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l Bundy" sheetId="1" state="visible" r:id="rId2"/>
    <sheet name="Shoe size conversion table" sheetId="2" state="visible" r:id="rId3"/>
    <sheet name="Tasks 1,2" sheetId="3" state="visible" r:id="rId4"/>
    <sheet name="Task 3" sheetId="4" state="visible" r:id="rId5"/>
  </sheets>
  <definedNames>
    <definedName function="false" hidden="false" localSheetId="0" name="_xlnm._FilterDatabase" vbProcedure="false">'Al Bundy'!$B$4:$N$14971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<sst xmlns="http://schemas.openxmlformats.org/spreadsheetml/2006/main" count="45030" uniqueCount="110">
  <si>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</si>
  <si>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</si>
  <si>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</si>
  <si>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</si>
  <si>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</si>
  <si>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</si>
  <si>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</si>
  <si>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</si>
  <si>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</si>
  <si>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</si>
  <si>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</si>
  <si>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</si>
  <si>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</si>
  <si>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</si>
  <si>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</si>
  <si>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</si>
  <si>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</si>
  <si>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</si>
  <si>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</si>
  <si>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</si>
  <si>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</si>
  <si>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</si>
  <si>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</si>
  <si>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</si>
  <si>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</si>
  <si>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</si>
  <si>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</si>
  <si>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</si>
  <si>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</si>
  <si>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</si>
  <si>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</si>
  <si>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</si>
  <si>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</si>
  <si>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</si>
  <si>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</si>
  <si>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</si>
  <si>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</si>
  <si>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</si>
  <si>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</si>
  <si>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</si>
  <si>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</si>
  <si>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</si>
  <si>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</si>
  <si>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</si>
  <si>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</si>
  <si>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</si>
  <si>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</si>
  <si>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</si>
  <si>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</si>
  <si>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</si>
  <si>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Jan</t>
  </si>
  <si>
    <t xml:space="preserve">Feb</t>
  </si>
  <si>
    <t xml:space="preserve">March</t>
  </si>
  <si>
    <t xml:space="preserve">August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</si>
  <si>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</si>
  <si>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</si>
  <si>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</si>
  <si>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</si>
  <si>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</si>
  <si>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</si>
  <si>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</si>
  <si>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</si>
  <si>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</si>
  <si>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</si>
  <si>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</si>
  <si>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</si>
  <si>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</si>
  <si>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</si>
  <si>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</si>
  <si>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</si>
  <si>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</si>
  <si>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</si>
  <si>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</si>
  <si>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By size and month</t>
  </si>
  <si>
    <r>
      <rPr>
        <b val="true"/>
        <sz val="9"/>
        <color rgb="FF002060"/>
        <rFont val="Arial"/>
        <family val="2"/>
        <charset val="1"/>
      </rPr>
      <t xml:space="preserve">Task 1: </t>
    </r>
    <r>
      <rPr>
        <sz val="9"/>
        <rFont val="Arial"/>
        <family val="2"/>
        <charset val="1"/>
      </rPr>
      <t xml:space="preserve">Calculate the confidence intervals for men shoes sales in the USA, this time based on a bigger sample - 2015-2016. </t>
    </r>
  </si>
  <si>
    <r>
      <rPr>
        <b val="true"/>
        <sz val="9"/>
        <color rgb="FF002060"/>
        <rFont val="Arial"/>
        <family val="2"/>
        <charset val="1"/>
      </rPr>
      <t xml:space="preserve">Task 2: </t>
    </r>
    <r>
      <rPr>
        <sz val="9"/>
        <rFont val="Arial"/>
        <family val="2"/>
        <charset val="1"/>
      </rPr>
      <t xml:space="preserve">Compare the results with the confidence intervals when the sample was based just on 2016.</t>
    </r>
  </si>
  <si>
    <t xml:space="preserve">Solution:</t>
  </si>
  <si>
    <t xml:space="preserve">Task 1</t>
  </si>
  <si>
    <t xml:space="preserve">Task 2</t>
  </si>
  <si>
    <t xml:space="preserve">United States, 2015</t>
  </si>
  <si>
    <t xml:space="preserve">United States, 2016</t>
  </si>
  <si>
    <t xml:space="preserve">Mean</t>
  </si>
  <si>
    <t xml:space="preserve">Standard error</t>
  </si>
  <si>
    <t xml:space="preserve">Margin of error</t>
  </si>
  <si>
    <t xml:space="preserve">95% CI</t>
  </si>
  <si>
    <t xml:space="preserve">Number of pairs, math round</t>
  </si>
  <si>
    <t xml:space="preserve">Number of pairs, round up</t>
  </si>
  <si>
    <t xml:space="preserve">Number of pairs (lesson)</t>
  </si>
  <si>
    <t xml:space="preserve">Difference</t>
  </si>
  <si>
    <t xml:space="preserve">15-'16</t>
  </si>
  <si>
    <t xml:space="preserve">Lesson - Exercise</t>
  </si>
  <si>
    <t xml:space="preserve">Total</t>
  </si>
  <si>
    <t xml:space="preserve">The numbers are close, however most shoe sizes seem overestimated</t>
  </si>
  <si>
    <t xml:space="preserve">n</t>
  </si>
  <si>
    <t xml:space="preserve">when we base the prediction only on one year. This may be because 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</si>
  <si>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95%,23</t>
    </r>
  </si>
  <si>
    <t xml:space="preserve">2016 was a very good year for sales, while 2015 wasn't.</t>
  </si>
  <si>
    <r>
      <rPr>
        <b val="true"/>
        <sz val="9"/>
        <color rgb="FF002060"/>
        <rFont val="Arial"/>
        <family val="2"/>
        <charset val="1"/>
      </rPr>
      <t xml:space="preserve">Task 3: </t>
    </r>
    <r>
      <rPr>
        <sz val="9"/>
        <rFont val="Arial"/>
        <family val="2"/>
        <charset val="1"/>
      </rPr>
      <t xml:space="preserve">Estimate the 90% confidence interval for the same task as the lesson. What changes can you see?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</si>
  <si>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</si>
  <si>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</si>
  <si>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</si>
  <si>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</si>
  <si>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</si>
  <si>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90% CI</t>
  </si>
  <si>
    <t xml:space="preserve">For a single shoe size (marked), we can clearly see that one shop outperforms the other.</t>
  </si>
  <si>
    <t xml:space="preserve">However, our confidence is lower. </t>
  </si>
  <si>
    <t xml:space="preserve">This shows you that the level of confidence does make a difference. </t>
  </si>
  <si>
    <t xml:space="preserve">Also notice that the intervals are narrower.</t>
  </si>
  <si>
    <t xml:space="preserve">Overall the two shops are extremely similar in terms of sales.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</si>
  <si>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90%,22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</si>
</sst>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  <fill>
      <patternFill patternType="solid">
        <fgColor rgb="FFF8CBAD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81"/>
  <sheetViews>
    <sheetView showFormulas="false" showGridLines="true" showRowColHeaders="true" showZeros="true" rightToLeft="false" tabSelected="false" showOutlineSymbols="true" defaultGridColor="true" view="normal" topLeftCell="A14934" colorId="64" zoomScale="100" zoomScaleNormal="100" zoomScalePageLayoutView="100" workbookViewId="0">
      <selection pane="topLeft" activeCell="C14977" activeCellId="0" sqref="C14977"/>
    </sheetView>
  </sheetViews>
  <sheetFormatPr defaultRowHeight="11.4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9.55"/>
    <col collapsed="false" customWidth="true" hidden="false" outlineLevel="0" max="4" min="4" style="1" width="12.22"/>
    <col collapsed="false" customWidth="true" hidden="false" outlineLevel="0" max="5" min="5" style="1" width="8.66"/>
    <col collapsed="false" customWidth="true" hidden="false" outlineLevel="0" max="6" min="6" style="1" width="6.78"/>
    <col collapsed="false" customWidth="true" hidden="false" outlineLevel="0" max="8" min="7" style="1" width="8.11"/>
    <col collapsed="false" customWidth="true" hidden="false" outlineLevel="0" max="9" min="9" style="1" width="11.55"/>
    <col collapsed="false" customWidth="true" hidden="false" outlineLevel="0" max="10" min="10" style="1" width="8.22"/>
    <col collapsed="false" customWidth="true" hidden="false" outlineLevel="0" max="11" min="11" style="1" width="8.11"/>
    <col collapsed="false" customWidth="true" hidden="false" outlineLevel="0" max="12" min="12" style="1" width="7.78"/>
    <col collapsed="false" customWidth="true" hidden="true" outlineLevel="0" max="13" min="13" style="1" width="8.88"/>
    <col collapsed="false" customWidth="true" hidden="true" outlineLevel="0" max="14" min="14" style="1" width="15.66"/>
    <col collapsed="false" customWidth="true" hidden="false" outlineLevel="0" max="1025" min="15" style="1" width="8.88"/>
  </cols>
  <sheetData>
    <row r="1" customFormat="false" ht="15.6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6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1.4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IF(G5="Male",VLOOKUP(H5,'Shoe size conversion table'!$B$6:$D$22,2),VLOOKUP(H5,'Shoe size conversion table'!$J$6:$L$22,2))</f>
        <v>44</v>
      </c>
      <c r="J5" s="5" t="n">
        <f aca="false">IF(G5="Male",VLOOKUP(H5,'Shoe size conversion table'!$B$6:$D$22,3),VLOOKUP(H5,'Shoe size conversion table'!$J$6:$L$22,3))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1.4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IF(G6="Male",VLOOKUP(H6,'Shoe size conversion table'!$B$6:$D$22,2),VLOOKUP(H6,'Shoe size conversion table'!$J$6:$L$22,2))</f>
        <v>44-45</v>
      </c>
      <c r="J6" s="12" t="n">
        <f aca="false">IF(G6="Male",VLOOKUP(H6,'Shoe size conversion table'!$B$6:$D$22,3),VLOOKUP(H6,'Shoe size conversion table'!$J$6:$L$22,3))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MONTH(C6:C14973)</f>
        <v>1</v>
      </c>
      <c r="O6" s="8" t="n">
        <f aca="false">K6*(1-L6)</f>
        <v>159.2</v>
      </c>
    </row>
    <row r="7" customFormat="false" ht="11.4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IF(G7="Male",VLOOKUP(H7,'Shoe size conversion table'!$B$6:$D$22,2),VLOOKUP(H7,'Shoe size conversion table'!$J$6:$L$22,2))</f>
        <v>42-43</v>
      </c>
      <c r="J7" s="12" t="n">
        <f aca="false">IF(G7="Male",VLOOKUP(H7,'Shoe size conversion table'!$B$6:$D$22,3),VLOOKUP(H7,'Shoe size conversion table'!$J$6:$L$22,3))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MONTH(C7:C14974)</f>
        <v>1</v>
      </c>
      <c r="O7" s="8" t="n">
        <f aca="false">K7*(1-L7)</f>
        <v>119.2</v>
      </c>
    </row>
    <row r="8" customFormat="false" ht="11.4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IF(G8="Male",VLOOKUP(H8,'Shoe size conversion table'!$B$6:$D$22,2),VLOOKUP(H8,'Shoe size conversion table'!$J$6:$L$22,2))</f>
        <v>40</v>
      </c>
      <c r="J8" s="12" t="n">
        <f aca="false">IF(G8="Male",VLOOKUP(H8,'Shoe size conversion table'!$B$6:$D$22,3),VLOOKUP(H8,'Shoe size conversion table'!$J$6:$L$22,3))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MONTH(C8:C14975)</f>
        <v>1</v>
      </c>
      <c r="O8" s="8" t="n">
        <f aca="false">K8*(1-L8)</f>
        <v>159</v>
      </c>
    </row>
    <row r="9" customFormat="false" ht="11.4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IF(G9="Male",VLOOKUP(H9,'Shoe size conversion table'!$B$6:$D$22,2),VLOOKUP(H9,'Shoe size conversion table'!$J$6:$L$22,2))</f>
        <v>39-40</v>
      </c>
      <c r="J9" s="12" t="n">
        <f aca="false">IF(G9="Male",VLOOKUP(H9,'Shoe size conversion table'!$B$6:$D$22,3),VLOOKUP(H9,'Shoe size conversion table'!$J$6:$L$22,3))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MONTH(C9:C14976)</f>
        <v>1</v>
      </c>
      <c r="O9" s="8" t="n">
        <f aca="false">K9*(1-L9)</f>
        <v>159</v>
      </c>
    </row>
    <row r="10" customFormat="false" ht="11.4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IF(G10="Male",VLOOKUP(H10,'Shoe size conversion table'!$B$6:$D$22,2),VLOOKUP(H10,'Shoe size conversion table'!$J$6:$L$22,2))</f>
        <v>43-44</v>
      </c>
      <c r="J10" s="12" t="n">
        <f aca="false">IF(G10="Male",VLOOKUP(H10,'Shoe size conversion table'!$B$6:$D$22,3),VLOOKUP(H10,'Shoe size conversion table'!$J$6:$L$22,3))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MONTH(C10:C14977)</f>
        <v>1</v>
      </c>
      <c r="O10" s="8" t="n">
        <f aca="false">K10*(1-L10)</f>
        <v>159</v>
      </c>
    </row>
    <row r="11" customFormat="false" ht="11.4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IF(G11="Male",VLOOKUP(H11,'Shoe size conversion table'!$B$6:$D$22,2),VLOOKUP(H11,'Shoe size conversion table'!$J$6:$L$22,2))</f>
        <v>39-40</v>
      </c>
      <c r="J11" s="12" t="n">
        <f aca="false">IF(G11="Male",VLOOKUP(H11,'Shoe size conversion table'!$B$6:$D$22,3),VLOOKUP(H11,'Shoe size conversion table'!$J$6:$L$22,3))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MONTH(C11:C14978)</f>
        <v>1</v>
      </c>
      <c r="O11" s="8" t="n">
        <f aca="false">K11*(1-L11)</f>
        <v>179</v>
      </c>
    </row>
    <row r="12" customFormat="false" ht="11.4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IF(G12="Male",VLOOKUP(H12,'Shoe size conversion table'!$B$6:$D$22,2),VLOOKUP(H12,'Shoe size conversion table'!$J$6:$L$22,2))</f>
        <v>43</v>
      </c>
      <c r="J12" s="12" t="n">
        <f aca="false">IF(G12="Male",VLOOKUP(H12,'Shoe size conversion table'!$B$6:$D$22,3),VLOOKUP(H12,'Shoe size conversion table'!$J$6:$L$22,3))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MONTH(C12:C14979)</f>
        <v>1</v>
      </c>
      <c r="O12" s="8" t="n">
        <f aca="false">K12*(1-L12)</f>
        <v>169</v>
      </c>
    </row>
    <row r="13" customFormat="false" ht="11.4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IF(G13="Male",VLOOKUP(H13,'Shoe size conversion table'!$B$6:$D$22,2),VLOOKUP(H13,'Shoe size conversion table'!$J$6:$L$22,2))</f>
        <v>43-44</v>
      </c>
      <c r="J13" s="12" t="n">
        <f aca="false">IF(G13="Male",VLOOKUP(H13,'Shoe size conversion table'!$B$6:$D$22,3),VLOOKUP(H13,'Shoe size conversion table'!$J$6:$L$22,3))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MONTH(C13:C14980)</f>
        <v>1</v>
      </c>
      <c r="O13" s="8" t="n">
        <f aca="false">K13*(1-L13)</f>
        <v>139</v>
      </c>
    </row>
    <row r="14" customFormat="false" ht="11.4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IF(G14="Male",VLOOKUP(H14,'Shoe size conversion table'!$B$6:$D$22,2),VLOOKUP(H14,'Shoe size conversion table'!$J$6:$L$22,2))</f>
        <v>39-40</v>
      </c>
      <c r="J14" s="12" t="n">
        <f aca="false">IF(G14="Male",VLOOKUP(H14,'Shoe size conversion table'!$B$6:$D$22,3),VLOOKUP(H14,'Shoe size conversion table'!$J$6:$L$22,3))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MONTH(C14:C14981)</f>
        <v>1</v>
      </c>
      <c r="O14" s="8" t="n">
        <f aca="false">K14*(1-L14)</f>
        <v>149</v>
      </c>
    </row>
    <row r="15" customFormat="false" ht="11.4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IF(G15="Male",VLOOKUP(H15,'Shoe size conversion table'!$B$6:$D$22,2),VLOOKUP(H15,'Shoe size conversion table'!$J$6:$L$22,2))</f>
        <v>43</v>
      </c>
      <c r="J15" s="12" t="n">
        <f aca="false">IF(G15="Male",VLOOKUP(H15,'Shoe size conversion table'!$B$6:$D$22,3),VLOOKUP(H15,'Shoe size conversion table'!$J$6:$L$22,3))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MONTH(C15:C14982)</f>
        <v>1</v>
      </c>
      <c r="O15" s="8" t="n">
        <f aca="false">K15*(1-L15)</f>
        <v>129</v>
      </c>
    </row>
    <row r="16" customFormat="false" ht="11.4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IF(G16="Male",VLOOKUP(H16,'Shoe size conversion table'!$B$6:$D$22,2),VLOOKUP(H16,'Shoe size conversion table'!$J$6:$L$22,2))</f>
        <v>40</v>
      </c>
      <c r="J16" s="12" t="n">
        <f aca="false">IF(G16="Male",VLOOKUP(H16,'Shoe size conversion table'!$B$6:$D$22,3),VLOOKUP(H16,'Shoe size conversion table'!$J$6:$L$22,3))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MONTH(C16:C14983)</f>
        <v>1</v>
      </c>
      <c r="O16" s="8" t="n">
        <f aca="false">K16*(1-L16)</f>
        <v>152.1</v>
      </c>
    </row>
    <row r="17" customFormat="false" ht="11.4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IF(G17="Male",VLOOKUP(H17,'Shoe size conversion table'!$B$6:$D$22,2),VLOOKUP(H17,'Shoe size conversion table'!$J$6:$L$22,2))</f>
        <v>40</v>
      </c>
      <c r="J17" s="12" t="n">
        <f aca="false">IF(G17="Male",VLOOKUP(H17,'Shoe size conversion table'!$B$6:$D$22,3),VLOOKUP(H17,'Shoe size conversion table'!$J$6:$L$22,3))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MONTH(C17:C14984)</f>
        <v>1</v>
      </c>
      <c r="O17" s="8" t="n">
        <f aca="false">K17*(1-L17)</f>
        <v>139</v>
      </c>
    </row>
    <row r="18" customFormat="false" ht="11.4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IF(G18="Male",VLOOKUP(H18,'Shoe size conversion table'!$B$6:$D$22,2),VLOOKUP(H18,'Shoe size conversion table'!$J$6:$L$22,2))</f>
        <v>41</v>
      </c>
      <c r="J18" s="12" t="n">
        <f aca="false">IF(G18="Male",VLOOKUP(H18,'Shoe size conversion table'!$B$6:$D$22,3),VLOOKUP(H18,'Shoe size conversion table'!$J$6:$L$22,3))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MONTH(C18:C14985)</f>
        <v>1</v>
      </c>
      <c r="O18" s="8" t="n">
        <f aca="false">K18*(1-L18)</f>
        <v>139</v>
      </c>
    </row>
    <row r="19" customFormat="false" ht="11.4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IF(G19="Male",VLOOKUP(H19,'Shoe size conversion table'!$B$6:$D$22,2),VLOOKUP(H19,'Shoe size conversion table'!$J$6:$L$22,2))</f>
        <v>43-44</v>
      </c>
      <c r="J19" s="12" t="n">
        <f aca="false">IF(G19="Male",VLOOKUP(H19,'Shoe size conversion table'!$B$6:$D$22,3),VLOOKUP(H19,'Shoe size conversion table'!$J$6:$L$22,3))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MONTH(C19:C14986)</f>
        <v>1</v>
      </c>
      <c r="O19" s="8" t="n">
        <f aca="false">K19*(1-L19)</f>
        <v>84.5</v>
      </c>
    </row>
    <row r="20" customFormat="false" ht="11.4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IF(G20="Male",VLOOKUP(H20,'Shoe size conversion table'!$B$6:$D$22,2),VLOOKUP(H20,'Shoe size conversion table'!$J$6:$L$22,2))</f>
        <v>39</v>
      </c>
      <c r="J20" s="12" t="n">
        <f aca="false">IF(G20="Male",VLOOKUP(H20,'Shoe size conversion table'!$B$6:$D$22,3),VLOOKUP(H20,'Shoe size conversion table'!$J$6:$L$22,3))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MONTH(C20:C14987)</f>
        <v>1</v>
      </c>
      <c r="O20" s="8" t="n">
        <f aca="false">K20*(1-L20)</f>
        <v>143.2</v>
      </c>
    </row>
    <row r="21" customFormat="false" ht="11.4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IF(G21="Male",VLOOKUP(H21,'Shoe size conversion table'!$B$6:$D$22,2),VLOOKUP(H21,'Shoe size conversion table'!$J$6:$L$22,2))</f>
        <v>42-43</v>
      </c>
      <c r="J21" s="12" t="n">
        <f aca="false">IF(G21="Male",VLOOKUP(H21,'Shoe size conversion table'!$B$6:$D$22,3),VLOOKUP(H21,'Shoe size conversion table'!$J$6:$L$22,3))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MONTH(C21:C14988)</f>
        <v>1</v>
      </c>
      <c r="O21" s="8" t="n">
        <f aca="false">K21*(1-L21)</f>
        <v>139.3</v>
      </c>
    </row>
    <row r="22" customFormat="false" ht="11.4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IF(G22="Male",VLOOKUP(H22,'Shoe size conversion table'!$B$6:$D$22,2),VLOOKUP(H22,'Shoe size conversion table'!$J$6:$L$22,2))</f>
        <v>44</v>
      </c>
      <c r="J22" s="12" t="n">
        <f aca="false">IF(G22="Male",VLOOKUP(H22,'Shoe size conversion table'!$B$6:$D$22,3),VLOOKUP(H22,'Shoe size conversion table'!$J$6:$L$22,3))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MONTH(C22:C14989)</f>
        <v>1</v>
      </c>
      <c r="O22" s="8" t="n">
        <f aca="false">K22*(1-L22)</f>
        <v>74.5</v>
      </c>
    </row>
    <row r="23" customFormat="false" ht="11.4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IF(G23="Male",VLOOKUP(H23,'Shoe size conversion table'!$B$6:$D$22,2),VLOOKUP(H23,'Shoe size conversion table'!$J$6:$L$22,2))</f>
        <v>40</v>
      </c>
      <c r="J23" s="12" t="n">
        <f aca="false">IF(G23="Male",VLOOKUP(H23,'Shoe size conversion table'!$B$6:$D$22,3),VLOOKUP(H23,'Shoe size conversion table'!$J$6:$L$22,3))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MONTH(C23:C14990)</f>
        <v>1</v>
      </c>
      <c r="O23" s="8" t="n">
        <f aca="false">K23*(1-L23)</f>
        <v>159</v>
      </c>
    </row>
    <row r="24" customFormat="false" ht="11.4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IF(G24="Male",VLOOKUP(H24,'Shoe size conversion table'!$B$6:$D$22,2),VLOOKUP(H24,'Shoe size conversion table'!$J$6:$L$22,2))</f>
        <v>43</v>
      </c>
      <c r="J24" s="12" t="n">
        <f aca="false">IF(G24="Male",VLOOKUP(H24,'Shoe size conversion table'!$B$6:$D$22,3),VLOOKUP(H24,'Shoe size conversion table'!$J$6:$L$22,3))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MONTH(C24:C14991)</f>
        <v>1</v>
      </c>
      <c r="O24" s="8" t="n">
        <f aca="false">K24*(1-L24)</f>
        <v>129</v>
      </c>
    </row>
    <row r="25" customFormat="false" ht="11.4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IF(G25="Male",VLOOKUP(H25,'Shoe size conversion table'!$B$6:$D$22,2),VLOOKUP(H25,'Shoe size conversion table'!$J$6:$L$22,2))</f>
        <v>40</v>
      </c>
      <c r="J25" s="12" t="n">
        <f aca="false">IF(G25="Male",VLOOKUP(H25,'Shoe size conversion table'!$B$6:$D$22,3),VLOOKUP(H25,'Shoe size conversion table'!$J$6:$L$22,3))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MONTH(C25:C14992)</f>
        <v>1</v>
      </c>
      <c r="O25" s="8" t="n">
        <f aca="false">K25*(1-L25)</f>
        <v>152.1</v>
      </c>
    </row>
    <row r="26" customFormat="false" ht="11.4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IF(G26="Male",VLOOKUP(H26,'Shoe size conversion table'!$B$6:$D$22,2),VLOOKUP(H26,'Shoe size conversion table'!$J$6:$L$22,2))</f>
        <v>38-39</v>
      </c>
      <c r="J26" s="12" t="n">
        <f aca="false">IF(G26="Male",VLOOKUP(H26,'Shoe size conversion table'!$B$6:$D$22,3),VLOOKUP(H26,'Shoe size conversion table'!$J$6:$L$22,3))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MONTH(C26:C14993)</f>
        <v>1</v>
      </c>
      <c r="O26" s="8" t="n">
        <f aca="false">K26*(1-L26)</f>
        <v>139</v>
      </c>
    </row>
    <row r="27" customFormat="false" ht="11.4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IF(G27="Male",VLOOKUP(H27,'Shoe size conversion table'!$B$6:$D$22,2),VLOOKUP(H27,'Shoe size conversion table'!$J$6:$L$22,2))</f>
        <v>42-43</v>
      </c>
      <c r="J27" s="12" t="n">
        <f aca="false">IF(G27="Male",VLOOKUP(H27,'Shoe size conversion table'!$B$6:$D$22,3),VLOOKUP(H27,'Shoe size conversion table'!$J$6:$L$22,3))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MONTH(C27:C14994)</f>
        <v>1</v>
      </c>
      <c r="O27" s="8" t="n">
        <f aca="false">K27*(1-L27)</f>
        <v>139</v>
      </c>
    </row>
    <row r="28" customFormat="false" ht="11.4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IF(G28="Male",VLOOKUP(H28,'Shoe size conversion table'!$B$6:$D$22,2),VLOOKUP(H28,'Shoe size conversion table'!$J$6:$L$22,2))</f>
        <v>42</v>
      </c>
      <c r="J28" s="12" t="n">
        <f aca="false">IF(G28="Male",VLOOKUP(H28,'Shoe size conversion table'!$B$6:$D$22,3),VLOOKUP(H28,'Shoe size conversion table'!$J$6:$L$22,3))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MONTH(C28:C14995)</f>
        <v>1</v>
      </c>
      <c r="O28" s="8" t="n">
        <f aca="false">K28*(1-L28)</f>
        <v>134.1</v>
      </c>
    </row>
    <row r="29" customFormat="false" ht="11.4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IF(G29="Male",VLOOKUP(H29,'Shoe size conversion table'!$B$6:$D$22,2),VLOOKUP(H29,'Shoe size conversion table'!$J$6:$L$22,2))</f>
        <v>41-42</v>
      </c>
      <c r="J29" s="12" t="n">
        <f aca="false">IF(G29="Male",VLOOKUP(H29,'Shoe size conversion table'!$B$6:$D$22,3),VLOOKUP(H29,'Shoe size conversion table'!$J$6:$L$22,3))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MONTH(C29:C14996)</f>
        <v>1</v>
      </c>
      <c r="O29" s="8" t="n">
        <f aca="false">K29*(1-L29)</f>
        <v>119.2</v>
      </c>
    </row>
    <row r="30" customFormat="false" ht="11.4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IF(G30="Male",VLOOKUP(H30,'Shoe size conversion table'!$B$6:$D$22,2),VLOOKUP(H30,'Shoe size conversion table'!$J$6:$L$22,2))</f>
        <v>45</v>
      </c>
      <c r="J30" s="12" t="n">
        <f aca="false">IF(G30="Male",VLOOKUP(H30,'Shoe size conversion table'!$B$6:$D$22,3),VLOOKUP(H30,'Shoe size conversion table'!$J$6:$L$22,3))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MONTH(C30:C14997)</f>
        <v>1</v>
      </c>
      <c r="O30" s="8" t="n">
        <f aca="false">K30*(1-L30)</f>
        <v>119.2</v>
      </c>
    </row>
    <row r="31" customFormat="false" ht="11.4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IF(G31="Male",VLOOKUP(H31,'Shoe size conversion table'!$B$6:$D$22,2),VLOOKUP(H31,'Shoe size conversion table'!$J$6:$L$22,2))</f>
        <v>38-39</v>
      </c>
      <c r="J31" s="12" t="n">
        <f aca="false">IF(G31="Male",VLOOKUP(H31,'Shoe size conversion table'!$B$6:$D$22,3),VLOOKUP(H31,'Shoe size conversion table'!$J$6:$L$22,3))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MONTH(C31:C14998)</f>
        <v>1</v>
      </c>
      <c r="O31" s="8" t="n">
        <f aca="false">K31*(1-L31)</f>
        <v>129</v>
      </c>
    </row>
    <row r="32" customFormat="false" ht="11.4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IF(G32="Male",VLOOKUP(H32,'Shoe size conversion table'!$B$6:$D$22,2),VLOOKUP(H32,'Shoe size conversion table'!$J$6:$L$22,2))</f>
        <v>43-44</v>
      </c>
      <c r="J32" s="12" t="n">
        <f aca="false">IF(G32="Male",VLOOKUP(H32,'Shoe size conversion table'!$B$6:$D$22,3),VLOOKUP(H32,'Shoe size conversion table'!$J$6:$L$22,3))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MONTH(C32:C14999)</f>
        <v>1</v>
      </c>
      <c r="O32" s="8" t="n">
        <f aca="false">K32*(1-L32)</f>
        <v>139</v>
      </c>
    </row>
    <row r="33" customFormat="false" ht="11.4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IF(G33="Male",VLOOKUP(H33,'Shoe size conversion table'!$B$6:$D$22,2),VLOOKUP(H33,'Shoe size conversion table'!$J$6:$L$22,2))</f>
        <v>40</v>
      </c>
      <c r="J33" s="12" t="n">
        <f aca="false">IF(G33="Male",VLOOKUP(H33,'Shoe size conversion table'!$B$6:$D$22,3),VLOOKUP(H33,'Shoe size conversion table'!$J$6:$L$22,3))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MONTH(C33:C15000)</f>
        <v>1</v>
      </c>
      <c r="O33" s="8" t="n">
        <f aca="false">K33*(1-L33)</f>
        <v>159</v>
      </c>
    </row>
    <row r="34" customFormat="false" ht="11.4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IF(G34="Male",VLOOKUP(H34,'Shoe size conversion table'!$B$6:$D$22,2),VLOOKUP(H34,'Shoe size conversion table'!$J$6:$L$22,2))</f>
        <v>43</v>
      </c>
      <c r="J34" s="12" t="n">
        <f aca="false">IF(G34="Male",VLOOKUP(H34,'Shoe size conversion table'!$B$6:$D$22,3),VLOOKUP(H34,'Shoe size conversion table'!$J$6:$L$22,3))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MONTH(C34:C15001)</f>
        <v>1</v>
      </c>
      <c r="O34" s="8" t="n">
        <f aca="false">K34*(1-L34)</f>
        <v>129</v>
      </c>
    </row>
    <row r="35" customFormat="false" ht="11.4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IF(G35="Male",VLOOKUP(H35,'Shoe size conversion table'!$B$6:$D$22,2),VLOOKUP(H35,'Shoe size conversion table'!$J$6:$L$22,2))</f>
        <v>43-44</v>
      </c>
      <c r="J35" s="12" t="n">
        <f aca="false">IF(G35="Male",VLOOKUP(H35,'Shoe size conversion table'!$B$6:$D$22,3),VLOOKUP(H35,'Shoe size conversion table'!$J$6:$L$22,3))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MONTH(C35:C15002)</f>
        <v>1</v>
      </c>
      <c r="O35" s="8" t="n">
        <f aca="false">K35*(1-L35)</f>
        <v>159</v>
      </c>
    </row>
    <row r="36" customFormat="false" ht="11.4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IF(G36="Male",VLOOKUP(H36,'Shoe size conversion table'!$B$6:$D$22,2),VLOOKUP(H36,'Shoe size conversion table'!$J$6:$L$22,2))</f>
        <v>38-39</v>
      </c>
      <c r="J36" s="12" t="n">
        <f aca="false">IF(G36="Male",VLOOKUP(H36,'Shoe size conversion table'!$B$6:$D$22,3),VLOOKUP(H36,'Shoe size conversion table'!$J$6:$L$22,3))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MONTH(C36:C15003)</f>
        <v>1</v>
      </c>
      <c r="O36" s="8" t="n">
        <f aca="false">K36*(1-L36)</f>
        <v>152.1</v>
      </c>
    </row>
    <row r="37" customFormat="false" ht="11.4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IF(G37="Male",VLOOKUP(H37,'Shoe size conversion table'!$B$6:$D$22,2),VLOOKUP(H37,'Shoe size conversion table'!$J$6:$L$22,2))</f>
        <v>42-43</v>
      </c>
      <c r="J37" s="12" t="n">
        <f aca="false">IF(G37="Male",VLOOKUP(H37,'Shoe size conversion table'!$B$6:$D$22,3),VLOOKUP(H37,'Shoe size conversion table'!$J$6:$L$22,3))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MONTH(C37:C15004)</f>
        <v>1</v>
      </c>
      <c r="O37" s="8" t="n">
        <f aca="false">K37*(1-L37)</f>
        <v>118.3</v>
      </c>
    </row>
    <row r="38" customFormat="false" ht="11.4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IF(G38="Male",VLOOKUP(H38,'Shoe size conversion table'!$B$6:$D$22,2),VLOOKUP(H38,'Shoe size conversion table'!$J$6:$L$22,2))</f>
        <v>39</v>
      </c>
      <c r="J38" s="12" t="n">
        <f aca="false">IF(G38="Male",VLOOKUP(H38,'Shoe size conversion table'!$B$6:$D$22,3),VLOOKUP(H38,'Shoe size conversion table'!$J$6:$L$22,3))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MONTH(C38:C15005)</f>
        <v>1</v>
      </c>
      <c r="O38" s="8" t="n">
        <f aca="false">K38*(1-L38)</f>
        <v>64.5</v>
      </c>
    </row>
    <row r="39" customFormat="false" ht="11.4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IF(G39="Male",VLOOKUP(H39,'Shoe size conversion table'!$B$6:$D$22,2),VLOOKUP(H39,'Shoe size conversion table'!$J$6:$L$22,2))</f>
        <v>38-39</v>
      </c>
      <c r="J39" s="12" t="n">
        <f aca="false">IF(G39="Male",VLOOKUP(H39,'Shoe size conversion table'!$B$6:$D$22,3),VLOOKUP(H39,'Shoe size conversion table'!$J$6:$L$22,3))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MONTH(C39:C15006)</f>
        <v>1</v>
      </c>
      <c r="O39" s="8" t="n">
        <f aca="false">K39*(1-L39)</f>
        <v>129</v>
      </c>
    </row>
    <row r="40" customFormat="false" ht="11.4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IF(G40="Male",VLOOKUP(H40,'Shoe size conversion table'!$B$6:$D$22,2),VLOOKUP(H40,'Shoe size conversion table'!$J$6:$L$22,2))</f>
        <v>43-44</v>
      </c>
      <c r="J40" s="12" t="n">
        <f aca="false">IF(G40="Male",VLOOKUP(H40,'Shoe size conversion table'!$B$6:$D$22,3),VLOOKUP(H40,'Shoe size conversion table'!$J$6:$L$22,3))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MONTH(C40:C15007)</f>
        <v>1</v>
      </c>
      <c r="O40" s="8" t="n">
        <f aca="false">K40*(1-L40)</f>
        <v>84.5</v>
      </c>
    </row>
    <row r="41" customFormat="false" ht="11.4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IF(G41="Male",VLOOKUP(H41,'Shoe size conversion table'!$B$6:$D$22,2),VLOOKUP(H41,'Shoe size conversion table'!$J$6:$L$22,2))</f>
        <v>44</v>
      </c>
      <c r="J41" s="12" t="n">
        <f aca="false">IF(G41="Male",VLOOKUP(H41,'Shoe size conversion table'!$B$6:$D$22,3),VLOOKUP(H41,'Shoe size conversion table'!$J$6:$L$22,3))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MONTH(C41:C15008)</f>
        <v>1</v>
      </c>
      <c r="O41" s="8" t="n">
        <f aca="false">K41*(1-L41)</f>
        <v>189</v>
      </c>
    </row>
    <row r="42" customFormat="false" ht="11.4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IF(G42="Male",VLOOKUP(H42,'Shoe size conversion table'!$B$6:$D$22,2),VLOOKUP(H42,'Shoe size conversion table'!$J$6:$L$22,2))</f>
        <v>41</v>
      </c>
      <c r="J42" s="12" t="n">
        <f aca="false">IF(G42="Male",VLOOKUP(H42,'Shoe size conversion table'!$B$6:$D$22,3),VLOOKUP(H42,'Shoe size conversion table'!$J$6:$L$22,3))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MONTH(C42:C15009)</f>
        <v>1</v>
      </c>
      <c r="O42" s="8" t="n">
        <f aca="false">K42*(1-L42)</f>
        <v>139</v>
      </c>
    </row>
    <row r="43" customFormat="false" ht="11.4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IF(G43="Male",VLOOKUP(H43,'Shoe size conversion table'!$B$6:$D$22,2),VLOOKUP(H43,'Shoe size conversion table'!$J$6:$L$22,2))</f>
        <v>43-44</v>
      </c>
      <c r="J43" s="12" t="n">
        <f aca="false">IF(G43="Male",VLOOKUP(H43,'Shoe size conversion table'!$B$6:$D$22,3),VLOOKUP(H43,'Shoe size conversion table'!$J$6:$L$22,3))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MONTH(C43:C15010)</f>
        <v>1</v>
      </c>
      <c r="O43" s="8" t="n">
        <f aca="false">K43*(1-L43)</f>
        <v>179</v>
      </c>
    </row>
    <row r="44" customFormat="false" ht="11.4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IF(G44="Male",VLOOKUP(H44,'Shoe size conversion table'!$B$6:$D$22,2),VLOOKUP(H44,'Shoe size conversion table'!$J$6:$L$22,2))</f>
        <v>43</v>
      </c>
      <c r="J44" s="12" t="n">
        <f aca="false">IF(G44="Male",VLOOKUP(H44,'Shoe size conversion table'!$B$6:$D$22,3),VLOOKUP(H44,'Shoe size conversion table'!$J$6:$L$22,3))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MONTH(C44:C15011)</f>
        <v>1</v>
      </c>
      <c r="O44" s="8" t="n">
        <f aca="false">K44*(1-L44)</f>
        <v>199</v>
      </c>
    </row>
    <row r="45" customFormat="false" ht="11.4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IF(G45="Male",VLOOKUP(H45,'Shoe size conversion table'!$B$6:$D$22,2),VLOOKUP(H45,'Shoe size conversion table'!$J$6:$L$22,2))</f>
        <v>41-42</v>
      </c>
      <c r="J45" s="12" t="n">
        <f aca="false">IF(G45="Male",VLOOKUP(H45,'Shoe size conversion table'!$B$6:$D$22,3),VLOOKUP(H45,'Shoe size conversion table'!$J$6:$L$22,3))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MONTH(C45:C15012)</f>
        <v>1</v>
      </c>
      <c r="O45" s="8" t="n">
        <f aca="false">K45*(1-L45)</f>
        <v>119.2</v>
      </c>
    </row>
    <row r="46" customFormat="false" ht="11.4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IF(G46="Male",VLOOKUP(H46,'Shoe size conversion table'!$B$6:$D$22,2),VLOOKUP(H46,'Shoe size conversion table'!$J$6:$L$22,2))</f>
        <v>43-44</v>
      </c>
      <c r="J46" s="12" t="n">
        <f aca="false">IF(G46="Male",VLOOKUP(H46,'Shoe size conversion table'!$B$6:$D$22,3),VLOOKUP(H46,'Shoe size conversion table'!$J$6:$L$22,3))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MONTH(C46:C15013)</f>
        <v>1</v>
      </c>
      <c r="O46" s="8" t="n">
        <f aca="false">K46*(1-L46)</f>
        <v>84.5</v>
      </c>
    </row>
    <row r="47" customFormat="false" ht="11.4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IF(G47="Male",VLOOKUP(H47,'Shoe size conversion table'!$B$6:$D$22,2),VLOOKUP(H47,'Shoe size conversion table'!$J$6:$L$22,2))</f>
        <v>38-39</v>
      </c>
      <c r="J47" s="12" t="n">
        <f aca="false">IF(G47="Male",VLOOKUP(H47,'Shoe size conversion table'!$B$6:$D$22,3),VLOOKUP(H47,'Shoe size conversion table'!$J$6:$L$22,3))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MONTH(C47:C15014)</f>
        <v>1</v>
      </c>
      <c r="O47" s="8" t="n">
        <f aca="false">K47*(1-L47)</f>
        <v>139</v>
      </c>
    </row>
    <row r="48" customFormat="false" ht="11.4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IF(G48="Male",VLOOKUP(H48,'Shoe size conversion table'!$B$6:$D$22,2),VLOOKUP(H48,'Shoe size conversion table'!$J$6:$L$22,2))</f>
        <v>43</v>
      </c>
      <c r="J48" s="12" t="n">
        <f aca="false">IF(G48="Male",VLOOKUP(H48,'Shoe size conversion table'!$B$6:$D$22,3),VLOOKUP(H48,'Shoe size conversion table'!$J$6:$L$22,3))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MONTH(C48:C15015)</f>
        <v>1</v>
      </c>
      <c r="O48" s="8" t="n">
        <f aca="false">K48*(1-L48)</f>
        <v>139.3</v>
      </c>
    </row>
    <row r="49" customFormat="false" ht="11.4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IF(G49="Male",VLOOKUP(H49,'Shoe size conversion table'!$B$6:$D$22,2),VLOOKUP(H49,'Shoe size conversion table'!$J$6:$L$22,2))</f>
        <v>39-40</v>
      </c>
      <c r="J49" s="12" t="n">
        <f aca="false">IF(G49="Male",VLOOKUP(H49,'Shoe size conversion table'!$B$6:$D$22,3),VLOOKUP(H49,'Shoe size conversion table'!$J$6:$L$22,3))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MONTH(C49:C15016)</f>
        <v>1</v>
      </c>
      <c r="O49" s="8" t="n">
        <f aca="false">K49*(1-L49)</f>
        <v>111.2</v>
      </c>
    </row>
    <row r="50" customFormat="false" ht="11.4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IF(G50="Male",VLOOKUP(H50,'Shoe size conversion table'!$B$6:$D$22,2),VLOOKUP(H50,'Shoe size conversion table'!$J$6:$L$22,2))</f>
        <v>42-43</v>
      </c>
      <c r="J50" s="12" t="n">
        <f aca="false">IF(G50="Male",VLOOKUP(H50,'Shoe size conversion table'!$B$6:$D$22,3),VLOOKUP(H50,'Shoe size conversion table'!$J$6:$L$22,3))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MONTH(C50:C15017)</f>
        <v>1</v>
      </c>
      <c r="O50" s="8" t="n">
        <f aca="false">K50*(1-L50)</f>
        <v>119.2</v>
      </c>
    </row>
    <row r="51" customFormat="false" ht="11.4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IF(G51="Male",VLOOKUP(H51,'Shoe size conversion table'!$B$6:$D$22,2),VLOOKUP(H51,'Shoe size conversion table'!$J$6:$L$22,2))</f>
        <v>38-39</v>
      </c>
      <c r="J51" s="12" t="n">
        <f aca="false">IF(G51="Male",VLOOKUP(H51,'Shoe size conversion table'!$B$6:$D$22,3),VLOOKUP(H51,'Shoe size conversion table'!$J$6:$L$22,3))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MONTH(C51:C15018)</f>
        <v>1</v>
      </c>
      <c r="O51" s="8" t="n">
        <f aca="false">K51*(1-L51)</f>
        <v>199</v>
      </c>
    </row>
    <row r="52" customFormat="false" ht="11.4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IF(G52="Male",VLOOKUP(H52,'Shoe size conversion table'!$B$6:$D$22,2),VLOOKUP(H52,'Shoe size conversion table'!$J$6:$L$22,2))</f>
        <v>37-38</v>
      </c>
      <c r="J52" s="12" t="n">
        <f aca="false">IF(G52="Male",VLOOKUP(H52,'Shoe size conversion table'!$B$6:$D$22,3),VLOOKUP(H52,'Shoe size conversion table'!$J$6:$L$22,3))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MONTH(C52:C15019)</f>
        <v>1</v>
      </c>
      <c r="O52" s="8" t="n">
        <f aca="false">K52*(1-L52)</f>
        <v>170.1</v>
      </c>
    </row>
    <row r="53" customFormat="false" ht="11.4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IF(G53="Male",VLOOKUP(H53,'Shoe size conversion table'!$B$6:$D$22,2),VLOOKUP(H53,'Shoe size conversion table'!$J$6:$L$22,2))</f>
        <v>43-44</v>
      </c>
      <c r="J53" s="12" t="n">
        <f aca="false">IF(G53="Male",VLOOKUP(H53,'Shoe size conversion table'!$B$6:$D$22,3),VLOOKUP(H53,'Shoe size conversion table'!$J$6:$L$22,3))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MONTH(C53:C15020)</f>
        <v>1</v>
      </c>
      <c r="O53" s="8" t="n">
        <f aca="false">K53*(1-L53)</f>
        <v>159</v>
      </c>
    </row>
    <row r="54" customFormat="false" ht="11.4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IF(G54="Male",VLOOKUP(H54,'Shoe size conversion table'!$B$6:$D$22,2),VLOOKUP(H54,'Shoe size conversion table'!$J$6:$L$22,2))</f>
        <v>40</v>
      </c>
      <c r="J54" s="12" t="n">
        <f aca="false">IF(G54="Male",VLOOKUP(H54,'Shoe size conversion table'!$B$6:$D$22,3),VLOOKUP(H54,'Shoe size conversion table'!$J$6:$L$22,3))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MONTH(C54:C15021)</f>
        <v>1</v>
      </c>
      <c r="O54" s="8" t="n">
        <f aca="false">K54*(1-L54)</f>
        <v>79.5</v>
      </c>
    </row>
    <row r="55" customFormat="false" ht="11.4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IF(G55="Male",VLOOKUP(H55,'Shoe size conversion table'!$B$6:$D$22,2),VLOOKUP(H55,'Shoe size conversion table'!$J$6:$L$22,2))</f>
        <v>43</v>
      </c>
      <c r="J55" s="12" t="n">
        <f aca="false">IF(G55="Male",VLOOKUP(H55,'Shoe size conversion table'!$B$6:$D$22,3),VLOOKUP(H55,'Shoe size conversion table'!$J$6:$L$22,3))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MONTH(C55:C15022)</f>
        <v>1</v>
      </c>
      <c r="O55" s="8" t="n">
        <f aca="false">K55*(1-L55)</f>
        <v>143.1</v>
      </c>
    </row>
    <row r="56" customFormat="false" ht="11.4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IF(G56="Male",VLOOKUP(H56,'Shoe size conversion table'!$B$6:$D$22,2),VLOOKUP(H56,'Shoe size conversion table'!$J$6:$L$22,2))</f>
        <v>42-43</v>
      </c>
      <c r="J56" s="12" t="n">
        <f aca="false">IF(G56="Male",VLOOKUP(H56,'Shoe size conversion table'!$B$6:$D$22,3),VLOOKUP(H56,'Shoe size conversion table'!$J$6:$L$22,3))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MONTH(C56:C15023)</f>
        <v>1</v>
      </c>
      <c r="O56" s="8" t="n">
        <f aca="false">K56*(1-L56)</f>
        <v>116.1</v>
      </c>
    </row>
    <row r="57" customFormat="false" ht="11.4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IF(G57="Male",VLOOKUP(H57,'Shoe size conversion table'!$B$6:$D$22,2),VLOOKUP(H57,'Shoe size conversion table'!$J$6:$L$22,2))</f>
        <v>43</v>
      </c>
      <c r="J57" s="12" t="n">
        <f aca="false">IF(G57="Male",VLOOKUP(H57,'Shoe size conversion table'!$B$6:$D$22,3),VLOOKUP(H57,'Shoe size conversion table'!$J$6:$L$22,3))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MONTH(C57:C15024)</f>
        <v>1</v>
      </c>
      <c r="O57" s="8" t="n">
        <f aca="false">K57*(1-L57)</f>
        <v>169</v>
      </c>
    </row>
    <row r="58" customFormat="false" ht="11.4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IF(G58="Male",VLOOKUP(H58,'Shoe size conversion table'!$B$6:$D$22,2),VLOOKUP(H58,'Shoe size conversion table'!$J$6:$L$22,2))</f>
        <v>43-44</v>
      </c>
      <c r="J58" s="12" t="n">
        <f aca="false">IF(G58="Male",VLOOKUP(H58,'Shoe size conversion table'!$B$6:$D$22,3),VLOOKUP(H58,'Shoe size conversion table'!$J$6:$L$22,3))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MONTH(C58:C15025)</f>
        <v>1</v>
      </c>
      <c r="O58" s="8" t="n">
        <f aca="false">K58*(1-L58)</f>
        <v>179</v>
      </c>
    </row>
    <row r="59" customFormat="false" ht="11.4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IF(G59="Male",VLOOKUP(H59,'Shoe size conversion table'!$B$6:$D$22,2),VLOOKUP(H59,'Shoe size conversion table'!$J$6:$L$22,2))</f>
        <v>40</v>
      </c>
      <c r="J59" s="12" t="n">
        <f aca="false">IF(G59="Male",VLOOKUP(H59,'Shoe size conversion table'!$B$6:$D$22,3),VLOOKUP(H59,'Shoe size conversion table'!$J$6:$L$22,3))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MONTH(C59:C15026)</f>
        <v>1</v>
      </c>
      <c r="O59" s="8" t="n">
        <f aca="false">K59*(1-L59)</f>
        <v>189</v>
      </c>
    </row>
    <row r="60" customFormat="false" ht="11.4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IF(G60="Male",VLOOKUP(H60,'Shoe size conversion table'!$B$6:$D$22,2),VLOOKUP(H60,'Shoe size conversion table'!$J$6:$L$22,2))</f>
        <v>40</v>
      </c>
      <c r="J60" s="12" t="n">
        <f aca="false">IF(G60="Male",VLOOKUP(H60,'Shoe size conversion table'!$B$6:$D$22,3),VLOOKUP(H60,'Shoe size conversion table'!$J$6:$L$22,3))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MONTH(C60:C15027)</f>
        <v>1</v>
      </c>
      <c r="O60" s="8" t="n">
        <f aca="false">K60*(1-L60)</f>
        <v>169</v>
      </c>
    </row>
    <row r="61" customFormat="false" ht="11.4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IF(G61="Male",VLOOKUP(H61,'Shoe size conversion table'!$B$6:$D$22,2),VLOOKUP(H61,'Shoe size conversion table'!$J$6:$L$22,2))</f>
        <v>42-43</v>
      </c>
      <c r="J61" s="12" t="n">
        <f aca="false">IF(G61="Male",VLOOKUP(H61,'Shoe size conversion table'!$B$6:$D$22,3),VLOOKUP(H61,'Shoe size conversion table'!$J$6:$L$22,3))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MONTH(C61:C15028)</f>
        <v>1</v>
      </c>
      <c r="O61" s="8" t="n">
        <f aca="false">K61*(1-L61)</f>
        <v>161.1</v>
      </c>
    </row>
    <row r="62" customFormat="false" ht="11.4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IF(G62="Male",VLOOKUP(H62,'Shoe size conversion table'!$B$6:$D$22,2),VLOOKUP(H62,'Shoe size conversion table'!$J$6:$L$22,2))</f>
        <v>45</v>
      </c>
      <c r="J62" s="12" t="n">
        <f aca="false">IF(G62="Male",VLOOKUP(H62,'Shoe size conversion table'!$B$6:$D$22,3),VLOOKUP(H62,'Shoe size conversion table'!$J$6:$L$22,3))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MONTH(C62:C15029)</f>
        <v>1</v>
      </c>
      <c r="O62" s="8" t="n">
        <f aca="false">K62*(1-L62)</f>
        <v>169</v>
      </c>
    </row>
    <row r="63" customFormat="false" ht="11.4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IF(G63="Male",VLOOKUP(H63,'Shoe size conversion table'!$B$6:$D$22,2),VLOOKUP(H63,'Shoe size conversion table'!$J$6:$L$22,2))</f>
        <v>44</v>
      </c>
      <c r="J63" s="12" t="n">
        <f aca="false">IF(G63="Male",VLOOKUP(H63,'Shoe size conversion table'!$B$6:$D$22,3),VLOOKUP(H63,'Shoe size conversion table'!$J$6:$L$22,3))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MONTH(C63:C15030)</f>
        <v>1</v>
      </c>
      <c r="O63" s="8" t="n">
        <f aca="false">K63*(1-L63)</f>
        <v>125.1</v>
      </c>
    </row>
    <row r="64" customFormat="false" ht="11.4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IF(G64="Male",VLOOKUP(H64,'Shoe size conversion table'!$B$6:$D$22,2),VLOOKUP(H64,'Shoe size conversion table'!$J$6:$L$22,2))</f>
        <v>42-43</v>
      </c>
      <c r="J64" s="12" t="n">
        <f aca="false">IF(G64="Male",VLOOKUP(H64,'Shoe size conversion table'!$B$6:$D$22,3),VLOOKUP(H64,'Shoe size conversion table'!$J$6:$L$22,3))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MONTH(C64:C15031)</f>
        <v>1</v>
      </c>
      <c r="O64" s="8" t="n">
        <f aca="false">K64*(1-L64)</f>
        <v>119.2</v>
      </c>
    </row>
    <row r="65" customFormat="false" ht="11.4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IF(G65="Male",VLOOKUP(H65,'Shoe size conversion table'!$B$6:$D$22,2),VLOOKUP(H65,'Shoe size conversion table'!$J$6:$L$22,2))</f>
        <v>42</v>
      </c>
      <c r="J65" s="12" t="n">
        <f aca="false">IF(G65="Male",VLOOKUP(H65,'Shoe size conversion table'!$B$6:$D$22,3),VLOOKUP(H65,'Shoe size conversion table'!$J$6:$L$22,3))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MONTH(C65:C15032)</f>
        <v>1</v>
      </c>
      <c r="O65" s="8" t="n">
        <f aca="false">K65*(1-L65)</f>
        <v>189</v>
      </c>
    </row>
    <row r="66" customFormat="false" ht="11.4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IF(G66="Male",VLOOKUP(H66,'Shoe size conversion table'!$B$6:$D$22,2),VLOOKUP(H66,'Shoe size conversion table'!$J$6:$L$22,2))</f>
        <v>39</v>
      </c>
      <c r="J66" s="12" t="n">
        <f aca="false">IF(G66="Male",VLOOKUP(H66,'Shoe size conversion table'!$B$6:$D$22,3),VLOOKUP(H66,'Shoe size conversion table'!$J$6:$L$22,3))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MONTH(C66:C15033)</f>
        <v>1</v>
      </c>
      <c r="O66" s="8" t="n">
        <f aca="false">K66*(1-L66)</f>
        <v>94.5</v>
      </c>
    </row>
    <row r="67" customFormat="false" ht="11.4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IF(G67="Male",VLOOKUP(H67,'Shoe size conversion table'!$B$6:$D$22,2),VLOOKUP(H67,'Shoe size conversion table'!$J$6:$L$22,2))</f>
        <v>39-40</v>
      </c>
      <c r="J67" s="12" t="n">
        <f aca="false">IF(G67="Male",VLOOKUP(H67,'Shoe size conversion table'!$B$6:$D$22,3),VLOOKUP(H67,'Shoe size conversion table'!$J$6:$L$22,3))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MONTH(C67:C15034)</f>
        <v>1</v>
      </c>
      <c r="O67" s="8" t="n">
        <f aca="false">K67*(1-L67)</f>
        <v>149</v>
      </c>
    </row>
    <row r="68" customFormat="false" ht="11.4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IF(G68="Male",VLOOKUP(H68,'Shoe size conversion table'!$B$6:$D$22,2),VLOOKUP(H68,'Shoe size conversion table'!$J$6:$L$22,2))</f>
        <v>38-39</v>
      </c>
      <c r="J68" s="12" t="n">
        <f aca="false">IF(G68="Male",VLOOKUP(H68,'Shoe size conversion table'!$B$6:$D$22,3),VLOOKUP(H68,'Shoe size conversion table'!$J$6:$L$22,3))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MONTH(C68:C15035)</f>
        <v>1</v>
      </c>
      <c r="O68" s="8" t="n">
        <f aca="false">K68*(1-L68)</f>
        <v>116.1</v>
      </c>
    </row>
    <row r="69" customFormat="false" ht="11.4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IF(G69="Male",VLOOKUP(H69,'Shoe size conversion table'!$B$6:$D$22,2),VLOOKUP(H69,'Shoe size conversion table'!$J$6:$L$22,2))</f>
        <v>45</v>
      </c>
      <c r="J69" s="12" t="n">
        <f aca="false">IF(G69="Male",VLOOKUP(H69,'Shoe size conversion table'!$B$6:$D$22,3),VLOOKUP(H69,'Shoe size conversion table'!$J$6:$L$22,3))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MONTH(C69:C15036)</f>
        <v>1</v>
      </c>
      <c r="O69" s="8" t="n">
        <f aca="false">K69*(1-L69)</f>
        <v>119.2</v>
      </c>
    </row>
    <row r="70" customFormat="false" ht="11.4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IF(G70="Male",VLOOKUP(H70,'Shoe size conversion table'!$B$6:$D$22,2),VLOOKUP(H70,'Shoe size conversion table'!$J$6:$L$22,2))</f>
        <v>38-39</v>
      </c>
      <c r="J70" s="12" t="n">
        <f aca="false">IF(G70="Male",VLOOKUP(H70,'Shoe size conversion table'!$B$6:$D$22,3),VLOOKUP(H70,'Shoe size conversion table'!$J$6:$L$22,3))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MONTH(C70:C15037)</f>
        <v>1</v>
      </c>
      <c r="O70" s="8" t="n">
        <f aca="false">K70*(1-L70)</f>
        <v>129</v>
      </c>
    </row>
    <row r="71" customFormat="false" ht="11.4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IF(G71="Male",VLOOKUP(H71,'Shoe size conversion table'!$B$6:$D$22,2),VLOOKUP(H71,'Shoe size conversion table'!$J$6:$L$22,2))</f>
        <v>41</v>
      </c>
      <c r="J71" s="12" t="n">
        <f aca="false">IF(G71="Male",VLOOKUP(H71,'Shoe size conversion table'!$B$6:$D$22,3),VLOOKUP(H71,'Shoe size conversion table'!$J$6:$L$22,3))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MONTH(C71:C15038)</f>
        <v>1</v>
      </c>
      <c r="O71" s="8" t="n">
        <f aca="false">K71*(1-L71)</f>
        <v>179</v>
      </c>
    </row>
    <row r="72" customFormat="false" ht="11.4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IF(G72="Male",VLOOKUP(H72,'Shoe size conversion table'!$B$6:$D$22,2),VLOOKUP(H72,'Shoe size conversion table'!$J$6:$L$22,2))</f>
        <v>38-39</v>
      </c>
      <c r="J72" s="12" t="n">
        <f aca="false">IF(G72="Male",VLOOKUP(H72,'Shoe size conversion table'!$B$6:$D$22,3),VLOOKUP(H72,'Shoe size conversion table'!$J$6:$L$22,3))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MONTH(C72:C15039)</f>
        <v>1</v>
      </c>
      <c r="O72" s="8" t="n">
        <f aca="false">K72*(1-L72)</f>
        <v>139</v>
      </c>
    </row>
    <row r="73" customFormat="false" ht="11.4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IF(G73="Male",VLOOKUP(H73,'Shoe size conversion table'!$B$6:$D$22,2),VLOOKUP(H73,'Shoe size conversion table'!$J$6:$L$22,2))</f>
        <v>39-40</v>
      </c>
      <c r="J73" s="12" t="n">
        <f aca="false">IF(G73="Male",VLOOKUP(H73,'Shoe size conversion table'!$B$6:$D$22,3),VLOOKUP(H73,'Shoe size conversion table'!$J$6:$L$22,3))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MONTH(C73:C15040)</f>
        <v>1</v>
      </c>
      <c r="O73" s="8" t="n">
        <f aca="false">K73*(1-L73)</f>
        <v>111.2</v>
      </c>
    </row>
    <row r="74" customFormat="false" ht="11.4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IF(G74="Male",VLOOKUP(H74,'Shoe size conversion table'!$B$6:$D$22,2),VLOOKUP(H74,'Shoe size conversion table'!$J$6:$L$22,2))</f>
        <v>44</v>
      </c>
      <c r="J74" s="12" t="n">
        <f aca="false">IF(G74="Male",VLOOKUP(H74,'Shoe size conversion table'!$B$6:$D$22,3),VLOOKUP(H74,'Shoe size conversion table'!$J$6:$L$22,3))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MONTH(C74:C15041)</f>
        <v>1</v>
      </c>
      <c r="O74" s="8" t="n">
        <f aca="false">K74*(1-L74)</f>
        <v>189</v>
      </c>
    </row>
    <row r="75" customFormat="false" ht="11.4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IF(G75="Male",VLOOKUP(H75,'Shoe size conversion table'!$B$6:$D$22,2),VLOOKUP(H75,'Shoe size conversion table'!$J$6:$L$22,2))</f>
        <v>38-39</v>
      </c>
      <c r="J75" s="12" t="n">
        <f aca="false">IF(G75="Male",VLOOKUP(H75,'Shoe size conversion table'!$B$6:$D$22,3),VLOOKUP(H75,'Shoe size conversion table'!$J$6:$L$22,3))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MONTH(C75:C15042)</f>
        <v>1</v>
      </c>
      <c r="O75" s="8" t="n">
        <f aca="false">K75*(1-L75)</f>
        <v>129</v>
      </c>
    </row>
    <row r="76" customFormat="false" ht="11.4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IF(G76="Male",VLOOKUP(H76,'Shoe size conversion table'!$B$6:$D$22,2),VLOOKUP(H76,'Shoe size conversion table'!$J$6:$L$22,2))</f>
        <v>38-39</v>
      </c>
      <c r="J76" s="12" t="n">
        <f aca="false">IF(G76="Male",VLOOKUP(H76,'Shoe size conversion table'!$B$6:$D$22,3),VLOOKUP(H76,'Shoe size conversion table'!$J$6:$L$22,3))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MONTH(C76:C15043)</f>
        <v>1</v>
      </c>
      <c r="O76" s="8" t="n">
        <f aca="false">K76*(1-L76)</f>
        <v>179.1</v>
      </c>
    </row>
    <row r="77" customFormat="false" ht="11.4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IF(G77="Male",VLOOKUP(H77,'Shoe size conversion table'!$B$6:$D$22,2),VLOOKUP(H77,'Shoe size conversion table'!$J$6:$L$22,2))</f>
        <v>39</v>
      </c>
      <c r="J77" s="12" t="n">
        <f aca="false">IF(G77="Male",VLOOKUP(H77,'Shoe size conversion table'!$B$6:$D$22,3),VLOOKUP(H77,'Shoe size conversion table'!$J$6:$L$22,3))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MONTH(C77:C15044)</f>
        <v>1</v>
      </c>
      <c r="O77" s="8" t="n">
        <f aca="false">K77*(1-L77)</f>
        <v>149</v>
      </c>
    </row>
    <row r="78" customFormat="false" ht="11.4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IF(G78="Male",VLOOKUP(H78,'Shoe size conversion table'!$B$6:$D$22,2),VLOOKUP(H78,'Shoe size conversion table'!$J$6:$L$22,2))</f>
        <v>42-43</v>
      </c>
      <c r="J78" s="12" t="n">
        <f aca="false">IF(G78="Male",VLOOKUP(H78,'Shoe size conversion table'!$B$6:$D$22,3),VLOOKUP(H78,'Shoe size conversion table'!$J$6:$L$22,3))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MONTH(C78:C15045)</f>
        <v>1</v>
      </c>
      <c r="O78" s="8" t="n">
        <f aca="false">K78*(1-L78)</f>
        <v>161.1</v>
      </c>
    </row>
    <row r="79" customFormat="false" ht="11.4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IF(G79="Male",VLOOKUP(H79,'Shoe size conversion table'!$B$6:$D$22,2),VLOOKUP(H79,'Shoe size conversion table'!$J$6:$L$22,2))</f>
        <v>43</v>
      </c>
      <c r="J79" s="12" t="n">
        <f aca="false">IF(G79="Male",VLOOKUP(H79,'Shoe size conversion table'!$B$6:$D$22,3),VLOOKUP(H79,'Shoe size conversion table'!$J$6:$L$22,3))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MONTH(C79:C15046)</f>
        <v>1</v>
      </c>
      <c r="O79" s="8" t="n">
        <f aca="false">K79*(1-L79)</f>
        <v>143.1</v>
      </c>
    </row>
    <row r="80" customFormat="false" ht="11.4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IF(G80="Male",VLOOKUP(H80,'Shoe size conversion table'!$B$6:$D$22,2),VLOOKUP(H80,'Shoe size conversion table'!$J$6:$L$22,2))</f>
        <v>38-39</v>
      </c>
      <c r="J80" s="12" t="n">
        <f aca="false">IF(G80="Male",VLOOKUP(H80,'Shoe size conversion table'!$B$6:$D$22,3),VLOOKUP(H80,'Shoe size conversion table'!$J$6:$L$22,3))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MONTH(C80:C15047)</f>
        <v>1</v>
      </c>
      <c r="O80" s="8" t="n">
        <f aca="false">K80*(1-L80)</f>
        <v>89.5</v>
      </c>
    </row>
    <row r="81" customFormat="false" ht="11.4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IF(G81="Male",VLOOKUP(H81,'Shoe size conversion table'!$B$6:$D$22,2),VLOOKUP(H81,'Shoe size conversion table'!$J$6:$L$22,2))</f>
        <v>44</v>
      </c>
      <c r="J81" s="12" t="n">
        <f aca="false">IF(G81="Male",VLOOKUP(H81,'Shoe size conversion table'!$B$6:$D$22,3),VLOOKUP(H81,'Shoe size conversion table'!$J$6:$L$22,3))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MONTH(C81:C15048)</f>
        <v>1</v>
      </c>
      <c r="O81" s="8" t="n">
        <f aca="false">K81*(1-L81)</f>
        <v>125.1</v>
      </c>
    </row>
    <row r="82" customFormat="false" ht="11.4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IF(G82="Male",VLOOKUP(H82,'Shoe size conversion table'!$B$6:$D$22,2),VLOOKUP(H82,'Shoe size conversion table'!$J$6:$L$22,2))</f>
        <v>42</v>
      </c>
      <c r="J82" s="12" t="n">
        <f aca="false">IF(G82="Male",VLOOKUP(H82,'Shoe size conversion table'!$B$6:$D$22,3),VLOOKUP(H82,'Shoe size conversion table'!$J$6:$L$22,3))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MONTH(C82:C15049)</f>
        <v>1</v>
      </c>
      <c r="O82" s="8" t="n">
        <f aca="false">K82*(1-L82)</f>
        <v>199</v>
      </c>
    </row>
    <row r="83" customFormat="false" ht="11.4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IF(G83="Male",VLOOKUP(H83,'Shoe size conversion table'!$B$6:$D$22,2),VLOOKUP(H83,'Shoe size conversion table'!$J$6:$L$22,2))</f>
        <v>43</v>
      </c>
      <c r="J83" s="12" t="n">
        <f aca="false">IF(G83="Male",VLOOKUP(H83,'Shoe size conversion table'!$B$6:$D$22,3),VLOOKUP(H83,'Shoe size conversion table'!$J$6:$L$22,3))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MONTH(C83:C15050)</f>
        <v>1</v>
      </c>
      <c r="O83" s="8" t="n">
        <f aca="false">K83*(1-L83)</f>
        <v>104.3</v>
      </c>
    </row>
    <row r="84" customFormat="false" ht="11.4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IF(G84="Male",VLOOKUP(H84,'Shoe size conversion table'!$B$6:$D$22,2),VLOOKUP(H84,'Shoe size conversion table'!$J$6:$L$22,2))</f>
        <v>42</v>
      </c>
      <c r="J84" s="12" t="n">
        <f aca="false">IF(G84="Male",VLOOKUP(H84,'Shoe size conversion table'!$B$6:$D$22,3),VLOOKUP(H84,'Shoe size conversion table'!$J$6:$L$22,3))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MONTH(C84:C15051)</f>
        <v>1</v>
      </c>
      <c r="O84" s="8" t="n">
        <f aca="false">K84*(1-L84)</f>
        <v>189</v>
      </c>
    </row>
    <row r="85" customFormat="false" ht="11.4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IF(G85="Male",VLOOKUP(H85,'Shoe size conversion table'!$B$6:$D$22,2),VLOOKUP(H85,'Shoe size conversion table'!$J$6:$L$22,2))</f>
        <v>38</v>
      </c>
      <c r="J85" s="12" t="n">
        <f aca="false">IF(G85="Male",VLOOKUP(H85,'Shoe size conversion table'!$B$6:$D$22,3),VLOOKUP(H85,'Shoe size conversion table'!$J$6:$L$22,3))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MONTH(C85:C15052)</f>
        <v>1</v>
      </c>
      <c r="O85" s="8" t="n">
        <f aca="false">K85*(1-L85)</f>
        <v>152.1</v>
      </c>
    </row>
    <row r="86" customFormat="false" ht="11.4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IF(G86="Male",VLOOKUP(H86,'Shoe size conversion table'!$B$6:$D$22,2),VLOOKUP(H86,'Shoe size conversion table'!$J$6:$L$22,2))</f>
        <v>38-39</v>
      </c>
      <c r="J86" s="12" t="n">
        <f aca="false">IF(G86="Male",VLOOKUP(H86,'Shoe size conversion table'!$B$6:$D$22,3),VLOOKUP(H86,'Shoe size conversion table'!$J$6:$L$22,3))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MONTH(C86:C15053)</f>
        <v>1</v>
      </c>
      <c r="O86" s="8" t="n">
        <f aca="false">K86*(1-L86)</f>
        <v>119.2</v>
      </c>
    </row>
    <row r="87" customFormat="false" ht="11.4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IF(G87="Male",VLOOKUP(H87,'Shoe size conversion table'!$B$6:$D$22,2),VLOOKUP(H87,'Shoe size conversion table'!$J$6:$L$22,2))</f>
        <v>45</v>
      </c>
      <c r="J87" s="12" t="n">
        <f aca="false">IF(G87="Male",VLOOKUP(H87,'Shoe size conversion table'!$B$6:$D$22,3),VLOOKUP(H87,'Shoe size conversion table'!$J$6:$L$22,3))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MONTH(C87:C15054)</f>
        <v>1</v>
      </c>
      <c r="O87" s="8" t="n">
        <f aca="false">K87*(1-L87)</f>
        <v>103.2</v>
      </c>
    </row>
    <row r="88" customFormat="false" ht="11.4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IF(G88="Male",VLOOKUP(H88,'Shoe size conversion table'!$B$6:$D$22,2),VLOOKUP(H88,'Shoe size conversion table'!$J$6:$L$22,2))</f>
        <v>38</v>
      </c>
      <c r="J88" s="12" t="n">
        <f aca="false">IF(G88="Male",VLOOKUP(H88,'Shoe size conversion table'!$B$6:$D$22,3),VLOOKUP(H88,'Shoe size conversion table'!$J$6:$L$22,3))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MONTH(C88:C15055)</f>
        <v>1</v>
      </c>
      <c r="O88" s="8" t="n">
        <f aca="false">K88*(1-L88)</f>
        <v>169</v>
      </c>
    </row>
    <row r="89" customFormat="false" ht="11.4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IF(G89="Male",VLOOKUP(H89,'Shoe size conversion table'!$B$6:$D$22,2),VLOOKUP(H89,'Shoe size conversion table'!$J$6:$L$22,2))</f>
        <v>39-40</v>
      </c>
      <c r="J89" s="12" t="n">
        <f aca="false">IF(G89="Male",VLOOKUP(H89,'Shoe size conversion table'!$B$6:$D$22,3),VLOOKUP(H89,'Shoe size conversion table'!$J$6:$L$22,3))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MONTH(C89:C15056)</f>
        <v>1</v>
      </c>
      <c r="O89" s="8" t="n">
        <f aca="false">K89*(1-L89)</f>
        <v>179</v>
      </c>
    </row>
    <row r="90" customFormat="false" ht="11.4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IF(G90="Male",VLOOKUP(H90,'Shoe size conversion table'!$B$6:$D$22,2),VLOOKUP(H90,'Shoe size conversion table'!$J$6:$L$22,2))</f>
        <v>40-41</v>
      </c>
      <c r="J90" s="12" t="n">
        <f aca="false">IF(G90="Male",VLOOKUP(H90,'Shoe size conversion table'!$B$6:$D$22,3),VLOOKUP(H90,'Shoe size conversion table'!$J$6:$L$22,3))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MONTH(C90:C15057)</f>
        <v>1</v>
      </c>
      <c r="O90" s="8" t="n">
        <f aca="false">K90*(1-L90)</f>
        <v>118.3</v>
      </c>
    </row>
    <row r="91" customFormat="false" ht="11.4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IF(G91="Male",VLOOKUP(H91,'Shoe size conversion table'!$B$6:$D$22,2),VLOOKUP(H91,'Shoe size conversion table'!$J$6:$L$22,2))</f>
        <v>39</v>
      </c>
      <c r="J91" s="12" t="n">
        <f aca="false">IF(G91="Male",VLOOKUP(H91,'Shoe size conversion table'!$B$6:$D$22,3),VLOOKUP(H91,'Shoe size conversion table'!$J$6:$L$22,3))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MONTH(C91:C15058)</f>
        <v>1</v>
      </c>
      <c r="O91" s="8" t="n">
        <f aca="false">K91*(1-L91)</f>
        <v>129</v>
      </c>
    </row>
    <row r="92" customFormat="false" ht="11.4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IF(G92="Male",VLOOKUP(H92,'Shoe size conversion table'!$B$6:$D$22,2),VLOOKUP(H92,'Shoe size conversion table'!$J$6:$L$22,2))</f>
        <v>43</v>
      </c>
      <c r="J92" s="12" t="n">
        <f aca="false">IF(G92="Male",VLOOKUP(H92,'Shoe size conversion table'!$B$6:$D$22,3),VLOOKUP(H92,'Shoe size conversion table'!$J$6:$L$22,3))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MONTH(C92:C15059)</f>
        <v>1</v>
      </c>
      <c r="O92" s="8" t="n">
        <f aca="false">K92*(1-L92)</f>
        <v>149</v>
      </c>
    </row>
    <row r="93" customFormat="false" ht="11.4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IF(G93="Male",VLOOKUP(H93,'Shoe size conversion table'!$B$6:$D$22,2),VLOOKUP(H93,'Shoe size conversion table'!$J$6:$L$22,2))</f>
        <v>38-39</v>
      </c>
      <c r="J93" s="12" t="n">
        <f aca="false">IF(G93="Male",VLOOKUP(H93,'Shoe size conversion table'!$B$6:$D$22,3),VLOOKUP(H93,'Shoe size conversion table'!$J$6:$L$22,3))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MONTH(C93:C15060)</f>
        <v>1</v>
      </c>
      <c r="O93" s="8" t="n">
        <f aca="false">K93*(1-L93)</f>
        <v>139</v>
      </c>
    </row>
    <row r="94" customFormat="false" ht="11.4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IF(G94="Male",VLOOKUP(H94,'Shoe size conversion table'!$B$6:$D$22,2),VLOOKUP(H94,'Shoe size conversion table'!$J$6:$L$22,2))</f>
        <v>44-45</v>
      </c>
      <c r="J94" s="12" t="n">
        <f aca="false">IF(G94="Male",VLOOKUP(H94,'Shoe size conversion table'!$B$6:$D$22,3),VLOOKUP(H94,'Shoe size conversion table'!$J$6:$L$22,3))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MONTH(C94:C15061)</f>
        <v>1</v>
      </c>
      <c r="O94" s="8" t="n">
        <f aca="false">K94*(1-L94)</f>
        <v>189</v>
      </c>
    </row>
    <row r="95" customFormat="false" ht="11.4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IF(G95="Male",VLOOKUP(H95,'Shoe size conversion table'!$B$6:$D$22,2),VLOOKUP(H95,'Shoe size conversion table'!$J$6:$L$22,2))</f>
        <v>36-37</v>
      </c>
      <c r="J95" s="12" t="n">
        <f aca="false">IF(G95="Male",VLOOKUP(H95,'Shoe size conversion table'!$B$6:$D$22,3),VLOOKUP(H95,'Shoe size conversion table'!$J$6:$L$22,3))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MONTH(C95:C15062)</f>
        <v>1</v>
      </c>
      <c r="O95" s="8" t="n">
        <f aca="false">K95*(1-L95)</f>
        <v>179.1</v>
      </c>
    </row>
    <row r="96" customFormat="false" ht="11.4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IF(G96="Male",VLOOKUP(H96,'Shoe size conversion table'!$B$6:$D$22,2),VLOOKUP(H96,'Shoe size conversion table'!$J$6:$L$22,2))</f>
        <v>38</v>
      </c>
      <c r="J96" s="12" t="n">
        <f aca="false">IF(G96="Male",VLOOKUP(H96,'Shoe size conversion table'!$B$6:$D$22,3),VLOOKUP(H96,'Shoe size conversion table'!$J$6:$L$22,3))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MONTH(C96:C15063)</f>
        <v>1</v>
      </c>
      <c r="O96" s="8" t="n">
        <f aca="false">K96*(1-L96)</f>
        <v>189</v>
      </c>
    </row>
    <row r="97" customFormat="false" ht="11.4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IF(G97="Male",VLOOKUP(H97,'Shoe size conversion table'!$B$6:$D$22,2),VLOOKUP(H97,'Shoe size conversion table'!$J$6:$L$22,2))</f>
        <v>39-40</v>
      </c>
      <c r="J97" s="12" t="n">
        <f aca="false">IF(G97="Male",VLOOKUP(H97,'Shoe size conversion table'!$B$6:$D$22,3),VLOOKUP(H97,'Shoe size conversion table'!$J$6:$L$22,3))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MONTH(C97:C15064)</f>
        <v>1</v>
      </c>
      <c r="O97" s="8" t="n">
        <f aca="false">K97*(1-L97)</f>
        <v>179</v>
      </c>
    </row>
    <row r="98" customFormat="false" ht="11.4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IF(G98="Male",VLOOKUP(H98,'Shoe size conversion table'!$B$6:$D$22,2),VLOOKUP(H98,'Shoe size conversion table'!$J$6:$L$22,2))</f>
        <v>43-44</v>
      </c>
      <c r="J98" s="12" t="n">
        <f aca="false">IF(G98="Male",VLOOKUP(H98,'Shoe size conversion table'!$B$6:$D$22,3),VLOOKUP(H98,'Shoe size conversion table'!$J$6:$L$22,3))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MONTH(C98:C15065)</f>
        <v>1</v>
      </c>
      <c r="O98" s="8" t="n">
        <f aca="false">K98*(1-L98)</f>
        <v>139</v>
      </c>
    </row>
    <row r="99" customFormat="false" ht="11.4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IF(G99="Male",VLOOKUP(H99,'Shoe size conversion table'!$B$6:$D$22,2),VLOOKUP(H99,'Shoe size conversion table'!$J$6:$L$22,2))</f>
        <v>38</v>
      </c>
      <c r="J99" s="12" t="n">
        <f aca="false">IF(G99="Male",VLOOKUP(H99,'Shoe size conversion table'!$B$6:$D$22,3),VLOOKUP(H99,'Shoe size conversion table'!$J$6:$L$22,3))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MONTH(C99:C15066)</f>
        <v>1</v>
      </c>
      <c r="O99" s="8" t="n">
        <f aca="false">K99*(1-L99)</f>
        <v>169</v>
      </c>
    </row>
    <row r="100" customFormat="false" ht="11.4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IF(G100="Male",VLOOKUP(H100,'Shoe size conversion table'!$B$6:$D$22,2),VLOOKUP(H100,'Shoe size conversion table'!$J$6:$L$22,2))</f>
        <v>42-43</v>
      </c>
      <c r="J100" s="12" t="n">
        <f aca="false">IF(G100="Male",VLOOKUP(H100,'Shoe size conversion table'!$B$6:$D$22,3),VLOOKUP(H100,'Shoe size conversion table'!$J$6:$L$22,3))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MONTH(C100:C15067)</f>
        <v>1</v>
      </c>
      <c r="O100" s="8" t="n">
        <f aca="false">K100*(1-L100)</f>
        <v>161.1</v>
      </c>
    </row>
    <row r="101" customFormat="false" ht="11.4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IF(G101="Male",VLOOKUP(H101,'Shoe size conversion table'!$B$6:$D$22,2),VLOOKUP(H101,'Shoe size conversion table'!$J$6:$L$22,2))</f>
        <v>42-43</v>
      </c>
      <c r="J101" s="12" t="n">
        <f aca="false">IF(G101="Male",VLOOKUP(H101,'Shoe size conversion table'!$B$6:$D$22,3),VLOOKUP(H101,'Shoe size conversion table'!$J$6:$L$22,3))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MONTH(C101:C15068)</f>
        <v>1</v>
      </c>
      <c r="O101" s="8" t="n">
        <f aca="false">K101*(1-L101)</f>
        <v>125.1</v>
      </c>
    </row>
    <row r="102" customFormat="false" ht="11.4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IF(G102="Male",VLOOKUP(H102,'Shoe size conversion table'!$B$6:$D$22,2),VLOOKUP(H102,'Shoe size conversion table'!$J$6:$L$22,2))</f>
        <v>38</v>
      </c>
      <c r="J102" s="12" t="n">
        <f aca="false">IF(G102="Male",VLOOKUP(H102,'Shoe size conversion table'!$B$6:$D$22,3),VLOOKUP(H102,'Shoe size conversion table'!$J$6:$L$22,3))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MONTH(C102:C15069)</f>
        <v>1</v>
      </c>
      <c r="O102" s="8" t="n">
        <f aca="false">K102*(1-L102)</f>
        <v>104.3</v>
      </c>
    </row>
    <row r="103" customFormat="false" ht="11.4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IF(G103="Male",VLOOKUP(H103,'Shoe size conversion table'!$B$6:$D$22,2),VLOOKUP(H103,'Shoe size conversion table'!$J$6:$L$22,2))</f>
        <v>38</v>
      </c>
      <c r="J103" s="12" t="n">
        <f aca="false">IF(G103="Male",VLOOKUP(H103,'Shoe size conversion table'!$B$6:$D$22,3),VLOOKUP(H103,'Shoe size conversion table'!$J$6:$L$22,3))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MONTH(C103:C15070)</f>
        <v>1</v>
      </c>
      <c r="O103" s="8" t="n">
        <f aca="false">K103*(1-L103)</f>
        <v>152.1</v>
      </c>
    </row>
    <row r="104" customFormat="false" ht="11.4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IF(G104="Male",VLOOKUP(H104,'Shoe size conversion table'!$B$6:$D$22,2),VLOOKUP(H104,'Shoe size conversion table'!$J$6:$L$22,2))</f>
        <v>39-40</v>
      </c>
      <c r="J104" s="12" t="n">
        <f aca="false">IF(G104="Male",VLOOKUP(H104,'Shoe size conversion table'!$B$6:$D$22,3),VLOOKUP(H104,'Shoe size conversion table'!$J$6:$L$22,3))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MONTH(C104:C15071)</f>
        <v>1</v>
      </c>
      <c r="O104" s="8" t="n">
        <f aca="false">K104*(1-L104)</f>
        <v>125.1</v>
      </c>
    </row>
    <row r="105" customFormat="false" ht="11.4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IF(G105="Male",VLOOKUP(H105,'Shoe size conversion table'!$B$6:$D$22,2),VLOOKUP(H105,'Shoe size conversion table'!$J$6:$L$22,2))</f>
        <v>40-41</v>
      </c>
      <c r="J105" s="12" t="n">
        <f aca="false">IF(G105="Male",VLOOKUP(H105,'Shoe size conversion table'!$B$6:$D$22,3),VLOOKUP(H105,'Shoe size conversion table'!$J$6:$L$22,3))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MONTH(C105:C15072)</f>
        <v>1</v>
      </c>
      <c r="O105" s="8" t="n">
        <f aca="false">K105*(1-L105)</f>
        <v>90.3</v>
      </c>
    </row>
    <row r="106" customFormat="false" ht="11.4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IF(G106="Male",VLOOKUP(H106,'Shoe size conversion table'!$B$6:$D$22,2),VLOOKUP(H106,'Shoe size conversion table'!$J$6:$L$22,2))</f>
        <v>41-42</v>
      </c>
      <c r="J106" s="12" t="n">
        <f aca="false">IF(G106="Male",VLOOKUP(H106,'Shoe size conversion table'!$B$6:$D$22,3),VLOOKUP(H106,'Shoe size conversion table'!$J$6:$L$22,3))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MONTH(C106:C15073)</f>
        <v>1</v>
      </c>
      <c r="O106" s="8" t="n">
        <f aca="false">K106*(1-L106)</f>
        <v>84.5</v>
      </c>
    </row>
    <row r="107" customFormat="false" ht="11.4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IF(G107="Male",VLOOKUP(H107,'Shoe size conversion table'!$B$6:$D$22,2),VLOOKUP(H107,'Shoe size conversion table'!$J$6:$L$22,2))</f>
        <v>38</v>
      </c>
      <c r="J107" s="12" t="n">
        <f aca="false">IF(G107="Male",VLOOKUP(H107,'Shoe size conversion table'!$B$6:$D$22,3),VLOOKUP(H107,'Shoe size conversion table'!$J$6:$L$22,3))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MONTH(C107:C15074)</f>
        <v>1</v>
      </c>
      <c r="O107" s="8" t="n">
        <f aca="false">K107*(1-L107)</f>
        <v>169</v>
      </c>
    </row>
    <row r="108" customFormat="false" ht="11.4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IF(G108="Male",VLOOKUP(H108,'Shoe size conversion table'!$B$6:$D$22,2),VLOOKUP(H108,'Shoe size conversion table'!$J$6:$L$22,2))</f>
        <v>43</v>
      </c>
      <c r="J108" s="12" t="n">
        <f aca="false">IF(G108="Male",VLOOKUP(H108,'Shoe size conversion table'!$B$6:$D$22,3),VLOOKUP(H108,'Shoe size conversion table'!$J$6:$L$22,3))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MONTH(C108:C15075)</f>
        <v>1</v>
      </c>
      <c r="O108" s="8" t="n">
        <f aca="false">K108*(1-L108)</f>
        <v>139</v>
      </c>
    </row>
    <row r="109" customFormat="false" ht="11.4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IF(G109="Male",VLOOKUP(H109,'Shoe size conversion table'!$B$6:$D$22,2),VLOOKUP(H109,'Shoe size conversion table'!$J$6:$L$22,2))</f>
        <v>40</v>
      </c>
      <c r="J109" s="12" t="n">
        <f aca="false">IF(G109="Male",VLOOKUP(H109,'Shoe size conversion table'!$B$6:$D$22,3),VLOOKUP(H109,'Shoe size conversion table'!$J$6:$L$22,3))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MONTH(C109:C15076)</f>
        <v>1</v>
      </c>
      <c r="O109" s="8" t="n">
        <f aca="false">K109*(1-L109)</f>
        <v>104.3</v>
      </c>
    </row>
    <row r="110" customFormat="false" ht="11.4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IF(G110="Male",VLOOKUP(H110,'Shoe size conversion table'!$B$6:$D$22,2),VLOOKUP(H110,'Shoe size conversion table'!$J$6:$L$22,2))</f>
        <v>37-38</v>
      </c>
      <c r="J110" s="12" t="n">
        <f aca="false">IF(G110="Male",VLOOKUP(H110,'Shoe size conversion table'!$B$6:$D$22,3),VLOOKUP(H110,'Shoe size conversion table'!$J$6:$L$22,3))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MONTH(C110:C15077)</f>
        <v>1</v>
      </c>
      <c r="O110" s="8" t="n">
        <f aca="false">K110*(1-L110)</f>
        <v>170.1</v>
      </c>
    </row>
    <row r="111" customFormat="false" ht="11.4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IF(G111="Male",VLOOKUP(H111,'Shoe size conversion table'!$B$6:$D$22,2),VLOOKUP(H111,'Shoe size conversion table'!$J$6:$L$22,2))</f>
        <v>38</v>
      </c>
      <c r="J111" s="12" t="n">
        <f aca="false">IF(G111="Male",VLOOKUP(H111,'Shoe size conversion table'!$B$6:$D$22,3),VLOOKUP(H111,'Shoe size conversion table'!$J$6:$L$22,3))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MONTH(C111:C15078)</f>
        <v>1</v>
      </c>
      <c r="O111" s="8" t="n">
        <f aca="false">K111*(1-L111)</f>
        <v>129</v>
      </c>
    </row>
    <row r="112" customFormat="false" ht="11.4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IF(G112="Male",VLOOKUP(H112,'Shoe size conversion table'!$B$6:$D$22,2),VLOOKUP(H112,'Shoe size conversion table'!$J$6:$L$22,2))</f>
        <v>44</v>
      </c>
      <c r="J112" s="12" t="n">
        <f aca="false">IF(G112="Male",VLOOKUP(H112,'Shoe size conversion table'!$B$6:$D$22,3),VLOOKUP(H112,'Shoe size conversion table'!$J$6:$L$22,3))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MONTH(C112:C15079)</f>
        <v>1</v>
      </c>
      <c r="O112" s="8" t="n">
        <f aca="false">K112*(1-L112)</f>
        <v>169</v>
      </c>
    </row>
    <row r="113" customFormat="false" ht="11.4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IF(G113="Male",VLOOKUP(H113,'Shoe size conversion table'!$B$6:$D$22,2),VLOOKUP(H113,'Shoe size conversion table'!$J$6:$L$22,2))</f>
        <v>42-43</v>
      </c>
      <c r="J113" s="12" t="n">
        <f aca="false">IF(G113="Male",VLOOKUP(H113,'Shoe size conversion table'!$B$6:$D$22,3),VLOOKUP(H113,'Shoe size conversion table'!$J$6:$L$22,3))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MONTH(C113:C15080)</f>
        <v>1</v>
      </c>
      <c r="O113" s="8" t="n">
        <f aca="false">K113*(1-L113)</f>
        <v>169</v>
      </c>
    </row>
    <row r="114" customFormat="false" ht="11.4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IF(G114="Male",VLOOKUP(H114,'Shoe size conversion table'!$B$6:$D$22,2),VLOOKUP(H114,'Shoe size conversion table'!$J$6:$L$22,2))</f>
        <v>38</v>
      </c>
      <c r="J114" s="12" t="n">
        <f aca="false">IF(G114="Male",VLOOKUP(H114,'Shoe size conversion table'!$B$6:$D$22,3),VLOOKUP(H114,'Shoe size conversion table'!$J$6:$L$22,3))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MONTH(C114:C15081)</f>
        <v>1</v>
      </c>
      <c r="O114" s="8" t="n">
        <f aca="false">K114*(1-L114)</f>
        <v>127.2</v>
      </c>
    </row>
    <row r="115" customFormat="false" ht="11.4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IF(G115="Male",VLOOKUP(H115,'Shoe size conversion table'!$B$6:$D$22,2),VLOOKUP(H115,'Shoe size conversion table'!$J$6:$L$22,2))</f>
        <v>40</v>
      </c>
      <c r="J115" s="12" t="n">
        <f aca="false">IF(G115="Male",VLOOKUP(H115,'Shoe size conversion table'!$B$6:$D$22,3),VLOOKUP(H115,'Shoe size conversion table'!$J$6:$L$22,3))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MONTH(C115:C15082)</f>
        <v>1</v>
      </c>
      <c r="O115" s="8" t="n">
        <f aca="false">K115*(1-L115)</f>
        <v>116.1</v>
      </c>
    </row>
    <row r="116" customFormat="false" ht="11.4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IF(G116="Male",VLOOKUP(H116,'Shoe size conversion table'!$B$6:$D$22,2),VLOOKUP(H116,'Shoe size conversion table'!$J$6:$L$22,2))</f>
        <v>38</v>
      </c>
      <c r="J116" s="12" t="n">
        <f aca="false">IF(G116="Male",VLOOKUP(H116,'Shoe size conversion table'!$B$6:$D$22,3),VLOOKUP(H116,'Shoe size conversion table'!$J$6:$L$22,3))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MONTH(C116:C15083)</f>
        <v>1</v>
      </c>
      <c r="O116" s="8" t="n">
        <f aca="false">K116*(1-L116)</f>
        <v>169</v>
      </c>
    </row>
    <row r="117" customFormat="false" ht="11.4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IF(G117="Male",VLOOKUP(H117,'Shoe size conversion table'!$B$6:$D$22,2),VLOOKUP(H117,'Shoe size conversion table'!$J$6:$L$22,2))</f>
        <v>40</v>
      </c>
      <c r="J117" s="12" t="n">
        <f aca="false">IF(G117="Male",VLOOKUP(H117,'Shoe size conversion table'!$B$6:$D$22,3),VLOOKUP(H117,'Shoe size conversion table'!$J$6:$L$22,3))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MONTH(C117:C15084)</f>
        <v>1</v>
      </c>
      <c r="O117" s="8" t="n">
        <f aca="false">K117*(1-L117)</f>
        <v>169</v>
      </c>
    </row>
    <row r="118" customFormat="false" ht="11.4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IF(G118="Male",VLOOKUP(H118,'Shoe size conversion table'!$B$6:$D$22,2),VLOOKUP(H118,'Shoe size conversion table'!$J$6:$L$22,2))</f>
        <v>42-43</v>
      </c>
      <c r="J118" s="12" t="n">
        <f aca="false">IF(G118="Male",VLOOKUP(H118,'Shoe size conversion table'!$B$6:$D$22,3),VLOOKUP(H118,'Shoe size conversion table'!$J$6:$L$22,3))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MONTH(C118:C15085)</f>
        <v>1</v>
      </c>
      <c r="O118" s="8" t="n">
        <f aca="false">K118*(1-L118)</f>
        <v>199</v>
      </c>
    </row>
    <row r="119" customFormat="false" ht="11.4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IF(G119="Male",VLOOKUP(H119,'Shoe size conversion table'!$B$6:$D$22,2),VLOOKUP(H119,'Shoe size conversion table'!$J$6:$L$22,2))</f>
        <v>43-44</v>
      </c>
      <c r="J119" s="12" t="n">
        <f aca="false">IF(G119="Male",VLOOKUP(H119,'Shoe size conversion table'!$B$6:$D$22,3),VLOOKUP(H119,'Shoe size conversion table'!$J$6:$L$22,3))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MONTH(C119:C15086)</f>
        <v>1</v>
      </c>
      <c r="O119" s="8" t="n">
        <f aca="false">K119*(1-L119)</f>
        <v>179</v>
      </c>
    </row>
    <row r="120" customFormat="false" ht="11.4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IF(G120="Male",VLOOKUP(H120,'Shoe size conversion table'!$B$6:$D$22,2),VLOOKUP(H120,'Shoe size conversion table'!$J$6:$L$22,2))</f>
        <v>47</v>
      </c>
      <c r="J120" s="12" t="n">
        <f aca="false">IF(G120="Male",VLOOKUP(H120,'Shoe size conversion table'!$B$6:$D$22,3),VLOOKUP(H120,'Shoe size conversion table'!$J$6:$L$22,3))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MONTH(C120:C15087)</f>
        <v>1</v>
      </c>
      <c r="O120" s="8" t="n">
        <f aca="false">K120*(1-L120)</f>
        <v>143.1</v>
      </c>
    </row>
    <row r="121" customFormat="false" ht="11.4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IF(G121="Male",VLOOKUP(H121,'Shoe size conversion table'!$B$6:$D$22,2),VLOOKUP(H121,'Shoe size conversion table'!$J$6:$L$22,2))</f>
        <v>42-43</v>
      </c>
      <c r="J121" s="12" t="n">
        <f aca="false">IF(G121="Male",VLOOKUP(H121,'Shoe size conversion table'!$B$6:$D$22,3),VLOOKUP(H121,'Shoe size conversion table'!$J$6:$L$22,3))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MONTH(C121:C15088)</f>
        <v>1</v>
      </c>
      <c r="O121" s="8" t="n">
        <f aca="false">K121*(1-L121)</f>
        <v>111.2</v>
      </c>
    </row>
    <row r="122" customFormat="false" ht="11.4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IF(G122="Male",VLOOKUP(H122,'Shoe size conversion table'!$B$6:$D$22,2),VLOOKUP(H122,'Shoe size conversion table'!$J$6:$L$22,2))</f>
        <v>37</v>
      </c>
      <c r="J122" s="12" t="n">
        <f aca="false">IF(G122="Male",VLOOKUP(H122,'Shoe size conversion table'!$B$6:$D$22,3),VLOOKUP(H122,'Shoe size conversion table'!$J$6:$L$22,3))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MONTH(C122:C15089)</f>
        <v>1</v>
      </c>
      <c r="O122" s="8" t="n">
        <f aca="false">K122*(1-L122)</f>
        <v>127.2</v>
      </c>
    </row>
    <row r="123" customFormat="false" ht="11.4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IF(G123="Male",VLOOKUP(H123,'Shoe size conversion table'!$B$6:$D$22,2),VLOOKUP(H123,'Shoe size conversion table'!$J$6:$L$22,2))</f>
        <v>38</v>
      </c>
      <c r="J123" s="12" t="n">
        <f aca="false">IF(G123="Male",VLOOKUP(H123,'Shoe size conversion table'!$B$6:$D$22,3),VLOOKUP(H123,'Shoe size conversion table'!$J$6:$L$22,3))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MONTH(C123:C15090)</f>
        <v>1</v>
      </c>
      <c r="O123" s="8" t="n">
        <f aca="false">K123*(1-L123)</f>
        <v>169</v>
      </c>
    </row>
    <row r="124" customFormat="false" ht="11.4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IF(G124="Male",VLOOKUP(H124,'Shoe size conversion table'!$B$6:$D$22,2),VLOOKUP(H124,'Shoe size conversion table'!$J$6:$L$22,2))</f>
        <v>40</v>
      </c>
      <c r="J124" s="12" t="n">
        <f aca="false">IF(G124="Male",VLOOKUP(H124,'Shoe size conversion table'!$B$6:$D$22,3),VLOOKUP(H124,'Shoe size conversion table'!$J$6:$L$22,3))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MONTH(C124:C15091)</f>
        <v>1</v>
      </c>
      <c r="O124" s="8" t="n">
        <f aca="false">K124*(1-L124)</f>
        <v>104.3</v>
      </c>
    </row>
    <row r="125" customFormat="false" ht="11.4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IF(G125="Male",VLOOKUP(H125,'Shoe size conversion table'!$B$6:$D$22,2),VLOOKUP(H125,'Shoe size conversion table'!$J$6:$L$22,2))</f>
        <v>38</v>
      </c>
      <c r="J125" s="12" t="n">
        <f aca="false">IF(G125="Male",VLOOKUP(H125,'Shoe size conversion table'!$B$6:$D$22,3),VLOOKUP(H125,'Shoe size conversion table'!$J$6:$L$22,3))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MONTH(C125:C15092)</f>
        <v>1</v>
      </c>
      <c r="O125" s="8" t="n">
        <f aca="false">K125*(1-L125)</f>
        <v>189</v>
      </c>
    </row>
    <row r="126" customFormat="false" ht="11.4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IF(G126="Male",VLOOKUP(H126,'Shoe size conversion table'!$B$6:$D$22,2),VLOOKUP(H126,'Shoe size conversion table'!$J$6:$L$22,2))</f>
        <v>43-44</v>
      </c>
      <c r="J126" s="12" t="n">
        <f aca="false">IF(G126="Male",VLOOKUP(H126,'Shoe size conversion table'!$B$6:$D$22,3),VLOOKUP(H126,'Shoe size conversion table'!$J$6:$L$22,3))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MONTH(C126:C15093)</f>
        <v>1</v>
      </c>
      <c r="O126" s="8" t="n">
        <f aca="false">K126*(1-L126)</f>
        <v>199</v>
      </c>
    </row>
    <row r="127" customFormat="false" ht="11.4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IF(G127="Male",VLOOKUP(H127,'Shoe size conversion table'!$B$6:$D$22,2),VLOOKUP(H127,'Shoe size conversion table'!$J$6:$L$22,2))</f>
        <v>43</v>
      </c>
      <c r="J127" s="12" t="n">
        <f aca="false">IF(G127="Male",VLOOKUP(H127,'Shoe size conversion table'!$B$6:$D$22,3),VLOOKUP(H127,'Shoe size conversion table'!$J$6:$L$22,3))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MONTH(C127:C15094)</f>
        <v>1</v>
      </c>
      <c r="O127" s="8" t="n">
        <f aca="false">K127*(1-L127)</f>
        <v>139</v>
      </c>
    </row>
    <row r="128" customFormat="false" ht="11.4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IF(G128="Male",VLOOKUP(H128,'Shoe size conversion table'!$B$6:$D$22,2),VLOOKUP(H128,'Shoe size conversion table'!$J$6:$L$22,2))</f>
        <v>38-39</v>
      </c>
      <c r="J128" s="12" t="n">
        <f aca="false">IF(G128="Male",VLOOKUP(H128,'Shoe size conversion table'!$B$6:$D$22,3),VLOOKUP(H128,'Shoe size conversion table'!$J$6:$L$22,3))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MONTH(C128:C15095)</f>
        <v>1</v>
      </c>
      <c r="O128" s="8" t="n">
        <f aca="false">K128*(1-L128)</f>
        <v>97.3</v>
      </c>
    </row>
    <row r="129" customFormat="false" ht="11.4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IF(G129="Male",VLOOKUP(H129,'Shoe size conversion table'!$B$6:$D$22,2),VLOOKUP(H129,'Shoe size conversion table'!$J$6:$L$22,2))</f>
        <v>39</v>
      </c>
      <c r="J129" s="12" t="n">
        <f aca="false">IF(G129="Male",VLOOKUP(H129,'Shoe size conversion table'!$B$6:$D$22,3),VLOOKUP(H129,'Shoe size conversion table'!$J$6:$L$22,3))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MONTH(C129:C15096)</f>
        <v>1</v>
      </c>
      <c r="O129" s="8" t="n">
        <f aca="false">K129*(1-L129)</f>
        <v>149</v>
      </c>
    </row>
    <row r="130" customFormat="false" ht="11.4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IF(G130="Male",VLOOKUP(H130,'Shoe size conversion table'!$B$6:$D$22,2),VLOOKUP(H130,'Shoe size conversion table'!$J$6:$L$22,2))</f>
        <v>39</v>
      </c>
      <c r="J130" s="12" t="n">
        <f aca="false">IF(G130="Male",VLOOKUP(H130,'Shoe size conversion table'!$B$6:$D$22,3),VLOOKUP(H130,'Shoe size conversion table'!$J$6:$L$22,3))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MONTH(C130:C15097)</f>
        <v>1</v>
      </c>
      <c r="O130" s="8" t="n">
        <f aca="false">K130*(1-L130)</f>
        <v>199</v>
      </c>
    </row>
    <row r="131" customFormat="false" ht="11.4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IF(G131="Male",VLOOKUP(H131,'Shoe size conversion table'!$B$6:$D$22,2),VLOOKUP(H131,'Shoe size conversion table'!$J$6:$L$22,2))</f>
        <v>40</v>
      </c>
      <c r="J131" s="12" t="n">
        <f aca="false">IF(G131="Male",VLOOKUP(H131,'Shoe size conversion table'!$B$6:$D$22,3),VLOOKUP(H131,'Shoe size conversion table'!$J$6:$L$22,3))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MONTH(C131:C15098)</f>
        <v>1</v>
      </c>
      <c r="O131" s="8" t="n">
        <f aca="false">K131*(1-L131)</f>
        <v>139</v>
      </c>
    </row>
    <row r="132" customFormat="false" ht="11.4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IF(G132="Male",VLOOKUP(H132,'Shoe size conversion table'!$B$6:$D$22,2),VLOOKUP(H132,'Shoe size conversion table'!$J$6:$L$22,2))</f>
        <v>43-44</v>
      </c>
      <c r="J132" s="12" t="n">
        <f aca="false">IF(G132="Male",VLOOKUP(H132,'Shoe size conversion table'!$B$6:$D$22,3),VLOOKUP(H132,'Shoe size conversion table'!$J$6:$L$22,3))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MONTH(C132:C15099)</f>
        <v>1</v>
      </c>
      <c r="O132" s="8" t="n">
        <f aca="false">K132*(1-L132)</f>
        <v>139</v>
      </c>
    </row>
    <row r="133" customFormat="false" ht="11.4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IF(G133="Male",VLOOKUP(H133,'Shoe size conversion table'!$B$6:$D$22,2),VLOOKUP(H133,'Shoe size conversion table'!$J$6:$L$22,2))</f>
        <v>38</v>
      </c>
      <c r="J133" s="12" t="n">
        <f aca="false">IF(G133="Male",VLOOKUP(H133,'Shoe size conversion table'!$B$6:$D$22,3),VLOOKUP(H133,'Shoe size conversion table'!$J$6:$L$22,3))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MONTH(C133:C15100)</f>
        <v>1</v>
      </c>
      <c r="O133" s="8" t="n">
        <f aca="false">K133*(1-L133)</f>
        <v>135.2</v>
      </c>
    </row>
    <row r="134" customFormat="false" ht="11.4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IF(G134="Male",VLOOKUP(H134,'Shoe size conversion table'!$B$6:$D$22,2),VLOOKUP(H134,'Shoe size conversion table'!$J$6:$L$22,2))</f>
        <v>38</v>
      </c>
      <c r="J134" s="12" t="n">
        <f aca="false">IF(G134="Male",VLOOKUP(H134,'Shoe size conversion table'!$B$6:$D$22,3),VLOOKUP(H134,'Shoe size conversion table'!$J$6:$L$22,3))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MONTH(C134:C15101)</f>
        <v>1</v>
      </c>
      <c r="O134" s="8" t="n">
        <f aca="false">K134*(1-L134)</f>
        <v>169</v>
      </c>
    </row>
    <row r="135" customFormat="false" ht="11.4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IF(G135="Male",VLOOKUP(H135,'Shoe size conversion table'!$B$6:$D$22,2),VLOOKUP(H135,'Shoe size conversion table'!$J$6:$L$22,2))</f>
        <v>42-43</v>
      </c>
      <c r="J135" s="12" t="n">
        <f aca="false">IF(G135="Male",VLOOKUP(H135,'Shoe size conversion table'!$B$6:$D$22,3),VLOOKUP(H135,'Shoe size conversion table'!$J$6:$L$22,3))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MONTH(C135:C15102)</f>
        <v>1</v>
      </c>
      <c r="O135" s="8" t="n">
        <f aca="false">K135*(1-L135)</f>
        <v>199</v>
      </c>
    </row>
    <row r="136" customFormat="false" ht="11.4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IF(G136="Male",VLOOKUP(H136,'Shoe size conversion table'!$B$6:$D$22,2),VLOOKUP(H136,'Shoe size conversion table'!$J$6:$L$22,2))</f>
        <v>42</v>
      </c>
      <c r="J136" s="12" t="n">
        <f aca="false">IF(G136="Male",VLOOKUP(H136,'Shoe size conversion table'!$B$6:$D$22,3),VLOOKUP(H136,'Shoe size conversion table'!$J$6:$L$22,3))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MONTH(C136:C15103)</f>
        <v>1</v>
      </c>
      <c r="O136" s="8" t="n">
        <f aca="false">K136*(1-L136)</f>
        <v>199</v>
      </c>
    </row>
    <row r="137" customFormat="false" ht="11.4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IF(G137="Male",VLOOKUP(H137,'Shoe size conversion table'!$B$6:$D$22,2),VLOOKUP(H137,'Shoe size conversion table'!$J$6:$L$22,2))</f>
        <v>41</v>
      </c>
      <c r="J137" s="12" t="n">
        <f aca="false">IF(G137="Male",VLOOKUP(H137,'Shoe size conversion table'!$B$6:$D$22,3),VLOOKUP(H137,'Shoe size conversion table'!$J$6:$L$22,3))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MONTH(C137:C15104)</f>
        <v>1</v>
      </c>
      <c r="O137" s="8" t="n">
        <f aca="false">K137*(1-L137)</f>
        <v>179</v>
      </c>
    </row>
    <row r="138" customFormat="false" ht="11.4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IF(G138="Male",VLOOKUP(H138,'Shoe size conversion table'!$B$6:$D$22,2),VLOOKUP(H138,'Shoe size conversion table'!$J$6:$L$22,2))</f>
        <v>42</v>
      </c>
      <c r="J138" s="12" t="n">
        <f aca="false">IF(G138="Male",VLOOKUP(H138,'Shoe size conversion table'!$B$6:$D$22,3),VLOOKUP(H138,'Shoe size conversion table'!$J$6:$L$22,3))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MONTH(C138:C15105)</f>
        <v>1</v>
      </c>
      <c r="O138" s="8" t="n">
        <f aca="false">K138*(1-L138)</f>
        <v>189</v>
      </c>
    </row>
    <row r="139" customFormat="false" ht="11.4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IF(G139="Male",VLOOKUP(H139,'Shoe size conversion table'!$B$6:$D$22,2),VLOOKUP(H139,'Shoe size conversion table'!$J$6:$L$22,2))</f>
        <v>44</v>
      </c>
      <c r="J139" s="12" t="n">
        <f aca="false">IF(G139="Male",VLOOKUP(H139,'Shoe size conversion table'!$B$6:$D$22,3),VLOOKUP(H139,'Shoe size conversion table'!$J$6:$L$22,3))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MONTH(C139:C15106)</f>
        <v>1</v>
      </c>
      <c r="O139" s="8" t="n">
        <f aca="false">K139*(1-L139)</f>
        <v>90.3</v>
      </c>
    </row>
    <row r="140" customFormat="false" ht="11.4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IF(G140="Male",VLOOKUP(H140,'Shoe size conversion table'!$B$6:$D$22,2),VLOOKUP(H140,'Shoe size conversion table'!$J$6:$L$22,2))</f>
        <v>39</v>
      </c>
      <c r="J140" s="12" t="n">
        <f aca="false">IF(G140="Male",VLOOKUP(H140,'Shoe size conversion table'!$B$6:$D$22,3),VLOOKUP(H140,'Shoe size conversion table'!$J$6:$L$22,3))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MONTH(C140:C15107)</f>
        <v>1</v>
      </c>
      <c r="O140" s="8" t="n">
        <f aca="false">K140*(1-L140)</f>
        <v>129</v>
      </c>
    </row>
    <row r="141" customFormat="false" ht="11.4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IF(G141="Male",VLOOKUP(H141,'Shoe size conversion table'!$B$6:$D$22,2),VLOOKUP(H141,'Shoe size conversion table'!$J$6:$L$22,2))</f>
        <v>38</v>
      </c>
      <c r="J141" s="12" t="n">
        <f aca="false">IF(G141="Male",VLOOKUP(H141,'Shoe size conversion table'!$B$6:$D$22,3),VLOOKUP(H141,'Shoe size conversion table'!$J$6:$L$22,3))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MONTH(C141:C15108)</f>
        <v>1</v>
      </c>
      <c r="O141" s="8" t="n">
        <f aca="false">K141*(1-L141)</f>
        <v>69.5</v>
      </c>
    </row>
    <row r="142" customFormat="false" ht="11.4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IF(G142="Male",VLOOKUP(H142,'Shoe size conversion table'!$B$6:$D$22,2),VLOOKUP(H142,'Shoe size conversion table'!$J$6:$L$22,2))</f>
        <v>38-39</v>
      </c>
      <c r="J142" s="12" t="n">
        <f aca="false">IF(G142="Male",VLOOKUP(H142,'Shoe size conversion table'!$B$6:$D$22,3),VLOOKUP(H142,'Shoe size conversion table'!$J$6:$L$22,3))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MONTH(C142:C15109)</f>
        <v>1</v>
      </c>
      <c r="O142" s="8" t="n">
        <f aca="false">K142*(1-L142)</f>
        <v>149</v>
      </c>
    </row>
    <row r="143" customFormat="false" ht="11.4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IF(G143="Male",VLOOKUP(H143,'Shoe size conversion table'!$B$6:$D$22,2),VLOOKUP(H143,'Shoe size conversion table'!$J$6:$L$22,2))</f>
        <v>40</v>
      </c>
      <c r="J143" s="12" t="n">
        <f aca="false">IF(G143="Male",VLOOKUP(H143,'Shoe size conversion table'!$B$6:$D$22,3),VLOOKUP(H143,'Shoe size conversion table'!$J$6:$L$22,3))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MONTH(C143:C15110)</f>
        <v>1</v>
      </c>
      <c r="O143" s="8" t="n">
        <f aca="false">K143*(1-L143)</f>
        <v>152.1</v>
      </c>
    </row>
    <row r="144" customFormat="false" ht="11.4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IF(G144="Male",VLOOKUP(H144,'Shoe size conversion table'!$B$6:$D$22,2),VLOOKUP(H144,'Shoe size conversion table'!$J$6:$L$22,2))</f>
        <v>42-43</v>
      </c>
      <c r="J144" s="12" t="n">
        <f aca="false">IF(G144="Male",VLOOKUP(H144,'Shoe size conversion table'!$B$6:$D$22,3),VLOOKUP(H144,'Shoe size conversion table'!$J$6:$L$22,3))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MONTH(C144:C15111)</f>
        <v>1</v>
      </c>
      <c r="O144" s="8" t="n">
        <f aca="false">K144*(1-L144)</f>
        <v>139</v>
      </c>
    </row>
    <row r="145" customFormat="false" ht="11.4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IF(G145="Male",VLOOKUP(H145,'Shoe size conversion table'!$B$6:$D$22,2),VLOOKUP(H145,'Shoe size conversion table'!$J$6:$L$22,2))</f>
        <v>44</v>
      </c>
      <c r="J145" s="12" t="n">
        <f aca="false">IF(G145="Male",VLOOKUP(H145,'Shoe size conversion table'!$B$6:$D$22,3),VLOOKUP(H145,'Shoe size conversion table'!$J$6:$L$22,3))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MONTH(C145:C15112)</f>
        <v>1</v>
      </c>
      <c r="O145" s="8" t="n">
        <f aca="false">K145*(1-L145)</f>
        <v>199</v>
      </c>
    </row>
    <row r="146" customFormat="false" ht="11.4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IF(G146="Male",VLOOKUP(H146,'Shoe size conversion table'!$B$6:$D$22,2),VLOOKUP(H146,'Shoe size conversion table'!$J$6:$L$22,2))</f>
        <v>38-39</v>
      </c>
      <c r="J146" s="12" t="n">
        <f aca="false">IF(G146="Male",VLOOKUP(H146,'Shoe size conversion table'!$B$6:$D$22,3),VLOOKUP(H146,'Shoe size conversion table'!$J$6:$L$22,3))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MONTH(C146:C15113)</f>
        <v>1</v>
      </c>
      <c r="O146" s="8" t="n">
        <f aca="false">K146*(1-L146)</f>
        <v>129</v>
      </c>
    </row>
    <row r="147" customFormat="false" ht="11.4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IF(G147="Male",VLOOKUP(H147,'Shoe size conversion table'!$B$6:$D$22,2),VLOOKUP(H147,'Shoe size conversion table'!$J$6:$L$22,2))</f>
        <v>40-41</v>
      </c>
      <c r="J147" s="12" t="n">
        <f aca="false">IF(G147="Male",VLOOKUP(H147,'Shoe size conversion table'!$B$6:$D$22,3),VLOOKUP(H147,'Shoe size conversion table'!$J$6:$L$22,3))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MONTH(C147:C15114)</f>
        <v>1</v>
      </c>
      <c r="O147" s="8" t="n">
        <f aca="false">K147*(1-L147)</f>
        <v>169</v>
      </c>
    </row>
    <row r="148" customFormat="false" ht="11.4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IF(G148="Male",VLOOKUP(H148,'Shoe size conversion table'!$B$6:$D$22,2),VLOOKUP(H148,'Shoe size conversion table'!$J$6:$L$22,2))</f>
        <v>42</v>
      </c>
      <c r="J148" s="12" t="n">
        <f aca="false">IF(G148="Male",VLOOKUP(H148,'Shoe size conversion table'!$B$6:$D$22,3),VLOOKUP(H148,'Shoe size conversion table'!$J$6:$L$22,3))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MONTH(C148:C15115)</f>
        <v>1</v>
      </c>
      <c r="O148" s="8" t="n">
        <f aca="false">K148*(1-L148)</f>
        <v>189</v>
      </c>
    </row>
    <row r="149" customFormat="false" ht="11.4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IF(G149="Male",VLOOKUP(H149,'Shoe size conversion table'!$B$6:$D$22,2),VLOOKUP(H149,'Shoe size conversion table'!$J$6:$L$22,2))</f>
        <v>38</v>
      </c>
      <c r="J149" s="12" t="n">
        <f aca="false">IF(G149="Male",VLOOKUP(H149,'Shoe size conversion table'!$B$6:$D$22,3),VLOOKUP(H149,'Shoe size conversion table'!$J$6:$L$22,3))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MONTH(C149:C15116)</f>
        <v>1</v>
      </c>
      <c r="O149" s="8" t="n">
        <f aca="false">K149*(1-L149)</f>
        <v>139</v>
      </c>
    </row>
    <row r="150" customFormat="false" ht="11.4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IF(G150="Male",VLOOKUP(H150,'Shoe size conversion table'!$B$6:$D$22,2),VLOOKUP(H150,'Shoe size conversion table'!$J$6:$L$22,2))</f>
        <v>38-39</v>
      </c>
      <c r="J150" s="12" t="n">
        <f aca="false">IF(G150="Male",VLOOKUP(H150,'Shoe size conversion table'!$B$6:$D$22,3),VLOOKUP(H150,'Shoe size conversion table'!$J$6:$L$22,3))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MONTH(C150:C15117)</f>
        <v>1</v>
      </c>
      <c r="O150" s="8" t="n">
        <f aca="false">K150*(1-L150)</f>
        <v>97.3</v>
      </c>
    </row>
    <row r="151" customFormat="false" ht="11.4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IF(G151="Male",VLOOKUP(H151,'Shoe size conversion table'!$B$6:$D$22,2),VLOOKUP(H151,'Shoe size conversion table'!$J$6:$L$22,2))</f>
        <v>40</v>
      </c>
      <c r="J151" s="12" t="n">
        <f aca="false">IF(G151="Male",VLOOKUP(H151,'Shoe size conversion table'!$B$6:$D$22,3),VLOOKUP(H151,'Shoe size conversion table'!$J$6:$L$22,3))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MONTH(C151:C15118)</f>
        <v>1</v>
      </c>
      <c r="O151" s="8" t="n">
        <f aca="false">K151*(1-L151)</f>
        <v>74.5</v>
      </c>
    </row>
    <row r="152" customFormat="false" ht="11.4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IF(G152="Male",VLOOKUP(H152,'Shoe size conversion table'!$B$6:$D$22,2),VLOOKUP(H152,'Shoe size conversion table'!$J$6:$L$22,2))</f>
        <v>44-45</v>
      </c>
      <c r="J152" s="12" t="n">
        <f aca="false">IF(G152="Male",VLOOKUP(H152,'Shoe size conversion table'!$B$6:$D$22,3),VLOOKUP(H152,'Shoe size conversion table'!$J$6:$L$22,3))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MONTH(C152:C15119)</f>
        <v>1</v>
      </c>
      <c r="O152" s="8" t="n">
        <f aca="false">K152*(1-L152)</f>
        <v>116.1</v>
      </c>
    </row>
    <row r="153" customFormat="false" ht="11.4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IF(G153="Male",VLOOKUP(H153,'Shoe size conversion table'!$B$6:$D$22,2),VLOOKUP(H153,'Shoe size conversion table'!$J$6:$L$22,2))</f>
        <v>42-43</v>
      </c>
      <c r="J153" s="12" t="n">
        <f aca="false">IF(G153="Male",VLOOKUP(H153,'Shoe size conversion table'!$B$6:$D$22,3),VLOOKUP(H153,'Shoe size conversion table'!$J$6:$L$22,3))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MONTH(C153:C15120)</f>
        <v>1</v>
      </c>
      <c r="O153" s="8" t="n">
        <f aca="false">K153*(1-L153)</f>
        <v>119.2</v>
      </c>
    </row>
    <row r="154" customFormat="false" ht="11.4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IF(G154="Male",VLOOKUP(H154,'Shoe size conversion table'!$B$6:$D$22,2),VLOOKUP(H154,'Shoe size conversion table'!$J$6:$L$22,2))</f>
        <v>39-40</v>
      </c>
      <c r="J154" s="12" t="n">
        <f aca="false">IF(G154="Male",VLOOKUP(H154,'Shoe size conversion table'!$B$6:$D$22,3),VLOOKUP(H154,'Shoe size conversion table'!$J$6:$L$22,3))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MONTH(C154:C15121)</f>
        <v>1</v>
      </c>
      <c r="O154" s="8" t="n">
        <f aca="false">K154*(1-L154)</f>
        <v>159</v>
      </c>
    </row>
    <row r="155" customFormat="false" ht="11.4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IF(G155="Male",VLOOKUP(H155,'Shoe size conversion table'!$B$6:$D$22,2),VLOOKUP(H155,'Shoe size conversion table'!$J$6:$L$22,2))</f>
        <v>38</v>
      </c>
      <c r="J155" s="12" t="n">
        <f aca="false">IF(G155="Male",VLOOKUP(H155,'Shoe size conversion table'!$B$6:$D$22,3),VLOOKUP(H155,'Shoe size conversion table'!$J$6:$L$22,3))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MONTH(C155:C15122)</f>
        <v>1</v>
      </c>
      <c r="O155" s="8" t="n">
        <f aca="false">K155*(1-L155)</f>
        <v>127.2</v>
      </c>
    </row>
    <row r="156" customFormat="false" ht="11.4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IF(G156="Male",VLOOKUP(H156,'Shoe size conversion table'!$B$6:$D$22,2),VLOOKUP(H156,'Shoe size conversion table'!$J$6:$L$22,2))</f>
        <v>42-43</v>
      </c>
      <c r="J156" s="12" t="n">
        <f aca="false">IF(G156="Male",VLOOKUP(H156,'Shoe size conversion table'!$B$6:$D$22,3),VLOOKUP(H156,'Shoe size conversion table'!$J$6:$L$22,3))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MONTH(C156:C15123)</f>
        <v>1</v>
      </c>
      <c r="O156" s="8" t="n">
        <f aca="false">K156*(1-L156)</f>
        <v>125.1</v>
      </c>
    </row>
    <row r="157" customFormat="false" ht="11.4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IF(G157="Male",VLOOKUP(H157,'Shoe size conversion table'!$B$6:$D$22,2),VLOOKUP(H157,'Shoe size conversion table'!$J$6:$L$22,2))</f>
        <v>40-41</v>
      </c>
      <c r="J157" s="12" t="n">
        <f aca="false">IF(G157="Male",VLOOKUP(H157,'Shoe size conversion table'!$B$6:$D$22,3),VLOOKUP(H157,'Shoe size conversion table'!$J$6:$L$22,3))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MONTH(C157:C15124)</f>
        <v>1</v>
      </c>
      <c r="O157" s="8" t="n">
        <f aca="false">K157*(1-L157)</f>
        <v>169</v>
      </c>
    </row>
    <row r="158" customFormat="false" ht="11.4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IF(G158="Male",VLOOKUP(H158,'Shoe size conversion table'!$B$6:$D$22,2),VLOOKUP(H158,'Shoe size conversion table'!$J$6:$L$22,2))</f>
        <v>44-45</v>
      </c>
      <c r="J158" s="12" t="n">
        <f aca="false">IF(G158="Male",VLOOKUP(H158,'Shoe size conversion table'!$B$6:$D$22,3),VLOOKUP(H158,'Shoe size conversion table'!$J$6:$L$22,3))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MONTH(C158:C15125)</f>
        <v>1</v>
      </c>
      <c r="O158" s="8" t="n">
        <f aca="false">K158*(1-L158)</f>
        <v>189</v>
      </c>
    </row>
    <row r="159" customFormat="false" ht="11.4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IF(G159="Male",VLOOKUP(H159,'Shoe size conversion table'!$B$6:$D$22,2),VLOOKUP(H159,'Shoe size conversion table'!$J$6:$L$22,2))</f>
        <v>37-38</v>
      </c>
      <c r="J159" s="12" t="n">
        <f aca="false">IF(G159="Male",VLOOKUP(H159,'Shoe size conversion table'!$B$6:$D$22,3),VLOOKUP(H159,'Shoe size conversion table'!$J$6:$L$22,3))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MONTH(C159:C15126)</f>
        <v>1</v>
      </c>
      <c r="O159" s="8" t="n">
        <f aca="false">K159*(1-L159)</f>
        <v>129</v>
      </c>
    </row>
    <row r="160" customFormat="false" ht="11.4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IF(G160="Male",VLOOKUP(H160,'Shoe size conversion table'!$B$6:$D$22,2),VLOOKUP(H160,'Shoe size conversion table'!$J$6:$L$22,2))</f>
        <v>38-39</v>
      </c>
      <c r="J160" s="12" t="n">
        <f aca="false">IF(G160="Male",VLOOKUP(H160,'Shoe size conversion table'!$B$6:$D$22,3),VLOOKUP(H160,'Shoe size conversion table'!$J$6:$L$22,3))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MONTH(C160:C15127)</f>
        <v>1</v>
      </c>
      <c r="O160" s="8" t="n">
        <f aca="false">K160*(1-L160)</f>
        <v>149</v>
      </c>
    </row>
    <row r="161" customFormat="false" ht="11.4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IF(G161="Male",VLOOKUP(H161,'Shoe size conversion table'!$B$6:$D$22,2),VLOOKUP(H161,'Shoe size conversion table'!$J$6:$L$22,2))</f>
        <v>42</v>
      </c>
      <c r="J161" s="12" t="n">
        <f aca="false">IF(G161="Male",VLOOKUP(H161,'Shoe size conversion table'!$B$6:$D$22,3),VLOOKUP(H161,'Shoe size conversion table'!$J$6:$L$22,3))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MONTH(C161:C15128)</f>
        <v>1</v>
      </c>
      <c r="O161" s="8" t="n">
        <f aca="false">K161*(1-L161)</f>
        <v>89.5</v>
      </c>
    </row>
    <row r="162" customFormat="false" ht="11.4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IF(G162="Male",VLOOKUP(H162,'Shoe size conversion table'!$B$6:$D$22,2),VLOOKUP(H162,'Shoe size conversion table'!$J$6:$L$22,2))</f>
        <v>38</v>
      </c>
      <c r="J162" s="12" t="n">
        <f aca="false">IF(G162="Male",VLOOKUP(H162,'Shoe size conversion table'!$B$6:$D$22,3),VLOOKUP(H162,'Shoe size conversion table'!$J$6:$L$22,3))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MONTH(C162:C15129)</f>
        <v>1</v>
      </c>
      <c r="O162" s="8" t="n">
        <f aca="false">K162*(1-L162)</f>
        <v>169</v>
      </c>
    </row>
    <row r="163" customFormat="false" ht="11.4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IF(G163="Male",VLOOKUP(H163,'Shoe size conversion table'!$B$6:$D$22,2),VLOOKUP(H163,'Shoe size conversion table'!$J$6:$L$22,2))</f>
        <v>38</v>
      </c>
      <c r="J163" s="12" t="n">
        <f aca="false">IF(G163="Male",VLOOKUP(H163,'Shoe size conversion table'!$B$6:$D$22,3),VLOOKUP(H163,'Shoe size conversion table'!$J$6:$L$22,3))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MONTH(C163:C15130)</f>
        <v>1</v>
      </c>
      <c r="O163" s="8" t="n">
        <f aca="false">K163*(1-L163)</f>
        <v>104.3</v>
      </c>
    </row>
    <row r="164" customFormat="false" ht="11.4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IF(G164="Male",VLOOKUP(H164,'Shoe size conversion table'!$B$6:$D$22,2),VLOOKUP(H164,'Shoe size conversion table'!$J$6:$L$22,2))</f>
        <v>44</v>
      </c>
      <c r="J164" s="12" t="n">
        <f aca="false">IF(G164="Male",VLOOKUP(H164,'Shoe size conversion table'!$B$6:$D$22,3),VLOOKUP(H164,'Shoe size conversion table'!$J$6:$L$22,3))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MONTH(C164:C15131)</f>
        <v>1</v>
      </c>
      <c r="O164" s="8" t="n">
        <f aca="false">K164*(1-L164)</f>
        <v>90.3</v>
      </c>
    </row>
    <row r="165" customFormat="false" ht="11.4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IF(G165="Male",VLOOKUP(H165,'Shoe size conversion table'!$B$6:$D$22,2),VLOOKUP(H165,'Shoe size conversion table'!$J$6:$L$22,2))</f>
        <v>38-39</v>
      </c>
      <c r="J165" s="12" t="n">
        <f aca="false">IF(G165="Male",VLOOKUP(H165,'Shoe size conversion table'!$B$6:$D$22,3),VLOOKUP(H165,'Shoe size conversion table'!$J$6:$L$22,3))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MONTH(C165:C15132)</f>
        <v>1</v>
      </c>
      <c r="O165" s="8" t="n">
        <f aca="false">K165*(1-L165)</f>
        <v>149</v>
      </c>
    </row>
    <row r="166" customFormat="false" ht="11.4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IF(G166="Male",VLOOKUP(H166,'Shoe size conversion table'!$B$6:$D$22,2),VLOOKUP(H166,'Shoe size conversion table'!$J$6:$L$22,2))</f>
        <v>43-44</v>
      </c>
      <c r="J166" s="12" t="n">
        <f aca="false">IF(G166="Male",VLOOKUP(H166,'Shoe size conversion table'!$B$6:$D$22,3),VLOOKUP(H166,'Shoe size conversion table'!$J$6:$L$22,3))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MONTH(C166:C15133)</f>
        <v>1</v>
      </c>
      <c r="O166" s="8" t="n">
        <f aca="false">K166*(1-L166)</f>
        <v>103.2</v>
      </c>
    </row>
    <row r="167" customFormat="false" ht="11.4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IF(G167="Male",VLOOKUP(H167,'Shoe size conversion table'!$B$6:$D$22,2),VLOOKUP(H167,'Shoe size conversion table'!$J$6:$L$22,2))</f>
        <v>42-43</v>
      </c>
      <c r="J167" s="12" t="n">
        <f aca="false">IF(G167="Male",VLOOKUP(H167,'Shoe size conversion table'!$B$6:$D$22,3),VLOOKUP(H167,'Shoe size conversion table'!$J$6:$L$22,3))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MONTH(C167:C15134)</f>
        <v>1</v>
      </c>
      <c r="O167" s="8" t="n">
        <f aca="false">K167*(1-L167)</f>
        <v>139.3</v>
      </c>
    </row>
    <row r="168" customFormat="false" ht="11.4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IF(G168="Male",VLOOKUP(H168,'Shoe size conversion table'!$B$6:$D$22,2),VLOOKUP(H168,'Shoe size conversion table'!$J$6:$L$22,2))</f>
        <v>44-45</v>
      </c>
      <c r="J168" s="12" t="n">
        <f aca="false">IF(G168="Male",VLOOKUP(H168,'Shoe size conversion table'!$B$6:$D$22,3),VLOOKUP(H168,'Shoe size conversion table'!$J$6:$L$22,3))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MONTH(C168:C15135)</f>
        <v>1</v>
      </c>
      <c r="O168" s="8" t="n">
        <f aca="false">K168*(1-L168)</f>
        <v>125.3</v>
      </c>
    </row>
    <row r="169" customFormat="false" ht="11.4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IF(G169="Male",VLOOKUP(H169,'Shoe size conversion table'!$B$6:$D$22,2),VLOOKUP(H169,'Shoe size conversion table'!$J$6:$L$22,2))</f>
        <v>40</v>
      </c>
      <c r="J169" s="12" t="n">
        <f aca="false">IF(G169="Male",VLOOKUP(H169,'Shoe size conversion table'!$B$6:$D$22,3),VLOOKUP(H169,'Shoe size conversion table'!$J$6:$L$22,3))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MONTH(C169:C15136)</f>
        <v>1</v>
      </c>
      <c r="O169" s="8" t="n">
        <f aca="false">K169*(1-L169)</f>
        <v>199</v>
      </c>
    </row>
    <row r="170" customFormat="false" ht="11.4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IF(G170="Male",VLOOKUP(H170,'Shoe size conversion table'!$B$6:$D$22,2),VLOOKUP(H170,'Shoe size conversion table'!$J$6:$L$22,2))</f>
        <v>40</v>
      </c>
      <c r="J170" s="12" t="n">
        <f aca="false">IF(G170="Male",VLOOKUP(H170,'Shoe size conversion table'!$B$6:$D$22,3),VLOOKUP(H170,'Shoe size conversion table'!$J$6:$L$22,3))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MONTH(C170:C15137)</f>
        <v>1</v>
      </c>
      <c r="O170" s="8" t="n">
        <f aca="false">K170*(1-L170)</f>
        <v>118.3</v>
      </c>
    </row>
    <row r="171" customFormat="false" ht="11.4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IF(G171="Male",VLOOKUP(H171,'Shoe size conversion table'!$B$6:$D$22,2),VLOOKUP(H171,'Shoe size conversion table'!$J$6:$L$22,2))</f>
        <v>42-43</v>
      </c>
      <c r="J171" s="12" t="n">
        <f aca="false">IF(G171="Male",VLOOKUP(H171,'Shoe size conversion table'!$B$6:$D$22,3),VLOOKUP(H171,'Shoe size conversion table'!$J$6:$L$22,3))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MONTH(C171:C15138)</f>
        <v>1</v>
      </c>
      <c r="O171" s="8" t="n">
        <f aca="false">K171*(1-L171)</f>
        <v>179</v>
      </c>
    </row>
    <row r="172" customFormat="false" ht="11.4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IF(G172="Male",VLOOKUP(H172,'Shoe size conversion table'!$B$6:$D$22,2),VLOOKUP(H172,'Shoe size conversion table'!$J$6:$L$22,2))</f>
        <v>42</v>
      </c>
      <c r="J172" s="12" t="n">
        <f aca="false">IF(G172="Male",VLOOKUP(H172,'Shoe size conversion table'!$B$6:$D$22,3),VLOOKUP(H172,'Shoe size conversion table'!$J$6:$L$22,3))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MONTH(C172:C15139)</f>
        <v>1</v>
      </c>
      <c r="O172" s="8" t="n">
        <f aca="false">K172*(1-L172)</f>
        <v>189</v>
      </c>
    </row>
    <row r="173" customFormat="false" ht="11.4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IF(G173="Male",VLOOKUP(H173,'Shoe size conversion table'!$B$6:$D$22,2),VLOOKUP(H173,'Shoe size conversion table'!$J$6:$L$22,2))</f>
        <v>43-44</v>
      </c>
      <c r="J173" s="12" t="n">
        <f aca="false">IF(G173="Male",VLOOKUP(H173,'Shoe size conversion table'!$B$6:$D$22,3),VLOOKUP(H173,'Shoe size conversion table'!$J$6:$L$22,3))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MONTH(C173:C15140)</f>
        <v>1</v>
      </c>
      <c r="O173" s="8" t="n">
        <f aca="false">K173*(1-L173)</f>
        <v>127.2</v>
      </c>
    </row>
    <row r="174" customFormat="false" ht="11.4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IF(G174="Male",VLOOKUP(H174,'Shoe size conversion table'!$B$6:$D$22,2),VLOOKUP(H174,'Shoe size conversion table'!$J$6:$L$22,2))</f>
        <v>43-44</v>
      </c>
      <c r="J174" s="12" t="n">
        <f aca="false">IF(G174="Male",VLOOKUP(H174,'Shoe size conversion table'!$B$6:$D$22,3),VLOOKUP(H174,'Shoe size conversion table'!$J$6:$L$22,3))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MONTH(C174:C15141)</f>
        <v>1</v>
      </c>
      <c r="O174" s="8" t="n">
        <f aca="false">K174*(1-L174)</f>
        <v>139</v>
      </c>
    </row>
    <row r="175" customFormat="false" ht="11.4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IF(G175="Male",VLOOKUP(H175,'Shoe size conversion table'!$B$6:$D$22,2),VLOOKUP(H175,'Shoe size conversion table'!$J$6:$L$22,2))</f>
        <v>38-39</v>
      </c>
      <c r="J175" s="12" t="n">
        <f aca="false">IF(G175="Male",VLOOKUP(H175,'Shoe size conversion table'!$B$6:$D$22,3),VLOOKUP(H175,'Shoe size conversion table'!$J$6:$L$22,3))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MONTH(C175:C15142)</f>
        <v>1</v>
      </c>
      <c r="O175" s="8" t="n">
        <f aca="false">K175*(1-L175)</f>
        <v>125.3</v>
      </c>
    </row>
    <row r="176" customFormat="false" ht="11.4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IF(G176="Male",VLOOKUP(H176,'Shoe size conversion table'!$B$6:$D$22,2),VLOOKUP(H176,'Shoe size conversion table'!$J$6:$L$22,2))</f>
        <v>42-43</v>
      </c>
      <c r="J176" s="12" t="n">
        <f aca="false">IF(G176="Male",VLOOKUP(H176,'Shoe size conversion table'!$B$6:$D$22,3),VLOOKUP(H176,'Shoe size conversion table'!$J$6:$L$22,3))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MONTH(C176:C15143)</f>
        <v>1</v>
      </c>
      <c r="O176" s="8" t="n">
        <f aca="false">K176*(1-L176)</f>
        <v>189</v>
      </c>
    </row>
    <row r="177" customFormat="false" ht="11.4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IF(G177="Male",VLOOKUP(H177,'Shoe size conversion table'!$B$6:$D$22,2),VLOOKUP(H177,'Shoe size conversion table'!$J$6:$L$22,2))</f>
        <v>38-39</v>
      </c>
      <c r="J177" s="12" t="n">
        <f aca="false">IF(G177="Male",VLOOKUP(H177,'Shoe size conversion table'!$B$6:$D$22,3),VLOOKUP(H177,'Shoe size conversion table'!$J$6:$L$22,3))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MONTH(C177:C15144)</f>
        <v>1</v>
      </c>
      <c r="O177" s="8" t="n">
        <f aca="false">K177*(1-L177)</f>
        <v>149</v>
      </c>
    </row>
    <row r="178" customFormat="false" ht="11.4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IF(G178="Male",VLOOKUP(H178,'Shoe size conversion table'!$B$6:$D$22,2),VLOOKUP(H178,'Shoe size conversion table'!$J$6:$L$22,2))</f>
        <v>42</v>
      </c>
      <c r="J178" s="12" t="n">
        <f aca="false">IF(G178="Male",VLOOKUP(H178,'Shoe size conversion table'!$B$6:$D$22,3),VLOOKUP(H178,'Shoe size conversion table'!$J$6:$L$22,3))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MONTH(C178:C15145)</f>
        <v>1</v>
      </c>
      <c r="O178" s="8" t="n">
        <f aca="false">K178*(1-L178)</f>
        <v>89.5</v>
      </c>
    </row>
    <row r="179" customFormat="false" ht="11.4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IF(G179="Male",VLOOKUP(H179,'Shoe size conversion table'!$B$6:$D$22,2),VLOOKUP(H179,'Shoe size conversion table'!$J$6:$L$22,2))</f>
        <v>40</v>
      </c>
      <c r="J179" s="12" t="n">
        <f aca="false">IF(G179="Male",VLOOKUP(H179,'Shoe size conversion table'!$B$6:$D$22,3),VLOOKUP(H179,'Shoe size conversion table'!$J$6:$L$22,3))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MONTH(C179:C15146)</f>
        <v>1</v>
      </c>
      <c r="O179" s="8" t="n">
        <f aca="false">K179*(1-L179)</f>
        <v>199</v>
      </c>
    </row>
    <row r="180" customFormat="false" ht="11.4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IF(G180="Male",VLOOKUP(H180,'Shoe size conversion table'!$B$6:$D$22,2),VLOOKUP(H180,'Shoe size conversion table'!$J$6:$L$22,2))</f>
        <v>38</v>
      </c>
      <c r="J180" s="12" t="n">
        <f aca="false">IF(G180="Male",VLOOKUP(H180,'Shoe size conversion table'!$B$6:$D$22,3),VLOOKUP(H180,'Shoe size conversion table'!$J$6:$L$22,3))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MONTH(C180:C15147)</f>
        <v>1</v>
      </c>
      <c r="O180" s="8" t="n">
        <f aca="false">K180*(1-L180)</f>
        <v>151.2</v>
      </c>
    </row>
    <row r="181" customFormat="false" ht="11.4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IF(G181="Male",VLOOKUP(H181,'Shoe size conversion table'!$B$6:$D$22,2),VLOOKUP(H181,'Shoe size conversion table'!$J$6:$L$22,2))</f>
        <v>40</v>
      </c>
      <c r="J181" s="12" t="n">
        <f aca="false">IF(G181="Male",VLOOKUP(H181,'Shoe size conversion table'!$B$6:$D$22,3),VLOOKUP(H181,'Shoe size conversion table'!$J$6:$L$22,3))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MONTH(C181:C15148)</f>
        <v>1</v>
      </c>
      <c r="O181" s="8" t="n">
        <f aca="false">K181*(1-L181)</f>
        <v>199</v>
      </c>
    </row>
    <row r="182" customFormat="false" ht="11.4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IF(G182="Male",VLOOKUP(H182,'Shoe size conversion table'!$B$6:$D$22,2),VLOOKUP(H182,'Shoe size conversion table'!$J$6:$L$22,2))</f>
        <v>39-40</v>
      </c>
      <c r="J182" s="12" t="n">
        <f aca="false">IF(G182="Male",VLOOKUP(H182,'Shoe size conversion table'!$B$6:$D$22,3),VLOOKUP(H182,'Shoe size conversion table'!$J$6:$L$22,3))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MONTH(C182:C15149)</f>
        <v>1</v>
      </c>
      <c r="O182" s="8" t="n">
        <f aca="false">K182*(1-L182)</f>
        <v>64.5</v>
      </c>
    </row>
    <row r="183" customFormat="false" ht="11.4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IF(G183="Male",VLOOKUP(H183,'Shoe size conversion table'!$B$6:$D$22,2),VLOOKUP(H183,'Shoe size conversion table'!$J$6:$L$22,2))</f>
        <v>41-42</v>
      </c>
      <c r="J183" s="12" t="n">
        <f aca="false">IF(G183="Male",VLOOKUP(H183,'Shoe size conversion table'!$B$6:$D$22,3),VLOOKUP(H183,'Shoe size conversion table'!$J$6:$L$22,3))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MONTH(C183:C15150)</f>
        <v>1</v>
      </c>
      <c r="O183" s="8" t="n">
        <f aca="false">K183*(1-L183)</f>
        <v>118.3</v>
      </c>
    </row>
    <row r="184" customFormat="false" ht="11.4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IF(G184="Male",VLOOKUP(H184,'Shoe size conversion table'!$B$6:$D$22,2),VLOOKUP(H184,'Shoe size conversion table'!$J$6:$L$22,2))</f>
        <v>42-43</v>
      </c>
      <c r="J184" s="12" t="n">
        <f aca="false">IF(G184="Male",VLOOKUP(H184,'Shoe size conversion table'!$B$6:$D$22,3),VLOOKUP(H184,'Shoe size conversion table'!$J$6:$L$22,3))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MONTH(C184:C15151)</f>
        <v>1</v>
      </c>
      <c r="O184" s="8" t="n">
        <f aca="false">K184*(1-L184)</f>
        <v>129</v>
      </c>
    </row>
    <row r="185" customFormat="false" ht="11.4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IF(G185="Male",VLOOKUP(H185,'Shoe size conversion table'!$B$6:$D$22,2),VLOOKUP(H185,'Shoe size conversion table'!$J$6:$L$22,2))</f>
        <v>39</v>
      </c>
      <c r="J185" s="12" t="n">
        <f aca="false">IF(G185="Male",VLOOKUP(H185,'Shoe size conversion table'!$B$6:$D$22,3),VLOOKUP(H185,'Shoe size conversion table'!$J$6:$L$22,3))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MONTH(C185:C15152)</f>
        <v>1</v>
      </c>
      <c r="O185" s="8" t="n">
        <f aca="false">K185*(1-L185)</f>
        <v>143.2</v>
      </c>
    </row>
    <row r="186" customFormat="false" ht="11.4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IF(G186="Male",VLOOKUP(H186,'Shoe size conversion table'!$B$6:$D$22,2),VLOOKUP(H186,'Shoe size conversion table'!$J$6:$L$22,2))</f>
        <v>42-43</v>
      </c>
      <c r="J186" s="12" t="n">
        <f aca="false">IF(G186="Male",VLOOKUP(H186,'Shoe size conversion table'!$B$6:$D$22,3),VLOOKUP(H186,'Shoe size conversion table'!$J$6:$L$22,3))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MONTH(C186:C15153)</f>
        <v>1</v>
      </c>
      <c r="O186" s="8" t="n">
        <f aca="false">K186*(1-L186)</f>
        <v>119.2</v>
      </c>
    </row>
    <row r="187" customFormat="false" ht="11.4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IF(G187="Male",VLOOKUP(H187,'Shoe size conversion table'!$B$6:$D$22,2),VLOOKUP(H187,'Shoe size conversion table'!$J$6:$L$22,2))</f>
        <v>38-39</v>
      </c>
      <c r="J187" s="12" t="n">
        <f aca="false">IF(G187="Male",VLOOKUP(H187,'Shoe size conversion table'!$B$6:$D$22,3),VLOOKUP(H187,'Shoe size conversion table'!$J$6:$L$22,3))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MONTH(C187:C15154)</f>
        <v>1</v>
      </c>
      <c r="O187" s="8" t="n">
        <f aca="false">K187*(1-L187)</f>
        <v>89.5</v>
      </c>
    </row>
    <row r="188" customFormat="false" ht="11.4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IF(G188="Male",VLOOKUP(H188,'Shoe size conversion table'!$B$6:$D$22,2),VLOOKUP(H188,'Shoe size conversion table'!$J$6:$L$22,2))</f>
        <v>44-45</v>
      </c>
      <c r="J188" s="12" t="n">
        <f aca="false">IF(G188="Male",VLOOKUP(H188,'Shoe size conversion table'!$B$6:$D$22,3),VLOOKUP(H188,'Shoe size conversion table'!$J$6:$L$22,3))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MONTH(C188:C15155)</f>
        <v>1</v>
      </c>
      <c r="O188" s="8" t="n">
        <f aca="false">K188*(1-L188)</f>
        <v>125.3</v>
      </c>
    </row>
    <row r="189" customFormat="false" ht="11.4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IF(G189="Male",VLOOKUP(H189,'Shoe size conversion table'!$B$6:$D$22,2),VLOOKUP(H189,'Shoe size conversion table'!$J$6:$L$22,2))</f>
        <v>42</v>
      </c>
      <c r="J189" s="12" t="n">
        <f aca="false">IF(G189="Male",VLOOKUP(H189,'Shoe size conversion table'!$B$6:$D$22,3),VLOOKUP(H189,'Shoe size conversion table'!$J$6:$L$22,3))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MONTH(C189:C15156)</f>
        <v>1</v>
      </c>
      <c r="O189" s="8" t="n">
        <f aca="false">K189*(1-L189)</f>
        <v>89.5</v>
      </c>
    </row>
    <row r="190" customFormat="false" ht="11.4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IF(G190="Male",VLOOKUP(H190,'Shoe size conversion table'!$B$6:$D$22,2),VLOOKUP(H190,'Shoe size conversion table'!$J$6:$L$22,2))</f>
        <v>38</v>
      </c>
      <c r="J190" s="12" t="n">
        <f aca="false">IF(G190="Male",VLOOKUP(H190,'Shoe size conversion table'!$B$6:$D$22,3),VLOOKUP(H190,'Shoe size conversion table'!$J$6:$L$22,3))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MONTH(C190:C15157)</f>
        <v>1</v>
      </c>
      <c r="O190" s="8" t="n">
        <f aca="false">K190*(1-L190)</f>
        <v>64.5</v>
      </c>
    </row>
    <row r="191" customFormat="false" ht="11.4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IF(G191="Male",VLOOKUP(H191,'Shoe size conversion table'!$B$6:$D$22,2),VLOOKUP(H191,'Shoe size conversion table'!$J$6:$L$22,2))</f>
        <v>37-38</v>
      </c>
      <c r="J191" s="12" t="n">
        <f aca="false">IF(G191="Male",VLOOKUP(H191,'Shoe size conversion table'!$B$6:$D$22,3),VLOOKUP(H191,'Shoe size conversion table'!$J$6:$L$22,3))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MONTH(C191:C15158)</f>
        <v>1</v>
      </c>
      <c r="O191" s="8" t="n">
        <f aca="false">K191*(1-L191)</f>
        <v>129</v>
      </c>
    </row>
    <row r="192" customFormat="false" ht="11.4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IF(G192="Male",VLOOKUP(H192,'Shoe size conversion table'!$B$6:$D$22,2),VLOOKUP(H192,'Shoe size conversion table'!$J$6:$L$22,2))</f>
        <v>39-40</v>
      </c>
      <c r="J192" s="12" t="n">
        <f aca="false">IF(G192="Male",VLOOKUP(H192,'Shoe size conversion table'!$B$6:$D$22,3),VLOOKUP(H192,'Shoe size conversion table'!$J$6:$L$22,3))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MONTH(C192:C15159)</f>
        <v>1</v>
      </c>
      <c r="O192" s="8" t="n">
        <f aca="false">K192*(1-L192)</f>
        <v>129</v>
      </c>
    </row>
    <row r="193" customFormat="false" ht="11.4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IF(G193="Male",VLOOKUP(H193,'Shoe size conversion table'!$B$6:$D$22,2),VLOOKUP(H193,'Shoe size conversion table'!$J$6:$L$22,2))</f>
        <v>39</v>
      </c>
      <c r="J193" s="12" t="n">
        <f aca="false">IF(G193="Male",VLOOKUP(H193,'Shoe size conversion table'!$B$6:$D$22,3),VLOOKUP(H193,'Shoe size conversion table'!$J$6:$L$22,3))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MONTH(C193:C15160)</f>
        <v>1</v>
      </c>
      <c r="O193" s="8" t="n">
        <f aca="false">K193*(1-L193)</f>
        <v>189</v>
      </c>
    </row>
    <row r="194" customFormat="false" ht="11.4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IF(G194="Male",VLOOKUP(H194,'Shoe size conversion table'!$B$6:$D$22,2),VLOOKUP(H194,'Shoe size conversion table'!$J$6:$L$22,2))</f>
        <v>38-39</v>
      </c>
      <c r="J194" s="12" t="n">
        <f aca="false">IF(G194="Male",VLOOKUP(H194,'Shoe size conversion table'!$B$6:$D$22,3),VLOOKUP(H194,'Shoe size conversion table'!$J$6:$L$22,3))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MONTH(C194:C15161)</f>
        <v>1</v>
      </c>
      <c r="O194" s="8" t="n">
        <f aca="false">K194*(1-L194)</f>
        <v>149</v>
      </c>
    </row>
    <row r="195" customFormat="false" ht="11.4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IF(G195="Male",VLOOKUP(H195,'Shoe size conversion table'!$B$6:$D$22,2),VLOOKUP(H195,'Shoe size conversion table'!$J$6:$L$22,2))</f>
        <v>36-37</v>
      </c>
      <c r="J195" s="12" t="n">
        <f aca="false">IF(G195="Male",VLOOKUP(H195,'Shoe size conversion table'!$B$6:$D$22,3),VLOOKUP(H195,'Shoe size conversion table'!$J$6:$L$22,3))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MONTH(C195:C15162)</f>
        <v>1</v>
      </c>
      <c r="O195" s="8" t="n">
        <f aca="false">K195*(1-L195)</f>
        <v>189</v>
      </c>
    </row>
    <row r="196" customFormat="false" ht="11.4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IF(G196="Male",VLOOKUP(H196,'Shoe size conversion table'!$B$6:$D$22,2),VLOOKUP(H196,'Shoe size conversion table'!$J$6:$L$22,2))</f>
        <v>38-39</v>
      </c>
      <c r="J196" s="12" t="n">
        <f aca="false">IF(G196="Male",VLOOKUP(H196,'Shoe size conversion table'!$B$6:$D$22,3),VLOOKUP(H196,'Shoe size conversion table'!$J$6:$L$22,3))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MONTH(C196:C15163)</f>
        <v>1</v>
      </c>
      <c r="O196" s="8" t="n">
        <f aca="false">K196*(1-L196)</f>
        <v>139.3</v>
      </c>
    </row>
    <row r="197" customFormat="false" ht="11.4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IF(G197="Male",VLOOKUP(H197,'Shoe size conversion table'!$B$6:$D$22,2),VLOOKUP(H197,'Shoe size conversion table'!$J$6:$L$22,2))</f>
        <v>39-40</v>
      </c>
      <c r="J197" s="12" t="n">
        <f aca="false">IF(G197="Male",VLOOKUP(H197,'Shoe size conversion table'!$B$6:$D$22,3),VLOOKUP(H197,'Shoe size conversion table'!$J$6:$L$22,3))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MONTH(C197:C15164)</f>
        <v>1</v>
      </c>
      <c r="O197" s="8" t="n">
        <f aca="false">K197*(1-L197)</f>
        <v>134.1</v>
      </c>
    </row>
    <row r="198" customFormat="false" ht="11.4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IF(G198="Male",VLOOKUP(H198,'Shoe size conversion table'!$B$6:$D$22,2),VLOOKUP(H198,'Shoe size conversion table'!$J$6:$L$22,2))</f>
        <v>44</v>
      </c>
      <c r="J198" s="12" t="n">
        <f aca="false">IF(G198="Male",VLOOKUP(H198,'Shoe size conversion table'!$B$6:$D$22,3),VLOOKUP(H198,'Shoe size conversion table'!$J$6:$L$22,3))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MONTH(C198:C15165)</f>
        <v>1</v>
      </c>
      <c r="O198" s="8" t="n">
        <f aca="false">K198*(1-L198)</f>
        <v>90.3</v>
      </c>
    </row>
    <row r="199" customFormat="false" ht="11.4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IF(G199="Male",VLOOKUP(H199,'Shoe size conversion table'!$B$6:$D$22,2),VLOOKUP(H199,'Shoe size conversion table'!$J$6:$L$22,2))</f>
        <v>41-42</v>
      </c>
      <c r="J199" s="12" t="n">
        <f aca="false">IF(G199="Male",VLOOKUP(H199,'Shoe size conversion table'!$B$6:$D$22,3),VLOOKUP(H199,'Shoe size conversion table'!$J$6:$L$22,3))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MONTH(C199:C15166)</f>
        <v>1</v>
      </c>
      <c r="O199" s="8" t="n">
        <f aca="false">K199*(1-L199)</f>
        <v>64.5</v>
      </c>
    </row>
    <row r="200" customFormat="false" ht="11.4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IF(G200="Male",VLOOKUP(H200,'Shoe size conversion table'!$B$6:$D$22,2),VLOOKUP(H200,'Shoe size conversion table'!$J$6:$L$22,2))</f>
        <v>42</v>
      </c>
      <c r="J200" s="12" t="n">
        <f aca="false">IF(G200="Male",VLOOKUP(H200,'Shoe size conversion table'!$B$6:$D$22,3),VLOOKUP(H200,'Shoe size conversion table'!$J$6:$L$22,3))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MONTH(C200:C15167)</f>
        <v>1</v>
      </c>
      <c r="O200" s="8" t="n">
        <f aca="false">K200*(1-L200)</f>
        <v>118.3</v>
      </c>
    </row>
    <row r="201" customFormat="false" ht="11.4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IF(G201="Male",VLOOKUP(H201,'Shoe size conversion table'!$B$6:$D$22,2),VLOOKUP(H201,'Shoe size conversion table'!$J$6:$L$22,2))</f>
        <v>43</v>
      </c>
      <c r="J201" s="12" t="n">
        <f aca="false">IF(G201="Male",VLOOKUP(H201,'Shoe size conversion table'!$B$6:$D$22,3),VLOOKUP(H201,'Shoe size conversion table'!$J$6:$L$22,3))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MONTH(C201:C15168)</f>
        <v>1</v>
      </c>
      <c r="O201" s="8" t="n">
        <f aca="false">K201*(1-L201)</f>
        <v>149</v>
      </c>
    </row>
    <row r="202" customFormat="false" ht="11.4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IF(G202="Male",VLOOKUP(H202,'Shoe size conversion table'!$B$6:$D$22,2),VLOOKUP(H202,'Shoe size conversion table'!$J$6:$L$22,2))</f>
        <v>38-39</v>
      </c>
      <c r="J202" s="12" t="n">
        <f aca="false">IF(G202="Male",VLOOKUP(H202,'Shoe size conversion table'!$B$6:$D$22,3),VLOOKUP(H202,'Shoe size conversion table'!$J$6:$L$22,3))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MONTH(C202:C15169)</f>
        <v>1</v>
      </c>
      <c r="O202" s="8" t="n">
        <f aca="false">K202*(1-L202)</f>
        <v>149</v>
      </c>
    </row>
    <row r="203" customFormat="false" ht="11.4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IF(G203="Male",VLOOKUP(H203,'Shoe size conversion table'!$B$6:$D$22,2),VLOOKUP(H203,'Shoe size conversion table'!$J$6:$L$22,2))</f>
        <v>39-40</v>
      </c>
      <c r="J203" s="12" t="n">
        <f aca="false">IF(G203="Male",VLOOKUP(H203,'Shoe size conversion table'!$B$6:$D$22,3),VLOOKUP(H203,'Shoe size conversion table'!$J$6:$L$22,3))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MONTH(C203:C15170)</f>
        <v>1</v>
      </c>
      <c r="O203" s="8" t="n">
        <f aca="false">K203*(1-L203)</f>
        <v>104.3</v>
      </c>
    </row>
    <row r="204" customFormat="false" ht="11.4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IF(G204="Male",VLOOKUP(H204,'Shoe size conversion table'!$B$6:$D$22,2),VLOOKUP(H204,'Shoe size conversion table'!$J$6:$L$22,2))</f>
        <v>43-44</v>
      </c>
      <c r="J204" s="12" t="n">
        <f aca="false">IF(G204="Male",VLOOKUP(H204,'Shoe size conversion table'!$B$6:$D$22,3),VLOOKUP(H204,'Shoe size conversion table'!$J$6:$L$22,3))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MONTH(C204:C15171)</f>
        <v>1</v>
      </c>
      <c r="O204" s="8" t="n">
        <f aca="false">K204*(1-L204)</f>
        <v>125.3</v>
      </c>
    </row>
    <row r="205" customFormat="false" ht="11.4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IF(G205="Male",VLOOKUP(H205,'Shoe size conversion table'!$B$6:$D$22,2),VLOOKUP(H205,'Shoe size conversion table'!$J$6:$L$22,2))</f>
        <v>36-37</v>
      </c>
      <c r="J205" s="12" t="n">
        <f aca="false">IF(G205="Male",VLOOKUP(H205,'Shoe size conversion table'!$B$6:$D$22,3),VLOOKUP(H205,'Shoe size conversion table'!$J$6:$L$22,3))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MONTH(C205:C15172)</f>
        <v>1</v>
      </c>
      <c r="O205" s="8" t="n">
        <f aca="false">K205*(1-L205)</f>
        <v>129</v>
      </c>
    </row>
    <row r="206" customFormat="false" ht="11.4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IF(G206="Male",VLOOKUP(H206,'Shoe size conversion table'!$B$6:$D$22,2),VLOOKUP(H206,'Shoe size conversion table'!$J$6:$L$22,2))</f>
        <v>42-43</v>
      </c>
      <c r="J206" s="12" t="n">
        <f aca="false">IF(G206="Male",VLOOKUP(H206,'Shoe size conversion table'!$B$6:$D$22,3),VLOOKUP(H206,'Shoe size conversion table'!$J$6:$L$22,3))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MONTH(C206:C15173)</f>
        <v>1</v>
      </c>
      <c r="O206" s="8" t="n">
        <f aca="false">K206*(1-L206)</f>
        <v>179</v>
      </c>
    </row>
    <row r="207" customFormat="false" ht="11.4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IF(G207="Male",VLOOKUP(H207,'Shoe size conversion table'!$B$6:$D$22,2),VLOOKUP(H207,'Shoe size conversion table'!$J$6:$L$22,2))</f>
        <v>39-40</v>
      </c>
      <c r="J207" s="12" t="n">
        <f aca="false">IF(G207="Male",VLOOKUP(H207,'Shoe size conversion table'!$B$6:$D$22,3),VLOOKUP(H207,'Shoe size conversion table'!$J$6:$L$22,3))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MONTH(C207:C15174)</f>
        <v>1</v>
      </c>
      <c r="O207" s="8" t="n">
        <f aca="false">K207*(1-L207)</f>
        <v>84.5</v>
      </c>
    </row>
    <row r="208" customFormat="false" ht="11.4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IF(G208="Male",VLOOKUP(H208,'Shoe size conversion table'!$B$6:$D$22,2),VLOOKUP(H208,'Shoe size conversion table'!$J$6:$L$22,2))</f>
        <v>43</v>
      </c>
      <c r="J208" s="12" t="n">
        <f aca="false">IF(G208="Male",VLOOKUP(H208,'Shoe size conversion table'!$B$6:$D$22,3),VLOOKUP(H208,'Shoe size conversion table'!$J$6:$L$22,3))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MONTH(C208:C15175)</f>
        <v>1</v>
      </c>
      <c r="O208" s="8" t="n">
        <f aca="false">K208*(1-L208)</f>
        <v>143.1</v>
      </c>
    </row>
    <row r="209" customFormat="false" ht="11.4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IF(G209="Male",VLOOKUP(H209,'Shoe size conversion table'!$B$6:$D$22,2),VLOOKUP(H209,'Shoe size conversion table'!$J$6:$L$22,2))</f>
        <v>38-39</v>
      </c>
      <c r="J209" s="12" t="n">
        <f aca="false">IF(G209="Male",VLOOKUP(H209,'Shoe size conversion table'!$B$6:$D$22,3),VLOOKUP(H209,'Shoe size conversion table'!$J$6:$L$22,3))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MONTH(C209:C15176)</f>
        <v>1</v>
      </c>
      <c r="O209" s="8" t="n">
        <f aca="false">K209*(1-L209)</f>
        <v>169</v>
      </c>
    </row>
    <row r="210" customFormat="false" ht="11.4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IF(G210="Male",VLOOKUP(H210,'Shoe size conversion table'!$B$6:$D$22,2),VLOOKUP(H210,'Shoe size conversion table'!$J$6:$L$22,2))</f>
        <v>38</v>
      </c>
      <c r="J210" s="12" t="n">
        <f aca="false">IF(G210="Male",VLOOKUP(H210,'Shoe size conversion table'!$B$6:$D$22,3),VLOOKUP(H210,'Shoe size conversion table'!$J$6:$L$22,3))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MONTH(C210:C15177)</f>
        <v>1</v>
      </c>
      <c r="O210" s="8" t="n">
        <f aca="false">K210*(1-L210)</f>
        <v>151.2</v>
      </c>
    </row>
    <row r="211" customFormat="false" ht="11.4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IF(G211="Male",VLOOKUP(H211,'Shoe size conversion table'!$B$6:$D$22,2),VLOOKUP(H211,'Shoe size conversion table'!$J$6:$L$22,2))</f>
        <v>42-43</v>
      </c>
      <c r="J211" s="12" t="n">
        <f aca="false">IF(G211="Male",VLOOKUP(H211,'Shoe size conversion table'!$B$6:$D$22,3),VLOOKUP(H211,'Shoe size conversion table'!$J$6:$L$22,3))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MONTH(C211:C15178)</f>
        <v>1</v>
      </c>
      <c r="O211" s="8" t="n">
        <f aca="false">K211*(1-L211)</f>
        <v>169</v>
      </c>
    </row>
    <row r="212" customFormat="false" ht="11.4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IF(G212="Male",VLOOKUP(H212,'Shoe size conversion table'!$B$6:$D$22,2),VLOOKUP(H212,'Shoe size conversion table'!$J$6:$L$22,2))</f>
        <v>38-39</v>
      </c>
      <c r="J212" s="12" t="n">
        <f aca="false">IF(G212="Male",VLOOKUP(H212,'Shoe size conversion table'!$B$6:$D$22,3),VLOOKUP(H212,'Shoe size conversion table'!$J$6:$L$22,3))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MONTH(C212:C15179)</f>
        <v>1</v>
      </c>
      <c r="O212" s="8" t="n">
        <f aca="false">K212*(1-L212)</f>
        <v>189</v>
      </c>
    </row>
    <row r="213" customFormat="false" ht="11.4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IF(G213="Male",VLOOKUP(H213,'Shoe size conversion table'!$B$6:$D$22,2),VLOOKUP(H213,'Shoe size conversion table'!$J$6:$L$22,2))</f>
        <v>40</v>
      </c>
      <c r="J213" s="12" t="n">
        <f aca="false">IF(G213="Male",VLOOKUP(H213,'Shoe size conversion table'!$B$6:$D$22,3),VLOOKUP(H213,'Shoe size conversion table'!$J$6:$L$22,3))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MONTH(C213:C15180)</f>
        <v>1</v>
      </c>
      <c r="O213" s="8" t="n">
        <f aca="false">K213*(1-L213)</f>
        <v>159</v>
      </c>
    </row>
    <row r="214" customFormat="false" ht="11.4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IF(G214="Male",VLOOKUP(H214,'Shoe size conversion table'!$B$6:$D$22,2),VLOOKUP(H214,'Shoe size conversion table'!$J$6:$L$22,2))</f>
        <v>42-43</v>
      </c>
      <c r="J214" s="12" t="n">
        <f aca="false">IF(G214="Male",VLOOKUP(H214,'Shoe size conversion table'!$B$6:$D$22,3),VLOOKUP(H214,'Shoe size conversion table'!$J$6:$L$22,3))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MONTH(C214:C15181)</f>
        <v>1</v>
      </c>
      <c r="O214" s="8" t="n">
        <f aca="false">K214*(1-L214)</f>
        <v>139.3</v>
      </c>
    </row>
    <row r="215" customFormat="false" ht="11.4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IF(G215="Male",VLOOKUP(H215,'Shoe size conversion table'!$B$6:$D$22,2),VLOOKUP(H215,'Shoe size conversion table'!$J$6:$L$22,2))</f>
        <v>41-42</v>
      </c>
      <c r="J215" s="12" t="n">
        <f aca="false">IF(G215="Male",VLOOKUP(H215,'Shoe size conversion table'!$B$6:$D$22,3),VLOOKUP(H215,'Shoe size conversion table'!$J$6:$L$22,3))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MONTH(C215:C15182)</f>
        <v>1</v>
      </c>
      <c r="O215" s="8" t="n">
        <f aca="false">K215*(1-L215)</f>
        <v>94.5</v>
      </c>
    </row>
    <row r="216" customFormat="false" ht="11.4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IF(G216="Male",VLOOKUP(H216,'Shoe size conversion table'!$B$6:$D$22,2),VLOOKUP(H216,'Shoe size conversion table'!$J$6:$L$22,2))</f>
        <v>44-45</v>
      </c>
      <c r="J216" s="12" t="n">
        <f aca="false">IF(G216="Male",VLOOKUP(H216,'Shoe size conversion table'!$B$6:$D$22,3),VLOOKUP(H216,'Shoe size conversion table'!$J$6:$L$22,3))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MONTH(C216:C15183)</f>
        <v>1</v>
      </c>
      <c r="O216" s="8" t="n">
        <f aca="false">K216*(1-L216)</f>
        <v>159.2</v>
      </c>
    </row>
    <row r="217" customFormat="false" ht="11.4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IF(G217="Male",VLOOKUP(H217,'Shoe size conversion table'!$B$6:$D$22,2),VLOOKUP(H217,'Shoe size conversion table'!$J$6:$L$22,2))</f>
        <v>42-43</v>
      </c>
      <c r="J217" s="12" t="n">
        <f aca="false">IF(G217="Male",VLOOKUP(H217,'Shoe size conversion table'!$B$6:$D$22,3),VLOOKUP(H217,'Shoe size conversion table'!$J$6:$L$22,3))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MONTH(C217:C15184)</f>
        <v>1</v>
      </c>
      <c r="O217" s="8" t="n">
        <f aca="false">K217*(1-L217)</f>
        <v>169</v>
      </c>
    </row>
    <row r="218" customFormat="false" ht="11.4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IF(G218="Male",VLOOKUP(H218,'Shoe size conversion table'!$B$6:$D$22,2),VLOOKUP(H218,'Shoe size conversion table'!$J$6:$L$22,2))</f>
        <v>42</v>
      </c>
      <c r="J218" s="12" t="n">
        <f aca="false">IF(G218="Male",VLOOKUP(H218,'Shoe size conversion table'!$B$6:$D$22,3),VLOOKUP(H218,'Shoe size conversion table'!$J$6:$L$22,3))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MONTH(C218:C15185)</f>
        <v>1</v>
      </c>
      <c r="O218" s="8" t="n">
        <f aca="false">K218*(1-L218)</f>
        <v>139</v>
      </c>
    </row>
    <row r="219" customFormat="false" ht="11.4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IF(G219="Male",VLOOKUP(H219,'Shoe size conversion table'!$B$6:$D$22,2),VLOOKUP(H219,'Shoe size conversion table'!$J$6:$L$22,2))</f>
        <v>41</v>
      </c>
      <c r="J219" s="12" t="n">
        <f aca="false">IF(G219="Male",VLOOKUP(H219,'Shoe size conversion table'!$B$6:$D$22,3),VLOOKUP(H219,'Shoe size conversion table'!$J$6:$L$22,3))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MONTH(C219:C15186)</f>
        <v>1</v>
      </c>
      <c r="O219" s="8" t="n">
        <f aca="false">K219*(1-L219)</f>
        <v>143.2</v>
      </c>
    </row>
    <row r="220" customFormat="false" ht="11.4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IF(G220="Male",VLOOKUP(H220,'Shoe size conversion table'!$B$6:$D$22,2),VLOOKUP(H220,'Shoe size conversion table'!$J$6:$L$22,2))</f>
        <v>38-39</v>
      </c>
      <c r="J220" s="12" t="n">
        <f aca="false">IF(G220="Male",VLOOKUP(H220,'Shoe size conversion table'!$B$6:$D$22,3),VLOOKUP(H220,'Shoe size conversion table'!$J$6:$L$22,3))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MONTH(C220:C15187)</f>
        <v>1</v>
      </c>
      <c r="O220" s="8" t="n">
        <f aca="false">K220*(1-L220)</f>
        <v>149</v>
      </c>
    </row>
    <row r="221" customFormat="false" ht="11.4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IF(G221="Male",VLOOKUP(H221,'Shoe size conversion table'!$B$6:$D$22,2),VLOOKUP(H221,'Shoe size conversion table'!$J$6:$L$22,2))</f>
        <v>38-39</v>
      </c>
      <c r="J221" s="12" t="n">
        <f aca="false">IF(G221="Male",VLOOKUP(H221,'Shoe size conversion table'!$B$6:$D$22,3),VLOOKUP(H221,'Shoe size conversion table'!$J$6:$L$22,3))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MONTH(C221:C15188)</f>
        <v>1</v>
      </c>
      <c r="O221" s="8" t="n">
        <f aca="false">K221*(1-L221)</f>
        <v>159</v>
      </c>
    </row>
    <row r="222" customFormat="false" ht="11.4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IF(G222="Male",VLOOKUP(H222,'Shoe size conversion table'!$B$6:$D$22,2),VLOOKUP(H222,'Shoe size conversion table'!$J$6:$L$22,2))</f>
        <v>38-39</v>
      </c>
      <c r="J222" s="12" t="n">
        <f aca="false">IF(G222="Male",VLOOKUP(H222,'Shoe size conversion table'!$B$6:$D$22,3),VLOOKUP(H222,'Shoe size conversion table'!$J$6:$L$22,3))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MONTH(C222:C15189)</f>
        <v>1</v>
      </c>
      <c r="O222" s="8" t="n">
        <f aca="false">K222*(1-L222)</f>
        <v>116.1</v>
      </c>
    </row>
    <row r="223" customFormat="false" ht="11.4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IF(G223="Male",VLOOKUP(H223,'Shoe size conversion table'!$B$6:$D$22,2),VLOOKUP(H223,'Shoe size conversion table'!$J$6:$L$22,2))</f>
        <v>47</v>
      </c>
      <c r="J223" s="12" t="n">
        <f aca="false">IF(G223="Male",VLOOKUP(H223,'Shoe size conversion table'!$B$6:$D$22,3),VLOOKUP(H223,'Shoe size conversion table'!$J$6:$L$22,3))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MONTH(C223:C15190)</f>
        <v>1</v>
      </c>
      <c r="O223" s="8" t="n">
        <f aca="false">K223*(1-L223)</f>
        <v>143.1</v>
      </c>
    </row>
    <row r="224" customFormat="false" ht="11.4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IF(G224="Male",VLOOKUP(H224,'Shoe size conversion table'!$B$6:$D$22,2),VLOOKUP(H224,'Shoe size conversion table'!$J$6:$L$22,2))</f>
        <v>38-39</v>
      </c>
      <c r="J224" s="12" t="n">
        <f aca="false">IF(G224="Male",VLOOKUP(H224,'Shoe size conversion table'!$B$6:$D$22,3),VLOOKUP(H224,'Shoe size conversion table'!$J$6:$L$22,3))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MONTH(C224:C15191)</f>
        <v>1</v>
      </c>
      <c r="O224" s="8" t="n">
        <f aca="false">K224*(1-L224)</f>
        <v>152.1</v>
      </c>
    </row>
    <row r="225" customFormat="false" ht="11.4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IF(G225="Male",VLOOKUP(H225,'Shoe size conversion table'!$B$6:$D$22,2),VLOOKUP(H225,'Shoe size conversion table'!$J$6:$L$22,2))</f>
        <v>43-44</v>
      </c>
      <c r="J225" s="12" t="n">
        <f aca="false">IF(G225="Male",VLOOKUP(H225,'Shoe size conversion table'!$B$6:$D$22,3),VLOOKUP(H225,'Shoe size conversion table'!$J$6:$L$22,3))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MONTH(C225:C15192)</f>
        <v>2</v>
      </c>
      <c r="O225" s="8" t="n">
        <f aca="false">K225*(1-L225)</f>
        <v>199</v>
      </c>
    </row>
    <row r="226" customFormat="false" ht="11.4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IF(G226="Male",VLOOKUP(H226,'Shoe size conversion table'!$B$6:$D$22,2),VLOOKUP(H226,'Shoe size conversion table'!$J$6:$L$22,2))</f>
        <v>44-45</v>
      </c>
      <c r="J226" s="12" t="n">
        <f aca="false">IF(G226="Male",VLOOKUP(H226,'Shoe size conversion table'!$B$6:$D$22,3),VLOOKUP(H226,'Shoe size conversion table'!$J$6:$L$22,3))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MONTH(C226:C15193)</f>
        <v>2</v>
      </c>
      <c r="O226" s="8" t="n">
        <f aca="false">K226*(1-L226)</f>
        <v>159.2</v>
      </c>
    </row>
    <row r="227" customFormat="false" ht="11.4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IF(G227="Male",VLOOKUP(H227,'Shoe size conversion table'!$B$6:$D$22,2),VLOOKUP(H227,'Shoe size conversion table'!$J$6:$L$22,2))</f>
        <v>41</v>
      </c>
      <c r="J227" s="12" t="n">
        <f aca="false">IF(G227="Male",VLOOKUP(H227,'Shoe size conversion table'!$B$6:$D$22,3),VLOOKUP(H227,'Shoe size conversion table'!$J$6:$L$22,3))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MONTH(C227:C15194)</f>
        <v>2</v>
      </c>
      <c r="O227" s="8" t="n">
        <f aca="false">K227*(1-L227)</f>
        <v>199</v>
      </c>
    </row>
    <row r="228" customFormat="false" ht="11.4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IF(G228="Male",VLOOKUP(H228,'Shoe size conversion table'!$B$6:$D$22,2),VLOOKUP(H228,'Shoe size conversion table'!$J$6:$L$22,2))</f>
        <v>38-39</v>
      </c>
      <c r="J228" s="12" t="n">
        <f aca="false">IF(G228="Male",VLOOKUP(H228,'Shoe size conversion table'!$B$6:$D$22,3),VLOOKUP(H228,'Shoe size conversion table'!$J$6:$L$22,3))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MONTH(C228:C15195)</f>
        <v>2</v>
      </c>
      <c r="O228" s="8" t="n">
        <f aca="false">K228*(1-L228)</f>
        <v>169</v>
      </c>
    </row>
    <row r="229" customFormat="false" ht="11.4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IF(G229="Male",VLOOKUP(H229,'Shoe size conversion table'!$B$6:$D$22,2),VLOOKUP(H229,'Shoe size conversion table'!$J$6:$L$22,2))</f>
        <v>38-39</v>
      </c>
      <c r="J229" s="12" t="n">
        <f aca="false">IF(G229="Male",VLOOKUP(H229,'Shoe size conversion table'!$B$6:$D$22,3),VLOOKUP(H229,'Shoe size conversion table'!$J$6:$L$22,3))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MONTH(C229:C15196)</f>
        <v>2</v>
      </c>
      <c r="O229" s="8" t="n">
        <f aca="false">K229*(1-L229)</f>
        <v>189</v>
      </c>
    </row>
    <row r="230" customFormat="false" ht="11.4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IF(G230="Male",VLOOKUP(H230,'Shoe size conversion table'!$B$6:$D$22,2),VLOOKUP(H230,'Shoe size conversion table'!$J$6:$L$22,2))</f>
        <v>43-44</v>
      </c>
      <c r="J230" s="12" t="n">
        <f aca="false">IF(G230="Male",VLOOKUP(H230,'Shoe size conversion table'!$B$6:$D$22,3),VLOOKUP(H230,'Shoe size conversion table'!$J$6:$L$22,3))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MONTH(C230:C15197)</f>
        <v>2</v>
      </c>
      <c r="O230" s="8" t="n">
        <f aca="false">K230*(1-L230)</f>
        <v>139</v>
      </c>
    </row>
    <row r="231" customFormat="false" ht="11.4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IF(G231="Male",VLOOKUP(H231,'Shoe size conversion table'!$B$6:$D$22,2),VLOOKUP(H231,'Shoe size conversion table'!$J$6:$L$22,2))</f>
        <v>39</v>
      </c>
      <c r="J231" s="12" t="n">
        <f aca="false">IF(G231="Male",VLOOKUP(H231,'Shoe size conversion table'!$B$6:$D$22,3),VLOOKUP(H231,'Shoe size conversion table'!$J$6:$L$22,3))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MONTH(C231:C15198)</f>
        <v>2</v>
      </c>
      <c r="O231" s="8" t="n">
        <f aca="false">K231*(1-L231)</f>
        <v>149</v>
      </c>
    </row>
    <row r="232" customFormat="false" ht="11.4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IF(G232="Male",VLOOKUP(H232,'Shoe size conversion table'!$B$6:$D$22,2),VLOOKUP(H232,'Shoe size conversion table'!$J$6:$L$22,2))</f>
        <v>39-40</v>
      </c>
      <c r="J232" s="12" t="n">
        <f aca="false">IF(G232="Male",VLOOKUP(H232,'Shoe size conversion table'!$B$6:$D$22,3),VLOOKUP(H232,'Shoe size conversion table'!$J$6:$L$22,3))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MONTH(C232:C15199)</f>
        <v>2</v>
      </c>
      <c r="O232" s="8" t="n">
        <f aca="false">K232*(1-L232)</f>
        <v>179</v>
      </c>
    </row>
    <row r="233" customFormat="false" ht="11.4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IF(G233="Male",VLOOKUP(H233,'Shoe size conversion table'!$B$6:$D$22,2),VLOOKUP(H233,'Shoe size conversion table'!$J$6:$L$22,2))</f>
        <v>38-39</v>
      </c>
      <c r="J233" s="12" t="n">
        <f aca="false">IF(G233="Male",VLOOKUP(H233,'Shoe size conversion table'!$B$6:$D$22,3),VLOOKUP(H233,'Shoe size conversion table'!$J$6:$L$22,3))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MONTH(C233:C15200)</f>
        <v>2</v>
      </c>
      <c r="O233" s="8" t="n">
        <f aca="false">K233*(1-L233)</f>
        <v>170.1</v>
      </c>
    </row>
    <row r="234" customFormat="false" ht="11.4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IF(G234="Male",VLOOKUP(H234,'Shoe size conversion table'!$B$6:$D$22,2),VLOOKUP(H234,'Shoe size conversion table'!$J$6:$L$22,2))</f>
        <v>43-44</v>
      </c>
      <c r="J234" s="12" t="n">
        <f aca="false">IF(G234="Male",VLOOKUP(H234,'Shoe size conversion table'!$B$6:$D$22,3),VLOOKUP(H234,'Shoe size conversion table'!$J$6:$L$22,3))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MONTH(C234:C15201)</f>
        <v>2</v>
      </c>
      <c r="O234" s="8" t="n">
        <f aca="false">K234*(1-L234)</f>
        <v>179.1</v>
      </c>
    </row>
    <row r="235" customFormat="false" ht="11.4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IF(G235="Male",VLOOKUP(H235,'Shoe size conversion table'!$B$6:$D$22,2),VLOOKUP(H235,'Shoe size conversion table'!$J$6:$L$22,2))</f>
        <v>38</v>
      </c>
      <c r="J235" s="12" t="n">
        <f aca="false">IF(G235="Male",VLOOKUP(H235,'Shoe size conversion table'!$B$6:$D$22,3),VLOOKUP(H235,'Shoe size conversion table'!$J$6:$L$22,3))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MONTH(C235:C15202)</f>
        <v>2</v>
      </c>
      <c r="O235" s="8" t="n">
        <f aca="false">K235*(1-L235)</f>
        <v>189</v>
      </c>
    </row>
    <row r="236" customFormat="false" ht="11.4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IF(G236="Male",VLOOKUP(H236,'Shoe size conversion table'!$B$6:$D$22,2),VLOOKUP(H236,'Shoe size conversion table'!$J$6:$L$22,2))</f>
        <v>41</v>
      </c>
      <c r="J236" s="12" t="n">
        <f aca="false">IF(G236="Male",VLOOKUP(H236,'Shoe size conversion table'!$B$6:$D$22,3),VLOOKUP(H236,'Shoe size conversion table'!$J$6:$L$22,3))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MONTH(C236:C15203)</f>
        <v>2</v>
      </c>
      <c r="O236" s="8" t="n">
        <f aca="false">K236*(1-L236)</f>
        <v>159</v>
      </c>
    </row>
    <row r="237" customFormat="false" ht="11.4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IF(G237="Male",VLOOKUP(H237,'Shoe size conversion table'!$B$6:$D$22,2),VLOOKUP(H237,'Shoe size conversion table'!$J$6:$L$22,2))</f>
        <v>38-39</v>
      </c>
      <c r="J237" s="12" t="n">
        <f aca="false">IF(G237="Male",VLOOKUP(H237,'Shoe size conversion table'!$B$6:$D$22,3),VLOOKUP(H237,'Shoe size conversion table'!$J$6:$L$22,3))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MONTH(C237:C15204)</f>
        <v>2</v>
      </c>
      <c r="O237" s="8" t="n">
        <f aca="false">K237*(1-L237)</f>
        <v>149</v>
      </c>
    </row>
    <row r="238" customFormat="false" ht="11.4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IF(G238="Male",VLOOKUP(H238,'Shoe size conversion table'!$B$6:$D$22,2),VLOOKUP(H238,'Shoe size conversion table'!$J$6:$L$22,2))</f>
        <v>38-39</v>
      </c>
      <c r="J238" s="12" t="n">
        <f aca="false">IF(G238="Male",VLOOKUP(H238,'Shoe size conversion table'!$B$6:$D$22,3),VLOOKUP(H238,'Shoe size conversion table'!$J$6:$L$22,3))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MONTH(C238:C15205)</f>
        <v>2</v>
      </c>
      <c r="O238" s="8" t="n">
        <f aca="false">K238*(1-L238)</f>
        <v>149</v>
      </c>
    </row>
    <row r="239" customFormat="false" ht="11.4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IF(G239="Male",VLOOKUP(H239,'Shoe size conversion table'!$B$6:$D$22,2),VLOOKUP(H239,'Shoe size conversion table'!$J$6:$L$22,2))</f>
        <v>42-43</v>
      </c>
      <c r="J239" s="12" t="n">
        <f aca="false">IF(G239="Male",VLOOKUP(H239,'Shoe size conversion table'!$B$6:$D$22,3),VLOOKUP(H239,'Shoe size conversion table'!$J$6:$L$22,3))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MONTH(C239:C15206)</f>
        <v>2</v>
      </c>
      <c r="O239" s="8" t="n">
        <f aca="false">K239*(1-L239)</f>
        <v>169</v>
      </c>
    </row>
    <row r="240" customFormat="false" ht="11.4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IF(G240="Male",VLOOKUP(H240,'Shoe size conversion table'!$B$6:$D$22,2),VLOOKUP(H240,'Shoe size conversion table'!$J$6:$L$22,2))</f>
        <v>39-40</v>
      </c>
      <c r="J240" s="12" t="n">
        <f aca="false">IF(G240="Male",VLOOKUP(H240,'Shoe size conversion table'!$B$6:$D$22,3),VLOOKUP(H240,'Shoe size conversion table'!$J$6:$L$22,3))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MONTH(C240:C15207)</f>
        <v>2</v>
      </c>
      <c r="O240" s="8" t="n">
        <f aca="false">K240*(1-L240)</f>
        <v>129</v>
      </c>
    </row>
    <row r="241" customFormat="false" ht="11.4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IF(G241="Male",VLOOKUP(H241,'Shoe size conversion table'!$B$6:$D$22,2),VLOOKUP(H241,'Shoe size conversion table'!$J$6:$L$22,2))</f>
        <v>42-43</v>
      </c>
      <c r="J241" s="12" t="n">
        <f aca="false">IF(G241="Male",VLOOKUP(H241,'Shoe size conversion table'!$B$6:$D$22,3),VLOOKUP(H241,'Shoe size conversion table'!$J$6:$L$22,3))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MONTH(C241:C15208)</f>
        <v>2</v>
      </c>
      <c r="O241" s="8" t="n">
        <f aca="false">K241*(1-L241)</f>
        <v>170.1</v>
      </c>
    </row>
    <row r="242" customFormat="false" ht="11.4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IF(G242="Male",VLOOKUP(H242,'Shoe size conversion table'!$B$6:$D$22,2),VLOOKUP(H242,'Shoe size conversion table'!$J$6:$L$22,2))</f>
        <v>43-44</v>
      </c>
      <c r="J242" s="12" t="n">
        <f aca="false">IF(G242="Male",VLOOKUP(H242,'Shoe size conversion table'!$B$6:$D$22,3),VLOOKUP(H242,'Shoe size conversion table'!$J$6:$L$22,3))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MONTH(C242:C15209)</f>
        <v>2</v>
      </c>
      <c r="O242" s="8" t="n">
        <f aca="false">K242*(1-L242)</f>
        <v>125.3</v>
      </c>
    </row>
    <row r="243" customFormat="false" ht="11.4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IF(G243="Male",VLOOKUP(H243,'Shoe size conversion table'!$B$6:$D$22,2),VLOOKUP(H243,'Shoe size conversion table'!$J$6:$L$22,2))</f>
        <v>44-45</v>
      </c>
      <c r="J243" s="12" t="n">
        <f aca="false">IF(G243="Male",VLOOKUP(H243,'Shoe size conversion table'!$B$6:$D$22,3),VLOOKUP(H243,'Shoe size conversion table'!$J$6:$L$22,3))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MONTH(C243:C15210)</f>
        <v>2</v>
      </c>
      <c r="O243" s="8" t="n">
        <f aca="false">K243*(1-L243)</f>
        <v>129</v>
      </c>
    </row>
    <row r="244" customFormat="false" ht="11.4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IF(G244="Male",VLOOKUP(H244,'Shoe size conversion table'!$B$6:$D$22,2),VLOOKUP(H244,'Shoe size conversion table'!$J$6:$L$22,2))</f>
        <v>43</v>
      </c>
      <c r="J244" s="12" t="n">
        <f aca="false">IF(G244="Male",VLOOKUP(H244,'Shoe size conversion table'!$B$6:$D$22,3),VLOOKUP(H244,'Shoe size conversion table'!$J$6:$L$22,3))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MONTH(C244:C15211)</f>
        <v>2</v>
      </c>
      <c r="O244" s="8" t="n">
        <f aca="false">K244*(1-L244)</f>
        <v>159</v>
      </c>
    </row>
    <row r="245" customFormat="false" ht="11.4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IF(G245="Male",VLOOKUP(H245,'Shoe size conversion table'!$B$6:$D$22,2),VLOOKUP(H245,'Shoe size conversion table'!$J$6:$L$22,2))</f>
        <v>42-43</v>
      </c>
      <c r="J245" s="12" t="n">
        <f aca="false">IF(G245="Male",VLOOKUP(H245,'Shoe size conversion table'!$B$6:$D$22,3),VLOOKUP(H245,'Shoe size conversion table'!$J$6:$L$22,3))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MONTH(C245:C15212)</f>
        <v>2</v>
      </c>
      <c r="O245" s="8" t="n">
        <f aca="false">K245*(1-L245)</f>
        <v>169</v>
      </c>
    </row>
    <row r="246" customFormat="false" ht="11.4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IF(G246="Male",VLOOKUP(H246,'Shoe size conversion table'!$B$6:$D$22,2),VLOOKUP(H246,'Shoe size conversion table'!$J$6:$L$22,2))</f>
        <v>41-42</v>
      </c>
      <c r="J246" s="12" t="n">
        <f aca="false">IF(G246="Male",VLOOKUP(H246,'Shoe size conversion table'!$B$6:$D$22,3),VLOOKUP(H246,'Shoe size conversion table'!$J$6:$L$22,3))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MONTH(C246:C15213)</f>
        <v>2</v>
      </c>
      <c r="O246" s="8" t="n">
        <f aca="false">K246*(1-L246)</f>
        <v>74.5</v>
      </c>
    </row>
    <row r="247" customFormat="false" ht="11.4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IF(G247="Male",VLOOKUP(H247,'Shoe size conversion table'!$B$6:$D$22,2),VLOOKUP(H247,'Shoe size conversion table'!$J$6:$L$22,2))</f>
        <v>39-40</v>
      </c>
      <c r="J247" s="12" t="n">
        <f aca="false">IF(G247="Male",VLOOKUP(H247,'Shoe size conversion table'!$B$6:$D$22,3),VLOOKUP(H247,'Shoe size conversion table'!$J$6:$L$22,3))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MONTH(C247:C15214)</f>
        <v>2</v>
      </c>
      <c r="O247" s="8" t="n">
        <f aca="false">K247*(1-L247)</f>
        <v>179</v>
      </c>
    </row>
    <row r="248" customFormat="false" ht="11.4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IF(G248="Male",VLOOKUP(H248,'Shoe size conversion table'!$B$6:$D$22,2),VLOOKUP(H248,'Shoe size conversion table'!$J$6:$L$22,2))</f>
        <v>43-44</v>
      </c>
      <c r="J248" s="12" t="n">
        <f aca="false">IF(G248="Male",VLOOKUP(H248,'Shoe size conversion table'!$B$6:$D$22,3),VLOOKUP(H248,'Shoe size conversion table'!$J$6:$L$22,3))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MONTH(C248:C15215)</f>
        <v>2</v>
      </c>
      <c r="O248" s="8" t="n">
        <f aca="false">K248*(1-L248)</f>
        <v>179</v>
      </c>
    </row>
    <row r="249" customFormat="false" ht="11.4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IF(G249="Male",VLOOKUP(H249,'Shoe size conversion table'!$B$6:$D$22,2),VLOOKUP(H249,'Shoe size conversion table'!$J$6:$L$22,2))</f>
        <v>42</v>
      </c>
      <c r="J249" s="12" t="n">
        <f aca="false">IF(G249="Male",VLOOKUP(H249,'Shoe size conversion table'!$B$6:$D$22,3),VLOOKUP(H249,'Shoe size conversion table'!$J$6:$L$22,3))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MONTH(C249:C15216)</f>
        <v>2</v>
      </c>
      <c r="O249" s="8" t="n">
        <f aca="false">K249*(1-L249)</f>
        <v>159</v>
      </c>
    </row>
    <row r="250" customFormat="false" ht="11.4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IF(G250="Male",VLOOKUP(H250,'Shoe size conversion table'!$B$6:$D$22,2),VLOOKUP(H250,'Shoe size conversion table'!$J$6:$L$22,2))</f>
        <v>43</v>
      </c>
      <c r="J250" s="12" t="n">
        <f aca="false">IF(G250="Male",VLOOKUP(H250,'Shoe size conversion table'!$B$6:$D$22,3),VLOOKUP(H250,'Shoe size conversion table'!$J$6:$L$22,3))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MONTH(C250:C15217)</f>
        <v>2</v>
      </c>
      <c r="O250" s="8" t="n">
        <f aca="false">K250*(1-L250)</f>
        <v>179</v>
      </c>
    </row>
    <row r="251" customFormat="false" ht="11.4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IF(G251="Male",VLOOKUP(H251,'Shoe size conversion table'!$B$6:$D$22,2),VLOOKUP(H251,'Shoe size conversion table'!$J$6:$L$22,2))</f>
        <v>38</v>
      </c>
      <c r="J251" s="12" t="n">
        <f aca="false">IF(G251="Male",VLOOKUP(H251,'Shoe size conversion table'!$B$6:$D$22,3),VLOOKUP(H251,'Shoe size conversion table'!$J$6:$L$22,3))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MONTH(C251:C15218)</f>
        <v>2</v>
      </c>
      <c r="O251" s="8" t="n">
        <f aca="false">K251*(1-L251)</f>
        <v>179</v>
      </c>
    </row>
    <row r="252" customFormat="false" ht="11.4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IF(G252="Male",VLOOKUP(H252,'Shoe size conversion table'!$B$6:$D$22,2),VLOOKUP(H252,'Shoe size conversion table'!$J$6:$L$22,2))</f>
        <v>39-40</v>
      </c>
      <c r="J252" s="12" t="n">
        <f aca="false">IF(G252="Male",VLOOKUP(H252,'Shoe size conversion table'!$B$6:$D$22,3),VLOOKUP(H252,'Shoe size conversion table'!$J$6:$L$22,3))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MONTH(C252:C15219)</f>
        <v>2</v>
      </c>
      <c r="O252" s="8" t="n">
        <f aca="false">K252*(1-L252)</f>
        <v>97.3</v>
      </c>
    </row>
    <row r="253" customFormat="false" ht="11.4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IF(G253="Male",VLOOKUP(H253,'Shoe size conversion table'!$B$6:$D$22,2),VLOOKUP(H253,'Shoe size conversion table'!$J$6:$L$22,2))</f>
        <v>39</v>
      </c>
      <c r="J253" s="12" t="n">
        <f aca="false">IF(G253="Male",VLOOKUP(H253,'Shoe size conversion table'!$B$6:$D$22,3),VLOOKUP(H253,'Shoe size conversion table'!$J$6:$L$22,3))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MONTH(C253:C15220)</f>
        <v>2</v>
      </c>
      <c r="O253" s="8" t="n">
        <f aca="false">K253*(1-L253)</f>
        <v>132.3</v>
      </c>
    </row>
    <row r="254" customFormat="false" ht="11.4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IF(G254="Male",VLOOKUP(H254,'Shoe size conversion table'!$B$6:$D$22,2),VLOOKUP(H254,'Shoe size conversion table'!$J$6:$L$22,2))</f>
        <v>39-40</v>
      </c>
      <c r="J254" s="12" t="n">
        <f aca="false">IF(G254="Male",VLOOKUP(H254,'Shoe size conversion table'!$B$6:$D$22,3),VLOOKUP(H254,'Shoe size conversion table'!$J$6:$L$22,3))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MONTH(C254:C15221)</f>
        <v>2</v>
      </c>
      <c r="O254" s="8" t="n">
        <f aca="false">K254*(1-L254)</f>
        <v>169</v>
      </c>
    </row>
    <row r="255" customFormat="false" ht="11.4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IF(G255="Male",VLOOKUP(H255,'Shoe size conversion table'!$B$6:$D$22,2),VLOOKUP(H255,'Shoe size conversion table'!$J$6:$L$22,2))</f>
        <v>43</v>
      </c>
      <c r="J255" s="12" t="n">
        <f aca="false">IF(G255="Male",VLOOKUP(H255,'Shoe size conversion table'!$B$6:$D$22,3),VLOOKUP(H255,'Shoe size conversion table'!$J$6:$L$22,3))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MONTH(C255:C15222)</f>
        <v>2</v>
      </c>
      <c r="O255" s="8" t="n">
        <f aca="false">K255*(1-L255)</f>
        <v>125.1</v>
      </c>
    </row>
    <row r="256" customFormat="false" ht="11.4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IF(G256="Male",VLOOKUP(H256,'Shoe size conversion table'!$B$6:$D$22,2),VLOOKUP(H256,'Shoe size conversion table'!$J$6:$L$22,2))</f>
        <v>43-44</v>
      </c>
      <c r="J256" s="12" t="n">
        <f aca="false">IF(G256="Male",VLOOKUP(H256,'Shoe size conversion table'!$B$6:$D$22,3),VLOOKUP(H256,'Shoe size conversion table'!$J$6:$L$22,3))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MONTH(C256:C15223)</f>
        <v>2</v>
      </c>
      <c r="O256" s="8" t="n">
        <f aca="false">K256*(1-L256)</f>
        <v>189</v>
      </c>
    </row>
    <row r="257" customFormat="false" ht="11.4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IF(G257="Male",VLOOKUP(H257,'Shoe size conversion table'!$B$6:$D$22,2),VLOOKUP(H257,'Shoe size conversion table'!$J$6:$L$22,2))</f>
        <v>42-43</v>
      </c>
      <c r="J257" s="12" t="n">
        <f aca="false">IF(G257="Male",VLOOKUP(H257,'Shoe size conversion table'!$B$6:$D$22,3),VLOOKUP(H257,'Shoe size conversion table'!$J$6:$L$22,3))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MONTH(C257:C15224)</f>
        <v>2</v>
      </c>
      <c r="O257" s="8" t="n">
        <f aca="false">K257*(1-L257)</f>
        <v>170.1</v>
      </c>
    </row>
    <row r="258" customFormat="false" ht="11.4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IF(G258="Male",VLOOKUP(H258,'Shoe size conversion table'!$B$6:$D$22,2),VLOOKUP(H258,'Shoe size conversion table'!$J$6:$L$22,2))</f>
        <v>43</v>
      </c>
      <c r="J258" s="12" t="n">
        <f aca="false">IF(G258="Male",VLOOKUP(H258,'Shoe size conversion table'!$B$6:$D$22,3),VLOOKUP(H258,'Shoe size conversion table'!$J$6:$L$22,3))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MONTH(C258:C15225)</f>
        <v>2</v>
      </c>
      <c r="O258" s="8" t="n">
        <f aca="false">K258*(1-L258)</f>
        <v>159</v>
      </c>
    </row>
    <row r="259" customFormat="false" ht="11.4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IF(G259="Male",VLOOKUP(H259,'Shoe size conversion table'!$B$6:$D$22,2),VLOOKUP(H259,'Shoe size conversion table'!$J$6:$L$22,2))</f>
        <v>43-44</v>
      </c>
      <c r="J259" s="12" t="n">
        <f aca="false">IF(G259="Male",VLOOKUP(H259,'Shoe size conversion table'!$B$6:$D$22,3),VLOOKUP(H259,'Shoe size conversion table'!$J$6:$L$22,3))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MONTH(C259:C15226)</f>
        <v>2</v>
      </c>
      <c r="O259" s="8" t="n">
        <f aca="false">K259*(1-L259)</f>
        <v>179</v>
      </c>
    </row>
    <row r="260" customFormat="false" ht="11.4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IF(G260="Male",VLOOKUP(H260,'Shoe size conversion table'!$B$6:$D$22,2),VLOOKUP(H260,'Shoe size conversion table'!$J$6:$L$22,2))</f>
        <v>42-43</v>
      </c>
      <c r="J260" s="12" t="n">
        <f aca="false">IF(G260="Male",VLOOKUP(H260,'Shoe size conversion table'!$B$6:$D$22,3),VLOOKUP(H260,'Shoe size conversion table'!$J$6:$L$22,3))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MONTH(C260:C15227)</f>
        <v>2</v>
      </c>
      <c r="O260" s="8" t="n">
        <f aca="false">K260*(1-L260)</f>
        <v>143.2</v>
      </c>
    </row>
    <row r="261" customFormat="false" ht="11.4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IF(G261="Male",VLOOKUP(H261,'Shoe size conversion table'!$B$6:$D$22,2),VLOOKUP(H261,'Shoe size conversion table'!$J$6:$L$22,2))</f>
        <v>39</v>
      </c>
      <c r="J261" s="12" t="n">
        <f aca="false">IF(G261="Male",VLOOKUP(H261,'Shoe size conversion table'!$B$6:$D$22,3),VLOOKUP(H261,'Shoe size conversion table'!$J$6:$L$22,3))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MONTH(C261:C15228)</f>
        <v>2</v>
      </c>
      <c r="O261" s="8" t="n">
        <f aca="false">K261*(1-L261)</f>
        <v>189</v>
      </c>
    </row>
    <row r="262" customFormat="false" ht="11.4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IF(G262="Male",VLOOKUP(H262,'Shoe size conversion table'!$B$6:$D$22,2),VLOOKUP(H262,'Shoe size conversion table'!$J$6:$L$22,2))</f>
        <v>39-40</v>
      </c>
      <c r="J262" s="12" t="n">
        <f aca="false">IF(G262="Male",VLOOKUP(H262,'Shoe size conversion table'!$B$6:$D$22,3),VLOOKUP(H262,'Shoe size conversion table'!$J$6:$L$22,3))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MONTH(C262:C15229)</f>
        <v>2</v>
      </c>
      <c r="O262" s="8" t="n">
        <f aca="false">K262*(1-L262)</f>
        <v>69.5</v>
      </c>
    </row>
    <row r="263" customFormat="false" ht="11.4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IF(G263="Male",VLOOKUP(H263,'Shoe size conversion table'!$B$6:$D$22,2),VLOOKUP(H263,'Shoe size conversion table'!$J$6:$L$22,2))</f>
        <v>39</v>
      </c>
      <c r="J263" s="12" t="n">
        <f aca="false">IF(G263="Male",VLOOKUP(H263,'Shoe size conversion table'!$B$6:$D$22,3),VLOOKUP(H263,'Shoe size conversion table'!$J$6:$L$22,3))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MONTH(C263:C15230)</f>
        <v>2</v>
      </c>
      <c r="O263" s="8" t="n">
        <f aca="false">K263*(1-L263)</f>
        <v>125.1</v>
      </c>
    </row>
    <row r="264" customFormat="false" ht="11.4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IF(G264="Male",VLOOKUP(H264,'Shoe size conversion table'!$B$6:$D$22,2),VLOOKUP(H264,'Shoe size conversion table'!$J$6:$L$22,2))</f>
        <v>38-39</v>
      </c>
      <c r="J264" s="12" t="n">
        <f aca="false">IF(G264="Male",VLOOKUP(H264,'Shoe size conversion table'!$B$6:$D$22,3),VLOOKUP(H264,'Shoe size conversion table'!$J$6:$L$22,3))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MONTH(C264:C15231)</f>
        <v>2</v>
      </c>
      <c r="O264" s="8" t="n">
        <f aca="false">K264*(1-L264)</f>
        <v>179</v>
      </c>
    </row>
    <row r="265" customFormat="false" ht="11.4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IF(G265="Male",VLOOKUP(H265,'Shoe size conversion table'!$B$6:$D$22,2),VLOOKUP(H265,'Shoe size conversion table'!$J$6:$L$22,2))</f>
        <v>40</v>
      </c>
      <c r="J265" s="12" t="n">
        <f aca="false">IF(G265="Male",VLOOKUP(H265,'Shoe size conversion table'!$B$6:$D$22,3),VLOOKUP(H265,'Shoe size conversion table'!$J$6:$L$22,3))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MONTH(C265:C15232)</f>
        <v>2</v>
      </c>
      <c r="O265" s="8" t="n">
        <f aca="false">K265*(1-L265)</f>
        <v>199</v>
      </c>
    </row>
    <row r="266" customFormat="false" ht="11.4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IF(G266="Male",VLOOKUP(H266,'Shoe size conversion table'!$B$6:$D$22,2),VLOOKUP(H266,'Shoe size conversion table'!$J$6:$L$22,2))</f>
        <v>43</v>
      </c>
      <c r="J266" s="12" t="n">
        <f aca="false">IF(G266="Male",VLOOKUP(H266,'Shoe size conversion table'!$B$6:$D$22,3),VLOOKUP(H266,'Shoe size conversion table'!$J$6:$L$22,3))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MONTH(C266:C15233)</f>
        <v>2</v>
      </c>
      <c r="O266" s="8" t="n">
        <f aca="false">K266*(1-L266)</f>
        <v>159</v>
      </c>
    </row>
    <row r="267" customFormat="false" ht="11.4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IF(G267="Male",VLOOKUP(H267,'Shoe size conversion table'!$B$6:$D$22,2),VLOOKUP(H267,'Shoe size conversion table'!$J$6:$L$22,2))</f>
        <v>38-39</v>
      </c>
      <c r="J267" s="12" t="n">
        <f aca="false">IF(G267="Male",VLOOKUP(H267,'Shoe size conversion table'!$B$6:$D$22,3),VLOOKUP(H267,'Shoe size conversion table'!$J$6:$L$22,3))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MONTH(C267:C15234)</f>
        <v>2</v>
      </c>
      <c r="O267" s="8" t="n">
        <f aca="false">K267*(1-L267)</f>
        <v>139</v>
      </c>
    </row>
    <row r="268" customFormat="false" ht="11.4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IF(G268="Male",VLOOKUP(H268,'Shoe size conversion table'!$B$6:$D$22,2),VLOOKUP(H268,'Shoe size conversion table'!$J$6:$L$22,2))</f>
        <v>42-43</v>
      </c>
      <c r="J268" s="12" t="n">
        <f aca="false">IF(G268="Male",VLOOKUP(H268,'Shoe size conversion table'!$B$6:$D$22,3),VLOOKUP(H268,'Shoe size conversion table'!$J$6:$L$22,3))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MONTH(C268:C15235)</f>
        <v>2</v>
      </c>
      <c r="O268" s="8" t="n">
        <f aca="false">K268*(1-L268)</f>
        <v>189</v>
      </c>
    </row>
    <row r="269" customFormat="false" ht="11.4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IF(G269="Male",VLOOKUP(H269,'Shoe size conversion table'!$B$6:$D$22,2),VLOOKUP(H269,'Shoe size conversion table'!$J$6:$L$22,2))</f>
        <v>38-39</v>
      </c>
      <c r="J269" s="12" t="n">
        <f aca="false">IF(G269="Male",VLOOKUP(H269,'Shoe size conversion table'!$B$6:$D$22,3),VLOOKUP(H269,'Shoe size conversion table'!$J$6:$L$22,3))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MONTH(C269:C15236)</f>
        <v>2</v>
      </c>
      <c r="O269" s="8" t="n">
        <f aca="false">K269*(1-L269)</f>
        <v>152.1</v>
      </c>
    </row>
    <row r="270" customFormat="false" ht="11.4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IF(G270="Male",VLOOKUP(H270,'Shoe size conversion table'!$B$6:$D$22,2),VLOOKUP(H270,'Shoe size conversion table'!$J$6:$L$22,2))</f>
        <v>39</v>
      </c>
      <c r="J270" s="12" t="n">
        <f aca="false">IF(G270="Male",VLOOKUP(H270,'Shoe size conversion table'!$B$6:$D$22,3),VLOOKUP(H270,'Shoe size conversion table'!$J$6:$L$22,3))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MONTH(C270:C15237)</f>
        <v>2</v>
      </c>
      <c r="O270" s="8" t="n">
        <f aca="false">K270*(1-L270)</f>
        <v>149</v>
      </c>
    </row>
    <row r="271" customFormat="false" ht="11.4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IF(G271="Male",VLOOKUP(H271,'Shoe size conversion table'!$B$6:$D$22,2),VLOOKUP(H271,'Shoe size conversion table'!$J$6:$L$22,2))</f>
        <v>37-38</v>
      </c>
      <c r="J271" s="12" t="n">
        <f aca="false">IF(G271="Male",VLOOKUP(H271,'Shoe size conversion table'!$B$6:$D$22,3),VLOOKUP(H271,'Shoe size conversion table'!$J$6:$L$22,3))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MONTH(C271:C15238)</f>
        <v>2</v>
      </c>
      <c r="O271" s="8" t="n">
        <f aca="false">K271*(1-L271)</f>
        <v>125.3</v>
      </c>
    </row>
    <row r="272" customFormat="false" ht="11.4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IF(G272="Male",VLOOKUP(H272,'Shoe size conversion table'!$B$6:$D$22,2),VLOOKUP(H272,'Shoe size conversion table'!$J$6:$L$22,2))</f>
        <v>38-39</v>
      </c>
      <c r="J272" s="12" t="n">
        <f aca="false">IF(G272="Male",VLOOKUP(H272,'Shoe size conversion table'!$B$6:$D$22,3),VLOOKUP(H272,'Shoe size conversion table'!$J$6:$L$22,3))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MONTH(C272:C15239)</f>
        <v>2</v>
      </c>
      <c r="O272" s="8" t="n">
        <f aca="false">K272*(1-L272)</f>
        <v>152.1</v>
      </c>
    </row>
    <row r="273" customFormat="false" ht="11.4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IF(G273="Male",VLOOKUP(H273,'Shoe size conversion table'!$B$6:$D$22,2),VLOOKUP(H273,'Shoe size conversion table'!$J$6:$L$22,2))</f>
        <v>43</v>
      </c>
      <c r="J273" s="12" t="n">
        <f aca="false">IF(G273="Male",VLOOKUP(H273,'Shoe size conversion table'!$B$6:$D$22,3),VLOOKUP(H273,'Shoe size conversion table'!$J$6:$L$22,3))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MONTH(C273:C15240)</f>
        <v>2</v>
      </c>
      <c r="O273" s="8" t="n">
        <f aca="false">K273*(1-L273)</f>
        <v>143.1</v>
      </c>
    </row>
    <row r="274" customFormat="false" ht="11.4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IF(G274="Male",VLOOKUP(H274,'Shoe size conversion table'!$B$6:$D$22,2),VLOOKUP(H274,'Shoe size conversion table'!$J$6:$L$22,2))</f>
        <v>40</v>
      </c>
      <c r="J274" s="12" t="n">
        <f aca="false">IF(G274="Male",VLOOKUP(H274,'Shoe size conversion table'!$B$6:$D$22,3),VLOOKUP(H274,'Shoe size conversion table'!$J$6:$L$22,3))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MONTH(C274:C15241)</f>
        <v>2</v>
      </c>
      <c r="O274" s="8" t="n">
        <f aca="false">K274*(1-L274)</f>
        <v>139</v>
      </c>
    </row>
    <row r="275" customFormat="false" ht="11.4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IF(G275="Male",VLOOKUP(H275,'Shoe size conversion table'!$B$6:$D$22,2),VLOOKUP(H275,'Shoe size conversion table'!$J$6:$L$22,2))</f>
        <v>42</v>
      </c>
      <c r="J275" s="12" t="n">
        <f aca="false">IF(G275="Male",VLOOKUP(H275,'Shoe size conversion table'!$B$6:$D$22,3),VLOOKUP(H275,'Shoe size conversion table'!$J$6:$L$22,3))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MONTH(C275:C15242)</f>
        <v>2</v>
      </c>
      <c r="O275" s="8" t="n">
        <f aca="false">K275*(1-L275)</f>
        <v>159</v>
      </c>
    </row>
    <row r="276" customFormat="false" ht="11.4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IF(G276="Male",VLOOKUP(H276,'Shoe size conversion table'!$B$6:$D$22,2),VLOOKUP(H276,'Shoe size conversion table'!$J$6:$L$22,2))</f>
        <v>44</v>
      </c>
      <c r="J276" s="12" t="n">
        <f aca="false">IF(G276="Male",VLOOKUP(H276,'Shoe size conversion table'!$B$6:$D$22,3),VLOOKUP(H276,'Shoe size conversion table'!$J$6:$L$22,3))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MONTH(C276:C15243)</f>
        <v>2</v>
      </c>
      <c r="O276" s="8" t="n">
        <f aca="false">K276*(1-L276)</f>
        <v>189</v>
      </c>
    </row>
    <row r="277" customFormat="false" ht="11.4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IF(G277="Male",VLOOKUP(H277,'Shoe size conversion table'!$B$6:$D$22,2),VLOOKUP(H277,'Shoe size conversion table'!$J$6:$L$22,2))</f>
        <v>42</v>
      </c>
      <c r="J277" s="12" t="n">
        <f aca="false">IF(G277="Male",VLOOKUP(H277,'Shoe size conversion table'!$B$6:$D$22,3),VLOOKUP(H277,'Shoe size conversion table'!$J$6:$L$22,3))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MONTH(C277:C15244)</f>
        <v>2</v>
      </c>
      <c r="O277" s="8" t="n">
        <f aca="false">K277*(1-L277)</f>
        <v>199</v>
      </c>
    </row>
    <row r="278" customFormat="false" ht="11.4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IF(G278="Male",VLOOKUP(H278,'Shoe size conversion table'!$B$6:$D$22,2),VLOOKUP(H278,'Shoe size conversion table'!$J$6:$L$22,2))</f>
        <v>42-43</v>
      </c>
      <c r="J278" s="12" t="n">
        <f aca="false">IF(G278="Male",VLOOKUP(H278,'Shoe size conversion table'!$B$6:$D$22,3),VLOOKUP(H278,'Shoe size conversion table'!$J$6:$L$22,3))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MONTH(C278:C15245)</f>
        <v>2</v>
      </c>
      <c r="O278" s="8" t="n">
        <f aca="false">K278*(1-L278)</f>
        <v>143.2</v>
      </c>
    </row>
    <row r="279" customFormat="false" ht="11.4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IF(G279="Male",VLOOKUP(H279,'Shoe size conversion table'!$B$6:$D$22,2),VLOOKUP(H279,'Shoe size conversion table'!$J$6:$L$22,2))</f>
        <v>43-44</v>
      </c>
      <c r="J279" s="12" t="n">
        <f aca="false">IF(G279="Male",VLOOKUP(H279,'Shoe size conversion table'!$B$6:$D$22,3),VLOOKUP(H279,'Shoe size conversion table'!$J$6:$L$22,3))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MONTH(C279:C15246)</f>
        <v>2</v>
      </c>
      <c r="O279" s="8" t="n">
        <f aca="false">K279*(1-L279)</f>
        <v>179</v>
      </c>
    </row>
    <row r="280" customFormat="false" ht="11.4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IF(G280="Male",VLOOKUP(H280,'Shoe size conversion table'!$B$6:$D$22,2),VLOOKUP(H280,'Shoe size conversion table'!$J$6:$L$22,2))</f>
        <v>40</v>
      </c>
      <c r="J280" s="12" t="n">
        <f aca="false">IF(G280="Male",VLOOKUP(H280,'Shoe size conversion table'!$B$6:$D$22,3),VLOOKUP(H280,'Shoe size conversion table'!$J$6:$L$22,3))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MONTH(C280:C15247)</f>
        <v>2</v>
      </c>
      <c r="O280" s="8" t="n">
        <f aca="false">K280*(1-L280)</f>
        <v>169</v>
      </c>
    </row>
    <row r="281" customFormat="false" ht="11.4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IF(G281="Male",VLOOKUP(H281,'Shoe size conversion table'!$B$6:$D$22,2),VLOOKUP(H281,'Shoe size conversion table'!$J$6:$L$22,2))</f>
        <v>43-44</v>
      </c>
      <c r="J281" s="12" t="n">
        <f aca="false">IF(G281="Male",VLOOKUP(H281,'Shoe size conversion table'!$B$6:$D$22,3),VLOOKUP(H281,'Shoe size conversion table'!$J$6:$L$22,3))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MONTH(C281:C15248)</f>
        <v>2</v>
      </c>
      <c r="O281" s="8" t="n">
        <f aca="false">K281*(1-L281)</f>
        <v>159</v>
      </c>
    </row>
    <row r="282" customFormat="false" ht="11.4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IF(G282="Male",VLOOKUP(H282,'Shoe size conversion table'!$B$6:$D$22,2),VLOOKUP(H282,'Shoe size conversion table'!$J$6:$L$22,2))</f>
        <v>43-44</v>
      </c>
      <c r="J282" s="12" t="n">
        <f aca="false">IF(G282="Male",VLOOKUP(H282,'Shoe size conversion table'!$B$6:$D$22,3),VLOOKUP(H282,'Shoe size conversion table'!$J$6:$L$22,3))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MONTH(C282:C15249)</f>
        <v>2</v>
      </c>
      <c r="O282" s="8" t="n">
        <f aca="false">K282*(1-L282)</f>
        <v>139</v>
      </c>
    </row>
    <row r="283" customFormat="false" ht="11.4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IF(G283="Male",VLOOKUP(H283,'Shoe size conversion table'!$B$6:$D$22,2),VLOOKUP(H283,'Shoe size conversion table'!$J$6:$L$22,2))</f>
        <v>42-43</v>
      </c>
      <c r="J283" s="12" t="n">
        <f aca="false">IF(G283="Male",VLOOKUP(H283,'Shoe size conversion table'!$B$6:$D$22,3),VLOOKUP(H283,'Shoe size conversion table'!$J$6:$L$22,3))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MONTH(C283:C15250)</f>
        <v>2</v>
      </c>
      <c r="O283" s="8" t="n">
        <f aca="false">K283*(1-L283)</f>
        <v>189</v>
      </c>
    </row>
    <row r="284" customFormat="false" ht="11.4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IF(G284="Male",VLOOKUP(H284,'Shoe size conversion table'!$B$6:$D$22,2),VLOOKUP(H284,'Shoe size conversion table'!$J$6:$L$22,2))</f>
        <v>42</v>
      </c>
      <c r="J284" s="12" t="n">
        <f aca="false">IF(G284="Male",VLOOKUP(H284,'Shoe size conversion table'!$B$6:$D$22,3),VLOOKUP(H284,'Shoe size conversion table'!$J$6:$L$22,3))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MONTH(C284:C15251)</f>
        <v>2</v>
      </c>
      <c r="O284" s="8" t="n">
        <f aca="false">K284*(1-L284)</f>
        <v>149</v>
      </c>
    </row>
    <row r="285" customFormat="false" ht="11.4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IF(G285="Male",VLOOKUP(H285,'Shoe size conversion table'!$B$6:$D$22,2),VLOOKUP(H285,'Shoe size conversion table'!$J$6:$L$22,2))</f>
        <v>42</v>
      </c>
      <c r="J285" s="12" t="n">
        <f aca="false">IF(G285="Male",VLOOKUP(H285,'Shoe size conversion table'!$B$6:$D$22,3),VLOOKUP(H285,'Shoe size conversion table'!$J$6:$L$22,3))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MONTH(C285:C15252)</f>
        <v>2</v>
      </c>
      <c r="O285" s="8" t="n">
        <f aca="false">K285*(1-L285)</f>
        <v>129</v>
      </c>
    </row>
    <row r="286" customFormat="false" ht="11.4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IF(G286="Male",VLOOKUP(H286,'Shoe size conversion table'!$B$6:$D$22,2),VLOOKUP(H286,'Shoe size conversion table'!$J$6:$L$22,2))</f>
        <v>40</v>
      </c>
      <c r="J286" s="12" t="n">
        <f aca="false">IF(G286="Male",VLOOKUP(H286,'Shoe size conversion table'!$B$6:$D$22,3),VLOOKUP(H286,'Shoe size conversion table'!$J$6:$L$22,3))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MONTH(C286:C15253)</f>
        <v>2</v>
      </c>
      <c r="O286" s="8" t="n">
        <f aca="false">K286*(1-L286)</f>
        <v>129</v>
      </c>
    </row>
    <row r="287" customFormat="false" ht="11.4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IF(G287="Male",VLOOKUP(H287,'Shoe size conversion table'!$B$6:$D$22,2),VLOOKUP(H287,'Shoe size conversion table'!$J$6:$L$22,2))</f>
        <v>40</v>
      </c>
      <c r="J287" s="12" t="n">
        <f aca="false">IF(G287="Male",VLOOKUP(H287,'Shoe size conversion table'!$B$6:$D$22,3),VLOOKUP(H287,'Shoe size conversion table'!$J$6:$L$22,3))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MONTH(C287:C15254)</f>
        <v>2</v>
      </c>
      <c r="O287" s="8" t="n">
        <f aca="false">K287*(1-L287)</f>
        <v>139</v>
      </c>
    </row>
    <row r="288" customFormat="false" ht="11.4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IF(G288="Male",VLOOKUP(H288,'Shoe size conversion table'!$B$6:$D$22,2),VLOOKUP(H288,'Shoe size conversion table'!$J$6:$L$22,2))</f>
        <v>37-38</v>
      </c>
      <c r="J288" s="12" t="n">
        <f aca="false">IF(G288="Male",VLOOKUP(H288,'Shoe size conversion table'!$B$6:$D$22,3),VLOOKUP(H288,'Shoe size conversion table'!$J$6:$L$22,3))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MONTH(C288:C15255)</f>
        <v>2</v>
      </c>
      <c r="O288" s="8" t="n">
        <f aca="false">K288*(1-L288)</f>
        <v>125.3</v>
      </c>
    </row>
    <row r="289" customFormat="false" ht="11.4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IF(G289="Male",VLOOKUP(H289,'Shoe size conversion table'!$B$6:$D$22,2),VLOOKUP(H289,'Shoe size conversion table'!$J$6:$L$22,2))</f>
        <v>41-42</v>
      </c>
      <c r="J289" s="12" t="n">
        <f aca="false">IF(G289="Male",VLOOKUP(H289,'Shoe size conversion table'!$B$6:$D$22,3),VLOOKUP(H289,'Shoe size conversion table'!$J$6:$L$22,3))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MONTH(C289:C15256)</f>
        <v>2</v>
      </c>
      <c r="O289" s="8" t="n">
        <f aca="false">K289*(1-L289)</f>
        <v>179</v>
      </c>
    </row>
    <row r="290" customFormat="false" ht="11.4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IF(G290="Male",VLOOKUP(H290,'Shoe size conversion table'!$B$6:$D$22,2),VLOOKUP(H290,'Shoe size conversion table'!$J$6:$L$22,2))</f>
        <v>42-43</v>
      </c>
      <c r="J290" s="12" t="n">
        <f aca="false">IF(G290="Male",VLOOKUP(H290,'Shoe size conversion table'!$B$6:$D$22,3),VLOOKUP(H290,'Shoe size conversion table'!$J$6:$L$22,3))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MONTH(C290:C15257)</f>
        <v>2</v>
      </c>
      <c r="O290" s="8" t="n">
        <f aca="false">K290*(1-L290)</f>
        <v>159</v>
      </c>
    </row>
    <row r="291" customFormat="false" ht="11.4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IF(G291="Male",VLOOKUP(H291,'Shoe size conversion table'!$B$6:$D$22,2),VLOOKUP(H291,'Shoe size conversion table'!$J$6:$L$22,2))</f>
        <v>38-39</v>
      </c>
      <c r="J291" s="12" t="n">
        <f aca="false">IF(G291="Male",VLOOKUP(H291,'Shoe size conversion table'!$B$6:$D$22,3),VLOOKUP(H291,'Shoe size conversion table'!$J$6:$L$22,3))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MONTH(C291:C15258)</f>
        <v>2</v>
      </c>
      <c r="O291" s="8" t="n">
        <f aca="false">K291*(1-L291)</f>
        <v>159</v>
      </c>
    </row>
    <row r="292" customFormat="false" ht="11.4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IF(G292="Male",VLOOKUP(H292,'Shoe size conversion table'!$B$6:$D$22,2),VLOOKUP(H292,'Shoe size conversion table'!$J$6:$L$22,2))</f>
        <v>40</v>
      </c>
      <c r="J292" s="12" t="n">
        <f aca="false">IF(G292="Male",VLOOKUP(H292,'Shoe size conversion table'!$B$6:$D$22,3),VLOOKUP(H292,'Shoe size conversion table'!$J$6:$L$22,3))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MONTH(C292:C15259)</f>
        <v>2</v>
      </c>
      <c r="O292" s="8" t="n">
        <f aca="false">K292*(1-L292)</f>
        <v>152.1</v>
      </c>
    </row>
    <row r="293" customFormat="false" ht="11.4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IF(G293="Male",VLOOKUP(H293,'Shoe size conversion table'!$B$6:$D$22,2),VLOOKUP(H293,'Shoe size conversion table'!$J$6:$L$22,2))</f>
        <v>43</v>
      </c>
      <c r="J293" s="12" t="n">
        <f aca="false">IF(G293="Male",VLOOKUP(H293,'Shoe size conversion table'!$B$6:$D$22,3),VLOOKUP(H293,'Shoe size conversion table'!$J$6:$L$22,3))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MONTH(C293:C15260)</f>
        <v>2</v>
      </c>
      <c r="O293" s="8" t="n">
        <f aca="false">K293*(1-L293)</f>
        <v>139.3</v>
      </c>
    </row>
    <row r="294" customFormat="false" ht="11.4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IF(G294="Male",VLOOKUP(H294,'Shoe size conversion table'!$B$6:$D$22,2),VLOOKUP(H294,'Shoe size conversion table'!$J$6:$L$22,2))</f>
        <v>42-43</v>
      </c>
      <c r="J294" s="12" t="n">
        <f aca="false">IF(G294="Male",VLOOKUP(H294,'Shoe size conversion table'!$B$6:$D$22,3),VLOOKUP(H294,'Shoe size conversion table'!$J$6:$L$22,3))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MONTH(C294:C15261)</f>
        <v>2</v>
      </c>
      <c r="O294" s="8" t="n">
        <f aca="false">K294*(1-L294)</f>
        <v>143.2</v>
      </c>
    </row>
    <row r="295" customFormat="false" ht="11.4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IF(G295="Male",VLOOKUP(H295,'Shoe size conversion table'!$B$6:$D$22,2),VLOOKUP(H295,'Shoe size conversion table'!$J$6:$L$22,2))</f>
        <v>42</v>
      </c>
      <c r="J295" s="12" t="n">
        <f aca="false">IF(G295="Male",VLOOKUP(H295,'Shoe size conversion table'!$B$6:$D$22,3),VLOOKUP(H295,'Shoe size conversion table'!$J$6:$L$22,3))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MONTH(C295:C15262)</f>
        <v>2</v>
      </c>
      <c r="O295" s="8" t="n">
        <f aca="false">K295*(1-L295)</f>
        <v>159</v>
      </c>
    </row>
    <row r="296" customFormat="false" ht="11.4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IF(G296="Male",VLOOKUP(H296,'Shoe size conversion table'!$B$6:$D$22,2),VLOOKUP(H296,'Shoe size conversion table'!$J$6:$L$22,2))</f>
        <v>42-43</v>
      </c>
      <c r="J296" s="12" t="n">
        <f aca="false">IF(G296="Male",VLOOKUP(H296,'Shoe size conversion table'!$B$6:$D$22,3),VLOOKUP(H296,'Shoe size conversion table'!$J$6:$L$22,3))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MONTH(C296:C15263)</f>
        <v>2</v>
      </c>
      <c r="O296" s="8" t="n">
        <f aca="false">K296*(1-L296)</f>
        <v>103.2</v>
      </c>
    </row>
    <row r="297" customFormat="false" ht="11.4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IF(G297="Male",VLOOKUP(H297,'Shoe size conversion table'!$B$6:$D$22,2),VLOOKUP(H297,'Shoe size conversion table'!$J$6:$L$22,2))</f>
        <v>40-41</v>
      </c>
      <c r="J297" s="12" t="n">
        <f aca="false">IF(G297="Male",VLOOKUP(H297,'Shoe size conversion table'!$B$6:$D$22,3),VLOOKUP(H297,'Shoe size conversion table'!$J$6:$L$22,3))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MONTH(C297:C15264)</f>
        <v>2</v>
      </c>
      <c r="O297" s="8" t="n">
        <f aca="false">K297*(1-L297)</f>
        <v>79.5</v>
      </c>
    </row>
    <row r="298" customFormat="false" ht="11.4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IF(G298="Male",VLOOKUP(H298,'Shoe size conversion table'!$B$6:$D$22,2),VLOOKUP(H298,'Shoe size conversion table'!$J$6:$L$22,2))</f>
        <v>38-39</v>
      </c>
      <c r="J298" s="12" t="n">
        <f aca="false">IF(G298="Male",VLOOKUP(H298,'Shoe size conversion table'!$B$6:$D$22,3),VLOOKUP(H298,'Shoe size conversion table'!$J$6:$L$22,3))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MONTH(C298:C15265)</f>
        <v>2</v>
      </c>
      <c r="O298" s="8" t="n">
        <f aca="false">K298*(1-L298)</f>
        <v>169</v>
      </c>
    </row>
    <row r="299" customFormat="false" ht="11.4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IF(G299="Male",VLOOKUP(H299,'Shoe size conversion table'!$B$6:$D$22,2),VLOOKUP(H299,'Shoe size conversion table'!$J$6:$L$22,2))</f>
        <v>40</v>
      </c>
      <c r="J299" s="12" t="n">
        <f aca="false">IF(G299="Male",VLOOKUP(H299,'Shoe size conversion table'!$B$6:$D$22,3),VLOOKUP(H299,'Shoe size conversion table'!$J$6:$L$22,3))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MONTH(C299:C15266)</f>
        <v>2</v>
      </c>
      <c r="O299" s="8" t="n">
        <f aca="false">K299*(1-L299)</f>
        <v>79.5</v>
      </c>
    </row>
    <row r="300" customFormat="false" ht="11.4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IF(G300="Male",VLOOKUP(H300,'Shoe size conversion table'!$B$6:$D$22,2),VLOOKUP(H300,'Shoe size conversion table'!$J$6:$L$22,2))</f>
        <v>40</v>
      </c>
      <c r="J300" s="12" t="n">
        <f aca="false">IF(G300="Male",VLOOKUP(H300,'Shoe size conversion table'!$B$6:$D$22,3),VLOOKUP(H300,'Shoe size conversion table'!$J$6:$L$22,3))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MONTH(C300:C15267)</f>
        <v>2</v>
      </c>
      <c r="O300" s="8" t="n">
        <f aca="false">K300*(1-L300)</f>
        <v>129</v>
      </c>
    </row>
    <row r="301" customFormat="false" ht="11.4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IF(G301="Male",VLOOKUP(H301,'Shoe size conversion table'!$B$6:$D$22,2),VLOOKUP(H301,'Shoe size conversion table'!$J$6:$L$22,2))</f>
        <v>43-44</v>
      </c>
      <c r="J301" s="12" t="n">
        <f aca="false">IF(G301="Male",VLOOKUP(H301,'Shoe size conversion table'!$B$6:$D$22,3),VLOOKUP(H301,'Shoe size conversion table'!$J$6:$L$22,3))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MONTH(C301:C15268)</f>
        <v>2</v>
      </c>
      <c r="O301" s="8" t="n">
        <f aca="false">K301*(1-L301)</f>
        <v>199</v>
      </c>
    </row>
    <row r="302" customFormat="false" ht="11.4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IF(G302="Male",VLOOKUP(H302,'Shoe size conversion table'!$B$6:$D$22,2),VLOOKUP(H302,'Shoe size conversion table'!$J$6:$L$22,2))</f>
        <v>39</v>
      </c>
      <c r="J302" s="12" t="n">
        <f aca="false">IF(G302="Male",VLOOKUP(H302,'Shoe size conversion table'!$B$6:$D$22,3),VLOOKUP(H302,'Shoe size conversion table'!$J$6:$L$22,3))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MONTH(C302:C15269)</f>
        <v>2</v>
      </c>
      <c r="O302" s="8" t="n">
        <f aca="false">K302*(1-L302)</f>
        <v>169</v>
      </c>
    </row>
    <row r="303" customFormat="false" ht="11.4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IF(G303="Male",VLOOKUP(H303,'Shoe size conversion table'!$B$6:$D$22,2),VLOOKUP(H303,'Shoe size conversion table'!$J$6:$L$22,2))</f>
        <v>39</v>
      </c>
      <c r="J303" s="12" t="n">
        <f aca="false">IF(G303="Male",VLOOKUP(H303,'Shoe size conversion table'!$B$6:$D$22,3),VLOOKUP(H303,'Shoe size conversion table'!$J$6:$L$22,3))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MONTH(C303:C15270)</f>
        <v>2</v>
      </c>
      <c r="O303" s="8" t="n">
        <f aca="false">K303*(1-L303)</f>
        <v>199</v>
      </c>
    </row>
    <row r="304" customFormat="false" ht="11.4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IF(G304="Male",VLOOKUP(H304,'Shoe size conversion table'!$B$6:$D$22,2),VLOOKUP(H304,'Shoe size conversion table'!$J$6:$L$22,2))</f>
        <v>41-42</v>
      </c>
      <c r="J304" s="12" t="n">
        <f aca="false">IF(G304="Male",VLOOKUP(H304,'Shoe size conversion table'!$B$6:$D$22,3),VLOOKUP(H304,'Shoe size conversion table'!$J$6:$L$22,3))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MONTH(C304:C15271)</f>
        <v>2</v>
      </c>
      <c r="O304" s="8" t="n">
        <f aca="false">K304*(1-L304)</f>
        <v>139</v>
      </c>
    </row>
    <row r="305" customFormat="false" ht="11.4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IF(G305="Male",VLOOKUP(H305,'Shoe size conversion table'!$B$6:$D$22,2),VLOOKUP(H305,'Shoe size conversion table'!$J$6:$L$22,2))</f>
        <v>38-39</v>
      </c>
      <c r="J305" s="12" t="n">
        <f aca="false">IF(G305="Male",VLOOKUP(H305,'Shoe size conversion table'!$B$6:$D$22,3),VLOOKUP(H305,'Shoe size conversion table'!$J$6:$L$22,3))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MONTH(C305:C15272)</f>
        <v>2</v>
      </c>
      <c r="O305" s="8" t="n">
        <f aca="false">K305*(1-L305)</f>
        <v>189</v>
      </c>
    </row>
    <row r="306" customFormat="false" ht="11.4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IF(G306="Male",VLOOKUP(H306,'Shoe size conversion table'!$B$6:$D$22,2),VLOOKUP(H306,'Shoe size conversion table'!$J$6:$L$22,2))</f>
        <v>40-41</v>
      </c>
      <c r="J306" s="12" t="n">
        <f aca="false">IF(G306="Male",VLOOKUP(H306,'Shoe size conversion table'!$B$6:$D$22,3),VLOOKUP(H306,'Shoe size conversion table'!$J$6:$L$22,3))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MONTH(C306:C15273)</f>
        <v>2</v>
      </c>
      <c r="O306" s="8" t="n">
        <f aca="false">K306*(1-L306)</f>
        <v>118.3</v>
      </c>
    </row>
    <row r="307" customFormat="false" ht="11.4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IF(G307="Male",VLOOKUP(H307,'Shoe size conversion table'!$B$6:$D$22,2),VLOOKUP(H307,'Shoe size conversion table'!$J$6:$L$22,2))</f>
        <v>41-42</v>
      </c>
      <c r="J307" s="12" t="n">
        <f aca="false">IF(G307="Male",VLOOKUP(H307,'Shoe size conversion table'!$B$6:$D$22,3),VLOOKUP(H307,'Shoe size conversion table'!$J$6:$L$22,3))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MONTH(C307:C15274)</f>
        <v>2</v>
      </c>
      <c r="O307" s="8" t="n">
        <f aca="false">K307*(1-L307)</f>
        <v>74.5</v>
      </c>
    </row>
    <row r="308" customFormat="false" ht="11.4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IF(G308="Male",VLOOKUP(H308,'Shoe size conversion table'!$B$6:$D$22,2),VLOOKUP(H308,'Shoe size conversion table'!$J$6:$L$22,2))</f>
        <v>42</v>
      </c>
      <c r="J308" s="12" t="n">
        <f aca="false">IF(G308="Male",VLOOKUP(H308,'Shoe size conversion table'!$B$6:$D$22,3),VLOOKUP(H308,'Shoe size conversion table'!$J$6:$L$22,3))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MONTH(C308:C15275)</f>
        <v>2</v>
      </c>
      <c r="O308" s="8" t="n">
        <f aca="false">K308*(1-L308)</f>
        <v>149</v>
      </c>
    </row>
    <row r="309" customFormat="false" ht="11.4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IF(G309="Male",VLOOKUP(H309,'Shoe size conversion table'!$B$6:$D$22,2),VLOOKUP(H309,'Shoe size conversion table'!$J$6:$L$22,2))</f>
        <v>38</v>
      </c>
      <c r="J309" s="12" t="n">
        <f aca="false">IF(G309="Male",VLOOKUP(H309,'Shoe size conversion table'!$B$6:$D$22,3),VLOOKUP(H309,'Shoe size conversion table'!$J$6:$L$22,3))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MONTH(C309:C15276)</f>
        <v>2</v>
      </c>
      <c r="O309" s="8" t="n">
        <f aca="false">K309*(1-L309)</f>
        <v>69.5</v>
      </c>
    </row>
    <row r="310" customFormat="false" ht="11.4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IF(G310="Male",VLOOKUP(H310,'Shoe size conversion table'!$B$6:$D$22,2),VLOOKUP(H310,'Shoe size conversion table'!$J$6:$L$22,2))</f>
        <v>38-39</v>
      </c>
      <c r="J310" s="12" t="n">
        <f aca="false">IF(G310="Male",VLOOKUP(H310,'Shoe size conversion table'!$B$6:$D$22,3),VLOOKUP(H310,'Shoe size conversion table'!$J$6:$L$22,3))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MONTH(C310:C15277)</f>
        <v>2</v>
      </c>
      <c r="O310" s="8" t="n">
        <f aca="false">K310*(1-L310)</f>
        <v>129</v>
      </c>
    </row>
    <row r="311" customFormat="false" ht="11.4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IF(G311="Male",VLOOKUP(H311,'Shoe size conversion table'!$B$6:$D$22,2),VLOOKUP(H311,'Shoe size conversion table'!$J$6:$L$22,2))</f>
        <v>39-40</v>
      </c>
      <c r="J311" s="12" t="n">
        <f aca="false">IF(G311="Male",VLOOKUP(H311,'Shoe size conversion table'!$B$6:$D$22,3),VLOOKUP(H311,'Shoe size conversion table'!$J$6:$L$22,3))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MONTH(C311:C15278)</f>
        <v>2</v>
      </c>
      <c r="O311" s="8" t="n">
        <f aca="false">K311*(1-L311)</f>
        <v>149</v>
      </c>
    </row>
    <row r="312" customFormat="false" ht="11.4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IF(G312="Male",VLOOKUP(H312,'Shoe size conversion table'!$B$6:$D$22,2),VLOOKUP(H312,'Shoe size conversion table'!$J$6:$L$22,2))</f>
        <v>44</v>
      </c>
      <c r="J312" s="12" t="n">
        <f aca="false">IF(G312="Male",VLOOKUP(H312,'Shoe size conversion table'!$B$6:$D$22,3),VLOOKUP(H312,'Shoe size conversion table'!$J$6:$L$22,3))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MONTH(C312:C15279)</f>
        <v>2</v>
      </c>
      <c r="O312" s="8" t="n">
        <f aca="false">K312*(1-L312)</f>
        <v>69.5</v>
      </c>
    </row>
    <row r="313" customFormat="false" ht="11.4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IF(G313="Male",VLOOKUP(H313,'Shoe size conversion table'!$B$6:$D$22,2),VLOOKUP(H313,'Shoe size conversion table'!$J$6:$L$22,2))</f>
        <v>39</v>
      </c>
      <c r="J313" s="12" t="n">
        <f aca="false">IF(G313="Male",VLOOKUP(H313,'Shoe size conversion table'!$B$6:$D$22,3),VLOOKUP(H313,'Shoe size conversion table'!$J$6:$L$22,3))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MONTH(C313:C15280)</f>
        <v>2</v>
      </c>
      <c r="O313" s="8" t="n">
        <f aca="false">K313*(1-L313)</f>
        <v>125.1</v>
      </c>
    </row>
    <row r="314" customFormat="false" ht="11.4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IF(G314="Male",VLOOKUP(H314,'Shoe size conversion table'!$B$6:$D$22,2),VLOOKUP(H314,'Shoe size conversion table'!$J$6:$L$22,2))</f>
        <v>39-40</v>
      </c>
      <c r="J314" s="12" t="n">
        <f aca="false">IF(G314="Male",VLOOKUP(H314,'Shoe size conversion table'!$B$6:$D$22,3),VLOOKUP(H314,'Shoe size conversion table'!$J$6:$L$22,3))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MONTH(C314:C15281)</f>
        <v>2</v>
      </c>
      <c r="O314" s="8" t="n">
        <f aca="false">K314*(1-L314)</f>
        <v>169</v>
      </c>
    </row>
    <row r="315" customFormat="false" ht="11.4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IF(G315="Male",VLOOKUP(H315,'Shoe size conversion table'!$B$6:$D$22,2),VLOOKUP(H315,'Shoe size conversion table'!$J$6:$L$22,2))</f>
        <v>42</v>
      </c>
      <c r="J315" s="12" t="n">
        <f aca="false">IF(G315="Male",VLOOKUP(H315,'Shoe size conversion table'!$B$6:$D$22,3),VLOOKUP(H315,'Shoe size conversion table'!$J$6:$L$22,3))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MONTH(C315:C15282)</f>
        <v>2</v>
      </c>
      <c r="O315" s="8" t="n">
        <f aca="false">K315*(1-L315)</f>
        <v>103.2</v>
      </c>
    </row>
    <row r="316" customFormat="false" ht="11.4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IF(G316="Male",VLOOKUP(H316,'Shoe size conversion table'!$B$6:$D$22,2),VLOOKUP(H316,'Shoe size conversion table'!$J$6:$L$22,2))</f>
        <v>42-43</v>
      </c>
      <c r="J316" s="12" t="n">
        <f aca="false">IF(G316="Male",VLOOKUP(H316,'Shoe size conversion table'!$B$6:$D$22,3),VLOOKUP(H316,'Shoe size conversion table'!$J$6:$L$22,3))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MONTH(C316:C15283)</f>
        <v>2</v>
      </c>
      <c r="O316" s="8" t="n">
        <f aca="false">K316*(1-L316)</f>
        <v>149</v>
      </c>
    </row>
    <row r="317" customFormat="false" ht="11.4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IF(G317="Male",VLOOKUP(H317,'Shoe size conversion table'!$B$6:$D$22,2),VLOOKUP(H317,'Shoe size conversion table'!$J$6:$L$22,2))</f>
        <v>42</v>
      </c>
      <c r="J317" s="12" t="n">
        <f aca="false">IF(G317="Male",VLOOKUP(H317,'Shoe size conversion table'!$B$6:$D$22,3),VLOOKUP(H317,'Shoe size conversion table'!$J$6:$L$22,3))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MONTH(C317:C15284)</f>
        <v>2</v>
      </c>
      <c r="O317" s="8" t="n">
        <f aca="false">K317*(1-L317)</f>
        <v>199</v>
      </c>
    </row>
    <row r="318" customFormat="false" ht="11.4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IF(G318="Male",VLOOKUP(H318,'Shoe size conversion table'!$B$6:$D$22,2),VLOOKUP(H318,'Shoe size conversion table'!$J$6:$L$22,2))</f>
        <v>43-44</v>
      </c>
      <c r="J318" s="12" t="n">
        <f aca="false">IF(G318="Male",VLOOKUP(H318,'Shoe size conversion table'!$B$6:$D$22,3),VLOOKUP(H318,'Shoe size conversion table'!$J$6:$L$22,3))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MONTH(C318:C15285)</f>
        <v>2</v>
      </c>
      <c r="O318" s="8" t="n">
        <f aca="false">K318*(1-L318)</f>
        <v>159</v>
      </c>
    </row>
    <row r="319" customFormat="false" ht="11.4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IF(G319="Male",VLOOKUP(H319,'Shoe size conversion table'!$B$6:$D$22,2),VLOOKUP(H319,'Shoe size conversion table'!$J$6:$L$22,2))</f>
        <v>43-44</v>
      </c>
      <c r="J319" s="12" t="n">
        <f aca="false">IF(G319="Male",VLOOKUP(H319,'Shoe size conversion table'!$B$6:$D$22,3),VLOOKUP(H319,'Shoe size conversion table'!$J$6:$L$22,3))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MONTH(C319:C15286)</f>
        <v>2</v>
      </c>
      <c r="O319" s="8" t="n">
        <f aca="false">K319*(1-L319)</f>
        <v>159</v>
      </c>
    </row>
    <row r="320" customFormat="false" ht="11.4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IF(G320="Male",VLOOKUP(H320,'Shoe size conversion table'!$B$6:$D$22,2),VLOOKUP(H320,'Shoe size conversion table'!$J$6:$L$22,2))</f>
        <v>43</v>
      </c>
      <c r="J320" s="12" t="n">
        <f aca="false">IF(G320="Male",VLOOKUP(H320,'Shoe size conversion table'!$B$6:$D$22,3),VLOOKUP(H320,'Shoe size conversion table'!$J$6:$L$22,3))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MONTH(C320:C15287)</f>
        <v>2</v>
      </c>
      <c r="O320" s="8" t="n">
        <f aca="false">K320*(1-L320)</f>
        <v>125.1</v>
      </c>
    </row>
    <row r="321" customFormat="false" ht="11.4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IF(G321="Male",VLOOKUP(H321,'Shoe size conversion table'!$B$6:$D$22,2),VLOOKUP(H321,'Shoe size conversion table'!$J$6:$L$22,2))</f>
        <v>39-40</v>
      </c>
      <c r="J321" s="12" t="n">
        <f aca="false">IF(G321="Male",VLOOKUP(H321,'Shoe size conversion table'!$B$6:$D$22,3),VLOOKUP(H321,'Shoe size conversion table'!$J$6:$L$22,3))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MONTH(C321:C15288)</f>
        <v>2</v>
      </c>
      <c r="O321" s="8" t="n">
        <f aca="false">K321*(1-L321)</f>
        <v>129</v>
      </c>
    </row>
    <row r="322" customFormat="false" ht="11.4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IF(G322="Male",VLOOKUP(H322,'Shoe size conversion table'!$B$6:$D$22,2),VLOOKUP(H322,'Shoe size conversion table'!$J$6:$L$22,2))</f>
        <v>41</v>
      </c>
      <c r="J322" s="12" t="n">
        <f aca="false">IF(G322="Male",VLOOKUP(H322,'Shoe size conversion table'!$B$6:$D$22,3),VLOOKUP(H322,'Shoe size conversion table'!$J$6:$L$22,3))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MONTH(C322:C15289)</f>
        <v>2</v>
      </c>
      <c r="O322" s="8" t="n">
        <f aca="false">K322*(1-L322)</f>
        <v>149</v>
      </c>
    </row>
    <row r="323" customFormat="false" ht="11.4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IF(G323="Male",VLOOKUP(H323,'Shoe size conversion table'!$B$6:$D$22,2),VLOOKUP(H323,'Shoe size conversion table'!$J$6:$L$22,2))</f>
        <v>43-44</v>
      </c>
      <c r="J323" s="12" t="n">
        <f aca="false">IF(G323="Male",VLOOKUP(H323,'Shoe size conversion table'!$B$6:$D$22,3),VLOOKUP(H323,'Shoe size conversion table'!$J$6:$L$22,3))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MONTH(C323:C15290)</f>
        <v>2</v>
      </c>
      <c r="O323" s="8" t="n">
        <f aca="false">K323*(1-L323)</f>
        <v>139</v>
      </c>
    </row>
    <row r="324" customFormat="false" ht="11.4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IF(G324="Male",VLOOKUP(H324,'Shoe size conversion table'!$B$6:$D$22,2),VLOOKUP(H324,'Shoe size conversion table'!$J$6:$L$22,2))</f>
        <v>39-40</v>
      </c>
      <c r="J324" s="12" t="n">
        <f aca="false">IF(G324="Male",VLOOKUP(H324,'Shoe size conversion table'!$B$6:$D$22,3),VLOOKUP(H324,'Shoe size conversion table'!$J$6:$L$22,3))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MONTH(C324:C15291)</f>
        <v>2</v>
      </c>
      <c r="O324" s="8" t="n">
        <f aca="false">K324*(1-L324)</f>
        <v>149</v>
      </c>
    </row>
    <row r="325" customFormat="false" ht="11.4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IF(G325="Male",VLOOKUP(H325,'Shoe size conversion table'!$B$6:$D$22,2),VLOOKUP(H325,'Shoe size conversion table'!$J$6:$L$22,2))</f>
        <v>35</v>
      </c>
      <c r="J325" s="12" t="n">
        <f aca="false">IF(G325="Male",VLOOKUP(H325,'Shoe size conversion table'!$B$6:$D$22,3),VLOOKUP(H325,'Shoe size conversion table'!$J$6:$L$22,3))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MONTH(C325:C15292)</f>
        <v>2</v>
      </c>
      <c r="O325" s="8" t="n">
        <f aca="false">K325*(1-L325)</f>
        <v>103.2</v>
      </c>
    </row>
    <row r="326" customFormat="false" ht="11.4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IF(G326="Male",VLOOKUP(H326,'Shoe size conversion table'!$B$6:$D$22,2),VLOOKUP(H326,'Shoe size conversion table'!$J$6:$L$22,2))</f>
        <v>39-40</v>
      </c>
      <c r="J326" s="12" t="n">
        <f aca="false">IF(G326="Male",VLOOKUP(H326,'Shoe size conversion table'!$B$6:$D$22,3),VLOOKUP(H326,'Shoe size conversion table'!$J$6:$L$22,3))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MONTH(C326:C15293)</f>
        <v>2</v>
      </c>
      <c r="O326" s="8" t="n">
        <f aca="false">K326*(1-L326)</f>
        <v>90.3</v>
      </c>
    </row>
    <row r="327" customFormat="false" ht="11.4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IF(G327="Male",VLOOKUP(H327,'Shoe size conversion table'!$B$6:$D$22,2),VLOOKUP(H327,'Shoe size conversion table'!$J$6:$L$22,2))</f>
        <v>38-39</v>
      </c>
      <c r="J327" s="12" t="n">
        <f aca="false">IF(G327="Male",VLOOKUP(H327,'Shoe size conversion table'!$B$6:$D$22,3),VLOOKUP(H327,'Shoe size conversion table'!$J$6:$L$22,3))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MONTH(C327:C15294)</f>
        <v>2</v>
      </c>
      <c r="O327" s="8" t="n">
        <f aca="false">K327*(1-L327)</f>
        <v>139</v>
      </c>
    </row>
    <row r="328" customFormat="false" ht="11.4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IF(G328="Male",VLOOKUP(H328,'Shoe size conversion table'!$B$6:$D$22,2),VLOOKUP(H328,'Shoe size conversion table'!$J$6:$L$22,2))</f>
        <v>43-44</v>
      </c>
      <c r="J328" s="12" t="n">
        <f aca="false">IF(G328="Male",VLOOKUP(H328,'Shoe size conversion table'!$B$6:$D$22,3),VLOOKUP(H328,'Shoe size conversion table'!$J$6:$L$22,3))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MONTH(C328:C15295)</f>
        <v>2</v>
      </c>
      <c r="O328" s="8" t="n">
        <f aca="false">K328*(1-L328)</f>
        <v>199</v>
      </c>
    </row>
    <row r="329" customFormat="false" ht="11.4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IF(G329="Male",VLOOKUP(H329,'Shoe size conversion table'!$B$6:$D$22,2),VLOOKUP(H329,'Shoe size conversion table'!$J$6:$L$22,2))</f>
        <v>42-43</v>
      </c>
      <c r="J329" s="12" t="n">
        <f aca="false">IF(G329="Male",VLOOKUP(H329,'Shoe size conversion table'!$B$6:$D$22,3),VLOOKUP(H329,'Shoe size conversion table'!$J$6:$L$22,3))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MONTH(C329:C15296)</f>
        <v>2</v>
      </c>
      <c r="O329" s="8" t="n">
        <f aca="false">K329*(1-L329)</f>
        <v>90.3</v>
      </c>
    </row>
    <row r="330" customFormat="false" ht="11.4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IF(G330="Male",VLOOKUP(H330,'Shoe size conversion table'!$B$6:$D$22,2),VLOOKUP(H330,'Shoe size conversion table'!$J$6:$L$22,2))</f>
        <v>40</v>
      </c>
      <c r="J330" s="12" t="n">
        <f aca="false">IF(G330="Male",VLOOKUP(H330,'Shoe size conversion table'!$B$6:$D$22,3),VLOOKUP(H330,'Shoe size conversion table'!$J$6:$L$22,3))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MONTH(C330:C15297)</f>
        <v>2</v>
      </c>
      <c r="O330" s="8" t="n">
        <f aca="false">K330*(1-L330)</f>
        <v>125.3</v>
      </c>
    </row>
    <row r="331" customFormat="false" ht="11.4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IF(G331="Male",VLOOKUP(H331,'Shoe size conversion table'!$B$6:$D$22,2),VLOOKUP(H331,'Shoe size conversion table'!$J$6:$L$22,2))</f>
        <v>44</v>
      </c>
      <c r="J331" s="12" t="n">
        <f aca="false">IF(G331="Male",VLOOKUP(H331,'Shoe size conversion table'!$B$6:$D$22,3),VLOOKUP(H331,'Shoe size conversion table'!$J$6:$L$22,3))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MONTH(C331:C15298)</f>
        <v>2</v>
      </c>
      <c r="O331" s="8" t="n">
        <f aca="false">K331*(1-L331)</f>
        <v>159</v>
      </c>
    </row>
    <row r="332" customFormat="false" ht="11.4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IF(G332="Male",VLOOKUP(H332,'Shoe size conversion table'!$B$6:$D$22,2),VLOOKUP(H332,'Shoe size conversion table'!$J$6:$L$22,2))</f>
        <v>35</v>
      </c>
      <c r="J332" s="12" t="n">
        <f aca="false">IF(G332="Male",VLOOKUP(H332,'Shoe size conversion table'!$B$6:$D$22,3),VLOOKUP(H332,'Shoe size conversion table'!$J$6:$L$22,3))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MONTH(C332:C15299)</f>
        <v>2</v>
      </c>
      <c r="O332" s="8" t="n">
        <f aca="false">K332*(1-L332)</f>
        <v>159</v>
      </c>
    </row>
    <row r="333" customFormat="false" ht="11.4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IF(G333="Male",VLOOKUP(H333,'Shoe size conversion table'!$B$6:$D$22,2),VLOOKUP(H333,'Shoe size conversion table'!$J$6:$L$22,2))</f>
        <v>42</v>
      </c>
      <c r="J333" s="12" t="n">
        <f aca="false">IF(G333="Male",VLOOKUP(H333,'Shoe size conversion table'!$B$6:$D$22,3),VLOOKUP(H333,'Shoe size conversion table'!$J$6:$L$22,3))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MONTH(C333:C15300)</f>
        <v>2</v>
      </c>
      <c r="O333" s="8" t="n">
        <f aca="false">K333*(1-L333)</f>
        <v>199</v>
      </c>
    </row>
    <row r="334" customFormat="false" ht="11.4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IF(G334="Male",VLOOKUP(H334,'Shoe size conversion table'!$B$6:$D$22,2),VLOOKUP(H334,'Shoe size conversion table'!$J$6:$L$22,2))</f>
        <v>38-39</v>
      </c>
      <c r="J334" s="12" t="n">
        <f aca="false">IF(G334="Male",VLOOKUP(H334,'Shoe size conversion table'!$B$6:$D$22,3),VLOOKUP(H334,'Shoe size conversion table'!$J$6:$L$22,3))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MONTH(C334:C15301)</f>
        <v>2</v>
      </c>
      <c r="O334" s="8" t="n">
        <f aca="false">K334*(1-L334)</f>
        <v>189</v>
      </c>
    </row>
    <row r="335" customFormat="false" ht="11.4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IF(G335="Male",VLOOKUP(H335,'Shoe size conversion table'!$B$6:$D$22,2),VLOOKUP(H335,'Shoe size conversion table'!$J$6:$L$22,2))</f>
        <v>42-43</v>
      </c>
      <c r="J335" s="12" t="n">
        <f aca="false">IF(G335="Male",VLOOKUP(H335,'Shoe size conversion table'!$B$6:$D$22,3),VLOOKUP(H335,'Shoe size conversion table'!$J$6:$L$22,3))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MONTH(C335:C15302)</f>
        <v>2</v>
      </c>
      <c r="O335" s="8" t="n">
        <f aca="false">K335*(1-L335)</f>
        <v>118.3</v>
      </c>
    </row>
    <row r="336" customFormat="false" ht="11.4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IF(G336="Male",VLOOKUP(H336,'Shoe size conversion table'!$B$6:$D$22,2),VLOOKUP(H336,'Shoe size conversion table'!$J$6:$L$22,2))</f>
        <v>38-39</v>
      </c>
      <c r="J336" s="12" t="n">
        <f aca="false">IF(G336="Male",VLOOKUP(H336,'Shoe size conversion table'!$B$6:$D$22,3),VLOOKUP(H336,'Shoe size conversion table'!$J$6:$L$22,3))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MONTH(C336:C15303)</f>
        <v>2</v>
      </c>
      <c r="O336" s="8" t="n">
        <f aca="false">K336*(1-L336)</f>
        <v>189</v>
      </c>
    </row>
    <row r="337" customFormat="false" ht="11.4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IF(G337="Male",VLOOKUP(H337,'Shoe size conversion table'!$B$6:$D$22,2),VLOOKUP(H337,'Shoe size conversion table'!$J$6:$L$22,2))</f>
        <v>42</v>
      </c>
      <c r="J337" s="12" t="n">
        <f aca="false">IF(G337="Male",VLOOKUP(H337,'Shoe size conversion table'!$B$6:$D$22,3),VLOOKUP(H337,'Shoe size conversion table'!$J$6:$L$22,3))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MONTH(C337:C15304)</f>
        <v>2</v>
      </c>
      <c r="O337" s="8" t="n">
        <f aca="false">K337*(1-L337)</f>
        <v>149</v>
      </c>
    </row>
    <row r="338" customFormat="false" ht="11.4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IF(G338="Male",VLOOKUP(H338,'Shoe size conversion table'!$B$6:$D$22,2),VLOOKUP(H338,'Shoe size conversion table'!$J$6:$L$22,2))</f>
        <v>41</v>
      </c>
      <c r="J338" s="12" t="n">
        <f aca="false">IF(G338="Male",VLOOKUP(H338,'Shoe size conversion table'!$B$6:$D$22,3),VLOOKUP(H338,'Shoe size conversion table'!$J$6:$L$22,3))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MONTH(C338:C15305)</f>
        <v>2</v>
      </c>
      <c r="O338" s="8" t="n">
        <f aca="false">K338*(1-L338)</f>
        <v>90.3</v>
      </c>
    </row>
    <row r="339" customFormat="false" ht="11.4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IF(G339="Male",VLOOKUP(H339,'Shoe size conversion table'!$B$6:$D$22,2),VLOOKUP(H339,'Shoe size conversion table'!$J$6:$L$22,2))</f>
        <v>40</v>
      </c>
      <c r="J339" s="12" t="n">
        <f aca="false">IF(G339="Male",VLOOKUP(H339,'Shoe size conversion table'!$B$6:$D$22,3),VLOOKUP(H339,'Shoe size conversion table'!$J$6:$L$22,3))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MONTH(C339:C15306)</f>
        <v>2</v>
      </c>
      <c r="O339" s="8" t="n">
        <f aca="false">K339*(1-L339)</f>
        <v>139</v>
      </c>
    </row>
    <row r="340" customFormat="false" ht="11.4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IF(G340="Male",VLOOKUP(H340,'Shoe size conversion table'!$B$6:$D$22,2),VLOOKUP(H340,'Shoe size conversion table'!$J$6:$L$22,2))</f>
        <v>40-41</v>
      </c>
      <c r="J340" s="12" t="n">
        <f aca="false">IF(G340="Male",VLOOKUP(H340,'Shoe size conversion table'!$B$6:$D$22,3),VLOOKUP(H340,'Shoe size conversion table'!$J$6:$L$22,3))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MONTH(C340:C15307)</f>
        <v>2</v>
      </c>
      <c r="O340" s="8" t="n">
        <f aca="false">K340*(1-L340)</f>
        <v>125.1</v>
      </c>
    </row>
    <row r="341" customFormat="false" ht="11.4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IF(G341="Male",VLOOKUP(H341,'Shoe size conversion table'!$B$6:$D$22,2),VLOOKUP(H341,'Shoe size conversion table'!$J$6:$L$22,2))</f>
        <v>40</v>
      </c>
      <c r="J341" s="12" t="n">
        <f aca="false">IF(G341="Male",VLOOKUP(H341,'Shoe size conversion table'!$B$6:$D$22,3),VLOOKUP(H341,'Shoe size conversion table'!$J$6:$L$22,3))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MONTH(C341:C15308)</f>
        <v>2</v>
      </c>
      <c r="O341" s="8" t="n">
        <f aca="false">K341*(1-L341)</f>
        <v>129</v>
      </c>
    </row>
    <row r="342" customFormat="false" ht="11.4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IF(G342="Male",VLOOKUP(H342,'Shoe size conversion table'!$B$6:$D$22,2),VLOOKUP(H342,'Shoe size conversion table'!$J$6:$L$22,2))</f>
        <v>40</v>
      </c>
      <c r="J342" s="12" t="n">
        <f aca="false">IF(G342="Male",VLOOKUP(H342,'Shoe size conversion table'!$B$6:$D$22,3),VLOOKUP(H342,'Shoe size conversion table'!$J$6:$L$22,3))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MONTH(C342:C15309)</f>
        <v>2</v>
      </c>
      <c r="O342" s="8" t="n">
        <f aca="false">K342*(1-L342)</f>
        <v>79.5</v>
      </c>
    </row>
    <row r="343" customFormat="false" ht="11.4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IF(G343="Male",VLOOKUP(H343,'Shoe size conversion table'!$B$6:$D$22,2),VLOOKUP(H343,'Shoe size conversion table'!$J$6:$L$22,2))</f>
        <v>42-43</v>
      </c>
      <c r="J343" s="12" t="n">
        <f aca="false">IF(G343="Male",VLOOKUP(H343,'Shoe size conversion table'!$B$6:$D$22,3),VLOOKUP(H343,'Shoe size conversion table'!$J$6:$L$22,3))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MONTH(C343:C15310)</f>
        <v>2</v>
      </c>
      <c r="O343" s="8" t="n">
        <f aca="false">K343*(1-L343)</f>
        <v>189</v>
      </c>
    </row>
    <row r="344" customFormat="false" ht="11.4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IF(G344="Male",VLOOKUP(H344,'Shoe size conversion table'!$B$6:$D$22,2),VLOOKUP(H344,'Shoe size conversion table'!$J$6:$L$22,2))</f>
        <v>38-39</v>
      </c>
      <c r="J344" s="12" t="n">
        <f aca="false">IF(G344="Male",VLOOKUP(H344,'Shoe size conversion table'!$B$6:$D$22,3),VLOOKUP(H344,'Shoe size conversion table'!$J$6:$L$22,3))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MONTH(C344:C15311)</f>
        <v>2</v>
      </c>
      <c r="O344" s="8" t="n">
        <f aca="false">K344*(1-L344)</f>
        <v>104.3</v>
      </c>
    </row>
    <row r="345" customFormat="false" ht="11.4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IF(G345="Male",VLOOKUP(H345,'Shoe size conversion table'!$B$6:$D$22,2),VLOOKUP(H345,'Shoe size conversion table'!$J$6:$L$22,2))</f>
        <v>38-39</v>
      </c>
      <c r="J345" s="12" t="n">
        <f aca="false">IF(G345="Male",VLOOKUP(H345,'Shoe size conversion table'!$B$6:$D$22,3),VLOOKUP(H345,'Shoe size conversion table'!$J$6:$L$22,3))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MONTH(C345:C15312)</f>
        <v>2</v>
      </c>
      <c r="O345" s="8" t="n">
        <f aca="false">K345*(1-L345)</f>
        <v>64.5</v>
      </c>
    </row>
    <row r="346" customFormat="false" ht="11.4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IF(G346="Male",VLOOKUP(H346,'Shoe size conversion table'!$B$6:$D$22,2),VLOOKUP(H346,'Shoe size conversion table'!$J$6:$L$22,2))</f>
        <v>37-38</v>
      </c>
      <c r="J346" s="12" t="n">
        <f aca="false">IF(G346="Male",VLOOKUP(H346,'Shoe size conversion table'!$B$6:$D$22,3),VLOOKUP(H346,'Shoe size conversion table'!$J$6:$L$22,3))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MONTH(C346:C15313)</f>
        <v>2</v>
      </c>
      <c r="O346" s="8" t="n">
        <f aca="false">K346*(1-L346)</f>
        <v>143.2</v>
      </c>
    </row>
    <row r="347" customFormat="false" ht="11.4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IF(G347="Male",VLOOKUP(H347,'Shoe size conversion table'!$B$6:$D$22,2),VLOOKUP(H347,'Shoe size conversion table'!$J$6:$L$22,2))</f>
        <v>38-39</v>
      </c>
      <c r="J347" s="12" t="n">
        <f aca="false">IF(G347="Male",VLOOKUP(H347,'Shoe size conversion table'!$B$6:$D$22,3),VLOOKUP(H347,'Shoe size conversion table'!$J$6:$L$22,3))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MONTH(C347:C15314)</f>
        <v>2</v>
      </c>
      <c r="O347" s="8" t="n">
        <f aca="false">K347*(1-L347)</f>
        <v>159</v>
      </c>
    </row>
    <row r="348" customFormat="false" ht="11.4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IF(G348="Male",VLOOKUP(H348,'Shoe size conversion table'!$B$6:$D$22,2),VLOOKUP(H348,'Shoe size conversion table'!$J$6:$L$22,2))</f>
        <v>44</v>
      </c>
      <c r="J348" s="12" t="n">
        <f aca="false">IF(G348="Male",VLOOKUP(H348,'Shoe size conversion table'!$B$6:$D$22,3),VLOOKUP(H348,'Shoe size conversion table'!$J$6:$L$22,3))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MONTH(C348:C15315)</f>
        <v>2</v>
      </c>
      <c r="O348" s="8" t="n">
        <f aca="false">K348*(1-L348)</f>
        <v>69.5</v>
      </c>
    </row>
    <row r="349" customFormat="false" ht="11.4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IF(G349="Male",VLOOKUP(H349,'Shoe size conversion table'!$B$6:$D$22,2),VLOOKUP(H349,'Shoe size conversion table'!$J$6:$L$22,2))</f>
        <v>43-44</v>
      </c>
      <c r="J349" s="12" t="n">
        <f aca="false">IF(G349="Male",VLOOKUP(H349,'Shoe size conversion table'!$B$6:$D$22,3),VLOOKUP(H349,'Shoe size conversion table'!$J$6:$L$22,3))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MONTH(C349:C15316)</f>
        <v>2</v>
      </c>
      <c r="O349" s="8" t="n">
        <f aca="false">K349*(1-L349)</f>
        <v>169</v>
      </c>
    </row>
    <row r="350" customFormat="false" ht="11.4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IF(G350="Male",VLOOKUP(H350,'Shoe size conversion table'!$B$6:$D$22,2),VLOOKUP(H350,'Shoe size conversion table'!$J$6:$L$22,2))</f>
        <v>36</v>
      </c>
      <c r="J350" s="12" t="n">
        <f aca="false">IF(G350="Male",VLOOKUP(H350,'Shoe size conversion table'!$B$6:$D$22,3),VLOOKUP(H350,'Shoe size conversion table'!$J$6:$L$22,3))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MONTH(C350:C15317)</f>
        <v>2</v>
      </c>
      <c r="O350" s="8" t="n">
        <f aca="false">K350*(1-L350)</f>
        <v>179</v>
      </c>
    </row>
    <row r="351" customFormat="false" ht="11.4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IF(G351="Male",VLOOKUP(H351,'Shoe size conversion table'!$B$6:$D$22,2),VLOOKUP(H351,'Shoe size conversion table'!$J$6:$L$22,2))</f>
        <v>40</v>
      </c>
      <c r="J351" s="12" t="n">
        <f aca="false">IF(G351="Male",VLOOKUP(H351,'Shoe size conversion table'!$B$6:$D$22,3),VLOOKUP(H351,'Shoe size conversion table'!$J$6:$L$22,3))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MONTH(C351:C15318)</f>
        <v>2</v>
      </c>
      <c r="O351" s="8" t="n">
        <f aca="false">K351*(1-L351)</f>
        <v>152.1</v>
      </c>
    </row>
    <row r="352" customFormat="false" ht="11.4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IF(G352="Male",VLOOKUP(H352,'Shoe size conversion table'!$B$6:$D$22,2),VLOOKUP(H352,'Shoe size conversion table'!$J$6:$L$22,2))</f>
        <v>39-40</v>
      </c>
      <c r="J352" s="12" t="n">
        <f aca="false">IF(G352="Male",VLOOKUP(H352,'Shoe size conversion table'!$B$6:$D$22,3),VLOOKUP(H352,'Shoe size conversion table'!$J$6:$L$22,3))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MONTH(C352:C15319)</f>
        <v>2</v>
      </c>
      <c r="O352" s="8" t="n">
        <f aca="false">K352*(1-L352)</f>
        <v>179</v>
      </c>
    </row>
    <row r="353" customFormat="false" ht="11.4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IF(G353="Male",VLOOKUP(H353,'Shoe size conversion table'!$B$6:$D$22,2),VLOOKUP(H353,'Shoe size conversion table'!$J$6:$L$22,2))</f>
        <v>42-43</v>
      </c>
      <c r="J353" s="12" t="n">
        <f aca="false">IF(G353="Male",VLOOKUP(H353,'Shoe size conversion table'!$B$6:$D$22,3),VLOOKUP(H353,'Shoe size conversion table'!$J$6:$L$22,3))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MONTH(C353:C15320)</f>
        <v>2</v>
      </c>
      <c r="O353" s="8" t="n">
        <f aca="false">K353*(1-L353)</f>
        <v>116.1</v>
      </c>
    </row>
    <row r="354" customFormat="false" ht="11.4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IF(G354="Male",VLOOKUP(H354,'Shoe size conversion table'!$B$6:$D$22,2),VLOOKUP(H354,'Shoe size conversion table'!$J$6:$L$22,2))</f>
        <v>40</v>
      </c>
      <c r="J354" s="12" t="n">
        <f aca="false">IF(G354="Male",VLOOKUP(H354,'Shoe size conversion table'!$B$6:$D$22,3),VLOOKUP(H354,'Shoe size conversion table'!$J$6:$L$22,3))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MONTH(C354:C15321)</f>
        <v>2</v>
      </c>
      <c r="O354" s="8" t="n">
        <f aca="false">K354*(1-L354)</f>
        <v>79.5</v>
      </c>
    </row>
    <row r="355" customFormat="false" ht="11.4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IF(G355="Male",VLOOKUP(H355,'Shoe size conversion table'!$B$6:$D$22,2),VLOOKUP(H355,'Shoe size conversion table'!$J$6:$L$22,2))</f>
        <v>38-39</v>
      </c>
      <c r="J355" s="12" t="n">
        <f aca="false">IF(G355="Male",VLOOKUP(H355,'Shoe size conversion table'!$B$6:$D$22,3),VLOOKUP(H355,'Shoe size conversion table'!$J$6:$L$22,3))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MONTH(C355:C15322)</f>
        <v>2</v>
      </c>
      <c r="O355" s="8" t="n">
        <f aca="false">K355*(1-L355)</f>
        <v>179</v>
      </c>
    </row>
    <row r="356" customFormat="false" ht="11.4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IF(G356="Male",VLOOKUP(H356,'Shoe size conversion table'!$B$6:$D$22,2),VLOOKUP(H356,'Shoe size conversion table'!$J$6:$L$22,2))</f>
        <v>44-45</v>
      </c>
      <c r="J356" s="12" t="n">
        <f aca="false">IF(G356="Male",VLOOKUP(H356,'Shoe size conversion table'!$B$6:$D$22,3),VLOOKUP(H356,'Shoe size conversion table'!$J$6:$L$22,3))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MONTH(C356:C15323)</f>
        <v>2</v>
      </c>
      <c r="O356" s="8" t="n">
        <f aca="false">K356*(1-L356)</f>
        <v>79.5</v>
      </c>
    </row>
    <row r="357" customFormat="false" ht="11.4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IF(G357="Male",VLOOKUP(H357,'Shoe size conversion table'!$B$6:$D$22,2),VLOOKUP(H357,'Shoe size conversion table'!$J$6:$L$22,2))</f>
        <v>37-38</v>
      </c>
      <c r="J357" s="12" t="n">
        <f aca="false">IF(G357="Male",VLOOKUP(H357,'Shoe size conversion table'!$B$6:$D$22,3),VLOOKUP(H357,'Shoe size conversion table'!$J$6:$L$22,3))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MONTH(C357:C15324)</f>
        <v>2</v>
      </c>
      <c r="O357" s="8" t="n">
        <f aca="false">K357*(1-L357)</f>
        <v>169</v>
      </c>
    </row>
    <row r="358" customFormat="false" ht="11.4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IF(G358="Male",VLOOKUP(H358,'Shoe size conversion table'!$B$6:$D$22,2),VLOOKUP(H358,'Shoe size conversion table'!$J$6:$L$22,2))</f>
        <v>43</v>
      </c>
      <c r="J358" s="12" t="n">
        <f aca="false">IF(G358="Male",VLOOKUP(H358,'Shoe size conversion table'!$B$6:$D$22,3),VLOOKUP(H358,'Shoe size conversion table'!$J$6:$L$22,3))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MONTH(C358:C15325)</f>
        <v>2</v>
      </c>
      <c r="O358" s="8" t="n">
        <f aca="false">K358*(1-L358)</f>
        <v>125.3</v>
      </c>
    </row>
    <row r="359" customFormat="false" ht="11.4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IF(G359="Male",VLOOKUP(H359,'Shoe size conversion table'!$B$6:$D$22,2),VLOOKUP(H359,'Shoe size conversion table'!$J$6:$L$22,2))</f>
        <v>42-43</v>
      </c>
      <c r="J359" s="12" t="n">
        <f aca="false">IF(G359="Male",VLOOKUP(H359,'Shoe size conversion table'!$B$6:$D$22,3),VLOOKUP(H359,'Shoe size conversion table'!$J$6:$L$22,3))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MONTH(C359:C15326)</f>
        <v>2</v>
      </c>
      <c r="O359" s="8" t="n">
        <f aca="false">K359*(1-L359)</f>
        <v>111.3</v>
      </c>
    </row>
    <row r="360" customFormat="false" ht="11.4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IF(G360="Male",VLOOKUP(H360,'Shoe size conversion table'!$B$6:$D$22,2),VLOOKUP(H360,'Shoe size conversion table'!$J$6:$L$22,2))</f>
        <v>38-39</v>
      </c>
      <c r="J360" s="12" t="n">
        <f aca="false">IF(G360="Male",VLOOKUP(H360,'Shoe size conversion table'!$B$6:$D$22,3),VLOOKUP(H360,'Shoe size conversion table'!$J$6:$L$22,3))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MONTH(C360:C15327)</f>
        <v>2</v>
      </c>
      <c r="O360" s="8" t="n">
        <f aca="false">K360*(1-L360)</f>
        <v>97.3</v>
      </c>
    </row>
    <row r="361" customFormat="false" ht="11.4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IF(G361="Male",VLOOKUP(H361,'Shoe size conversion table'!$B$6:$D$22,2),VLOOKUP(H361,'Shoe size conversion table'!$J$6:$L$22,2))</f>
        <v>44-45</v>
      </c>
      <c r="J361" s="12" t="n">
        <f aca="false">IF(G361="Male",VLOOKUP(H361,'Shoe size conversion table'!$B$6:$D$22,3),VLOOKUP(H361,'Shoe size conversion table'!$J$6:$L$22,3))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MONTH(C361:C15328)</f>
        <v>2</v>
      </c>
      <c r="O361" s="8" t="n">
        <f aca="false">K361*(1-L361)</f>
        <v>169</v>
      </c>
    </row>
    <row r="362" customFormat="false" ht="11.4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IF(G362="Male",VLOOKUP(H362,'Shoe size conversion table'!$B$6:$D$22,2),VLOOKUP(H362,'Shoe size conversion table'!$J$6:$L$22,2))</f>
        <v>39-40</v>
      </c>
      <c r="J362" s="12" t="n">
        <f aca="false">IF(G362="Male",VLOOKUP(H362,'Shoe size conversion table'!$B$6:$D$22,3),VLOOKUP(H362,'Shoe size conversion table'!$J$6:$L$22,3))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MONTH(C362:C15329)</f>
        <v>2</v>
      </c>
      <c r="O362" s="8" t="n">
        <f aca="false">K362*(1-L362)</f>
        <v>179</v>
      </c>
    </row>
    <row r="363" customFormat="false" ht="11.4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IF(G363="Male",VLOOKUP(H363,'Shoe size conversion table'!$B$6:$D$22,2),VLOOKUP(H363,'Shoe size conversion table'!$J$6:$L$22,2))</f>
        <v>44-45</v>
      </c>
      <c r="J363" s="12" t="n">
        <f aca="false">IF(G363="Male",VLOOKUP(H363,'Shoe size conversion table'!$B$6:$D$22,3),VLOOKUP(H363,'Shoe size conversion table'!$J$6:$L$22,3))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MONTH(C363:C15330)</f>
        <v>2</v>
      </c>
      <c r="O363" s="8" t="n">
        <f aca="false">K363*(1-L363)</f>
        <v>199</v>
      </c>
    </row>
    <row r="364" customFormat="false" ht="11.4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IF(G364="Male",VLOOKUP(H364,'Shoe size conversion table'!$B$6:$D$22,2),VLOOKUP(H364,'Shoe size conversion table'!$J$6:$L$22,2))</f>
        <v>42-43</v>
      </c>
      <c r="J364" s="12" t="n">
        <f aca="false">IF(G364="Male",VLOOKUP(H364,'Shoe size conversion table'!$B$6:$D$22,3),VLOOKUP(H364,'Shoe size conversion table'!$J$6:$L$22,3))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MONTH(C364:C15331)</f>
        <v>2</v>
      </c>
      <c r="O364" s="8" t="n">
        <f aca="false">K364*(1-L364)</f>
        <v>116.1</v>
      </c>
    </row>
    <row r="365" customFormat="false" ht="11.4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IF(G365="Male",VLOOKUP(H365,'Shoe size conversion table'!$B$6:$D$22,2),VLOOKUP(H365,'Shoe size conversion table'!$J$6:$L$22,2))</f>
        <v>43</v>
      </c>
      <c r="J365" s="12" t="n">
        <f aca="false">IF(G365="Male",VLOOKUP(H365,'Shoe size conversion table'!$B$6:$D$22,3),VLOOKUP(H365,'Shoe size conversion table'!$J$6:$L$22,3))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MONTH(C365:C15332)</f>
        <v>2</v>
      </c>
      <c r="O365" s="8" t="n">
        <f aca="false">K365*(1-L365)</f>
        <v>94.5</v>
      </c>
    </row>
    <row r="366" customFormat="false" ht="11.4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IF(G366="Male",VLOOKUP(H366,'Shoe size conversion table'!$B$6:$D$22,2),VLOOKUP(H366,'Shoe size conversion table'!$J$6:$L$22,2))</f>
        <v>41-42</v>
      </c>
      <c r="J366" s="12" t="n">
        <f aca="false">IF(G366="Male",VLOOKUP(H366,'Shoe size conversion table'!$B$6:$D$22,3),VLOOKUP(H366,'Shoe size conversion table'!$J$6:$L$22,3))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MONTH(C366:C15333)</f>
        <v>2</v>
      </c>
      <c r="O366" s="8" t="n">
        <f aca="false">K366*(1-L366)</f>
        <v>139</v>
      </c>
    </row>
    <row r="367" customFormat="false" ht="11.4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IF(G367="Male",VLOOKUP(H367,'Shoe size conversion table'!$B$6:$D$22,2),VLOOKUP(H367,'Shoe size conversion table'!$J$6:$L$22,2))</f>
        <v>42-43</v>
      </c>
      <c r="J367" s="12" t="n">
        <f aca="false">IF(G367="Male",VLOOKUP(H367,'Shoe size conversion table'!$B$6:$D$22,3),VLOOKUP(H367,'Shoe size conversion table'!$J$6:$L$22,3))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MONTH(C367:C15334)</f>
        <v>2</v>
      </c>
      <c r="O367" s="8" t="n">
        <f aca="false">K367*(1-L367)</f>
        <v>149</v>
      </c>
    </row>
    <row r="368" customFormat="false" ht="11.4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IF(G368="Male",VLOOKUP(H368,'Shoe size conversion table'!$B$6:$D$22,2),VLOOKUP(H368,'Shoe size conversion table'!$J$6:$L$22,2))</f>
        <v>42-43</v>
      </c>
      <c r="J368" s="12" t="n">
        <f aca="false">IF(G368="Male",VLOOKUP(H368,'Shoe size conversion table'!$B$6:$D$22,3),VLOOKUP(H368,'Shoe size conversion table'!$J$6:$L$22,3))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MONTH(C368:C15335)</f>
        <v>2</v>
      </c>
      <c r="O368" s="8" t="n">
        <f aca="false">K368*(1-L368)</f>
        <v>118.3</v>
      </c>
    </row>
    <row r="369" customFormat="false" ht="11.4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IF(G369="Male",VLOOKUP(H369,'Shoe size conversion table'!$B$6:$D$22,2),VLOOKUP(H369,'Shoe size conversion table'!$J$6:$L$22,2))</f>
        <v>38-39</v>
      </c>
      <c r="J369" s="12" t="n">
        <f aca="false">IF(G369="Male",VLOOKUP(H369,'Shoe size conversion table'!$B$6:$D$22,3),VLOOKUP(H369,'Shoe size conversion table'!$J$6:$L$22,3))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MONTH(C369:C15336)</f>
        <v>2</v>
      </c>
      <c r="O369" s="8" t="n">
        <f aca="false">K369*(1-L369)</f>
        <v>64.5</v>
      </c>
    </row>
    <row r="370" customFormat="false" ht="11.4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IF(G370="Male",VLOOKUP(H370,'Shoe size conversion table'!$B$6:$D$22,2),VLOOKUP(H370,'Shoe size conversion table'!$J$6:$L$22,2))</f>
        <v>39</v>
      </c>
      <c r="J370" s="12" t="n">
        <f aca="false">IF(G370="Male",VLOOKUP(H370,'Shoe size conversion table'!$B$6:$D$22,3),VLOOKUP(H370,'Shoe size conversion table'!$J$6:$L$22,3))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MONTH(C370:C15337)</f>
        <v>2</v>
      </c>
      <c r="O370" s="8" t="n">
        <f aca="false">K370*(1-L370)</f>
        <v>159</v>
      </c>
    </row>
    <row r="371" customFormat="false" ht="11.4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IF(G371="Male",VLOOKUP(H371,'Shoe size conversion table'!$B$6:$D$22,2),VLOOKUP(H371,'Shoe size conversion table'!$J$6:$L$22,2))</f>
        <v>39-40</v>
      </c>
      <c r="J371" s="12" t="n">
        <f aca="false">IF(G371="Male",VLOOKUP(H371,'Shoe size conversion table'!$B$6:$D$22,3),VLOOKUP(H371,'Shoe size conversion table'!$J$6:$L$22,3))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MONTH(C371:C15338)</f>
        <v>2</v>
      </c>
      <c r="O371" s="8" t="n">
        <f aca="false">K371*(1-L371)</f>
        <v>179</v>
      </c>
    </row>
    <row r="372" customFormat="false" ht="11.4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IF(G372="Male",VLOOKUP(H372,'Shoe size conversion table'!$B$6:$D$22,2),VLOOKUP(H372,'Shoe size conversion table'!$J$6:$L$22,2))</f>
        <v>42</v>
      </c>
      <c r="J372" s="12" t="n">
        <f aca="false">IF(G372="Male",VLOOKUP(H372,'Shoe size conversion table'!$B$6:$D$22,3),VLOOKUP(H372,'Shoe size conversion table'!$J$6:$L$22,3))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MONTH(C372:C15339)</f>
        <v>2</v>
      </c>
      <c r="O372" s="8" t="n">
        <f aca="false">K372*(1-L372)</f>
        <v>149</v>
      </c>
    </row>
    <row r="373" customFormat="false" ht="11.4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IF(G373="Male",VLOOKUP(H373,'Shoe size conversion table'!$B$6:$D$22,2),VLOOKUP(H373,'Shoe size conversion table'!$J$6:$L$22,2))</f>
        <v>42-43</v>
      </c>
      <c r="J373" s="12" t="n">
        <f aca="false">IF(G373="Male",VLOOKUP(H373,'Shoe size conversion table'!$B$6:$D$22,3),VLOOKUP(H373,'Shoe size conversion table'!$J$6:$L$22,3))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MONTH(C373:C15340)</f>
        <v>2</v>
      </c>
      <c r="O373" s="8" t="n">
        <f aca="false">K373*(1-L373)</f>
        <v>189</v>
      </c>
    </row>
    <row r="374" customFormat="false" ht="11.4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IF(G374="Male",VLOOKUP(H374,'Shoe size conversion table'!$B$6:$D$22,2),VLOOKUP(H374,'Shoe size conversion table'!$J$6:$L$22,2))</f>
        <v>37-38</v>
      </c>
      <c r="J374" s="12" t="n">
        <f aca="false">IF(G374="Male",VLOOKUP(H374,'Shoe size conversion table'!$B$6:$D$22,3),VLOOKUP(H374,'Shoe size conversion table'!$J$6:$L$22,3))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MONTH(C374:C15341)</f>
        <v>2</v>
      </c>
      <c r="O374" s="8" t="n">
        <f aca="false">K374*(1-L374)</f>
        <v>143.2</v>
      </c>
    </row>
    <row r="375" customFormat="false" ht="11.4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IF(G375="Male",VLOOKUP(H375,'Shoe size conversion table'!$B$6:$D$22,2),VLOOKUP(H375,'Shoe size conversion table'!$J$6:$L$22,2))</f>
        <v>44-45</v>
      </c>
      <c r="J375" s="12" t="n">
        <f aca="false">IF(G375="Male",VLOOKUP(H375,'Shoe size conversion table'!$B$6:$D$22,3),VLOOKUP(H375,'Shoe size conversion table'!$J$6:$L$22,3))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MONTH(C375:C15342)</f>
        <v>2</v>
      </c>
      <c r="O375" s="8" t="n">
        <f aca="false">K375*(1-L375)</f>
        <v>79.5</v>
      </c>
    </row>
    <row r="376" customFormat="false" ht="11.4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IF(G376="Male",VLOOKUP(H376,'Shoe size conversion table'!$B$6:$D$22,2),VLOOKUP(H376,'Shoe size conversion table'!$J$6:$L$22,2))</f>
        <v>42-43</v>
      </c>
      <c r="J376" s="12" t="n">
        <f aca="false">IF(G376="Male",VLOOKUP(H376,'Shoe size conversion table'!$B$6:$D$22,3),VLOOKUP(H376,'Shoe size conversion table'!$J$6:$L$22,3))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MONTH(C376:C15343)</f>
        <v>2</v>
      </c>
      <c r="O376" s="8" t="n">
        <f aca="false">K376*(1-L376)</f>
        <v>189</v>
      </c>
    </row>
    <row r="377" customFormat="false" ht="11.4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IF(G377="Male",VLOOKUP(H377,'Shoe size conversion table'!$B$6:$D$22,2),VLOOKUP(H377,'Shoe size conversion table'!$J$6:$L$22,2))</f>
        <v>40-41</v>
      </c>
      <c r="J377" s="12" t="n">
        <f aca="false">IF(G377="Male",VLOOKUP(H377,'Shoe size conversion table'!$B$6:$D$22,3),VLOOKUP(H377,'Shoe size conversion table'!$J$6:$L$22,3))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MONTH(C377:C15344)</f>
        <v>2</v>
      </c>
      <c r="O377" s="8" t="n">
        <f aca="false">K377*(1-L377)</f>
        <v>134.1</v>
      </c>
    </row>
    <row r="378" customFormat="false" ht="11.4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IF(G378="Male",VLOOKUP(H378,'Shoe size conversion table'!$B$6:$D$22,2),VLOOKUP(H378,'Shoe size conversion table'!$J$6:$L$22,2))</f>
        <v>43-44</v>
      </c>
      <c r="J378" s="12" t="n">
        <f aca="false">IF(G378="Male",VLOOKUP(H378,'Shoe size conversion table'!$B$6:$D$22,3),VLOOKUP(H378,'Shoe size conversion table'!$J$6:$L$22,3))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MONTH(C378:C15345)</f>
        <v>2</v>
      </c>
      <c r="O378" s="8" t="n">
        <f aca="false">K378*(1-L378)</f>
        <v>169</v>
      </c>
    </row>
    <row r="379" customFormat="false" ht="11.4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IF(G379="Male",VLOOKUP(H379,'Shoe size conversion table'!$B$6:$D$22,2),VLOOKUP(H379,'Shoe size conversion table'!$J$6:$L$22,2))</f>
        <v>43-44</v>
      </c>
      <c r="J379" s="12" t="n">
        <f aca="false">IF(G379="Male",VLOOKUP(H379,'Shoe size conversion table'!$B$6:$D$22,3),VLOOKUP(H379,'Shoe size conversion table'!$J$6:$L$22,3))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MONTH(C379:C15346)</f>
        <v>2</v>
      </c>
      <c r="O379" s="8" t="n">
        <f aca="false">K379*(1-L379)</f>
        <v>159</v>
      </c>
    </row>
    <row r="380" customFormat="false" ht="11.4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IF(G380="Male",VLOOKUP(H380,'Shoe size conversion table'!$B$6:$D$22,2),VLOOKUP(H380,'Shoe size conversion table'!$J$6:$L$22,2))</f>
        <v>39</v>
      </c>
      <c r="J380" s="12" t="n">
        <f aca="false">IF(G380="Male",VLOOKUP(H380,'Shoe size conversion table'!$B$6:$D$22,3),VLOOKUP(H380,'Shoe size conversion table'!$J$6:$L$22,3))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MONTH(C380:C15347)</f>
        <v>2</v>
      </c>
      <c r="O380" s="8" t="n">
        <f aca="false">K380*(1-L380)</f>
        <v>199</v>
      </c>
    </row>
    <row r="381" customFormat="false" ht="11.4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IF(G381="Male",VLOOKUP(H381,'Shoe size conversion table'!$B$6:$D$22,2),VLOOKUP(H381,'Shoe size conversion table'!$J$6:$L$22,2))</f>
        <v>43-44</v>
      </c>
      <c r="J381" s="12" t="n">
        <f aca="false">IF(G381="Male",VLOOKUP(H381,'Shoe size conversion table'!$B$6:$D$22,3),VLOOKUP(H381,'Shoe size conversion table'!$J$6:$L$22,3))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MONTH(C381:C15348)</f>
        <v>2</v>
      </c>
      <c r="O381" s="8" t="n">
        <f aca="false">K381*(1-L381)</f>
        <v>169</v>
      </c>
    </row>
    <row r="382" customFormat="false" ht="11.4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IF(G382="Male",VLOOKUP(H382,'Shoe size conversion table'!$B$6:$D$22,2),VLOOKUP(H382,'Shoe size conversion table'!$J$6:$L$22,2))</f>
        <v>43-44</v>
      </c>
      <c r="J382" s="12" t="n">
        <f aca="false">IF(G382="Male",VLOOKUP(H382,'Shoe size conversion table'!$B$6:$D$22,3),VLOOKUP(H382,'Shoe size conversion table'!$J$6:$L$22,3))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MONTH(C382:C15349)</f>
        <v>2</v>
      </c>
      <c r="O382" s="8" t="n">
        <f aca="false">K382*(1-L382)</f>
        <v>125.3</v>
      </c>
    </row>
    <row r="383" customFormat="false" ht="11.4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IF(G383="Male",VLOOKUP(H383,'Shoe size conversion table'!$B$6:$D$22,2),VLOOKUP(H383,'Shoe size conversion table'!$J$6:$L$22,2))</f>
        <v>40-41</v>
      </c>
      <c r="J383" s="12" t="n">
        <f aca="false">IF(G383="Male",VLOOKUP(H383,'Shoe size conversion table'!$B$6:$D$22,3),VLOOKUP(H383,'Shoe size conversion table'!$J$6:$L$22,3))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MONTH(C383:C15350)</f>
        <v>2</v>
      </c>
      <c r="O383" s="8" t="n">
        <f aca="false">K383*(1-L383)</f>
        <v>129</v>
      </c>
    </row>
    <row r="384" customFormat="false" ht="11.4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IF(G384="Male",VLOOKUP(H384,'Shoe size conversion table'!$B$6:$D$22,2),VLOOKUP(H384,'Shoe size conversion table'!$J$6:$L$22,2))</f>
        <v>43-44</v>
      </c>
      <c r="J384" s="12" t="n">
        <f aca="false">IF(G384="Male",VLOOKUP(H384,'Shoe size conversion table'!$B$6:$D$22,3),VLOOKUP(H384,'Shoe size conversion table'!$J$6:$L$22,3))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MONTH(C384:C15351)</f>
        <v>2</v>
      </c>
      <c r="O384" s="8" t="n">
        <f aca="false">K384*(1-L384)</f>
        <v>159</v>
      </c>
    </row>
    <row r="385" customFormat="false" ht="11.4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IF(G385="Male",VLOOKUP(H385,'Shoe size conversion table'!$B$6:$D$22,2),VLOOKUP(H385,'Shoe size conversion table'!$J$6:$L$22,2))</f>
        <v>39-40</v>
      </c>
      <c r="J385" s="12" t="n">
        <f aca="false">IF(G385="Male",VLOOKUP(H385,'Shoe size conversion table'!$B$6:$D$22,3),VLOOKUP(H385,'Shoe size conversion table'!$J$6:$L$22,3))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MONTH(C385:C15352)</f>
        <v>2</v>
      </c>
      <c r="O385" s="8" t="n">
        <f aca="false">K385*(1-L385)</f>
        <v>179</v>
      </c>
    </row>
    <row r="386" customFormat="false" ht="11.4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IF(G386="Male",VLOOKUP(H386,'Shoe size conversion table'!$B$6:$D$22,2),VLOOKUP(H386,'Shoe size conversion table'!$J$6:$L$22,2))</f>
        <v>39</v>
      </c>
      <c r="J386" s="12" t="n">
        <f aca="false">IF(G386="Male",VLOOKUP(H386,'Shoe size conversion table'!$B$6:$D$22,3),VLOOKUP(H386,'Shoe size conversion table'!$J$6:$L$22,3))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MONTH(C386:C15353)</f>
        <v>2</v>
      </c>
      <c r="O386" s="8" t="n">
        <f aca="false">K386*(1-L386)</f>
        <v>189</v>
      </c>
    </row>
    <row r="387" customFormat="false" ht="11.4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IF(G387="Male",VLOOKUP(H387,'Shoe size conversion table'!$B$6:$D$22,2),VLOOKUP(H387,'Shoe size conversion table'!$J$6:$L$22,2))</f>
        <v>44-45</v>
      </c>
      <c r="J387" s="12" t="n">
        <f aca="false">IF(G387="Male",VLOOKUP(H387,'Shoe size conversion table'!$B$6:$D$22,3),VLOOKUP(H387,'Shoe size conversion table'!$J$6:$L$22,3))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MONTH(C387:C15354)</f>
        <v>2</v>
      </c>
      <c r="O387" s="8" t="n">
        <f aca="false">K387*(1-L387)</f>
        <v>169</v>
      </c>
    </row>
    <row r="388" customFormat="false" ht="11.4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IF(G388="Male",VLOOKUP(H388,'Shoe size conversion table'!$B$6:$D$22,2),VLOOKUP(H388,'Shoe size conversion table'!$J$6:$L$22,2))</f>
        <v>43-44</v>
      </c>
      <c r="J388" s="12" t="n">
        <f aca="false">IF(G388="Male",VLOOKUP(H388,'Shoe size conversion table'!$B$6:$D$22,3),VLOOKUP(H388,'Shoe size conversion table'!$J$6:$L$22,3))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MONTH(C388:C15355)</f>
        <v>2</v>
      </c>
      <c r="O388" s="8" t="n">
        <f aca="false">K388*(1-L388)</f>
        <v>125.3</v>
      </c>
    </row>
    <row r="389" customFormat="false" ht="11.4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IF(G389="Male",VLOOKUP(H389,'Shoe size conversion table'!$B$6:$D$22,2),VLOOKUP(H389,'Shoe size conversion table'!$J$6:$L$22,2))</f>
        <v>43-44</v>
      </c>
      <c r="J389" s="12" t="n">
        <f aca="false">IF(G389="Male",VLOOKUP(H389,'Shoe size conversion table'!$B$6:$D$22,3),VLOOKUP(H389,'Shoe size conversion table'!$J$6:$L$22,3))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MONTH(C389:C15356)</f>
        <v>2</v>
      </c>
      <c r="O389" s="8" t="n">
        <f aca="false">K389*(1-L389)</f>
        <v>159</v>
      </c>
    </row>
    <row r="390" customFormat="false" ht="11.4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IF(G390="Male",VLOOKUP(H390,'Shoe size conversion table'!$B$6:$D$22,2),VLOOKUP(H390,'Shoe size conversion table'!$J$6:$L$22,2))</f>
        <v>41-42</v>
      </c>
      <c r="J390" s="12" t="n">
        <f aca="false">IF(G390="Male",VLOOKUP(H390,'Shoe size conversion table'!$B$6:$D$22,3),VLOOKUP(H390,'Shoe size conversion table'!$J$6:$L$22,3))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MONTH(C390:C15357)</f>
        <v>2</v>
      </c>
      <c r="O390" s="8" t="n">
        <f aca="false">K390*(1-L390)</f>
        <v>151.2</v>
      </c>
    </row>
    <row r="391" customFormat="false" ht="11.4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IF(G391="Male",VLOOKUP(H391,'Shoe size conversion table'!$B$6:$D$22,2),VLOOKUP(H391,'Shoe size conversion table'!$J$6:$L$22,2))</f>
        <v>40-41</v>
      </c>
      <c r="J391" s="12" t="n">
        <f aca="false">IF(G391="Male",VLOOKUP(H391,'Shoe size conversion table'!$B$6:$D$22,3),VLOOKUP(H391,'Shoe size conversion table'!$J$6:$L$22,3))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MONTH(C391:C15358)</f>
        <v>2</v>
      </c>
      <c r="O391" s="8" t="n">
        <f aca="false">K391*(1-L391)</f>
        <v>134.1</v>
      </c>
    </row>
    <row r="392" customFormat="false" ht="11.4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IF(G392="Male",VLOOKUP(H392,'Shoe size conversion table'!$B$6:$D$22,2),VLOOKUP(H392,'Shoe size conversion table'!$J$6:$L$22,2))</f>
        <v>39</v>
      </c>
      <c r="J392" s="12" t="n">
        <f aca="false">IF(G392="Male",VLOOKUP(H392,'Shoe size conversion table'!$B$6:$D$22,3),VLOOKUP(H392,'Shoe size conversion table'!$J$6:$L$22,3))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MONTH(C392:C15359)</f>
        <v>2</v>
      </c>
      <c r="O392" s="8" t="n">
        <f aca="false">K392*(1-L392)</f>
        <v>97.3</v>
      </c>
    </row>
    <row r="393" customFormat="false" ht="11.4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IF(G393="Male",VLOOKUP(H393,'Shoe size conversion table'!$B$6:$D$22,2),VLOOKUP(H393,'Shoe size conversion table'!$J$6:$L$22,2))</f>
        <v>42-43</v>
      </c>
      <c r="J393" s="12" t="n">
        <f aca="false">IF(G393="Male",VLOOKUP(H393,'Shoe size conversion table'!$B$6:$D$22,3),VLOOKUP(H393,'Shoe size conversion table'!$J$6:$L$22,3))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MONTH(C393:C15360)</f>
        <v>2</v>
      </c>
      <c r="O393" s="8" t="n">
        <f aca="false">K393*(1-L393)</f>
        <v>132.3</v>
      </c>
    </row>
    <row r="394" customFormat="false" ht="11.4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IF(G394="Male",VLOOKUP(H394,'Shoe size conversion table'!$B$6:$D$22,2),VLOOKUP(H394,'Shoe size conversion table'!$J$6:$L$22,2))</f>
        <v>43</v>
      </c>
      <c r="J394" s="12" t="n">
        <f aca="false">IF(G394="Male",VLOOKUP(H394,'Shoe size conversion table'!$B$6:$D$22,3),VLOOKUP(H394,'Shoe size conversion table'!$J$6:$L$22,3))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MONTH(C394:C15361)</f>
        <v>2</v>
      </c>
      <c r="O394" s="8" t="n">
        <f aca="false">K394*(1-L394)</f>
        <v>94.5</v>
      </c>
    </row>
    <row r="395" customFormat="false" ht="11.4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IF(G395="Male",VLOOKUP(H395,'Shoe size conversion table'!$B$6:$D$22,2),VLOOKUP(H395,'Shoe size conversion table'!$J$6:$L$22,2))</f>
        <v>43-44</v>
      </c>
      <c r="J395" s="12" t="n">
        <f aca="false">IF(G395="Male",VLOOKUP(H395,'Shoe size conversion table'!$B$6:$D$22,3),VLOOKUP(H395,'Shoe size conversion table'!$J$6:$L$22,3))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MONTH(C395:C15362)</f>
        <v>2</v>
      </c>
      <c r="O395" s="8" t="n">
        <f aca="false">K395*(1-L395)</f>
        <v>169</v>
      </c>
    </row>
    <row r="396" customFormat="false" ht="11.4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IF(G396="Male",VLOOKUP(H396,'Shoe size conversion table'!$B$6:$D$22,2),VLOOKUP(H396,'Shoe size conversion table'!$J$6:$L$22,2))</f>
        <v>40-41</v>
      </c>
      <c r="J396" s="12" t="n">
        <f aca="false">IF(G396="Male",VLOOKUP(H396,'Shoe size conversion table'!$B$6:$D$22,3),VLOOKUP(H396,'Shoe size conversion table'!$J$6:$L$22,3))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MONTH(C396:C15363)</f>
        <v>2</v>
      </c>
      <c r="O396" s="8" t="n">
        <f aca="false">K396*(1-L396)</f>
        <v>149</v>
      </c>
    </row>
    <row r="397" customFormat="false" ht="11.4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IF(G397="Male",VLOOKUP(H397,'Shoe size conversion table'!$B$6:$D$22,2),VLOOKUP(H397,'Shoe size conversion table'!$J$6:$L$22,2))</f>
        <v>48</v>
      </c>
      <c r="J397" s="12" t="n">
        <f aca="false">IF(G397="Male",VLOOKUP(H397,'Shoe size conversion table'!$B$6:$D$22,3),VLOOKUP(H397,'Shoe size conversion table'!$J$6:$L$22,3))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MONTH(C397:C15364)</f>
        <v>2</v>
      </c>
      <c r="O397" s="8" t="n">
        <f aca="false">K397*(1-L397)</f>
        <v>125.1</v>
      </c>
    </row>
    <row r="398" customFormat="false" ht="11.4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IF(G398="Male",VLOOKUP(H398,'Shoe size conversion table'!$B$6:$D$22,2),VLOOKUP(H398,'Shoe size conversion table'!$J$6:$L$22,2))</f>
        <v>40-41</v>
      </c>
      <c r="J398" s="12" t="n">
        <f aca="false">IF(G398="Male",VLOOKUP(H398,'Shoe size conversion table'!$B$6:$D$22,3),VLOOKUP(H398,'Shoe size conversion table'!$J$6:$L$22,3))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MONTH(C398:C15365)</f>
        <v>2</v>
      </c>
      <c r="O398" s="8" t="n">
        <f aca="false">K398*(1-L398)</f>
        <v>134.1</v>
      </c>
    </row>
    <row r="399" customFormat="false" ht="11.4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IF(G399="Male",VLOOKUP(H399,'Shoe size conversion table'!$B$6:$D$22,2),VLOOKUP(H399,'Shoe size conversion table'!$J$6:$L$22,2))</f>
        <v>42</v>
      </c>
      <c r="J399" s="12" t="n">
        <f aca="false">IF(G399="Male",VLOOKUP(H399,'Shoe size conversion table'!$B$6:$D$22,3),VLOOKUP(H399,'Shoe size conversion table'!$J$6:$L$22,3))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MONTH(C399:C15366)</f>
        <v>2</v>
      </c>
      <c r="O399" s="8" t="n">
        <f aca="false">K399*(1-L399)</f>
        <v>149</v>
      </c>
    </row>
    <row r="400" customFormat="false" ht="11.4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IF(G400="Male",VLOOKUP(H400,'Shoe size conversion table'!$B$6:$D$22,2),VLOOKUP(H400,'Shoe size conversion table'!$J$6:$L$22,2))</f>
        <v>43-44</v>
      </c>
      <c r="J400" s="12" t="n">
        <f aca="false">IF(G400="Male",VLOOKUP(H400,'Shoe size conversion table'!$B$6:$D$22,3),VLOOKUP(H400,'Shoe size conversion table'!$J$6:$L$22,3))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MONTH(C400:C15367)</f>
        <v>2</v>
      </c>
      <c r="O400" s="8" t="n">
        <f aca="false">K400*(1-L400)</f>
        <v>139</v>
      </c>
    </row>
    <row r="401" customFormat="false" ht="11.4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IF(G401="Male",VLOOKUP(H401,'Shoe size conversion table'!$B$6:$D$22,2),VLOOKUP(H401,'Shoe size conversion table'!$J$6:$L$22,2))</f>
        <v>39-40</v>
      </c>
      <c r="J401" s="12" t="n">
        <f aca="false">IF(G401="Male",VLOOKUP(H401,'Shoe size conversion table'!$B$6:$D$22,3),VLOOKUP(H401,'Shoe size conversion table'!$J$6:$L$22,3))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MONTH(C401:C15368)</f>
        <v>2</v>
      </c>
      <c r="O401" s="8" t="n">
        <f aca="false">K401*(1-L401)</f>
        <v>169</v>
      </c>
    </row>
    <row r="402" customFormat="false" ht="11.4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IF(G402="Male",VLOOKUP(H402,'Shoe size conversion table'!$B$6:$D$22,2),VLOOKUP(H402,'Shoe size conversion table'!$J$6:$L$22,2))</f>
        <v>43</v>
      </c>
      <c r="J402" s="12" t="n">
        <f aca="false">IF(G402="Male",VLOOKUP(H402,'Shoe size conversion table'!$B$6:$D$22,3),VLOOKUP(H402,'Shoe size conversion table'!$J$6:$L$22,3))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MONTH(C402:C15369)</f>
        <v>2</v>
      </c>
      <c r="O402" s="8" t="n">
        <f aca="false">K402*(1-L402)</f>
        <v>135.2</v>
      </c>
    </row>
    <row r="403" customFormat="false" ht="11.4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IF(G403="Male",VLOOKUP(H403,'Shoe size conversion table'!$B$6:$D$22,2),VLOOKUP(H403,'Shoe size conversion table'!$J$6:$L$22,2))</f>
        <v>43-44</v>
      </c>
      <c r="J403" s="12" t="n">
        <f aca="false">IF(G403="Male",VLOOKUP(H403,'Shoe size conversion table'!$B$6:$D$22,3),VLOOKUP(H403,'Shoe size conversion table'!$J$6:$L$22,3))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MONTH(C403:C15370)</f>
        <v>2</v>
      </c>
      <c r="O403" s="8" t="n">
        <f aca="false">K403*(1-L403)</f>
        <v>125.3</v>
      </c>
    </row>
    <row r="404" customFormat="false" ht="11.4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IF(G404="Male",VLOOKUP(H404,'Shoe size conversion table'!$B$6:$D$22,2),VLOOKUP(H404,'Shoe size conversion table'!$J$6:$L$22,2))</f>
        <v>43-44</v>
      </c>
      <c r="J404" s="12" t="n">
        <f aca="false">IF(G404="Male",VLOOKUP(H404,'Shoe size conversion table'!$B$6:$D$22,3),VLOOKUP(H404,'Shoe size conversion table'!$J$6:$L$22,3))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MONTH(C404:C15371)</f>
        <v>2</v>
      </c>
      <c r="O404" s="8" t="n">
        <f aca="false">K404*(1-L404)</f>
        <v>159</v>
      </c>
    </row>
    <row r="405" customFormat="false" ht="11.4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IF(G405="Male",VLOOKUP(H405,'Shoe size conversion table'!$B$6:$D$22,2),VLOOKUP(H405,'Shoe size conversion table'!$J$6:$L$22,2))</f>
        <v>42</v>
      </c>
      <c r="J405" s="12" t="n">
        <f aca="false">IF(G405="Male",VLOOKUP(H405,'Shoe size conversion table'!$B$6:$D$22,3),VLOOKUP(H405,'Shoe size conversion table'!$J$6:$L$22,3))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MONTH(C405:C15372)</f>
        <v>2</v>
      </c>
      <c r="O405" s="8" t="n">
        <f aca="false">K405*(1-L405)</f>
        <v>99.5</v>
      </c>
    </row>
    <row r="406" customFormat="false" ht="11.4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IF(G406="Male",VLOOKUP(H406,'Shoe size conversion table'!$B$6:$D$22,2),VLOOKUP(H406,'Shoe size conversion table'!$J$6:$L$22,2))</f>
        <v>43</v>
      </c>
      <c r="J406" s="12" t="n">
        <f aca="false">IF(G406="Male",VLOOKUP(H406,'Shoe size conversion table'!$B$6:$D$22,3),VLOOKUP(H406,'Shoe size conversion table'!$J$6:$L$22,3))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MONTH(C406:C15373)</f>
        <v>2</v>
      </c>
      <c r="O406" s="8" t="n">
        <f aca="false">K406*(1-L406)</f>
        <v>125.3</v>
      </c>
    </row>
    <row r="407" customFormat="false" ht="11.4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IF(G407="Male",VLOOKUP(H407,'Shoe size conversion table'!$B$6:$D$22,2),VLOOKUP(H407,'Shoe size conversion table'!$J$6:$L$22,2))</f>
        <v>43-44</v>
      </c>
      <c r="J407" s="12" t="n">
        <f aca="false">IF(G407="Male",VLOOKUP(H407,'Shoe size conversion table'!$B$6:$D$22,3),VLOOKUP(H407,'Shoe size conversion table'!$J$6:$L$22,3))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MONTH(C407:C15374)</f>
        <v>2</v>
      </c>
      <c r="O407" s="8" t="n">
        <f aca="false">K407*(1-L407)</f>
        <v>125.3</v>
      </c>
    </row>
    <row r="408" customFormat="false" ht="11.4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IF(G408="Male",VLOOKUP(H408,'Shoe size conversion table'!$B$6:$D$22,2),VLOOKUP(H408,'Shoe size conversion table'!$J$6:$L$22,2))</f>
        <v>43</v>
      </c>
      <c r="J408" s="12" t="n">
        <f aca="false">IF(G408="Male",VLOOKUP(H408,'Shoe size conversion table'!$B$6:$D$22,3),VLOOKUP(H408,'Shoe size conversion table'!$J$6:$L$22,3))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MONTH(C408:C15375)</f>
        <v>2</v>
      </c>
      <c r="O408" s="8" t="n">
        <f aca="false">K408*(1-L408)</f>
        <v>135.2</v>
      </c>
    </row>
    <row r="409" customFormat="false" ht="11.4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IF(G409="Male",VLOOKUP(H409,'Shoe size conversion table'!$B$6:$D$22,2),VLOOKUP(H409,'Shoe size conversion table'!$J$6:$L$22,2))</f>
        <v>43</v>
      </c>
      <c r="J409" s="12" t="n">
        <f aca="false">IF(G409="Male",VLOOKUP(H409,'Shoe size conversion table'!$B$6:$D$22,3),VLOOKUP(H409,'Shoe size conversion table'!$J$6:$L$22,3))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MONTH(C409:C15376)</f>
        <v>2</v>
      </c>
      <c r="O409" s="8" t="n">
        <f aca="false">K409*(1-L409)</f>
        <v>94.5</v>
      </c>
    </row>
    <row r="410" customFormat="false" ht="11.4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IF(G410="Male",VLOOKUP(H410,'Shoe size conversion table'!$B$6:$D$22,2),VLOOKUP(H410,'Shoe size conversion table'!$J$6:$L$22,2))</f>
        <v>42-43</v>
      </c>
      <c r="J410" s="12" t="n">
        <f aca="false">IF(G410="Male",VLOOKUP(H410,'Shoe size conversion table'!$B$6:$D$22,3),VLOOKUP(H410,'Shoe size conversion table'!$J$6:$L$22,3))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MONTH(C410:C15377)</f>
        <v>2</v>
      </c>
      <c r="O410" s="8" t="n">
        <f aca="false">K410*(1-L410)</f>
        <v>199</v>
      </c>
    </row>
    <row r="411" customFormat="false" ht="11.4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IF(G411="Male",VLOOKUP(H411,'Shoe size conversion table'!$B$6:$D$22,2),VLOOKUP(H411,'Shoe size conversion table'!$J$6:$L$22,2))</f>
        <v>43-44</v>
      </c>
      <c r="J411" s="12" t="n">
        <f aca="false">IF(G411="Male",VLOOKUP(H411,'Shoe size conversion table'!$B$6:$D$22,3),VLOOKUP(H411,'Shoe size conversion table'!$J$6:$L$22,3))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MONTH(C411:C15378)</f>
        <v>2</v>
      </c>
      <c r="O411" s="8" t="n">
        <f aca="false">K411*(1-L411)</f>
        <v>139</v>
      </c>
    </row>
    <row r="412" customFormat="false" ht="11.4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IF(G412="Male",VLOOKUP(H412,'Shoe size conversion table'!$B$6:$D$22,2),VLOOKUP(H412,'Shoe size conversion table'!$J$6:$L$22,2))</f>
        <v>44</v>
      </c>
      <c r="J412" s="12" t="n">
        <f aca="false">IF(G412="Male",VLOOKUP(H412,'Shoe size conversion table'!$B$6:$D$22,3),VLOOKUP(H412,'Shoe size conversion table'!$J$6:$L$22,3))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MONTH(C412:C15379)</f>
        <v>2</v>
      </c>
      <c r="O412" s="8" t="n">
        <f aca="false">K412*(1-L412)</f>
        <v>79.5</v>
      </c>
    </row>
    <row r="413" customFormat="false" ht="11.4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IF(G413="Male",VLOOKUP(H413,'Shoe size conversion table'!$B$6:$D$22,2),VLOOKUP(H413,'Shoe size conversion table'!$J$6:$L$22,2))</f>
        <v>44-45</v>
      </c>
      <c r="J413" s="12" t="n">
        <f aca="false">IF(G413="Male",VLOOKUP(H413,'Shoe size conversion table'!$B$6:$D$22,3),VLOOKUP(H413,'Shoe size conversion table'!$J$6:$L$22,3))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MONTH(C413:C15380)</f>
        <v>2</v>
      </c>
      <c r="O413" s="8" t="n">
        <f aca="false">K413*(1-L413)</f>
        <v>119.2</v>
      </c>
    </row>
    <row r="414" customFormat="false" ht="11.4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IF(G414="Male",VLOOKUP(H414,'Shoe size conversion table'!$B$6:$D$22,2),VLOOKUP(H414,'Shoe size conversion table'!$J$6:$L$22,2))</f>
        <v>43-44</v>
      </c>
      <c r="J414" s="12" t="n">
        <f aca="false">IF(G414="Male",VLOOKUP(H414,'Shoe size conversion table'!$B$6:$D$22,3),VLOOKUP(H414,'Shoe size conversion table'!$J$6:$L$22,3))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MONTH(C414:C15381)</f>
        <v>2</v>
      </c>
      <c r="O414" s="8" t="n">
        <f aca="false">K414*(1-L414)</f>
        <v>90.3</v>
      </c>
    </row>
    <row r="415" customFormat="false" ht="11.4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IF(G415="Male",VLOOKUP(H415,'Shoe size conversion table'!$B$6:$D$22,2),VLOOKUP(H415,'Shoe size conversion table'!$J$6:$L$22,2))</f>
        <v>37-38</v>
      </c>
      <c r="J415" s="12" t="n">
        <f aca="false">IF(G415="Male",VLOOKUP(H415,'Shoe size conversion table'!$B$6:$D$22,3),VLOOKUP(H415,'Shoe size conversion table'!$J$6:$L$22,3))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MONTH(C415:C15382)</f>
        <v>2</v>
      </c>
      <c r="O415" s="8" t="n">
        <f aca="false">K415*(1-L415)</f>
        <v>169</v>
      </c>
    </row>
    <row r="416" customFormat="false" ht="11.4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IF(G416="Male",VLOOKUP(H416,'Shoe size conversion table'!$B$6:$D$22,2),VLOOKUP(H416,'Shoe size conversion table'!$J$6:$L$22,2))</f>
        <v>42-43</v>
      </c>
      <c r="J416" s="12" t="n">
        <f aca="false">IF(G416="Male",VLOOKUP(H416,'Shoe size conversion table'!$B$6:$D$22,3),VLOOKUP(H416,'Shoe size conversion table'!$J$6:$L$22,3))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MONTH(C416:C15383)</f>
        <v>2</v>
      </c>
      <c r="O416" s="8" t="n">
        <f aca="false">K416*(1-L416)</f>
        <v>149</v>
      </c>
    </row>
    <row r="417" customFormat="false" ht="11.4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IF(G417="Male",VLOOKUP(H417,'Shoe size conversion table'!$B$6:$D$22,2),VLOOKUP(H417,'Shoe size conversion table'!$J$6:$L$22,2))</f>
        <v>41-42</v>
      </c>
      <c r="J417" s="12" t="n">
        <f aca="false">IF(G417="Male",VLOOKUP(H417,'Shoe size conversion table'!$B$6:$D$22,3),VLOOKUP(H417,'Shoe size conversion table'!$J$6:$L$22,3))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MONTH(C417:C15384)</f>
        <v>2</v>
      </c>
      <c r="O417" s="8" t="n">
        <f aca="false">K417*(1-L417)</f>
        <v>151.2</v>
      </c>
    </row>
    <row r="418" customFormat="false" ht="11.4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IF(G418="Male",VLOOKUP(H418,'Shoe size conversion table'!$B$6:$D$22,2),VLOOKUP(H418,'Shoe size conversion table'!$J$6:$L$22,2))</f>
        <v>43-44</v>
      </c>
      <c r="J418" s="12" t="n">
        <f aca="false">IF(G418="Male",VLOOKUP(H418,'Shoe size conversion table'!$B$6:$D$22,3),VLOOKUP(H418,'Shoe size conversion table'!$J$6:$L$22,3))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MONTH(C418:C15385)</f>
        <v>2</v>
      </c>
      <c r="O418" s="8" t="n">
        <f aca="false">K418*(1-L418)</f>
        <v>125.3</v>
      </c>
    </row>
    <row r="419" customFormat="false" ht="11.4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IF(G419="Male",VLOOKUP(H419,'Shoe size conversion table'!$B$6:$D$22,2),VLOOKUP(H419,'Shoe size conversion table'!$J$6:$L$22,2))</f>
        <v>42-43</v>
      </c>
      <c r="J419" s="12" t="n">
        <f aca="false">IF(G419="Male",VLOOKUP(H419,'Shoe size conversion table'!$B$6:$D$22,3),VLOOKUP(H419,'Shoe size conversion table'!$J$6:$L$22,3))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MONTH(C419:C15386)</f>
        <v>2</v>
      </c>
      <c r="O419" s="8" t="n">
        <f aca="false">K419*(1-L419)</f>
        <v>189</v>
      </c>
    </row>
    <row r="420" customFormat="false" ht="11.4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IF(G420="Male",VLOOKUP(H420,'Shoe size conversion table'!$B$6:$D$22,2),VLOOKUP(H420,'Shoe size conversion table'!$J$6:$L$22,2))</f>
        <v>43</v>
      </c>
      <c r="J420" s="12" t="n">
        <f aca="false">IF(G420="Male",VLOOKUP(H420,'Shoe size conversion table'!$B$6:$D$22,3),VLOOKUP(H420,'Shoe size conversion table'!$J$6:$L$22,3))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MONTH(C420:C15387)</f>
        <v>2</v>
      </c>
      <c r="O420" s="8" t="n">
        <f aca="false">K420*(1-L420)</f>
        <v>159</v>
      </c>
    </row>
    <row r="421" customFormat="false" ht="11.4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IF(G421="Male",VLOOKUP(H421,'Shoe size conversion table'!$B$6:$D$22,2),VLOOKUP(H421,'Shoe size conversion table'!$J$6:$L$22,2))</f>
        <v>38-39</v>
      </c>
      <c r="J421" s="12" t="n">
        <f aca="false">IF(G421="Male",VLOOKUP(H421,'Shoe size conversion table'!$B$6:$D$22,3),VLOOKUP(H421,'Shoe size conversion table'!$J$6:$L$22,3))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MONTH(C421:C15388)</f>
        <v>2</v>
      </c>
      <c r="O421" s="8" t="n">
        <f aca="false">K421*(1-L421)</f>
        <v>139</v>
      </c>
    </row>
    <row r="422" customFormat="false" ht="11.4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IF(G422="Male",VLOOKUP(H422,'Shoe size conversion table'!$B$6:$D$22,2),VLOOKUP(H422,'Shoe size conversion table'!$J$6:$L$22,2))</f>
        <v>43</v>
      </c>
      <c r="J422" s="12" t="n">
        <f aca="false">IF(G422="Male",VLOOKUP(H422,'Shoe size conversion table'!$B$6:$D$22,3),VLOOKUP(H422,'Shoe size conversion table'!$J$6:$L$22,3))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MONTH(C422:C15389)</f>
        <v>2</v>
      </c>
      <c r="O422" s="8" t="n">
        <f aca="false">K422*(1-L422)</f>
        <v>125.3</v>
      </c>
    </row>
    <row r="423" customFormat="false" ht="11.4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IF(G423="Male",VLOOKUP(H423,'Shoe size conversion table'!$B$6:$D$22,2),VLOOKUP(H423,'Shoe size conversion table'!$J$6:$L$22,2))</f>
        <v>42</v>
      </c>
      <c r="J423" s="12" t="n">
        <f aca="false">IF(G423="Male",VLOOKUP(H423,'Shoe size conversion table'!$B$6:$D$22,3),VLOOKUP(H423,'Shoe size conversion table'!$J$6:$L$22,3))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MONTH(C423:C15390)</f>
        <v>2</v>
      </c>
      <c r="O423" s="8" t="n">
        <f aca="false">K423*(1-L423)</f>
        <v>99.5</v>
      </c>
    </row>
    <row r="424" customFormat="false" ht="11.4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IF(G424="Male",VLOOKUP(H424,'Shoe size conversion table'!$B$6:$D$22,2),VLOOKUP(H424,'Shoe size conversion table'!$J$6:$L$22,2))</f>
        <v>44</v>
      </c>
      <c r="J424" s="12" t="n">
        <f aca="false">IF(G424="Male",VLOOKUP(H424,'Shoe size conversion table'!$B$6:$D$22,3),VLOOKUP(H424,'Shoe size conversion table'!$J$6:$L$22,3))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MONTH(C424:C15391)</f>
        <v>2</v>
      </c>
      <c r="O424" s="8" t="n">
        <f aca="false">K424*(1-L424)</f>
        <v>79.5</v>
      </c>
    </row>
    <row r="425" customFormat="false" ht="11.4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IF(G425="Male",VLOOKUP(H425,'Shoe size conversion table'!$B$6:$D$22,2),VLOOKUP(H425,'Shoe size conversion table'!$J$6:$L$22,2))</f>
        <v>37-38</v>
      </c>
      <c r="J425" s="12" t="n">
        <f aca="false">IF(G425="Male",VLOOKUP(H425,'Shoe size conversion table'!$B$6:$D$22,3),VLOOKUP(H425,'Shoe size conversion table'!$J$6:$L$22,3))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MONTH(C425:C15392)</f>
        <v>2</v>
      </c>
      <c r="O425" s="8" t="n">
        <f aca="false">K425*(1-L425)</f>
        <v>169</v>
      </c>
    </row>
    <row r="426" customFormat="false" ht="11.4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IF(G426="Male",VLOOKUP(H426,'Shoe size conversion table'!$B$6:$D$22,2),VLOOKUP(H426,'Shoe size conversion table'!$J$6:$L$22,2))</f>
        <v>48</v>
      </c>
      <c r="J426" s="12" t="n">
        <f aca="false">IF(G426="Male",VLOOKUP(H426,'Shoe size conversion table'!$B$6:$D$22,3),VLOOKUP(H426,'Shoe size conversion table'!$J$6:$L$22,3))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MONTH(C426:C15393)</f>
        <v>2</v>
      </c>
      <c r="O426" s="8" t="n">
        <f aca="false">K426*(1-L426)</f>
        <v>125.1</v>
      </c>
    </row>
    <row r="427" customFormat="false" ht="11.4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IF(G427="Male",VLOOKUP(H427,'Shoe size conversion table'!$B$6:$D$22,2),VLOOKUP(H427,'Shoe size conversion table'!$J$6:$L$22,2))</f>
        <v>39</v>
      </c>
      <c r="J427" s="12" t="n">
        <f aca="false">IF(G427="Male",VLOOKUP(H427,'Shoe size conversion table'!$B$6:$D$22,3),VLOOKUP(H427,'Shoe size conversion table'!$J$6:$L$22,3))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MONTH(C427:C15394)</f>
        <v>2</v>
      </c>
      <c r="O427" s="8" t="n">
        <f aca="false">K427*(1-L427)</f>
        <v>189</v>
      </c>
    </row>
    <row r="428" customFormat="false" ht="11.4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IF(G428="Male",VLOOKUP(H428,'Shoe size conversion table'!$B$6:$D$22,2),VLOOKUP(H428,'Shoe size conversion table'!$J$6:$L$22,2))</f>
        <v>42</v>
      </c>
      <c r="J428" s="12" t="n">
        <f aca="false">IF(G428="Male",VLOOKUP(H428,'Shoe size conversion table'!$B$6:$D$22,3),VLOOKUP(H428,'Shoe size conversion table'!$J$6:$L$22,3))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MONTH(C428:C15395)</f>
        <v>2</v>
      </c>
      <c r="O428" s="8" t="n">
        <f aca="false">K428*(1-L428)</f>
        <v>149</v>
      </c>
    </row>
    <row r="429" customFormat="false" ht="11.4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IF(G429="Male",VLOOKUP(H429,'Shoe size conversion table'!$B$6:$D$22,2),VLOOKUP(H429,'Shoe size conversion table'!$J$6:$L$22,2))</f>
        <v>43-44</v>
      </c>
      <c r="J429" s="12" t="n">
        <f aca="false">IF(G429="Male",VLOOKUP(H429,'Shoe size conversion table'!$B$6:$D$22,3),VLOOKUP(H429,'Shoe size conversion table'!$J$6:$L$22,3))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MONTH(C429:C15396)</f>
        <v>3</v>
      </c>
      <c r="O429" s="8" t="n">
        <f aca="false">K429*(1-L429)</f>
        <v>169</v>
      </c>
    </row>
    <row r="430" customFormat="false" ht="11.4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IF(G430="Male",VLOOKUP(H430,'Shoe size conversion table'!$B$6:$D$22,2),VLOOKUP(H430,'Shoe size conversion table'!$J$6:$L$22,2))</f>
        <v>38-39</v>
      </c>
      <c r="J430" s="12" t="n">
        <f aca="false">IF(G430="Male",VLOOKUP(H430,'Shoe size conversion table'!$B$6:$D$22,3),VLOOKUP(H430,'Shoe size conversion table'!$J$6:$L$22,3))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MONTH(C430:C15397)</f>
        <v>3</v>
      </c>
      <c r="O430" s="8" t="n">
        <f aca="false">K430*(1-L430)</f>
        <v>139</v>
      </c>
    </row>
    <row r="431" customFormat="false" ht="11.4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IF(G431="Male",VLOOKUP(H431,'Shoe size conversion table'!$B$6:$D$22,2),VLOOKUP(H431,'Shoe size conversion table'!$J$6:$L$22,2))</f>
        <v>42-43</v>
      </c>
      <c r="J431" s="12" t="n">
        <f aca="false">IF(G431="Male",VLOOKUP(H431,'Shoe size conversion table'!$B$6:$D$22,3),VLOOKUP(H431,'Shoe size conversion table'!$J$6:$L$22,3))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MONTH(C431:C15398)</f>
        <v>3</v>
      </c>
      <c r="O431" s="8" t="n">
        <f aca="false">K431*(1-L431)</f>
        <v>132.3</v>
      </c>
    </row>
    <row r="432" customFormat="false" ht="11.4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IF(G432="Male",VLOOKUP(H432,'Shoe size conversion table'!$B$6:$D$22,2),VLOOKUP(H432,'Shoe size conversion table'!$J$6:$L$22,2))</f>
        <v>43-44</v>
      </c>
      <c r="J432" s="12" t="n">
        <f aca="false">IF(G432="Male",VLOOKUP(H432,'Shoe size conversion table'!$B$6:$D$22,3),VLOOKUP(H432,'Shoe size conversion table'!$J$6:$L$22,3))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MONTH(C432:C15399)</f>
        <v>3</v>
      </c>
      <c r="O432" s="8" t="n">
        <f aca="false">K432*(1-L432)</f>
        <v>139</v>
      </c>
    </row>
    <row r="433" customFormat="false" ht="11.4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IF(G433="Male",VLOOKUP(H433,'Shoe size conversion table'!$B$6:$D$22,2),VLOOKUP(H433,'Shoe size conversion table'!$J$6:$L$22,2))</f>
        <v>42</v>
      </c>
      <c r="J433" s="12" t="n">
        <f aca="false">IF(G433="Male",VLOOKUP(H433,'Shoe size conversion table'!$B$6:$D$22,3),VLOOKUP(H433,'Shoe size conversion table'!$J$6:$L$22,3))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MONTH(C433:C15400)</f>
        <v>3</v>
      </c>
      <c r="O433" s="8" t="n">
        <f aca="false">K433*(1-L433)</f>
        <v>99.5</v>
      </c>
    </row>
    <row r="434" customFormat="false" ht="11.4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IF(G434="Male",VLOOKUP(H434,'Shoe size conversion table'!$B$6:$D$22,2),VLOOKUP(H434,'Shoe size conversion table'!$J$6:$L$22,2))</f>
        <v>43-44</v>
      </c>
      <c r="J434" s="12" t="n">
        <f aca="false">IF(G434="Male",VLOOKUP(H434,'Shoe size conversion table'!$B$6:$D$22,3),VLOOKUP(H434,'Shoe size conversion table'!$J$6:$L$22,3))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MONTH(C434:C15401)</f>
        <v>3</v>
      </c>
      <c r="O434" s="8" t="n">
        <f aca="false">K434*(1-L434)</f>
        <v>125.3</v>
      </c>
    </row>
    <row r="435" customFormat="false" ht="11.4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IF(G435="Male",VLOOKUP(H435,'Shoe size conversion table'!$B$6:$D$22,2),VLOOKUP(H435,'Shoe size conversion table'!$J$6:$L$22,2))</f>
        <v>48</v>
      </c>
      <c r="J435" s="12" t="n">
        <f aca="false">IF(G435="Male",VLOOKUP(H435,'Shoe size conversion table'!$B$6:$D$22,3),VLOOKUP(H435,'Shoe size conversion table'!$J$6:$L$22,3))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MONTH(C435:C15402)</f>
        <v>3</v>
      </c>
      <c r="O435" s="8" t="n">
        <f aca="false">K435*(1-L435)</f>
        <v>125.1</v>
      </c>
    </row>
    <row r="436" customFormat="false" ht="11.4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IF(G436="Male",VLOOKUP(H436,'Shoe size conversion table'!$B$6:$D$22,2),VLOOKUP(H436,'Shoe size conversion table'!$J$6:$L$22,2))</f>
        <v>43</v>
      </c>
      <c r="J436" s="12" t="n">
        <f aca="false">IF(G436="Male",VLOOKUP(H436,'Shoe size conversion table'!$B$6:$D$22,3),VLOOKUP(H436,'Shoe size conversion table'!$J$6:$L$22,3))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MONTH(C436:C15403)</f>
        <v>3</v>
      </c>
      <c r="O436" s="8" t="n">
        <f aca="false">K436*(1-L436)</f>
        <v>139</v>
      </c>
    </row>
    <row r="437" customFormat="false" ht="11.4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IF(G437="Male",VLOOKUP(H437,'Shoe size conversion table'!$B$6:$D$22,2),VLOOKUP(H437,'Shoe size conversion table'!$J$6:$L$22,2))</f>
        <v>45</v>
      </c>
      <c r="J437" s="12" t="n">
        <f aca="false">IF(G437="Male",VLOOKUP(H437,'Shoe size conversion table'!$B$6:$D$22,3),VLOOKUP(H437,'Shoe size conversion table'!$J$6:$L$22,3))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MONTH(C437:C15404)</f>
        <v>3</v>
      </c>
      <c r="O437" s="8" t="n">
        <f aca="false">K437*(1-L437)</f>
        <v>169</v>
      </c>
    </row>
    <row r="438" customFormat="false" ht="11.4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IF(G438="Male",VLOOKUP(H438,'Shoe size conversion table'!$B$6:$D$22,2),VLOOKUP(H438,'Shoe size conversion table'!$J$6:$L$22,2))</f>
        <v>44-45</v>
      </c>
      <c r="J438" s="12" t="n">
        <f aca="false">IF(G438="Male",VLOOKUP(H438,'Shoe size conversion table'!$B$6:$D$22,3),VLOOKUP(H438,'Shoe size conversion table'!$J$6:$L$22,3))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MONTH(C438:C15405)</f>
        <v>3</v>
      </c>
      <c r="O438" s="8" t="n">
        <f aca="false">K438*(1-L438)</f>
        <v>119.2</v>
      </c>
    </row>
    <row r="439" customFormat="false" ht="11.4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IF(G439="Male",VLOOKUP(H439,'Shoe size conversion table'!$B$6:$D$22,2),VLOOKUP(H439,'Shoe size conversion table'!$J$6:$L$22,2))</f>
        <v>42-43</v>
      </c>
      <c r="J439" s="12" t="n">
        <f aca="false">IF(G439="Male",VLOOKUP(H439,'Shoe size conversion table'!$B$6:$D$22,3),VLOOKUP(H439,'Shoe size conversion table'!$J$6:$L$22,3))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MONTH(C439:C15406)</f>
        <v>3</v>
      </c>
      <c r="O439" s="8" t="n">
        <f aca="false">K439*(1-L439)</f>
        <v>159</v>
      </c>
    </row>
    <row r="440" customFormat="false" ht="11.4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IF(G440="Male",VLOOKUP(H440,'Shoe size conversion table'!$B$6:$D$22,2),VLOOKUP(H440,'Shoe size conversion table'!$J$6:$L$22,2))</f>
        <v>38-39</v>
      </c>
      <c r="J440" s="12" t="n">
        <f aca="false">IF(G440="Male",VLOOKUP(H440,'Shoe size conversion table'!$B$6:$D$22,3),VLOOKUP(H440,'Shoe size conversion table'!$J$6:$L$22,3))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MONTH(C440:C15407)</f>
        <v>3</v>
      </c>
      <c r="O440" s="8" t="n">
        <f aca="false">K440*(1-L440)</f>
        <v>149</v>
      </c>
    </row>
    <row r="441" customFormat="false" ht="11.4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IF(G441="Male",VLOOKUP(H441,'Shoe size conversion table'!$B$6:$D$22,2),VLOOKUP(H441,'Shoe size conversion table'!$J$6:$L$22,2))</f>
        <v>40-41</v>
      </c>
      <c r="J441" s="12" t="n">
        <f aca="false">IF(G441="Male",VLOOKUP(H441,'Shoe size conversion table'!$B$6:$D$22,3),VLOOKUP(H441,'Shoe size conversion table'!$J$6:$L$22,3))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MONTH(C441:C15408)</f>
        <v>3</v>
      </c>
      <c r="O441" s="8" t="n">
        <f aca="false">K441*(1-L441)</f>
        <v>134.1</v>
      </c>
    </row>
    <row r="442" customFormat="false" ht="11.4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IF(G442="Male",VLOOKUP(H442,'Shoe size conversion table'!$B$6:$D$22,2),VLOOKUP(H442,'Shoe size conversion table'!$J$6:$L$22,2))</f>
        <v>42-43</v>
      </c>
      <c r="J442" s="12" t="n">
        <f aca="false">IF(G442="Male",VLOOKUP(H442,'Shoe size conversion table'!$B$6:$D$22,3),VLOOKUP(H442,'Shoe size conversion table'!$J$6:$L$22,3))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MONTH(C442:C15409)</f>
        <v>3</v>
      </c>
      <c r="O442" s="8" t="n">
        <f aca="false">K442*(1-L442)</f>
        <v>132.3</v>
      </c>
    </row>
    <row r="443" customFormat="false" ht="11.4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IF(G443="Male",VLOOKUP(H443,'Shoe size conversion table'!$B$6:$D$22,2),VLOOKUP(H443,'Shoe size conversion table'!$J$6:$L$22,2))</f>
        <v>39-40</v>
      </c>
      <c r="J443" s="12" t="n">
        <f aca="false">IF(G443="Male",VLOOKUP(H443,'Shoe size conversion table'!$B$6:$D$22,3),VLOOKUP(H443,'Shoe size conversion table'!$J$6:$L$22,3))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MONTH(C443:C15410)</f>
        <v>3</v>
      </c>
      <c r="O443" s="8" t="n">
        <f aca="false">K443*(1-L443)</f>
        <v>169</v>
      </c>
    </row>
    <row r="444" customFormat="false" ht="11.4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IF(G444="Male",VLOOKUP(H444,'Shoe size conversion table'!$B$6:$D$22,2),VLOOKUP(H444,'Shoe size conversion table'!$J$6:$L$22,2))</f>
        <v>39</v>
      </c>
      <c r="J444" s="12" t="n">
        <f aca="false">IF(G444="Male",VLOOKUP(H444,'Shoe size conversion table'!$B$6:$D$22,3),VLOOKUP(H444,'Shoe size conversion table'!$J$6:$L$22,3))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MONTH(C444:C15411)</f>
        <v>3</v>
      </c>
      <c r="O444" s="8" t="n">
        <f aca="false">K444*(1-L444)</f>
        <v>169</v>
      </c>
    </row>
    <row r="445" customFormat="false" ht="11.4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IF(G445="Male",VLOOKUP(H445,'Shoe size conversion table'!$B$6:$D$22,2),VLOOKUP(H445,'Shoe size conversion table'!$J$6:$L$22,2))</f>
        <v>44</v>
      </c>
      <c r="J445" s="12" t="n">
        <f aca="false">IF(G445="Male",VLOOKUP(H445,'Shoe size conversion table'!$B$6:$D$22,3),VLOOKUP(H445,'Shoe size conversion table'!$J$6:$L$22,3))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MONTH(C445:C15412)</f>
        <v>3</v>
      </c>
      <c r="O445" s="8" t="n">
        <f aca="false">K445*(1-L445)</f>
        <v>79.5</v>
      </c>
    </row>
    <row r="446" customFormat="false" ht="11.4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IF(G446="Male",VLOOKUP(H446,'Shoe size conversion table'!$B$6:$D$22,2),VLOOKUP(H446,'Shoe size conversion table'!$J$6:$L$22,2))</f>
        <v>44-45</v>
      </c>
      <c r="J446" s="12" t="n">
        <f aca="false">IF(G446="Male",VLOOKUP(H446,'Shoe size conversion table'!$B$6:$D$22,3),VLOOKUP(H446,'Shoe size conversion table'!$J$6:$L$22,3))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MONTH(C446:C15413)</f>
        <v>3</v>
      </c>
      <c r="O446" s="8" t="n">
        <f aca="false">K446*(1-L446)</f>
        <v>199</v>
      </c>
    </row>
    <row r="447" customFormat="false" ht="11.4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IF(G447="Male",VLOOKUP(H447,'Shoe size conversion table'!$B$6:$D$22,2),VLOOKUP(H447,'Shoe size conversion table'!$J$6:$L$22,2))</f>
        <v>38-39</v>
      </c>
      <c r="J447" s="12" t="n">
        <f aca="false">IF(G447="Male",VLOOKUP(H447,'Shoe size conversion table'!$B$6:$D$22,3),VLOOKUP(H447,'Shoe size conversion table'!$J$6:$L$22,3))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MONTH(C447:C15414)</f>
        <v>3</v>
      </c>
      <c r="O447" s="8" t="n">
        <f aca="false">K447*(1-L447)</f>
        <v>125.1</v>
      </c>
    </row>
    <row r="448" customFormat="false" ht="11.4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IF(G448="Male",VLOOKUP(H448,'Shoe size conversion table'!$B$6:$D$22,2),VLOOKUP(H448,'Shoe size conversion table'!$J$6:$L$22,2))</f>
        <v>38-39</v>
      </c>
      <c r="J448" s="12" t="n">
        <f aca="false">IF(G448="Male",VLOOKUP(H448,'Shoe size conversion table'!$B$6:$D$22,3),VLOOKUP(H448,'Shoe size conversion table'!$J$6:$L$22,3))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MONTH(C448:C15415)</f>
        <v>3</v>
      </c>
      <c r="O448" s="8" t="n">
        <f aca="false">K448*(1-L448)</f>
        <v>179</v>
      </c>
    </row>
    <row r="449" customFormat="false" ht="11.4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IF(G449="Male",VLOOKUP(H449,'Shoe size conversion table'!$B$6:$D$22,2),VLOOKUP(H449,'Shoe size conversion table'!$J$6:$L$22,2))</f>
        <v>41</v>
      </c>
      <c r="J449" s="12" t="n">
        <f aca="false">IF(G449="Male",VLOOKUP(H449,'Shoe size conversion table'!$B$6:$D$22,3),VLOOKUP(H449,'Shoe size conversion table'!$J$6:$L$22,3))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MONTH(C449:C15416)</f>
        <v>3</v>
      </c>
      <c r="O449" s="8" t="n">
        <f aca="false">K449*(1-L449)</f>
        <v>84.5</v>
      </c>
    </row>
    <row r="450" customFormat="false" ht="11.4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IF(G450="Male",VLOOKUP(H450,'Shoe size conversion table'!$B$6:$D$22,2),VLOOKUP(H450,'Shoe size conversion table'!$J$6:$L$22,2))</f>
        <v>43-44</v>
      </c>
      <c r="J450" s="12" t="n">
        <f aca="false">IF(G450="Male",VLOOKUP(H450,'Shoe size conversion table'!$B$6:$D$22,3),VLOOKUP(H450,'Shoe size conversion table'!$J$6:$L$22,3))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MONTH(C450:C15417)</f>
        <v>3</v>
      </c>
      <c r="O450" s="8" t="n">
        <f aca="false">K450*(1-L450)</f>
        <v>189</v>
      </c>
    </row>
    <row r="451" customFormat="false" ht="11.4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IF(G451="Male",VLOOKUP(H451,'Shoe size conversion table'!$B$6:$D$22,2),VLOOKUP(H451,'Shoe size conversion table'!$J$6:$L$22,2))</f>
        <v>43</v>
      </c>
      <c r="J451" s="12" t="n">
        <f aca="false">IF(G451="Male",VLOOKUP(H451,'Shoe size conversion table'!$B$6:$D$22,3),VLOOKUP(H451,'Shoe size conversion table'!$J$6:$L$22,3))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MONTH(C451:C15418)</f>
        <v>3</v>
      </c>
      <c r="O451" s="8" t="n">
        <f aca="false">K451*(1-L451)</f>
        <v>135.2</v>
      </c>
    </row>
    <row r="452" customFormat="false" ht="11.4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IF(G452="Male",VLOOKUP(H452,'Shoe size conversion table'!$B$6:$D$22,2),VLOOKUP(H452,'Shoe size conversion table'!$J$6:$L$22,2))</f>
        <v>40</v>
      </c>
      <c r="J452" s="12" t="n">
        <f aca="false">IF(G452="Male",VLOOKUP(H452,'Shoe size conversion table'!$B$6:$D$22,3),VLOOKUP(H452,'Shoe size conversion table'!$J$6:$L$22,3))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MONTH(C452:C15419)</f>
        <v>3</v>
      </c>
      <c r="O452" s="8" t="n">
        <f aca="false">K452*(1-L452)</f>
        <v>129</v>
      </c>
    </row>
    <row r="453" customFormat="false" ht="11.4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IF(G453="Male",VLOOKUP(H453,'Shoe size conversion table'!$B$6:$D$22,2),VLOOKUP(H453,'Shoe size conversion table'!$J$6:$L$22,2))</f>
        <v>42-43</v>
      </c>
      <c r="J453" s="12" t="n">
        <f aca="false">IF(G453="Male",VLOOKUP(H453,'Shoe size conversion table'!$B$6:$D$22,3),VLOOKUP(H453,'Shoe size conversion table'!$J$6:$L$22,3))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MONTH(C453:C15420)</f>
        <v>3</v>
      </c>
      <c r="O453" s="8" t="n">
        <f aca="false">K453*(1-L453)</f>
        <v>159</v>
      </c>
    </row>
    <row r="454" customFormat="false" ht="11.4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IF(G454="Male",VLOOKUP(H454,'Shoe size conversion table'!$B$6:$D$22,2),VLOOKUP(H454,'Shoe size conversion table'!$J$6:$L$22,2))</f>
        <v>42-43</v>
      </c>
      <c r="J454" s="12" t="n">
        <f aca="false">IF(G454="Male",VLOOKUP(H454,'Shoe size conversion table'!$B$6:$D$22,3),VLOOKUP(H454,'Shoe size conversion table'!$J$6:$L$22,3))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MONTH(C454:C15421)</f>
        <v>3</v>
      </c>
      <c r="O454" s="8" t="n">
        <f aca="false">K454*(1-L454)</f>
        <v>199</v>
      </c>
    </row>
    <row r="455" customFormat="false" ht="11.4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IF(G455="Male",VLOOKUP(H455,'Shoe size conversion table'!$B$6:$D$22,2),VLOOKUP(H455,'Shoe size conversion table'!$J$6:$L$22,2))</f>
        <v>38-39</v>
      </c>
      <c r="J455" s="12" t="n">
        <f aca="false">IF(G455="Male",VLOOKUP(H455,'Shoe size conversion table'!$B$6:$D$22,3),VLOOKUP(H455,'Shoe size conversion table'!$J$6:$L$22,3))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MONTH(C455:C15422)</f>
        <v>3</v>
      </c>
      <c r="O455" s="8" t="n">
        <f aca="false">K455*(1-L455)</f>
        <v>125.1</v>
      </c>
    </row>
    <row r="456" customFormat="false" ht="11.4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IF(G456="Male",VLOOKUP(H456,'Shoe size conversion table'!$B$6:$D$22,2),VLOOKUP(H456,'Shoe size conversion table'!$J$6:$L$22,2))</f>
        <v>43-44</v>
      </c>
      <c r="J456" s="12" t="n">
        <f aca="false">IF(G456="Male",VLOOKUP(H456,'Shoe size conversion table'!$B$6:$D$22,3),VLOOKUP(H456,'Shoe size conversion table'!$J$6:$L$22,3))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MONTH(C456:C15423)</f>
        <v>3</v>
      </c>
      <c r="O456" s="8" t="n">
        <f aca="false">K456*(1-L456)</f>
        <v>90.3</v>
      </c>
    </row>
    <row r="457" customFormat="false" ht="11.4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IF(G457="Male",VLOOKUP(H457,'Shoe size conversion table'!$B$6:$D$22,2),VLOOKUP(H457,'Shoe size conversion table'!$J$6:$L$22,2))</f>
        <v>38-39</v>
      </c>
      <c r="J457" s="12" t="n">
        <f aca="false">IF(G457="Male",VLOOKUP(H457,'Shoe size conversion table'!$B$6:$D$22,3),VLOOKUP(H457,'Shoe size conversion table'!$J$6:$L$22,3))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MONTH(C457:C15424)</f>
        <v>3</v>
      </c>
      <c r="O457" s="8" t="n">
        <f aca="false">K457*(1-L457)</f>
        <v>179</v>
      </c>
    </row>
    <row r="458" customFormat="false" ht="11.4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IF(G458="Male",VLOOKUP(H458,'Shoe size conversion table'!$B$6:$D$22,2),VLOOKUP(H458,'Shoe size conversion table'!$J$6:$L$22,2))</f>
        <v>42</v>
      </c>
      <c r="J458" s="12" t="n">
        <f aca="false">IF(G458="Male",VLOOKUP(H458,'Shoe size conversion table'!$B$6:$D$22,3),VLOOKUP(H458,'Shoe size conversion table'!$J$6:$L$22,3))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MONTH(C458:C15425)</f>
        <v>3</v>
      </c>
      <c r="O458" s="8" t="n">
        <f aca="false">K458*(1-L458)</f>
        <v>152.1</v>
      </c>
    </row>
    <row r="459" customFormat="false" ht="11.4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IF(G459="Male",VLOOKUP(H459,'Shoe size conversion table'!$B$6:$D$22,2),VLOOKUP(H459,'Shoe size conversion table'!$J$6:$L$22,2))</f>
        <v>42</v>
      </c>
      <c r="J459" s="12" t="n">
        <f aca="false">IF(G459="Male",VLOOKUP(H459,'Shoe size conversion table'!$B$6:$D$22,3),VLOOKUP(H459,'Shoe size conversion table'!$J$6:$L$22,3))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MONTH(C459:C15426)</f>
        <v>3</v>
      </c>
      <c r="O459" s="8" t="n">
        <f aca="false">K459*(1-L459)</f>
        <v>149</v>
      </c>
    </row>
    <row r="460" customFormat="false" ht="11.4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IF(G460="Male",VLOOKUP(H460,'Shoe size conversion table'!$B$6:$D$22,2),VLOOKUP(H460,'Shoe size conversion table'!$J$6:$L$22,2))</f>
        <v>41</v>
      </c>
      <c r="J460" s="12" t="n">
        <f aca="false">IF(G460="Male",VLOOKUP(H460,'Shoe size conversion table'!$B$6:$D$22,3),VLOOKUP(H460,'Shoe size conversion table'!$J$6:$L$22,3))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MONTH(C460:C15427)</f>
        <v>3</v>
      </c>
      <c r="O460" s="8" t="n">
        <f aca="false">K460*(1-L460)</f>
        <v>84.5</v>
      </c>
    </row>
    <row r="461" customFormat="false" ht="11.4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IF(G461="Male",VLOOKUP(H461,'Shoe size conversion table'!$B$6:$D$22,2),VLOOKUP(H461,'Shoe size conversion table'!$J$6:$L$22,2))</f>
        <v>41</v>
      </c>
      <c r="J461" s="12" t="n">
        <f aca="false">IF(G461="Male",VLOOKUP(H461,'Shoe size conversion table'!$B$6:$D$22,3),VLOOKUP(H461,'Shoe size conversion table'!$J$6:$L$22,3))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MONTH(C461:C15428)</f>
        <v>3</v>
      </c>
      <c r="O461" s="8" t="n">
        <f aca="false">K461*(1-L461)</f>
        <v>189</v>
      </c>
    </row>
    <row r="462" customFormat="false" ht="11.4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IF(G462="Male",VLOOKUP(H462,'Shoe size conversion table'!$B$6:$D$22,2),VLOOKUP(H462,'Shoe size conversion table'!$J$6:$L$22,2))</f>
        <v>44</v>
      </c>
      <c r="J462" s="12" t="n">
        <f aca="false">IF(G462="Male",VLOOKUP(H462,'Shoe size conversion table'!$B$6:$D$22,3),VLOOKUP(H462,'Shoe size conversion table'!$J$6:$L$22,3))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MONTH(C462:C15429)</f>
        <v>3</v>
      </c>
      <c r="O462" s="8" t="n">
        <f aca="false">K462*(1-L462)</f>
        <v>94.5</v>
      </c>
    </row>
    <row r="463" customFormat="false" ht="11.4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IF(G463="Male",VLOOKUP(H463,'Shoe size conversion table'!$B$6:$D$22,2),VLOOKUP(H463,'Shoe size conversion table'!$J$6:$L$22,2))</f>
        <v>42-43</v>
      </c>
      <c r="J463" s="12" t="n">
        <f aca="false">IF(G463="Male",VLOOKUP(H463,'Shoe size conversion table'!$B$6:$D$22,3),VLOOKUP(H463,'Shoe size conversion table'!$J$6:$L$22,3))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MONTH(C463:C15430)</f>
        <v>3</v>
      </c>
      <c r="O463" s="8" t="n">
        <f aca="false">K463*(1-L463)</f>
        <v>189</v>
      </c>
    </row>
    <row r="464" customFormat="false" ht="11.4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IF(G464="Male",VLOOKUP(H464,'Shoe size conversion table'!$B$6:$D$22,2),VLOOKUP(H464,'Shoe size conversion table'!$J$6:$L$22,2))</f>
        <v>42-43</v>
      </c>
      <c r="J464" s="12" t="n">
        <f aca="false">IF(G464="Male",VLOOKUP(H464,'Shoe size conversion table'!$B$6:$D$22,3),VLOOKUP(H464,'Shoe size conversion table'!$J$6:$L$22,3))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MONTH(C464:C15431)</f>
        <v>3</v>
      </c>
      <c r="O464" s="8" t="n">
        <f aca="false">K464*(1-L464)</f>
        <v>199</v>
      </c>
    </row>
    <row r="465" customFormat="false" ht="11.4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IF(G465="Male",VLOOKUP(H465,'Shoe size conversion table'!$B$6:$D$22,2),VLOOKUP(H465,'Shoe size conversion table'!$J$6:$L$22,2))</f>
        <v>41-42</v>
      </c>
      <c r="J465" s="12" t="n">
        <f aca="false">IF(G465="Male",VLOOKUP(H465,'Shoe size conversion table'!$B$6:$D$22,3),VLOOKUP(H465,'Shoe size conversion table'!$J$6:$L$22,3))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MONTH(C465:C15432)</f>
        <v>3</v>
      </c>
      <c r="O465" s="8" t="n">
        <f aca="false">K465*(1-L465)</f>
        <v>134.1</v>
      </c>
    </row>
    <row r="466" customFormat="false" ht="11.4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IF(G466="Male",VLOOKUP(H466,'Shoe size conversion table'!$B$6:$D$22,2),VLOOKUP(H466,'Shoe size conversion table'!$J$6:$L$22,2))</f>
        <v>42-43</v>
      </c>
      <c r="J466" s="12" t="n">
        <f aca="false">IF(G466="Male",VLOOKUP(H466,'Shoe size conversion table'!$B$6:$D$22,3),VLOOKUP(H466,'Shoe size conversion table'!$J$6:$L$22,3))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MONTH(C466:C15433)</f>
        <v>3</v>
      </c>
      <c r="O466" s="8" t="n">
        <f aca="false">K466*(1-L466)</f>
        <v>199</v>
      </c>
    </row>
    <row r="467" customFormat="false" ht="11.4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IF(G467="Male",VLOOKUP(H467,'Shoe size conversion table'!$B$6:$D$22,2),VLOOKUP(H467,'Shoe size conversion table'!$J$6:$L$22,2))</f>
        <v>39-40</v>
      </c>
      <c r="J467" s="12" t="n">
        <f aca="false">IF(G467="Male",VLOOKUP(H467,'Shoe size conversion table'!$B$6:$D$22,3),VLOOKUP(H467,'Shoe size conversion table'!$J$6:$L$22,3))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MONTH(C467:C15434)</f>
        <v>3</v>
      </c>
      <c r="O467" s="8" t="n">
        <f aca="false">K467*(1-L467)</f>
        <v>189</v>
      </c>
    </row>
    <row r="468" customFormat="false" ht="11.4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IF(G468="Male",VLOOKUP(H468,'Shoe size conversion table'!$B$6:$D$22,2),VLOOKUP(H468,'Shoe size conversion table'!$J$6:$L$22,2))</f>
        <v>42</v>
      </c>
      <c r="J468" s="12" t="n">
        <f aca="false">IF(G468="Male",VLOOKUP(H468,'Shoe size conversion table'!$B$6:$D$22,3),VLOOKUP(H468,'Shoe size conversion table'!$J$6:$L$22,3))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MONTH(C468:C15435)</f>
        <v>3</v>
      </c>
      <c r="O468" s="8" t="n">
        <f aca="false">K468*(1-L468)</f>
        <v>159</v>
      </c>
    </row>
    <row r="469" customFormat="false" ht="11.4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IF(G469="Male",VLOOKUP(H469,'Shoe size conversion table'!$B$6:$D$22,2),VLOOKUP(H469,'Shoe size conversion table'!$J$6:$L$22,2))</f>
        <v>42-43</v>
      </c>
      <c r="J469" s="12" t="n">
        <f aca="false">IF(G469="Male",VLOOKUP(H469,'Shoe size conversion table'!$B$6:$D$22,3),VLOOKUP(H469,'Shoe size conversion table'!$J$6:$L$22,3))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MONTH(C469:C15436)</f>
        <v>3</v>
      </c>
      <c r="O469" s="8" t="n">
        <f aca="false">K469*(1-L469)</f>
        <v>111.2</v>
      </c>
    </row>
    <row r="470" customFormat="false" ht="11.4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IF(G470="Male",VLOOKUP(H470,'Shoe size conversion table'!$B$6:$D$22,2),VLOOKUP(H470,'Shoe size conversion table'!$J$6:$L$22,2))</f>
        <v>44-45</v>
      </c>
      <c r="J470" s="12" t="n">
        <f aca="false">IF(G470="Male",VLOOKUP(H470,'Shoe size conversion table'!$B$6:$D$22,3),VLOOKUP(H470,'Shoe size conversion table'!$J$6:$L$22,3))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MONTH(C470:C15437)</f>
        <v>3</v>
      </c>
      <c r="O470" s="8" t="n">
        <f aca="false">K470*(1-L470)</f>
        <v>119.2</v>
      </c>
    </row>
    <row r="471" customFormat="false" ht="11.4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IF(G471="Male",VLOOKUP(H471,'Shoe size conversion table'!$B$6:$D$22,2),VLOOKUP(H471,'Shoe size conversion table'!$J$6:$L$22,2))</f>
        <v>44-45</v>
      </c>
      <c r="J471" s="12" t="n">
        <f aca="false">IF(G471="Male",VLOOKUP(H471,'Shoe size conversion table'!$B$6:$D$22,3),VLOOKUP(H471,'Shoe size conversion table'!$J$6:$L$22,3))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MONTH(C471:C15438)</f>
        <v>3</v>
      </c>
      <c r="O471" s="8" t="n">
        <f aca="false">K471*(1-L471)</f>
        <v>199</v>
      </c>
    </row>
    <row r="472" customFormat="false" ht="11.4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IF(G472="Male",VLOOKUP(H472,'Shoe size conversion table'!$B$6:$D$22,2),VLOOKUP(H472,'Shoe size conversion table'!$J$6:$L$22,2))</f>
        <v>41</v>
      </c>
      <c r="J472" s="12" t="n">
        <f aca="false">IF(G472="Male",VLOOKUP(H472,'Shoe size conversion table'!$B$6:$D$22,3),VLOOKUP(H472,'Shoe size conversion table'!$J$6:$L$22,3))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MONTH(C472:C15439)</f>
        <v>3</v>
      </c>
      <c r="O472" s="8" t="n">
        <f aca="false">K472*(1-L472)</f>
        <v>189</v>
      </c>
    </row>
    <row r="473" customFormat="false" ht="11.4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IF(G473="Male",VLOOKUP(H473,'Shoe size conversion table'!$B$6:$D$22,2),VLOOKUP(H473,'Shoe size conversion table'!$J$6:$L$22,2))</f>
        <v>43-44</v>
      </c>
      <c r="J473" s="12" t="n">
        <f aca="false">IF(G473="Male",VLOOKUP(H473,'Shoe size conversion table'!$B$6:$D$22,3),VLOOKUP(H473,'Shoe size conversion table'!$J$6:$L$22,3))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MONTH(C473:C15440)</f>
        <v>3</v>
      </c>
      <c r="O473" s="8" t="n">
        <f aca="false">K473*(1-L473)</f>
        <v>143.1</v>
      </c>
    </row>
    <row r="474" customFormat="false" ht="11.4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IF(G474="Male",VLOOKUP(H474,'Shoe size conversion table'!$B$6:$D$22,2),VLOOKUP(H474,'Shoe size conversion table'!$J$6:$L$22,2))</f>
        <v>35-36</v>
      </c>
      <c r="J474" s="12" t="n">
        <f aca="false">IF(G474="Male",VLOOKUP(H474,'Shoe size conversion table'!$B$6:$D$22,3),VLOOKUP(H474,'Shoe size conversion table'!$J$6:$L$22,3))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MONTH(C474:C15441)</f>
        <v>3</v>
      </c>
      <c r="O474" s="8" t="n">
        <f aca="false">K474*(1-L474)</f>
        <v>104.3</v>
      </c>
    </row>
    <row r="475" customFormat="false" ht="11.4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IF(G475="Male",VLOOKUP(H475,'Shoe size conversion table'!$B$6:$D$22,2),VLOOKUP(H475,'Shoe size conversion table'!$J$6:$L$22,2))</f>
        <v>42</v>
      </c>
      <c r="J475" s="12" t="n">
        <f aca="false">IF(G475="Male",VLOOKUP(H475,'Shoe size conversion table'!$B$6:$D$22,3),VLOOKUP(H475,'Shoe size conversion table'!$J$6:$L$22,3))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MONTH(C475:C15442)</f>
        <v>3</v>
      </c>
      <c r="O475" s="8" t="n">
        <f aca="false">K475*(1-L475)</f>
        <v>179</v>
      </c>
    </row>
    <row r="476" customFormat="false" ht="11.4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IF(G476="Male",VLOOKUP(H476,'Shoe size conversion table'!$B$6:$D$22,2),VLOOKUP(H476,'Shoe size conversion table'!$J$6:$L$22,2))</f>
        <v>39-40</v>
      </c>
      <c r="J476" s="12" t="n">
        <f aca="false">IF(G476="Male",VLOOKUP(H476,'Shoe size conversion table'!$B$6:$D$22,3),VLOOKUP(H476,'Shoe size conversion table'!$J$6:$L$22,3))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MONTH(C476:C15443)</f>
        <v>3</v>
      </c>
      <c r="O476" s="8" t="n">
        <f aca="false">K476*(1-L476)</f>
        <v>189</v>
      </c>
    </row>
    <row r="477" customFormat="false" ht="11.4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IF(G477="Male",VLOOKUP(H477,'Shoe size conversion table'!$B$6:$D$22,2),VLOOKUP(H477,'Shoe size conversion table'!$J$6:$L$22,2))</f>
        <v>45</v>
      </c>
      <c r="J477" s="12" t="n">
        <f aca="false">IF(G477="Male",VLOOKUP(H477,'Shoe size conversion table'!$B$6:$D$22,3),VLOOKUP(H477,'Shoe size conversion table'!$J$6:$L$22,3))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MONTH(C477:C15444)</f>
        <v>3</v>
      </c>
      <c r="O477" s="8" t="n">
        <f aca="false">K477*(1-L477)</f>
        <v>179</v>
      </c>
    </row>
    <row r="478" customFormat="false" ht="11.4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IF(G478="Male",VLOOKUP(H478,'Shoe size conversion table'!$B$6:$D$22,2),VLOOKUP(H478,'Shoe size conversion table'!$J$6:$L$22,2))</f>
        <v>42</v>
      </c>
      <c r="J478" s="12" t="n">
        <f aca="false">IF(G478="Male",VLOOKUP(H478,'Shoe size conversion table'!$B$6:$D$22,3),VLOOKUP(H478,'Shoe size conversion table'!$J$6:$L$22,3))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MONTH(C478:C15445)</f>
        <v>3</v>
      </c>
      <c r="O478" s="8" t="n">
        <f aca="false">K478*(1-L478)</f>
        <v>159</v>
      </c>
    </row>
    <row r="479" customFormat="false" ht="11.4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IF(G479="Male",VLOOKUP(H479,'Shoe size conversion table'!$B$6:$D$22,2),VLOOKUP(H479,'Shoe size conversion table'!$J$6:$L$22,2))</f>
        <v>42-43</v>
      </c>
      <c r="J479" s="12" t="n">
        <f aca="false">IF(G479="Male",VLOOKUP(H479,'Shoe size conversion table'!$B$6:$D$22,3),VLOOKUP(H479,'Shoe size conversion table'!$J$6:$L$22,3))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MONTH(C479:C15446)</f>
        <v>3</v>
      </c>
      <c r="O479" s="8" t="n">
        <f aca="false">K479*(1-L479)</f>
        <v>111.2</v>
      </c>
    </row>
    <row r="480" customFormat="false" ht="11.4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IF(G480="Male",VLOOKUP(H480,'Shoe size conversion table'!$B$6:$D$22,2),VLOOKUP(H480,'Shoe size conversion table'!$J$6:$L$22,2))</f>
        <v>42-43</v>
      </c>
      <c r="J480" s="12" t="n">
        <f aca="false">IF(G480="Male",VLOOKUP(H480,'Shoe size conversion table'!$B$6:$D$22,3),VLOOKUP(H480,'Shoe size conversion table'!$J$6:$L$22,3))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MONTH(C480:C15447)</f>
        <v>3</v>
      </c>
      <c r="O480" s="8" t="n">
        <f aca="false">K480*(1-L480)</f>
        <v>159</v>
      </c>
    </row>
    <row r="481" customFormat="false" ht="11.4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IF(G481="Male",VLOOKUP(H481,'Shoe size conversion table'!$B$6:$D$22,2),VLOOKUP(H481,'Shoe size conversion table'!$J$6:$L$22,2))</f>
        <v>44-45</v>
      </c>
      <c r="J481" s="12" t="n">
        <f aca="false">IF(G481="Male",VLOOKUP(H481,'Shoe size conversion table'!$B$6:$D$22,3),VLOOKUP(H481,'Shoe size conversion table'!$J$6:$L$22,3))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MONTH(C481:C15448)</f>
        <v>3</v>
      </c>
      <c r="O481" s="8" t="n">
        <f aca="false">K481*(1-L481)</f>
        <v>199</v>
      </c>
    </row>
    <row r="482" customFormat="false" ht="11.4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IF(G482="Male",VLOOKUP(H482,'Shoe size conversion table'!$B$6:$D$22,2),VLOOKUP(H482,'Shoe size conversion table'!$J$6:$L$22,2))</f>
        <v>40</v>
      </c>
      <c r="J482" s="12" t="n">
        <f aca="false">IF(G482="Male",VLOOKUP(H482,'Shoe size conversion table'!$B$6:$D$22,3),VLOOKUP(H482,'Shoe size conversion table'!$J$6:$L$22,3))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MONTH(C482:C15449)</f>
        <v>3</v>
      </c>
      <c r="O482" s="8" t="n">
        <f aca="false">K482*(1-L482)</f>
        <v>129</v>
      </c>
    </row>
    <row r="483" customFormat="false" ht="11.4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IF(G483="Male",VLOOKUP(H483,'Shoe size conversion table'!$B$6:$D$22,2),VLOOKUP(H483,'Shoe size conversion table'!$J$6:$L$22,2))</f>
        <v>43-44</v>
      </c>
      <c r="J483" s="12" t="n">
        <f aca="false">IF(G483="Male",VLOOKUP(H483,'Shoe size conversion table'!$B$6:$D$22,3),VLOOKUP(H483,'Shoe size conversion table'!$J$6:$L$22,3))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MONTH(C483:C15450)</f>
        <v>3</v>
      </c>
      <c r="O483" s="8" t="n">
        <f aca="false">K483*(1-L483)</f>
        <v>199</v>
      </c>
    </row>
    <row r="484" customFormat="false" ht="11.4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IF(G484="Male",VLOOKUP(H484,'Shoe size conversion table'!$B$6:$D$22,2),VLOOKUP(H484,'Shoe size conversion table'!$J$6:$L$22,2))</f>
        <v>42</v>
      </c>
      <c r="J484" s="12" t="n">
        <f aca="false">IF(G484="Male",VLOOKUP(H484,'Shoe size conversion table'!$B$6:$D$22,3),VLOOKUP(H484,'Shoe size conversion table'!$J$6:$L$22,3))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MONTH(C484:C15451)</f>
        <v>3</v>
      </c>
      <c r="O484" s="8" t="n">
        <f aca="false">K484*(1-L484)</f>
        <v>149</v>
      </c>
    </row>
    <row r="485" customFormat="false" ht="11.4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IF(G485="Male",VLOOKUP(H485,'Shoe size conversion table'!$B$6:$D$22,2),VLOOKUP(H485,'Shoe size conversion table'!$J$6:$L$22,2))</f>
        <v>43</v>
      </c>
      <c r="J485" s="12" t="n">
        <f aca="false">IF(G485="Male",VLOOKUP(H485,'Shoe size conversion table'!$B$6:$D$22,3),VLOOKUP(H485,'Shoe size conversion table'!$J$6:$L$22,3))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MONTH(C485:C15452)</f>
        <v>3</v>
      </c>
      <c r="O485" s="8" t="n">
        <f aca="false">K485*(1-L485)</f>
        <v>139</v>
      </c>
    </row>
    <row r="486" customFormat="false" ht="11.4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IF(G486="Male",VLOOKUP(H486,'Shoe size conversion table'!$B$6:$D$22,2),VLOOKUP(H486,'Shoe size conversion table'!$J$6:$L$22,2))</f>
        <v>45</v>
      </c>
      <c r="J486" s="12" t="n">
        <f aca="false">IF(G486="Male",VLOOKUP(H486,'Shoe size conversion table'!$B$6:$D$22,3),VLOOKUP(H486,'Shoe size conversion table'!$J$6:$L$22,3))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MONTH(C486:C15453)</f>
        <v>3</v>
      </c>
      <c r="O486" s="8" t="n">
        <f aca="false">K486*(1-L486)</f>
        <v>179</v>
      </c>
    </row>
    <row r="487" customFormat="false" ht="11.4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IF(G487="Male",VLOOKUP(H487,'Shoe size conversion table'!$B$6:$D$22,2),VLOOKUP(H487,'Shoe size conversion table'!$J$6:$L$22,2))</f>
        <v>42</v>
      </c>
      <c r="J487" s="12" t="n">
        <f aca="false">IF(G487="Male",VLOOKUP(H487,'Shoe size conversion table'!$B$6:$D$22,3),VLOOKUP(H487,'Shoe size conversion table'!$J$6:$L$22,3))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MONTH(C487:C15454)</f>
        <v>3</v>
      </c>
      <c r="O487" s="8" t="n">
        <f aca="false">K487*(1-L487)</f>
        <v>159</v>
      </c>
    </row>
    <row r="488" customFormat="false" ht="11.4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IF(G488="Male",VLOOKUP(H488,'Shoe size conversion table'!$B$6:$D$22,2),VLOOKUP(H488,'Shoe size conversion table'!$J$6:$L$22,2))</f>
        <v>42-43</v>
      </c>
      <c r="J488" s="12" t="n">
        <f aca="false">IF(G488="Male",VLOOKUP(H488,'Shoe size conversion table'!$B$6:$D$22,3),VLOOKUP(H488,'Shoe size conversion table'!$J$6:$L$22,3))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MONTH(C488:C15455)</f>
        <v>3</v>
      </c>
      <c r="O488" s="8" t="n">
        <f aca="false">K488*(1-L488)</f>
        <v>111.2</v>
      </c>
    </row>
    <row r="489" customFormat="false" ht="11.4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IF(G489="Male",VLOOKUP(H489,'Shoe size conversion table'!$B$6:$D$22,2),VLOOKUP(H489,'Shoe size conversion table'!$J$6:$L$22,2))</f>
        <v>39-40</v>
      </c>
      <c r="J489" s="12" t="n">
        <f aca="false">IF(G489="Male",VLOOKUP(H489,'Shoe size conversion table'!$B$6:$D$22,3),VLOOKUP(H489,'Shoe size conversion table'!$J$6:$L$22,3))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MONTH(C489:C15456)</f>
        <v>3</v>
      </c>
      <c r="O489" s="8" t="n">
        <f aca="false">K489*(1-L489)</f>
        <v>129</v>
      </c>
    </row>
    <row r="490" customFormat="false" ht="11.4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IF(G490="Male",VLOOKUP(H490,'Shoe size conversion table'!$B$6:$D$22,2),VLOOKUP(H490,'Shoe size conversion table'!$J$6:$L$22,2))</f>
        <v>42</v>
      </c>
      <c r="J490" s="12" t="n">
        <f aca="false">IF(G490="Male",VLOOKUP(H490,'Shoe size conversion table'!$B$6:$D$22,3),VLOOKUP(H490,'Shoe size conversion table'!$J$6:$L$22,3))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MONTH(C490:C15457)</f>
        <v>3</v>
      </c>
      <c r="O490" s="8" t="n">
        <f aca="false">K490*(1-L490)</f>
        <v>149</v>
      </c>
    </row>
    <row r="491" customFormat="false" ht="11.4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IF(G491="Male",VLOOKUP(H491,'Shoe size conversion table'!$B$6:$D$22,2),VLOOKUP(H491,'Shoe size conversion table'!$J$6:$L$22,2))</f>
        <v>40-41</v>
      </c>
      <c r="J491" s="12" t="n">
        <f aca="false">IF(G491="Male",VLOOKUP(H491,'Shoe size conversion table'!$B$6:$D$22,3),VLOOKUP(H491,'Shoe size conversion table'!$J$6:$L$22,3))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MONTH(C491:C15458)</f>
        <v>3</v>
      </c>
      <c r="O491" s="8" t="n">
        <f aca="false">K491*(1-L491)</f>
        <v>139</v>
      </c>
    </row>
    <row r="492" customFormat="false" ht="11.4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IF(G492="Male",VLOOKUP(H492,'Shoe size conversion table'!$B$6:$D$22,2),VLOOKUP(H492,'Shoe size conversion table'!$J$6:$L$22,2))</f>
        <v>42-43</v>
      </c>
      <c r="J492" s="12" t="n">
        <f aca="false">IF(G492="Male",VLOOKUP(H492,'Shoe size conversion table'!$B$6:$D$22,3),VLOOKUP(H492,'Shoe size conversion table'!$J$6:$L$22,3))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MONTH(C492:C15459)</f>
        <v>3</v>
      </c>
      <c r="O492" s="8" t="n">
        <f aca="false">K492*(1-L492)</f>
        <v>143.2</v>
      </c>
    </row>
    <row r="493" customFormat="false" ht="11.4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IF(G493="Male",VLOOKUP(H493,'Shoe size conversion table'!$B$6:$D$22,2),VLOOKUP(H493,'Shoe size conversion table'!$J$6:$L$22,2))</f>
        <v>39-40</v>
      </c>
      <c r="J493" s="12" t="n">
        <f aca="false">IF(G493="Male",VLOOKUP(H493,'Shoe size conversion table'!$B$6:$D$22,3),VLOOKUP(H493,'Shoe size conversion table'!$J$6:$L$22,3))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MONTH(C493:C15460)</f>
        <v>3</v>
      </c>
      <c r="O493" s="8" t="n">
        <f aca="false">K493*(1-L493)</f>
        <v>179</v>
      </c>
    </row>
    <row r="494" customFormat="false" ht="11.4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IF(G494="Male",VLOOKUP(H494,'Shoe size conversion table'!$B$6:$D$22,2),VLOOKUP(H494,'Shoe size conversion table'!$J$6:$L$22,2))</f>
        <v>38-39</v>
      </c>
      <c r="J494" s="12" t="n">
        <f aca="false">IF(G494="Male",VLOOKUP(H494,'Shoe size conversion table'!$B$6:$D$22,3),VLOOKUP(H494,'Shoe size conversion table'!$J$6:$L$22,3))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MONTH(C494:C15461)</f>
        <v>3</v>
      </c>
      <c r="O494" s="8" t="n">
        <f aca="false">K494*(1-L494)</f>
        <v>151.2</v>
      </c>
    </row>
    <row r="495" customFormat="false" ht="11.4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IF(G495="Male",VLOOKUP(H495,'Shoe size conversion table'!$B$6:$D$22,2),VLOOKUP(H495,'Shoe size conversion table'!$J$6:$L$22,2))</f>
        <v>39-40</v>
      </c>
      <c r="J495" s="12" t="n">
        <f aca="false">IF(G495="Male",VLOOKUP(H495,'Shoe size conversion table'!$B$6:$D$22,3),VLOOKUP(H495,'Shoe size conversion table'!$J$6:$L$22,3))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MONTH(C495:C15462)</f>
        <v>3</v>
      </c>
      <c r="O495" s="8" t="n">
        <f aca="false">K495*(1-L495)</f>
        <v>169</v>
      </c>
    </row>
    <row r="496" customFormat="false" ht="11.4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IF(G496="Male",VLOOKUP(H496,'Shoe size conversion table'!$B$6:$D$22,2),VLOOKUP(H496,'Shoe size conversion table'!$J$6:$L$22,2))</f>
        <v>44-45</v>
      </c>
      <c r="J496" s="12" t="n">
        <f aca="false">IF(G496="Male",VLOOKUP(H496,'Shoe size conversion table'!$B$6:$D$22,3),VLOOKUP(H496,'Shoe size conversion table'!$J$6:$L$22,3))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MONTH(C496:C15463)</f>
        <v>3</v>
      </c>
      <c r="O496" s="8" t="n">
        <f aca="false">K496*(1-L496)</f>
        <v>169</v>
      </c>
    </row>
    <row r="497" customFormat="false" ht="11.4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IF(G497="Male",VLOOKUP(H497,'Shoe size conversion table'!$B$6:$D$22,2),VLOOKUP(H497,'Shoe size conversion table'!$J$6:$L$22,2))</f>
        <v>39</v>
      </c>
      <c r="J497" s="12" t="n">
        <f aca="false">IF(G497="Male",VLOOKUP(H497,'Shoe size conversion table'!$B$6:$D$22,3),VLOOKUP(H497,'Shoe size conversion table'!$J$6:$L$22,3))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MONTH(C497:C15464)</f>
        <v>3</v>
      </c>
      <c r="O497" s="8" t="n">
        <f aca="false">K497*(1-L497)</f>
        <v>169</v>
      </c>
    </row>
    <row r="498" customFormat="false" ht="11.4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IF(G498="Male",VLOOKUP(H498,'Shoe size conversion table'!$B$6:$D$22,2),VLOOKUP(H498,'Shoe size conversion table'!$J$6:$L$22,2))</f>
        <v>37-38</v>
      </c>
      <c r="J498" s="12" t="n">
        <f aca="false">IF(G498="Male",VLOOKUP(H498,'Shoe size conversion table'!$B$6:$D$22,3),VLOOKUP(H498,'Shoe size conversion table'!$J$6:$L$22,3))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MONTH(C498:C15465)</f>
        <v>3</v>
      </c>
      <c r="O498" s="8" t="n">
        <f aca="false">K498*(1-L498)</f>
        <v>189</v>
      </c>
    </row>
    <row r="499" customFormat="false" ht="11.4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IF(G499="Male",VLOOKUP(H499,'Shoe size conversion table'!$B$6:$D$22,2),VLOOKUP(H499,'Shoe size conversion table'!$J$6:$L$22,2))</f>
        <v>38-39</v>
      </c>
      <c r="J499" s="12" t="n">
        <f aca="false">IF(G499="Male",VLOOKUP(H499,'Shoe size conversion table'!$B$6:$D$22,3),VLOOKUP(H499,'Shoe size conversion table'!$J$6:$L$22,3))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MONTH(C499:C15466)</f>
        <v>3</v>
      </c>
      <c r="O499" s="8" t="n">
        <f aca="false">K499*(1-L499)</f>
        <v>94.5</v>
      </c>
    </row>
    <row r="500" customFormat="false" ht="11.4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IF(G500="Male",VLOOKUP(H500,'Shoe size conversion table'!$B$6:$D$22,2),VLOOKUP(H500,'Shoe size conversion table'!$J$6:$L$22,2))</f>
        <v>42-43</v>
      </c>
      <c r="J500" s="12" t="n">
        <f aca="false">IF(G500="Male",VLOOKUP(H500,'Shoe size conversion table'!$B$6:$D$22,3),VLOOKUP(H500,'Shoe size conversion table'!$J$6:$L$22,3))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MONTH(C500:C15467)</f>
        <v>3</v>
      </c>
      <c r="O500" s="8" t="n">
        <f aca="false">K500*(1-L500)</f>
        <v>199</v>
      </c>
    </row>
    <row r="501" customFormat="false" ht="11.4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IF(G501="Male",VLOOKUP(H501,'Shoe size conversion table'!$B$6:$D$22,2),VLOOKUP(H501,'Shoe size conversion table'!$J$6:$L$22,2))</f>
        <v>41</v>
      </c>
      <c r="J501" s="12" t="n">
        <f aca="false">IF(G501="Male",VLOOKUP(H501,'Shoe size conversion table'!$B$6:$D$22,3),VLOOKUP(H501,'Shoe size conversion table'!$J$6:$L$22,3))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MONTH(C501:C15468)</f>
        <v>3</v>
      </c>
      <c r="O501" s="8" t="n">
        <f aca="false">K501*(1-L501)</f>
        <v>118.3</v>
      </c>
    </row>
    <row r="502" customFormat="false" ht="11.4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IF(G502="Male",VLOOKUP(H502,'Shoe size conversion table'!$B$6:$D$22,2),VLOOKUP(H502,'Shoe size conversion table'!$J$6:$L$22,2))</f>
        <v>37-38</v>
      </c>
      <c r="J502" s="12" t="n">
        <f aca="false">IF(G502="Male",VLOOKUP(H502,'Shoe size conversion table'!$B$6:$D$22,3),VLOOKUP(H502,'Shoe size conversion table'!$J$6:$L$22,3))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MONTH(C502:C15469)</f>
        <v>3</v>
      </c>
      <c r="O502" s="8" t="n">
        <f aca="false">K502*(1-L502)</f>
        <v>125.3</v>
      </c>
    </row>
    <row r="503" customFormat="false" ht="11.4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IF(G503="Male",VLOOKUP(H503,'Shoe size conversion table'!$B$6:$D$22,2),VLOOKUP(H503,'Shoe size conversion table'!$J$6:$L$22,2))</f>
        <v>40-41</v>
      </c>
      <c r="J503" s="12" t="n">
        <f aca="false">IF(G503="Male",VLOOKUP(H503,'Shoe size conversion table'!$B$6:$D$22,3),VLOOKUP(H503,'Shoe size conversion table'!$J$6:$L$22,3))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MONTH(C503:C15470)</f>
        <v>3</v>
      </c>
      <c r="O503" s="8" t="n">
        <f aca="false">K503*(1-L503)</f>
        <v>169</v>
      </c>
    </row>
    <row r="504" customFormat="false" ht="11.4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IF(G504="Male",VLOOKUP(H504,'Shoe size conversion table'!$B$6:$D$22,2),VLOOKUP(H504,'Shoe size conversion table'!$J$6:$L$22,2))</f>
        <v>44</v>
      </c>
      <c r="J504" s="12" t="n">
        <f aca="false">IF(G504="Male",VLOOKUP(H504,'Shoe size conversion table'!$B$6:$D$22,3),VLOOKUP(H504,'Shoe size conversion table'!$J$6:$L$22,3))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MONTH(C504:C15471)</f>
        <v>3</v>
      </c>
      <c r="O504" s="8" t="n">
        <f aca="false">K504*(1-L504)</f>
        <v>94.5</v>
      </c>
    </row>
    <row r="505" customFormat="false" ht="11.4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IF(G505="Male",VLOOKUP(H505,'Shoe size conversion table'!$B$6:$D$22,2),VLOOKUP(H505,'Shoe size conversion table'!$J$6:$L$22,2))</f>
        <v>42-43</v>
      </c>
      <c r="J505" s="12" t="n">
        <f aca="false">IF(G505="Male",VLOOKUP(H505,'Shoe size conversion table'!$B$6:$D$22,3),VLOOKUP(H505,'Shoe size conversion table'!$J$6:$L$22,3))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MONTH(C505:C15472)</f>
        <v>3</v>
      </c>
      <c r="O505" s="8" t="n">
        <f aca="false">K505*(1-L505)</f>
        <v>104.3</v>
      </c>
    </row>
    <row r="506" customFormat="false" ht="11.4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IF(G506="Male",VLOOKUP(H506,'Shoe size conversion table'!$B$6:$D$22,2),VLOOKUP(H506,'Shoe size conversion table'!$J$6:$L$22,2))</f>
        <v>43</v>
      </c>
      <c r="J506" s="12" t="n">
        <f aca="false">IF(G506="Male",VLOOKUP(H506,'Shoe size conversion table'!$B$6:$D$22,3),VLOOKUP(H506,'Shoe size conversion table'!$J$6:$L$22,3))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MONTH(C506:C15473)</f>
        <v>3</v>
      </c>
      <c r="O506" s="8" t="n">
        <f aca="false">K506*(1-L506)</f>
        <v>90.3</v>
      </c>
    </row>
    <row r="507" customFormat="false" ht="11.4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IF(G507="Male",VLOOKUP(H507,'Shoe size conversion table'!$B$6:$D$22,2),VLOOKUP(H507,'Shoe size conversion table'!$J$6:$L$22,2))</f>
        <v>41-42</v>
      </c>
      <c r="J507" s="12" t="n">
        <f aca="false">IF(G507="Male",VLOOKUP(H507,'Shoe size conversion table'!$B$6:$D$22,3),VLOOKUP(H507,'Shoe size conversion table'!$J$6:$L$22,3))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MONTH(C507:C15474)</f>
        <v>3</v>
      </c>
      <c r="O507" s="8" t="n">
        <f aca="false">K507*(1-L507)</f>
        <v>159</v>
      </c>
    </row>
    <row r="508" customFormat="false" ht="11.4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IF(G508="Male",VLOOKUP(H508,'Shoe size conversion table'!$B$6:$D$22,2),VLOOKUP(H508,'Shoe size conversion table'!$J$6:$L$22,2))</f>
        <v>37-38</v>
      </c>
      <c r="J508" s="12" t="n">
        <f aca="false">IF(G508="Male",VLOOKUP(H508,'Shoe size conversion table'!$B$6:$D$22,3),VLOOKUP(H508,'Shoe size conversion table'!$J$6:$L$22,3))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MONTH(C508:C15475)</f>
        <v>3</v>
      </c>
      <c r="O508" s="8" t="n">
        <f aca="false">K508*(1-L508)</f>
        <v>189</v>
      </c>
    </row>
    <row r="509" customFormat="false" ht="11.4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IF(G509="Male",VLOOKUP(H509,'Shoe size conversion table'!$B$6:$D$22,2),VLOOKUP(H509,'Shoe size conversion table'!$J$6:$L$22,2))</f>
        <v>41</v>
      </c>
      <c r="J509" s="12" t="n">
        <f aca="false">IF(G509="Male",VLOOKUP(H509,'Shoe size conversion table'!$B$6:$D$22,3),VLOOKUP(H509,'Shoe size conversion table'!$J$6:$L$22,3))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MONTH(C509:C15476)</f>
        <v>3</v>
      </c>
      <c r="O509" s="8" t="n">
        <f aca="false">K509*(1-L509)</f>
        <v>189</v>
      </c>
    </row>
    <row r="510" customFormat="false" ht="11.4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IF(G510="Male",VLOOKUP(H510,'Shoe size conversion table'!$B$6:$D$22,2),VLOOKUP(H510,'Shoe size conversion table'!$J$6:$L$22,2))</f>
        <v>37-38</v>
      </c>
      <c r="J510" s="12" t="n">
        <f aca="false">IF(G510="Male",VLOOKUP(H510,'Shoe size conversion table'!$B$6:$D$22,3),VLOOKUP(H510,'Shoe size conversion table'!$J$6:$L$22,3))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MONTH(C510:C15477)</f>
        <v>3</v>
      </c>
      <c r="O510" s="8" t="n">
        <f aca="false">K510*(1-L510)</f>
        <v>169</v>
      </c>
    </row>
    <row r="511" customFormat="false" ht="11.4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IF(G511="Male",VLOOKUP(H511,'Shoe size conversion table'!$B$6:$D$22,2),VLOOKUP(H511,'Shoe size conversion table'!$J$6:$L$22,2))</f>
        <v>43-44</v>
      </c>
      <c r="J511" s="12" t="n">
        <f aca="false">IF(G511="Male",VLOOKUP(H511,'Shoe size conversion table'!$B$6:$D$22,3),VLOOKUP(H511,'Shoe size conversion table'!$J$6:$L$22,3))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MONTH(C511:C15478)</f>
        <v>3</v>
      </c>
      <c r="O511" s="8" t="n">
        <f aca="false">K511*(1-L511)</f>
        <v>169</v>
      </c>
    </row>
    <row r="512" customFormat="false" ht="11.4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IF(G512="Male",VLOOKUP(H512,'Shoe size conversion table'!$B$6:$D$22,2),VLOOKUP(H512,'Shoe size conversion table'!$J$6:$L$22,2))</f>
        <v>43</v>
      </c>
      <c r="J512" s="12" t="n">
        <f aca="false">IF(G512="Male",VLOOKUP(H512,'Shoe size conversion table'!$B$6:$D$22,3),VLOOKUP(H512,'Shoe size conversion table'!$J$6:$L$22,3))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MONTH(C512:C15479)</f>
        <v>3</v>
      </c>
      <c r="O512" s="8" t="n">
        <f aca="false">K512*(1-L512)</f>
        <v>159</v>
      </c>
    </row>
    <row r="513" customFormat="false" ht="11.4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IF(G513="Male",VLOOKUP(H513,'Shoe size conversion table'!$B$6:$D$22,2),VLOOKUP(H513,'Shoe size conversion table'!$J$6:$L$22,2))</f>
        <v>39-40</v>
      </c>
      <c r="J513" s="12" t="n">
        <f aca="false">IF(G513="Male",VLOOKUP(H513,'Shoe size conversion table'!$B$6:$D$22,3),VLOOKUP(H513,'Shoe size conversion table'!$J$6:$L$22,3))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MONTH(C513:C15480)</f>
        <v>3</v>
      </c>
      <c r="O513" s="8" t="n">
        <f aca="false">K513*(1-L513)</f>
        <v>159</v>
      </c>
    </row>
    <row r="514" customFormat="false" ht="11.4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IF(G514="Male",VLOOKUP(H514,'Shoe size conversion table'!$B$6:$D$22,2),VLOOKUP(H514,'Shoe size conversion table'!$J$6:$L$22,2))</f>
        <v>43</v>
      </c>
      <c r="J514" s="12" t="n">
        <f aca="false">IF(G514="Male",VLOOKUP(H514,'Shoe size conversion table'!$B$6:$D$22,3),VLOOKUP(H514,'Shoe size conversion table'!$J$6:$L$22,3))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MONTH(C514:C15481)</f>
        <v>3</v>
      </c>
      <c r="O514" s="8" t="n">
        <f aca="false">K514*(1-L514)</f>
        <v>143.2</v>
      </c>
    </row>
    <row r="515" customFormat="false" ht="11.4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IF(G515="Male",VLOOKUP(H515,'Shoe size conversion table'!$B$6:$D$22,2),VLOOKUP(H515,'Shoe size conversion table'!$J$6:$L$22,2))</f>
        <v>44</v>
      </c>
      <c r="J515" s="12" t="n">
        <f aca="false">IF(G515="Male",VLOOKUP(H515,'Shoe size conversion table'!$B$6:$D$22,3),VLOOKUP(H515,'Shoe size conversion table'!$J$6:$L$22,3))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MONTH(C515:C15482)</f>
        <v>3</v>
      </c>
      <c r="O515" s="8" t="n">
        <f aca="false">K515*(1-L515)</f>
        <v>94.5</v>
      </c>
    </row>
    <row r="516" customFormat="false" ht="11.4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IF(G516="Male",VLOOKUP(H516,'Shoe size conversion table'!$B$6:$D$22,2),VLOOKUP(H516,'Shoe size conversion table'!$J$6:$L$22,2))</f>
        <v>40</v>
      </c>
      <c r="J516" s="12" t="n">
        <f aca="false">IF(G516="Male",VLOOKUP(H516,'Shoe size conversion table'!$B$6:$D$22,3),VLOOKUP(H516,'Shoe size conversion table'!$J$6:$L$22,3))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MONTH(C516:C15483)</f>
        <v>3</v>
      </c>
      <c r="O516" s="8" t="n">
        <f aca="false">K516*(1-L516)</f>
        <v>179</v>
      </c>
    </row>
    <row r="517" customFormat="false" ht="11.4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IF(G517="Male",VLOOKUP(H517,'Shoe size conversion table'!$B$6:$D$22,2),VLOOKUP(H517,'Shoe size conversion table'!$J$6:$L$22,2))</f>
        <v>40</v>
      </c>
      <c r="J517" s="12" t="n">
        <f aca="false">IF(G517="Male",VLOOKUP(H517,'Shoe size conversion table'!$B$6:$D$22,3),VLOOKUP(H517,'Shoe size conversion table'!$J$6:$L$22,3))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MONTH(C517:C15484)</f>
        <v>3</v>
      </c>
      <c r="O517" s="8" t="n">
        <f aca="false">K517*(1-L517)</f>
        <v>143.1</v>
      </c>
    </row>
    <row r="518" customFormat="false" ht="11.4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IF(G518="Male",VLOOKUP(H518,'Shoe size conversion table'!$B$6:$D$22,2),VLOOKUP(H518,'Shoe size conversion table'!$J$6:$L$22,2))</f>
        <v>37-38</v>
      </c>
      <c r="J518" s="12" t="n">
        <f aca="false">IF(G518="Male",VLOOKUP(H518,'Shoe size conversion table'!$B$6:$D$22,3),VLOOKUP(H518,'Shoe size conversion table'!$J$6:$L$22,3))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MONTH(C518:C15485)</f>
        <v>3</v>
      </c>
      <c r="O518" s="8" t="n">
        <f aca="false">K518*(1-L518)</f>
        <v>161.1</v>
      </c>
    </row>
    <row r="519" customFormat="false" ht="11.4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IF(G519="Male",VLOOKUP(H519,'Shoe size conversion table'!$B$6:$D$22,2),VLOOKUP(H519,'Shoe size conversion table'!$J$6:$L$22,2))</f>
        <v>42-43</v>
      </c>
      <c r="J519" s="12" t="n">
        <f aca="false">IF(G519="Male",VLOOKUP(H519,'Shoe size conversion table'!$B$6:$D$22,3),VLOOKUP(H519,'Shoe size conversion table'!$J$6:$L$22,3))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MONTH(C519:C15486)</f>
        <v>3</v>
      </c>
      <c r="O519" s="8" t="n">
        <f aca="false">K519*(1-L519)</f>
        <v>104.3</v>
      </c>
    </row>
    <row r="520" customFormat="false" ht="11.4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IF(G520="Male",VLOOKUP(H520,'Shoe size conversion table'!$B$6:$D$22,2),VLOOKUP(H520,'Shoe size conversion table'!$J$6:$L$22,2))</f>
        <v>43</v>
      </c>
      <c r="J520" s="12" t="n">
        <f aca="false">IF(G520="Male",VLOOKUP(H520,'Shoe size conversion table'!$B$6:$D$22,3),VLOOKUP(H520,'Shoe size conversion table'!$J$6:$L$22,3))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MONTH(C520:C15487)</f>
        <v>3</v>
      </c>
      <c r="O520" s="8" t="n">
        <f aca="false">K520*(1-L520)</f>
        <v>169</v>
      </c>
    </row>
    <row r="521" customFormat="false" ht="11.4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IF(G521="Male",VLOOKUP(H521,'Shoe size conversion table'!$B$6:$D$22,2),VLOOKUP(H521,'Shoe size conversion table'!$J$6:$L$22,2))</f>
        <v>38-39</v>
      </c>
      <c r="J521" s="12" t="n">
        <f aca="false">IF(G521="Male",VLOOKUP(H521,'Shoe size conversion table'!$B$6:$D$22,3),VLOOKUP(H521,'Shoe size conversion table'!$J$6:$L$22,3))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MONTH(C521:C15488)</f>
        <v>3</v>
      </c>
      <c r="O521" s="8" t="n">
        <f aca="false">K521*(1-L521)</f>
        <v>189</v>
      </c>
    </row>
    <row r="522" customFormat="false" ht="11.4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IF(G522="Male",VLOOKUP(H522,'Shoe size conversion table'!$B$6:$D$22,2),VLOOKUP(H522,'Shoe size conversion table'!$J$6:$L$22,2))</f>
        <v>41</v>
      </c>
      <c r="J522" s="12" t="n">
        <f aca="false">IF(G522="Male",VLOOKUP(H522,'Shoe size conversion table'!$B$6:$D$22,3),VLOOKUP(H522,'Shoe size conversion table'!$J$6:$L$22,3))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MONTH(C522:C15489)</f>
        <v>3</v>
      </c>
      <c r="O522" s="8" t="n">
        <f aca="false">K522*(1-L522)</f>
        <v>129</v>
      </c>
    </row>
    <row r="523" customFormat="false" ht="11.4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IF(G523="Male",VLOOKUP(H523,'Shoe size conversion table'!$B$6:$D$22,2),VLOOKUP(H523,'Shoe size conversion table'!$J$6:$L$22,2))</f>
        <v>40</v>
      </c>
      <c r="J523" s="12" t="n">
        <f aca="false">IF(G523="Male",VLOOKUP(H523,'Shoe size conversion table'!$B$6:$D$22,3),VLOOKUP(H523,'Shoe size conversion table'!$J$6:$L$22,3))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MONTH(C523:C15490)</f>
        <v>3</v>
      </c>
      <c r="O523" s="8" t="n">
        <f aca="false">K523*(1-L523)</f>
        <v>116.1</v>
      </c>
    </row>
    <row r="524" customFormat="false" ht="11.4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IF(G524="Male",VLOOKUP(H524,'Shoe size conversion table'!$B$6:$D$22,2),VLOOKUP(H524,'Shoe size conversion table'!$J$6:$L$22,2))</f>
        <v>39-40</v>
      </c>
      <c r="J524" s="12" t="n">
        <f aca="false">IF(G524="Male",VLOOKUP(H524,'Shoe size conversion table'!$B$6:$D$22,3),VLOOKUP(H524,'Shoe size conversion table'!$J$6:$L$22,3))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MONTH(C524:C15491)</f>
        <v>3</v>
      </c>
      <c r="O524" s="8" t="n">
        <f aca="false">K524*(1-L524)</f>
        <v>189</v>
      </c>
    </row>
    <row r="525" customFormat="false" ht="11.4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IF(G525="Male",VLOOKUP(H525,'Shoe size conversion table'!$B$6:$D$22,2),VLOOKUP(H525,'Shoe size conversion table'!$J$6:$L$22,2))</f>
        <v>41</v>
      </c>
      <c r="J525" s="12" t="n">
        <f aca="false">IF(G525="Male",VLOOKUP(H525,'Shoe size conversion table'!$B$6:$D$22,3),VLOOKUP(H525,'Shoe size conversion table'!$J$6:$L$22,3))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MONTH(C525:C15492)</f>
        <v>3</v>
      </c>
      <c r="O525" s="8" t="n">
        <f aca="false">K525*(1-L525)</f>
        <v>139</v>
      </c>
    </row>
    <row r="526" customFormat="false" ht="11.4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IF(G526="Male",VLOOKUP(H526,'Shoe size conversion table'!$B$6:$D$22,2),VLOOKUP(H526,'Shoe size conversion table'!$J$6:$L$22,2))</f>
        <v>42-43</v>
      </c>
      <c r="J526" s="12" t="n">
        <f aca="false">IF(G526="Male",VLOOKUP(H526,'Shoe size conversion table'!$B$6:$D$22,3),VLOOKUP(H526,'Shoe size conversion table'!$J$6:$L$22,3))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MONTH(C526:C15493)</f>
        <v>3</v>
      </c>
      <c r="O526" s="8" t="n">
        <f aca="false">K526*(1-L526)</f>
        <v>111.2</v>
      </c>
    </row>
    <row r="527" customFormat="false" ht="11.4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IF(G527="Male",VLOOKUP(H527,'Shoe size conversion table'!$B$6:$D$22,2),VLOOKUP(H527,'Shoe size conversion table'!$J$6:$L$22,2))</f>
        <v>38-39</v>
      </c>
      <c r="J527" s="12" t="n">
        <f aca="false">IF(G527="Male",VLOOKUP(H527,'Shoe size conversion table'!$B$6:$D$22,3),VLOOKUP(H527,'Shoe size conversion table'!$J$6:$L$22,3))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MONTH(C527:C15494)</f>
        <v>3</v>
      </c>
      <c r="O527" s="8" t="n">
        <f aca="false">K527*(1-L527)</f>
        <v>149</v>
      </c>
    </row>
    <row r="528" customFormat="false" ht="11.4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IF(G528="Male",VLOOKUP(H528,'Shoe size conversion table'!$B$6:$D$22,2),VLOOKUP(H528,'Shoe size conversion table'!$J$6:$L$22,2))</f>
        <v>38-39</v>
      </c>
      <c r="J528" s="12" t="n">
        <f aca="false">IF(G528="Male",VLOOKUP(H528,'Shoe size conversion table'!$B$6:$D$22,3),VLOOKUP(H528,'Shoe size conversion table'!$J$6:$L$22,3))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MONTH(C528:C15495)</f>
        <v>3</v>
      </c>
      <c r="O528" s="8" t="n">
        <f aca="false">K528*(1-L528)</f>
        <v>134.1</v>
      </c>
    </row>
    <row r="529" customFormat="false" ht="11.4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IF(G529="Male",VLOOKUP(H529,'Shoe size conversion table'!$B$6:$D$22,2),VLOOKUP(H529,'Shoe size conversion table'!$J$6:$L$22,2))</f>
        <v>43-44</v>
      </c>
      <c r="J529" s="12" t="n">
        <f aca="false">IF(G529="Male",VLOOKUP(H529,'Shoe size conversion table'!$B$6:$D$22,3),VLOOKUP(H529,'Shoe size conversion table'!$J$6:$L$22,3))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MONTH(C529:C15496)</f>
        <v>3</v>
      </c>
      <c r="O529" s="8" t="n">
        <f aca="false">K529*(1-L529)</f>
        <v>143.1</v>
      </c>
    </row>
    <row r="530" customFormat="false" ht="11.4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IF(G530="Male",VLOOKUP(H530,'Shoe size conversion table'!$B$6:$D$22,2),VLOOKUP(H530,'Shoe size conversion table'!$J$6:$L$22,2))</f>
        <v>40</v>
      </c>
      <c r="J530" s="12" t="n">
        <f aca="false">IF(G530="Male",VLOOKUP(H530,'Shoe size conversion table'!$B$6:$D$22,3),VLOOKUP(H530,'Shoe size conversion table'!$J$6:$L$22,3))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MONTH(C530:C15497)</f>
        <v>3</v>
      </c>
      <c r="O530" s="8" t="n">
        <f aca="false">K530*(1-L530)</f>
        <v>179</v>
      </c>
    </row>
    <row r="531" customFormat="false" ht="11.4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IF(G531="Male",VLOOKUP(H531,'Shoe size conversion table'!$B$6:$D$22,2),VLOOKUP(H531,'Shoe size conversion table'!$J$6:$L$22,2))</f>
        <v>44-45</v>
      </c>
      <c r="J531" s="12" t="n">
        <f aca="false">IF(G531="Male",VLOOKUP(H531,'Shoe size conversion table'!$B$6:$D$22,3),VLOOKUP(H531,'Shoe size conversion table'!$J$6:$L$22,3))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MONTH(C531:C15498)</f>
        <v>3</v>
      </c>
      <c r="O531" s="8" t="n">
        <f aca="false">K531*(1-L531)</f>
        <v>74.5</v>
      </c>
    </row>
    <row r="532" customFormat="false" ht="11.4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IF(G532="Male",VLOOKUP(H532,'Shoe size conversion table'!$B$6:$D$22,2),VLOOKUP(H532,'Shoe size conversion table'!$J$6:$L$22,2))</f>
        <v>43-44</v>
      </c>
      <c r="J532" s="12" t="n">
        <f aca="false">IF(G532="Male",VLOOKUP(H532,'Shoe size conversion table'!$B$6:$D$22,3),VLOOKUP(H532,'Shoe size conversion table'!$J$6:$L$22,3))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MONTH(C532:C15499)</f>
        <v>3</v>
      </c>
      <c r="O532" s="8" t="n">
        <f aca="false">K532*(1-L532)</f>
        <v>179</v>
      </c>
    </row>
    <row r="533" customFormat="false" ht="11.4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IF(G533="Male",VLOOKUP(H533,'Shoe size conversion table'!$B$6:$D$22,2),VLOOKUP(H533,'Shoe size conversion table'!$J$6:$L$22,2))</f>
        <v>42</v>
      </c>
      <c r="J533" s="12" t="n">
        <f aca="false">IF(G533="Male",VLOOKUP(H533,'Shoe size conversion table'!$B$6:$D$22,3),VLOOKUP(H533,'Shoe size conversion table'!$J$6:$L$22,3))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MONTH(C533:C15500)</f>
        <v>3</v>
      </c>
      <c r="O533" s="8" t="n">
        <f aca="false">K533*(1-L533)</f>
        <v>116.1</v>
      </c>
    </row>
    <row r="534" customFormat="false" ht="11.4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IF(G534="Male",VLOOKUP(H534,'Shoe size conversion table'!$B$6:$D$22,2),VLOOKUP(H534,'Shoe size conversion table'!$J$6:$L$22,2))</f>
        <v>43-44</v>
      </c>
      <c r="J534" s="12" t="n">
        <f aca="false">IF(G534="Male",VLOOKUP(H534,'Shoe size conversion table'!$B$6:$D$22,3),VLOOKUP(H534,'Shoe size conversion table'!$J$6:$L$22,3))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MONTH(C534:C15501)</f>
        <v>3</v>
      </c>
      <c r="O534" s="8" t="n">
        <f aca="false">K534*(1-L534)</f>
        <v>189</v>
      </c>
    </row>
    <row r="535" customFormat="false" ht="11.4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IF(G535="Male",VLOOKUP(H535,'Shoe size conversion table'!$B$6:$D$22,2),VLOOKUP(H535,'Shoe size conversion table'!$J$6:$L$22,2))</f>
        <v>38-39</v>
      </c>
      <c r="J535" s="12" t="n">
        <f aca="false">IF(G535="Male",VLOOKUP(H535,'Shoe size conversion table'!$B$6:$D$22,3),VLOOKUP(H535,'Shoe size conversion table'!$J$6:$L$22,3))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MONTH(C535:C15502)</f>
        <v>3</v>
      </c>
      <c r="O535" s="8" t="n">
        <f aca="false">K535*(1-L535)</f>
        <v>116.1</v>
      </c>
    </row>
    <row r="536" customFormat="false" ht="11.4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IF(G536="Male",VLOOKUP(H536,'Shoe size conversion table'!$B$6:$D$22,2),VLOOKUP(H536,'Shoe size conversion table'!$J$6:$L$22,2))</f>
        <v>47</v>
      </c>
      <c r="J536" s="12" t="n">
        <f aca="false">IF(G536="Male",VLOOKUP(H536,'Shoe size conversion table'!$B$6:$D$22,3),VLOOKUP(H536,'Shoe size conversion table'!$J$6:$L$22,3))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MONTH(C536:C15503)</f>
        <v>3</v>
      </c>
      <c r="O536" s="8" t="n">
        <f aca="false">K536*(1-L536)</f>
        <v>129</v>
      </c>
    </row>
    <row r="537" customFormat="false" ht="11.4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IF(G537="Male",VLOOKUP(H537,'Shoe size conversion table'!$B$6:$D$22,2),VLOOKUP(H537,'Shoe size conversion table'!$J$6:$L$22,2))</f>
        <v>41</v>
      </c>
      <c r="J537" s="12" t="n">
        <f aca="false">IF(G537="Male",VLOOKUP(H537,'Shoe size conversion table'!$B$6:$D$22,3),VLOOKUP(H537,'Shoe size conversion table'!$J$6:$L$22,3))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MONTH(C537:C15504)</f>
        <v>3</v>
      </c>
      <c r="O537" s="8" t="n">
        <f aca="false">K537*(1-L537)</f>
        <v>129</v>
      </c>
    </row>
    <row r="538" customFormat="false" ht="11.4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IF(G538="Male",VLOOKUP(H538,'Shoe size conversion table'!$B$6:$D$22,2),VLOOKUP(H538,'Shoe size conversion table'!$J$6:$L$22,2))</f>
        <v>43-44</v>
      </c>
      <c r="J538" s="12" t="n">
        <f aca="false">IF(G538="Male",VLOOKUP(H538,'Shoe size conversion table'!$B$6:$D$22,3),VLOOKUP(H538,'Shoe size conversion table'!$J$6:$L$22,3))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MONTH(C538:C15505)</f>
        <v>3</v>
      </c>
      <c r="O538" s="8" t="n">
        <f aca="false">K538*(1-L538)</f>
        <v>149</v>
      </c>
    </row>
    <row r="539" customFormat="false" ht="11.4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IF(G539="Male",VLOOKUP(H539,'Shoe size conversion table'!$B$6:$D$22,2),VLOOKUP(H539,'Shoe size conversion table'!$J$6:$L$22,2))</f>
        <v>43-44</v>
      </c>
      <c r="J539" s="12" t="n">
        <f aca="false">IF(G539="Male",VLOOKUP(H539,'Shoe size conversion table'!$B$6:$D$22,3),VLOOKUP(H539,'Shoe size conversion table'!$J$6:$L$22,3))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MONTH(C539:C15506)</f>
        <v>3</v>
      </c>
      <c r="O539" s="8" t="n">
        <f aca="false">K539*(1-L539)</f>
        <v>149</v>
      </c>
    </row>
    <row r="540" customFormat="false" ht="11.4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IF(G540="Male",VLOOKUP(H540,'Shoe size conversion table'!$B$6:$D$22,2),VLOOKUP(H540,'Shoe size conversion table'!$J$6:$L$22,2))</f>
        <v>42-43</v>
      </c>
      <c r="J540" s="12" t="n">
        <f aca="false">IF(G540="Male",VLOOKUP(H540,'Shoe size conversion table'!$B$6:$D$22,3),VLOOKUP(H540,'Shoe size conversion table'!$J$6:$L$22,3))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MONTH(C540:C15507)</f>
        <v>3</v>
      </c>
      <c r="O540" s="8" t="n">
        <f aca="false">K540*(1-L540)</f>
        <v>103.2</v>
      </c>
    </row>
    <row r="541" customFormat="false" ht="11.4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IF(G541="Male",VLOOKUP(H541,'Shoe size conversion table'!$B$6:$D$22,2),VLOOKUP(H541,'Shoe size conversion table'!$J$6:$L$22,2))</f>
        <v>45</v>
      </c>
      <c r="J541" s="12" t="n">
        <f aca="false">IF(G541="Male",VLOOKUP(H541,'Shoe size conversion table'!$B$6:$D$22,3),VLOOKUP(H541,'Shoe size conversion table'!$J$6:$L$22,3))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MONTH(C541:C15508)</f>
        <v>3</v>
      </c>
      <c r="O541" s="8" t="n">
        <f aca="false">K541*(1-L541)</f>
        <v>127.2</v>
      </c>
    </row>
    <row r="542" customFormat="false" ht="11.4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IF(G542="Male",VLOOKUP(H542,'Shoe size conversion table'!$B$6:$D$22,2),VLOOKUP(H542,'Shoe size conversion table'!$J$6:$L$22,2))</f>
        <v>39</v>
      </c>
      <c r="J542" s="12" t="n">
        <f aca="false">IF(G542="Male",VLOOKUP(H542,'Shoe size conversion table'!$B$6:$D$22,3),VLOOKUP(H542,'Shoe size conversion table'!$J$6:$L$22,3))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MONTH(C542:C15509)</f>
        <v>3</v>
      </c>
      <c r="O542" s="8" t="n">
        <f aca="false">K542*(1-L542)</f>
        <v>69.5</v>
      </c>
    </row>
    <row r="543" customFormat="false" ht="11.4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IF(G543="Male",VLOOKUP(H543,'Shoe size conversion table'!$B$6:$D$22,2),VLOOKUP(H543,'Shoe size conversion table'!$J$6:$L$22,2))</f>
        <v>44</v>
      </c>
      <c r="J543" s="12" t="n">
        <f aca="false">IF(G543="Male",VLOOKUP(H543,'Shoe size conversion table'!$B$6:$D$22,3),VLOOKUP(H543,'Shoe size conversion table'!$J$6:$L$22,3))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MONTH(C543:C15510)</f>
        <v>3</v>
      </c>
      <c r="O543" s="8" t="n">
        <f aca="false">K543*(1-L543)</f>
        <v>129</v>
      </c>
    </row>
    <row r="544" customFormat="false" ht="11.4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IF(G544="Male",VLOOKUP(H544,'Shoe size conversion table'!$B$6:$D$22,2),VLOOKUP(H544,'Shoe size conversion table'!$J$6:$L$22,2))</f>
        <v>38-39</v>
      </c>
      <c r="J544" s="12" t="n">
        <f aca="false">IF(G544="Male",VLOOKUP(H544,'Shoe size conversion table'!$B$6:$D$22,3),VLOOKUP(H544,'Shoe size conversion table'!$J$6:$L$22,3))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MONTH(C544:C15511)</f>
        <v>3</v>
      </c>
      <c r="O544" s="8" t="n">
        <f aca="false">K544*(1-L544)</f>
        <v>170.1</v>
      </c>
    </row>
    <row r="545" customFormat="false" ht="11.4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IF(G545="Male",VLOOKUP(H545,'Shoe size conversion table'!$B$6:$D$22,2),VLOOKUP(H545,'Shoe size conversion table'!$J$6:$L$22,2))</f>
        <v>42</v>
      </c>
      <c r="J545" s="12" t="n">
        <f aca="false">IF(G545="Male",VLOOKUP(H545,'Shoe size conversion table'!$B$6:$D$22,3),VLOOKUP(H545,'Shoe size conversion table'!$J$6:$L$22,3))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MONTH(C545:C15512)</f>
        <v>3</v>
      </c>
      <c r="O545" s="8" t="n">
        <f aca="false">K545*(1-L545)</f>
        <v>103.2</v>
      </c>
    </row>
    <row r="546" customFormat="false" ht="11.4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IF(G546="Male",VLOOKUP(H546,'Shoe size conversion table'!$B$6:$D$22,2),VLOOKUP(H546,'Shoe size conversion table'!$J$6:$L$22,2))</f>
        <v>41-42</v>
      </c>
      <c r="J546" s="12" t="n">
        <f aca="false">IF(G546="Male",VLOOKUP(H546,'Shoe size conversion table'!$B$6:$D$22,3),VLOOKUP(H546,'Shoe size conversion table'!$J$6:$L$22,3))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MONTH(C546:C15513)</f>
        <v>3</v>
      </c>
      <c r="O546" s="8" t="n">
        <f aca="false">K546*(1-L546)</f>
        <v>189</v>
      </c>
    </row>
    <row r="547" customFormat="false" ht="11.4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IF(G547="Male",VLOOKUP(H547,'Shoe size conversion table'!$B$6:$D$22,2),VLOOKUP(H547,'Shoe size conversion table'!$J$6:$L$22,2))</f>
        <v>38</v>
      </c>
      <c r="J547" s="12" t="n">
        <f aca="false">IF(G547="Male",VLOOKUP(H547,'Shoe size conversion table'!$B$6:$D$22,3),VLOOKUP(H547,'Shoe size conversion table'!$J$6:$L$22,3))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MONTH(C547:C15514)</f>
        <v>3</v>
      </c>
      <c r="O547" s="8" t="n">
        <f aca="false">K547*(1-L547)</f>
        <v>152.1</v>
      </c>
    </row>
    <row r="548" customFormat="false" ht="11.4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IF(G548="Male",VLOOKUP(H548,'Shoe size conversion table'!$B$6:$D$22,2),VLOOKUP(H548,'Shoe size conversion table'!$J$6:$L$22,2))</f>
        <v>41-42</v>
      </c>
      <c r="J548" s="12" t="n">
        <f aca="false">IF(G548="Male",VLOOKUP(H548,'Shoe size conversion table'!$B$6:$D$22,3),VLOOKUP(H548,'Shoe size conversion table'!$J$6:$L$22,3))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MONTH(C548:C15515)</f>
        <v>3</v>
      </c>
      <c r="O548" s="8" t="n">
        <f aca="false">K548*(1-L548)</f>
        <v>169</v>
      </c>
    </row>
    <row r="549" customFormat="false" ht="11.4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IF(G549="Male",VLOOKUP(H549,'Shoe size conversion table'!$B$6:$D$22,2),VLOOKUP(H549,'Shoe size conversion table'!$J$6:$L$22,2))</f>
        <v>38-39</v>
      </c>
      <c r="J549" s="12" t="n">
        <f aca="false">IF(G549="Male",VLOOKUP(H549,'Shoe size conversion table'!$B$6:$D$22,3),VLOOKUP(H549,'Shoe size conversion table'!$J$6:$L$22,3))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MONTH(C549:C15516)</f>
        <v>3</v>
      </c>
      <c r="O549" s="8" t="n">
        <f aca="false">K549*(1-L549)</f>
        <v>149</v>
      </c>
    </row>
    <row r="550" customFormat="false" ht="11.4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IF(G550="Male",VLOOKUP(H550,'Shoe size conversion table'!$B$6:$D$22,2),VLOOKUP(H550,'Shoe size conversion table'!$J$6:$L$22,2))</f>
        <v>39</v>
      </c>
      <c r="J550" s="12" t="n">
        <f aca="false">IF(G550="Male",VLOOKUP(H550,'Shoe size conversion table'!$B$6:$D$22,3),VLOOKUP(H550,'Shoe size conversion table'!$J$6:$L$22,3))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MONTH(C550:C15517)</f>
        <v>3</v>
      </c>
      <c r="O550" s="8" t="n">
        <f aca="false">K550*(1-L550)</f>
        <v>199</v>
      </c>
    </row>
    <row r="551" customFormat="false" ht="11.4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IF(G551="Male",VLOOKUP(H551,'Shoe size conversion table'!$B$6:$D$22,2),VLOOKUP(H551,'Shoe size conversion table'!$J$6:$L$22,2))</f>
        <v>42-43</v>
      </c>
      <c r="J551" s="12" t="n">
        <f aca="false">IF(G551="Male",VLOOKUP(H551,'Shoe size conversion table'!$B$6:$D$22,3),VLOOKUP(H551,'Shoe size conversion table'!$J$6:$L$22,3))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MONTH(C551:C15518)</f>
        <v>3</v>
      </c>
      <c r="O551" s="8" t="n">
        <f aca="false">K551*(1-L551)</f>
        <v>169</v>
      </c>
    </row>
    <row r="552" customFormat="false" ht="11.4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IF(G552="Male",VLOOKUP(H552,'Shoe size conversion table'!$B$6:$D$22,2),VLOOKUP(H552,'Shoe size conversion table'!$J$6:$L$22,2))</f>
        <v>47</v>
      </c>
      <c r="J552" s="12" t="n">
        <f aca="false">IF(G552="Male",VLOOKUP(H552,'Shoe size conversion table'!$B$6:$D$22,3),VLOOKUP(H552,'Shoe size conversion table'!$J$6:$L$22,3))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MONTH(C552:C15519)</f>
        <v>3</v>
      </c>
      <c r="O552" s="8" t="n">
        <f aca="false">K552*(1-L552)</f>
        <v>125.3</v>
      </c>
    </row>
    <row r="553" customFormat="false" ht="11.4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IF(G553="Male",VLOOKUP(H553,'Shoe size conversion table'!$B$6:$D$22,2),VLOOKUP(H553,'Shoe size conversion table'!$J$6:$L$22,2))</f>
        <v>41</v>
      </c>
      <c r="J553" s="12" t="n">
        <f aca="false">IF(G553="Male",VLOOKUP(H553,'Shoe size conversion table'!$B$6:$D$22,3),VLOOKUP(H553,'Shoe size conversion table'!$J$6:$L$22,3))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MONTH(C553:C15520)</f>
        <v>3</v>
      </c>
      <c r="O553" s="8" t="n">
        <f aca="false">K553*(1-L553)</f>
        <v>129</v>
      </c>
    </row>
    <row r="554" customFormat="false" ht="11.4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IF(G554="Male",VLOOKUP(H554,'Shoe size conversion table'!$B$6:$D$22,2),VLOOKUP(H554,'Shoe size conversion table'!$J$6:$L$22,2))</f>
        <v>39-40</v>
      </c>
      <c r="J554" s="12" t="n">
        <f aca="false">IF(G554="Male",VLOOKUP(H554,'Shoe size conversion table'!$B$6:$D$22,3),VLOOKUP(H554,'Shoe size conversion table'!$J$6:$L$22,3))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MONTH(C554:C15521)</f>
        <v>3</v>
      </c>
      <c r="O554" s="8" t="n">
        <f aca="false">K554*(1-L554)</f>
        <v>94.5</v>
      </c>
    </row>
    <row r="555" customFormat="false" ht="11.4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IF(G555="Male",VLOOKUP(H555,'Shoe size conversion table'!$B$6:$D$22,2),VLOOKUP(H555,'Shoe size conversion table'!$J$6:$L$22,2))</f>
        <v>41</v>
      </c>
      <c r="J555" s="12" t="n">
        <f aca="false">IF(G555="Male",VLOOKUP(H555,'Shoe size conversion table'!$B$6:$D$22,3),VLOOKUP(H555,'Shoe size conversion table'!$J$6:$L$22,3))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MONTH(C555:C15522)</f>
        <v>3</v>
      </c>
      <c r="O555" s="8" t="n">
        <f aca="false">K555*(1-L555)</f>
        <v>118.3</v>
      </c>
    </row>
    <row r="556" customFormat="false" ht="11.4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IF(G556="Male",VLOOKUP(H556,'Shoe size conversion table'!$B$6:$D$22,2),VLOOKUP(H556,'Shoe size conversion table'!$J$6:$L$22,2))</f>
        <v>38</v>
      </c>
      <c r="J556" s="12" t="n">
        <f aca="false">IF(G556="Male",VLOOKUP(H556,'Shoe size conversion table'!$B$6:$D$22,3),VLOOKUP(H556,'Shoe size conversion table'!$J$6:$L$22,3))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MONTH(C556:C15523)</f>
        <v>3</v>
      </c>
      <c r="O556" s="8" t="n">
        <f aca="false">K556*(1-L556)</f>
        <v>189</v>
      </c>
    </row>
    <row r="557" customFormat="false" ht="11.4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IF(G557="Male",VLOOKUP(H557,'Shoe size conversion table'!$B$6:$D$22,2),VLOOKUP(H557,'Shoe size conversion table'!$J$6:$L$22,2))</f>
        <v>40-41</v>
      </c>
      <c r="J557" s="12" t="n">
        <f aca="false">IF(G557="Male",VLOOKUP(H557,'Shoe size conversion table'!$B$6:$D$22,3),VLOOKUP(H557,'Shoe size conversion table'!$J$6:$L$22,3))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MONTH(C557:C15524)</f>
        <v>3</v>
      </c>
      <c r="O557" s="8" t="n">
        <f aca="false">K557*(1-L557)</f>
        <v>139</v>
      </c>
    </row>
    <row r="558" customFormat="false" ht="11.4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IF(G558="Male",VLOOKUP(H558,'Shoe size conversion table'!$B$6:$D$22,2),VLOOKUP(H558,'Shoe size conversion table'!$J$6:$L$22,2))</f>
        <v>39</v>
      </c>
      <c r="J558" s="12" t="n">
        <f aca="false">IF(G558="Male",VLOOKUP(H558,'Shoe size conversion table'!$B$6:$D$22,3),VLOOKUP(H558,'Shoe size conversion table'!$J$6:$L$22,3))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MONTH(C558:C15525)</f>
        <v>3</v>
      </c>
      <c r="O558" s="8" t="n">
        <f aca="false">K558*(1-L558)</f>
        <v>132.3</v>
      </c>
    </row>
    <row r="559" customFormat="false" ht="11.4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IF(G559="Male",VLOOKUP(H559,'Shoe size conversion table'!$B$6:$D$22,2),VLOOKUP(H559,'Shoe size conversion table'!$J$6:$L$22,2))</f>
        <v>38-39</v>
      </c>
      <c r="J559" s="12" t="n">
        <f aca="false">IF(G559="Male",VLOOKUP(H559,'Shoe size conversion table'!$B$6:$D$22,3),VLOOKUP(H559,'Shoe size conversion table'!$J$6:$L$22,3))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MONTH(C559:C15526)</f>
        <v>3</v>
      </c>
      <c r="O559" s="8" t="n">
        <f aca="false">K559*(1-L559)</f>
        <v>118.3</v>
      </c>
    </row>
    <row r="560" customFormat="false" ht="11.4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IF(G560="Male",VLOOKUP(H560,'Shoe size conversion table'!$B$6:$D$22,2),VLOOKUP(H560,'Shoe size conversion table'!$J$6:$L$22,2))</f>
        <v>47</v>
      </c>
      <c r="J560" s="12" t="n">
        <f aca="false">IF(G560="Male",VLOOKUP(H560,'Shoe size conversion table'!$B$6:$D$22,3),VLOOKUP(H560,'Shoe size conversion table'!$J$6:$L$22,3))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MONTH(C560:C15527)</f>
        <v>3</v>
      </c>
      <c r="O560" s="8" t="n">
        <f aca="false">K560*(1-L560)</f>
        <v>129</v>
      </c>
    </row>
    <row r="561" customFormat="false" ht="11.4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IF(G561="Male",VLOOKUP(H561,'Shoe size conversion table'!$B$6:$D$22,2),VLOOKUP(H561,'Shoe size conversion table'!$J$6:$L$22,2))</f>
        <v>41-42</v>
      </c>
      <c r="J561" s="12" t="n">
        <f aca="false">IF(G561="Male",VLOOKUP(H561,'Shoe size conversion table'!$B$6:$D$22,3),VLOOKUP(H561,'Shoe size conversion table'!$J$6:$L$22,3))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MONTH(C561:C15528)</f>
        <v>3</v>
      </c>
      <c r="O561" s="8" t="n">
        <f aca="false">K561*(1-L561)</f>
        <v>159</v>
      </c>
    </row>
    <row r="562" customFormat="false" ht="11.4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IF(G562="Male",VLOOKUP(H562,'Shoe size conversion table'!$B$6:$D$22,2),VLOOKUP(H562,'Shoe size conversion table'!$J$6:$L$22,2))</f>
        <v>37-38</v>
      </c>
      <c r="J562" s="12" t="n">
        <f aca="false">IF(G562="Male",VLOOKUP(H562,'Shoe size conversion table'!$B$6:$D$22,3),VLOOKUP(H562,'Shoe size conversion table'!$J$6:$L$22,3))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MONTH(C562:C15529)</f>
        <v>3</v>
      </c>
      <c r="O562" s="8" t="n">
        <f aca="false">K562*(1-L562)</f>
        <v>179</v>
      </c>
    </row>
    <row r="563" customFormat="false" ht="11.4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IF(G563="Male",VLOOKUP(H563,'Shoe size conversion table'!$B$6:$D$22,2),VLOOKUP(H563,'Shoe size conversion table'!$J$6:$L$22,2))</f>
        <v>41-42</v>
      </c>
      <c r="J563" s="12" t="n">
        <f aca="false">IF(G563="Male",VLOOKUP(H563,'Shoe size conversion table'!$B$6:$D$22,3),VLOOKUP(H563,'Shoe size conversion table'!$J$6:$L$22,3))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MONTH(C563:C15530)</f>
        <v>3</v>
      </c>
      <c r="O563" s="8" t="n">
        <f aca="false">K563*(1-L563)</f>
        <v>189</v>
      </c>
    </row>
    <row r="564" customFormat="false" ht="11.4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IF(G564="Male",VLOOKUP(H564,'Shoe size conversion table'!$B$6:$D$22,2),VLOOKUP(H564,'Shoe size conversion table'!$J$6:$L$22,2))</f>
        <v>42</v>
      </c>
      <c r="J564" s="12" t="n">
        <f aca="false">IF(G564="Male",VLOOKUP(H564,'Shoe size conversion table'!$B$6:$D$22,3),VLOOKUP(H564,'Shoe size conversion table'!$J$6:$L$22,3))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MONTH(C564:C15531)</f>
        <v>3</v>
      </c>
      <c r="O564" s="8" t="n">
        <f aca="false">K564*(1-L564)</f>
        <v>103.2</v>
      </c>
    </row>
    <row r="565" customFormat="false" ht="11.4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IF(G565="Male",VLOOKUP(H565,'Shoe size conversion table'!$B$6:$D$22,2),VLOOKUP(H565,'Shoe size conversion table'!$J$6:$L$22,2))</f>
        <v>43</v>
      </c>
      <c r="J565" s="12" t="n">
        <f aca="false">IF(G565="Male",VLOOKUP(H565,'Shoe size conversion table'!$B$6:$D$22,3),VLOOKUP(H565,'Shoe size conversion table'!$J$6:$L$22,3))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MONTH(C565:C15532)</f>
        <v>3</v>
      </c>
      <c r="O565" s="8" t="n">
        <f aca="false">K565*(1-L565)</f>
        <v>119.2</v>
      </c>
    </row>
    <row r="566" customFormat="false" ht="11.4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IF(G566="Male",VLOOKUP(H566,'Shoe size conversion table'!$B$6:$D$22,2),VLOOKUP(H566,'Shoe size conversion table'!$J$6:$L$22,2))</f>
        <v>43-44</v>
      </c>
      <c r="J566" s="12" t="n">
        <f aca="false">IF(G566="Male",VLOOKUP(H566,'Shoe size conversion table'!$B$6:$D$22,3),VLOOKUP(H566,'Shoe size conversion table'!$J$6:$L$22,3))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MONTH(C566:C15533)</f>
        <v>3</v>
      </c>
      <c r="O566" s="8" t="n">
        <f aca="false">K566*(1-L566)</f>
        <v>189</v>
      </c>
    </row>
    <row r="567" customFormat="false" ht="11.4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IF(G567="Male",VLOOKUP(H567,'Shoe size conversion table'!$B$6:$D$22,2),VLOOKUP(H567,'Shoe size conversion table'!$J$6:$L$22,2))</f>
        <v>41</v>
      </c>
      <c r="J567" s="12" t="n">
        <f aca="false">IF(G567="Male",VLOOKUP(H567,'Shoe size conversion table'!$B$6:$D$22,3),VLOOKUP(H567,'Shoe size conversion table'!$J$6:$L$22,3))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MONTH(C567:C15534)</f>
        <v>3</v>
      </c>
      <c r="O567" s="8" t="n">
        <f aca="false">K567*(1-L567)</f>
        <v>118.3</v>
      </c>
    </row>
    <row r="568" customFormat="false" ht="11.4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IF(G568="Male",VLOOKUP(H568,'Shoe size conversion table'!$B$6:$D$22,2),VLOOKUP(H568,'Shoe size conversion table'!$J$6:$L$22,2))</f>
        <v>37-38</v>
      </c>
      <c r="J568" s="12" t="n">
        <f aca="false">IF(G568="Male",VLOOKUP(H568,'Shoe size conversion table'!$B$6:$D$22,3),VLOOKUP(H568,'Shoe size conversion table'!$J$6:$L$22,3))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MONTH(C568:C15535)</f>
        <v>3</v>
      </c>
      <c r="O568" s="8" t="n">
        <f aca="false">K568*(1-L568)</f>
        <v>159</v>
      </c>
    </row>
    <row r="569" customFormat="false" ht="11.4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IF(G569="Male",VLOOKUP(H569,'Shoe size conversion table'!$B$6:$D$22,2),VLOOKUP(H569,'Shoe size conversion table'!$J$6:$L$22,2))</f>
        <v>40-41</v>
      </c>
      <c r="J569" s="12" t="n">
        <f aca="false">IF(G569="Male",VLOOKUP(H569,'Shoe size conversion table'!$B$6:$D$22,3),VLOOKUP(H569,'Shoe size conversion table'!$J$6:$L$22,3))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MONTH(C569:C15536)</f>
        <v>3</v>
      </c>
      <c r="O569" s="8" t="n">
        <f aca="false">K569*(1-L569)</f>
        <v>149</v>
      </c>
    </row>
    <row r="570" customFormat="false" ht="11.4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IF(G570="Male",VLOOKUP(H570,'Shoe size conversion table'!$B$6:$D$22,2),VLOOKUP(H570,'Shoe size conversion table'!$J$6:$L$22,2))</f>
        <v>44</v>
      </c>
      <c r="J570" s="12" t="n">
        <f aca="false">IF(G570="Male",VLOOKUP(H570,'Shoe size conversion table'!$B$6:$D$22,3),VLOOKUP(H570,'Shoe size conversion table'!$J$6:$L$22,3))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MONTH(C570:C15537)</f>
        <v>3</v>
      </c>
      <c r="O570" s="8" t="n">
        <f aca="false">K570*(1-L570)</f>
        <v>129</v>
      </c>
    </row>
    <row r="571" customFormat="false" ht="11.4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IF(G571="Male",VLOOKUP(H571,'Shoe size conversion table'!$B$6:$D$22,2),VLOOKUP(H571,'Shoe size conversion table'!$J$6:$L$22,2))</f>
        <v>47</v>
      </c>
      <c r="J571" s="12" t="n">
        <f aca="false">IF(G571="Male",VLOOKUP(H571,'Shoe size conversion table'!$B$6:$D$22,3),VLOOKUP(H571,'Shoe size conversion table'!$J$6:$L$22,3))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MONTH(C571:C15538)</f>
        <v>3</v>
      </c>
      <c r="O571" s="8" t="n">
        <f aca="false">K571*(1-L571)</f>
        <v>179</v>
      </c>
    </row>
    <row r="572" customFormat="false" ht="11.4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IF(G572="Male",VLOOKUP(H572,'Shoe size conversion table'!$B$6:$D$22,2),VLOOKUP(H572,'Shoe size conversion table'!$J$6:$L$22,2))</f>
        <v>42</v>
      </c>
      <c r="J572" s="12" t="n">
        <f aca="false">IF(G572="Male",VLOOKUP(H572,'Shoe size conversion table'!$B$6:$D$22,3),VLOOKUP(H572,'Shoe size conversion table'!$J$6:$L$22,3))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MONTH(C572:C15539)</f>
        <v>3</v>
      </c>
      <c r="O572" s="8" t="n">
        <f aca="false">K572*(1-L572)</f>
        <v>199</v>
      </c>
    </row>
    <row r="573" customFormat="false" ht="11.4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IF(G573="Male",VLOOKUP(H573,'Shoe size conversion table'!$B$6:$D$22,2),VLOOKUP(H573,'Shoe size conversion table'!$J$6:$L$22,2))</f>
        <v>44</v>
      </c>
      <c r="J573" s="12" t="n">
        <f aca="false">IF(G573="Male",VLOOKUP(H573,'Shoe size conversion table'!$B$6:$D$22,3),VLOOKUP(H573,'Shoe size conversion table'!$J$6:$L$22,3))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MONTH(C573:C15540)</f>
        <v>3</v>
      </c>
      <c r="O573" s="8" t="n">
        <f aca="false">K573*(1-L573)</f>
        <v>152.1</v>
      </c>
    </row>
    <row r="574" customFormat="false" ht="11.4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IF(G574="Male",VLOOKUP(H574,'Shoe size conversion table'!$B$6:$D$22,2),VLOOKUP(H574,'Shoe size conversion table'!$J$6:$L$22,2))</f>
        <v>37-38</v>
      </c>
      <c r="J574" s="12" t="n">
        <f aca="false">IF(G574="Male",VLOOKUP(H574,'Shoe size conversion table'!$B$6:$D$22,3),VLOOKUP(H574,'Shoe size conversion table'!$J$6:$L$22,3))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MONTH(C574:C15541)</f>
        <v>3</v>
      </c>
      <c r="O574" s="8" t="n">
        <f aca="false">K574*(1-L574)</f>
        <v>179</v>
      </c>
    </row>
    <row r="575" customFormat="false" ht="11.4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IF(G575="Male",VLOOKUP(H575,'Shoe size conversion table'!$B$6:$D$22,2),VLOOKUP(H575,'Shoe size conversion table'!$J$6:$L$22,2))</f>
        <v>41-42</v>
      </c>
      <c r="J575" s="12" t="n">
        <f aca="false">IF(G575="Male",VLOOKUP(H575,'Shoe size conversion table'!$B$6:$D$22,3),VLOOKUP(H575,'Shoe size conversion table'!$J$6:$L$22,3))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MONTH(C575:C15542)</f>
        <v>3</v>
      </c>
      <c r="O575" s="8" t="n">
        <f aca="false">K575*(1-L575)</f>
        <v>118.3</v>
      </c>
    </row>
    <row r="576" customFormat="false" ht="11.4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IF(G576="Male",VLOOKUP(H576,'Shoe size conversion table'!$B$6:$D$22,2),VLOOKUP(H576,'Shoe size conversion table'!$J$6:$L$22,2))</f>
        <v>40-41</v>
      </c>
      <c r="J576" s="12" t="n">
        <f aca="false">IF(G576="Male",VLOOKUP(H576,'Shoe size conversion table'!$B$6:$D$22,3),VLOOKUP(H576,'Shoe size conversion table'!$J$6:$L$22,3))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MONTH(C576:C15543)</f>
        <v>3</v>
      </c>
      <c r="O576" s="8" t="n">
        <f aca="false">K576*(1-L576)</f>
        <v>199</v>
      </c>
    </row>
    <row r="577" customFormat="false" ht="11.4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IF(G577="Male",VLOOKUP(H577,'Shoe size conversion table'!$B$6:$D$22,2),VLOOKUP(H577,'Shoe size conversion table'!$J$6:$L$22,2))</f>
        <v>42-43</v>
      </c>
      <c r="J577" s="12" t="n">
        <f aca="false">IF(G577="Male",VLOOKUP(H577,'Shoe size conversion table'!$B$6:$D$22,3),VLOOKUP(H577,'Shoe size conversion table'!$J$6:$L$22,3))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MONTH(C577:C15544)</f>
        <v>3</v>
      </c>
      <c r="O577" s="8" t="n">
        <f aca="false">K577*(1-L577)</f>
        <v>111.2</v>
      </c>
    </row>
    <row r="578" customFormat="false" ht="11.4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IF(G578="Male",VLOOKUP(H578,'Shoe size conversion table'!$B$6:$D$22,2),VLOOKUP(H578,'Shoe size conversion table'!$J$6:$L$22,2))</f>
        <v>38-39</v>
      </c>
      <c r="J578" s="12" t="n">
        <f aca="false">IF(G578="Male",VLOOKUP(H578,'Shoe size conversion table'!$B$6:$D$22,3),VLOOKUP(H578,'Shoe size conversion table'!$J$6:$L$22,3))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MONTH(C578:C15545)</f>
        <v>3</v>
      </c>
      <c r="O578" s="8" t="n">
        <f aca="false">K578*(1-L578)</f>
        <v>169</v>
      </c>
    </row>
    <row r="579" customFormat="false" ht="11.4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IF(G579="Male",VLOOKUP(H579,'Shoe size conversion table'!$B$6:$D$22,2),VLOOKUP(H579,'Shoe size conversion table'!$J$6:$L$22,2))</f>
        <v>43</v>
      </c>
      <c r="J579" s="12" t="n">
        <f aca="false">IF(G579="Male",VLOOKUP(H579,'Shoe size conversion table'!$B$6:$D$22,3),VLOOKUP(H579,'Shoe size conversion table'!$J$6:$L$22,3))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MONTH(C579:C15546)</f>
        <v>3</v>
      </c>
      <c r="O579" s="8" t="n">
        <f aca="false">K579*(1-L579)</f>
        <v>119.2</v>
      </c>
    </row>
    <row r="580" customFormat="false" ht="11.4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IF(G580="Male",VLOOKUP(H580,'Shoe size conversion table'!$B$6:$D$22,2),VLOOKUP(H580,'Shoe size conversion table'!$J$6:$L$22,2))</f>
        <v>38-39</v>
      </c>
      <c r="J580" s="12" t="n">
        <f aca="false">IF(G580="Male",VLOOKUP(H580,'Shoe size conversion table'!$B$6:$D$22,3),VLOOKUP(H580,'Shoe size conversion table'!$J$6:$L$22,3))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MONTH(C580:C15547)</f>
        <v>3</v>
      </c>
      <c r="O580" s="8" t="n">
        <f aca="false">K580*(1-L580)</f>
        <v>118.3</v>
      </c>
    </row>
    <row r="581" customFormat="false" ht="11.4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IF(G581="Male",VLOOKUP(H581,'Shoe size conversion table'!$B$6:$D$22,2),VLOOKUP(H581,'Shoe size conversion table'!$J$6:$L$22,2))</f>
        <v>39-40</v>
      </c>
      <c r="J581" s="12" t="n">
        <f aca="false">IF(G581="Male",VLOOKUP(H581,'Shoe size conversion table'!$B$6:$D$22,3),VLOOKUP(H581,'Shoe size conversion table'!$J$6:$L$22,3))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MONTH(C581:C15548)</f>
        <v>3</v>
      </c>
      <c r="O581" s="8" t="n">
        <f aca="false">K581*(1-L581)</f>
        <v>179</v>
      </c>
    </row>
    <row r="582" customFormat="false" ht="11.4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IF(G582="Male",VLOOKUP(H582,'Shoe size conversion table'!$B$6:$D$22,2),VLOOKUP(H582,'Shoe size conversion table'!$J$6:$L$22,2))</f>
        <v>39-40</v>
      </c>
      <c r="J582" s="12" t="n">
        <f aca="false">IF(G582="Male",VLOOKUP(H582,'Shoe size conversion table'!$B$6:$D$22,3),VLOOKUP(H582,'Shoe size conversion table'!$J$6:$L$22,3))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MONTH(C582:C15549)</f>
        <v>3</v>
      </c>
      <c r="O582" s="8" t="n">
        <f aca="false">K582*(1-L582)</f>
        <v>179</v>
      </c>
    </row>
    <row r="583" customFormat="false" ht="11.4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IF(G583="Male",VLOOKUP(H583,'Shoe size conversion table'!$B$6:$D$22,2),VLOOKUP(H583,'Shoe size conversion table'!$J$6:$L$22,2))</f>
        <v>43-44</v>
      </c>
      <c r="J583" s="12" t="n">
        <f aca="false">IF(G583="Male",VLOOKUP(H583,'Shoe size conversion table'!$B$6:$D$22,3),VLOOKUP(H583,'Shoe size conversion table'!$J$6:$L$22,3))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MONTH(C583:C15550)</f>
        <v>3</v>
      </c>
      <c r="O583" s="8" t="n">
        <f aca="false">K583*(1-L583)</f>
        <v>189</v>
      </c>
    </row>
    <row r="584" customFormat="false" ht="11.4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IF(G584="Male",VLOOKUP(H584,'Shoe size conversion table'!$B$6:$D$22,2),VLOOKUP(H584,'Shoe size conversion table'!$J$6:$L$22,2))</f>
        <v>40-41</v>
      </c>
      <c r="J584" s="12" t="n">
        <f aca="false">IF(G584="Male",VLOOKUP(H584,'Shoe size conversion table'!$B$6:$D$22,3),VLOOKUP(H584,'Shoe size conversion table'!$J$6:$L$22,3))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MONTH(C584:C15551)</f>
        <v>3</v>
      </c>
      <c r="O584" s="8" t="n">
        <f aca="false">K584*(1-L584)</f>
        <v>199</v>
      </c>
    </row>
    <row r="585" customFormat="false" ht="11.4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IF(G585="Male",VLOOKUP(H585,'Shoe size conversion table'!$B$6:$D$22,2),VLOOKUP(H585,'Shoe size conversion table'!$J$6:$L$22,2))</f>
        <v>42</v>
      </c>
      <c r="J585" s="12" t="n">
        <f aca="false">IF(G585="Male",VLOOKUP(H585,'Shoe size conversion table'!$B$6:$D$22,3),VLOOKUP(H585,'Shoe size conversion table'!$J$6:$L$22,3))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MONTH(C585:C15552)</f>
        <v>3</v>
      </c>
      <c r="O585" s="8" t="n">
        <f aca="false">K585*(1-L585)</f>
        <v>199</v>
      </c>
    </row>
    <row r="586" customFormat="false" ht="11.4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IF(G586="Male",VLOOKUP(H586,'Shoe size conversion table'!$B$6:$D$22,2),VLOOKUP(H586,'Shoe size conversion table'!$J$6:$L$22,2))</f>
        <v>42-43</v>
      </c>
      <c r="J586" s="12" t="n">
        <f aca="false">IF(G586="Male",VLOOKUP(H586,'Shoe size conversion table'!$B$6:$D$22,3),VLOOKUP(H586,'Shoe size conversion table'!$J$6:$L$22,3))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MONTH(C586:C15553)</f>
        <v>3</v>
      </c>
      <c r="O586" s="8" t="n">
        <f aca="false">K586*(1-L586)</f>
        <v>79.5</v>
      </c>
    </row>
    <row r="587" customFormat="false" ht="11.4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IF(G587="Male",VLOOKUP(H587,'Shoe size conversion table'!$B$6:$D$22,2),VLOOKUP(H587,'Shoe size conversion table'!$J$6:$L$22,2))</f>
        <v>40-41</v>
      </c>
      <c r="J587" s="12" t="n">
        <f aca="false">IF(G587="Male",VLOOKUP(H587,'Shoe size conversion table'!$B$6:$D$22,3),VLOOKUP(H587,'Shoe size conversion table'!$J$6:$L$22,3))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MONTH(C587:C15554)</f>
        <v>3</v>
      </c>
      <c r="O587" s="8" t="n">
        <f aca="false">K587*(1-L587)</f>
        <v>149</v>
      </c>
    </row>
    <row r="588" customFormat="false" ht="11.4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IF(G588="Male",VLOOKUP(H588,'Shoe size conversion table'!$B$6:$D$22,2),VLOOKUP(H588,'Shoe size conversion table'!$J$6:$L$22,2))</f>
        <v>42-43</v>
      </c>
      <c r="J588" s="12" t="n">
        <f aca="false">IF(G588="Male",VLOOKUP(H588,'Shoe size conversion table'!$B$6:$D$22,3),VLOOKUP(H588,'Shoe size conversion table'!$J$6:$L$22,3))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MONTH(C588:C15555)</f>
        <v>3</v>
      </c>
      <c r="O588" s="8" t="n">
        <f aca="false">K588*(1-L588)</f>
        <v>170.1</v>
      </c>
    </row>
    <row r="589" customFormat="false" ht="11.4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IF(G589="Male",VLOOKUP(H589,'Shoe size conversion table'!$B$6:$D$22,2),VLOOKUP(H589,'Shoe size conversion table'!$J$6:$L$22,2))</f>
        <v>41-42</v>
      </c>
      <c r="J589" s="12" t="n">
        <f aca="false">IF(G589="Male",VLOOKUP(H589,'Shoe size conversion table'!$B$6:$D$22,3),VLOOKUP(H589,'Shoe size conversion table'!$J$6:$L$22,3))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MONTH(C589:C15556)</f>
        <v>3</v>
      </c>
      <c r="O589" s="8" t="n">
        <f aca="false">K589*(1-L589)</f>
        <v>189</v>
      </c>
    </row>
    <row r="590" customFormat="false" ht="11.4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IF(G590="Male",VLOOKUP(H590,'Shoe size conversion table'!$B$6:$D$22,2),VLOOKUP(H590,'Shoe size conversion table'!$J$6:$L$22,2))</f>
        <v>39-40</v>
      </c>
      <c r="J590" s="12" t="n">
        <f aca="false">IF(G590="Male",VLOOKUP(H590,'Shoe size conversion table'!$B$6:$D$22,3),VLOOKUP(H590,'Shoe size conversion table'!$J$6:$L$22,3))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MONTH(C590:C15557)</f>
        <v>3</v>
      </c>
      <c r="O590" s="8" t="n">
        <f aca="false">K590*(1-L590)</f>
        <v>94.5</v>
      </c>
    </row>
    <row r="591" customFormat="false" ht="11.4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IF(G591="Male",VLOOKUP(H591,'Shoe size conversion table'!$B$6:$D$22,2),VLOOKUP(H591,'Shoe size conversion table'!$J$6:$L$22,2))</f>
        <v>42</v>
      </c>
      <c r="J591" s="12" t="n">
        <f aca="false">IF(G591="Male",VLOOKUP(H591,'Shoe size conversion table'!$B$6:$D$22,3),VLOOKUP(H591,'Shoe size conversion table'!$J$6:$L$22,3))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MONTH(C591:C15558)</f>
        <v>3</v>
      </c>
      <c r="O591" s="8" t="n">
        <f aca="false">K591*(1-L591)</f>
        <v>116.1</v>
      </c>
    </row>
    <row r="592" customFormat="false" ht="11.4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IF(G592="Male",VLOOKUP(H592,'Shoe size conversion table'!$B$6:$D$22,2),VLOOKUP(H592,'Shoe size conversion table'!$J$6:$L$22,2))</f>
        <v>44</v>
      </c>
      <c r="J592" s="12" t="n">
        <f aca="false">IF(G592="Male",VLOOKUP(H592,'Shoe size conversion table'!$B$6:$D$22,3),VLOOKUP(H592,'Shoe size conversion table'!$J$6:$L$22,3))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MONTH(C592:C15559)</f>
        <v>3</v>
      </c>
      <c r="O592" s="8" t="n">
        <f aca="false">K592*(1-L592)</f>
        <v>169</v>
      </c>
    </row>
    <row r="593" customFormat="false" ht="11.4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IF(G593="Male",VLOOKUP(H593,'Shoe size conversion table'!$B$6:$D$22,2),VLOOKUP(H593,'Shoe size conversion table'!$J$6:$L$22,2))</f>
        <v>43</v>
      </c>
      <c r="J593" s="12" t="n">
        <f aca="false">IF(G593="Male",VLOOKUP(H593,'Shoe size conversion table'!$B$6:$D$22,3),VLOOKUP(H593,'Shoe size conversion table'!$J$6:$L$22,3))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MONTH(C593:C15560)</f>
        <v>3</v>
      </c>
      <c r="O593" s="8" t="n">
        <f aca="false">K593*(1-L593)</f>
        <v>119.2</v>
      </c>
    </row>
    <row r="594" customFormat="false" ht="11.4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IF(G594="Male",VLOOKUP(H594,'Shoe size conversion table'!$B$6:$D$22,2),VLOOKUP(H594,'Shoe size conversion table'!$J$6:$L$22,2))</f>
        <v>42</v>
      </c>
      <c r="J594" s="12" t="n">
        <f aca="false">IF(G594="Male",VLOOKUP(H594,'Shoe size conversion table'!$B$6:$D$22,3),VLOOKUP(H594,'Shoe size conversion table'!$J$6:$L$22,3))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MONTH(C594:C15561)</f>
        <v>3</v>
      </c>
      <c r="O594" s="8" t="n">
        <f aca="false">K594*(1-L594)</f>
        <v>199</v>
      </c>
    </row>
    <row r="595" customFormat="false" ht="11.4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IF(G595="Male",VLOOKUP(H595,'Shoe size conversion table'!$B$6:$D$22,2),VLOOKUP(H595,'Shoe size conversion table'!$J$6:$L$22,2))</f>
        <v>43</v>
      </c>
      <c r="J595" s="12" t="n">
        <f aca="false">IF(G595="Male",VLOOKUP(H595,'Shoe size conversion table'!$B$6:$D$22,3),VLOOKUP(H595,'Shoe size conversion table'!$J$6:$L$22,3))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MONTH(C595:C15562)</f>
        <v>3</v>
      </c>
      <c r="O595" s="8" t="n">
        <f aca="false">K595*(1-L595)</f>
        <v>151.2</v>
      </c>
    </row>
    <row r="596" customFormat="false" ht="11.4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IF(G596="Male",VLOOKUP(H596,'Shoe size conversion table'!$B$6:$D$22,2),VLOOKUP(H596,'Shoe size conversion table'!$J$6:$L$22,2))</f>
        <v>42</v>
      </c>
      <c r="J596" s="12" t="n">
        <f aca="false">IF(G596="Male",VLOOKUP(H596,'Shoe size conversion table'!$B$6:$D$22,3),VLOOKUP(H596,'Shoe size conversion table'!$J$6:$L$22,3))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MONTH(C596:C15563)</f>
        <v>3</v>
      </c>
      <c r="O596" s="8" t="n">
        <f aca="false">K596*(1-L596)</f>
        <v>159</v>
      </c>
    </row>
    <row r="597" customFormat="false" ht="11.4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IF(G597="Male",VLOOKUP(H597,'Shoe size conversion table'!$B$6:$D$22,2),VLOOKUP(H597,'Shoe size conversion table'!$J$6:$L$22,2))</f>
        <v>43-44</v>
      </c>
      <c r="J597" s="12" t="n">
        <f aca="false">IF(G597="Male",VLOOKUP(H597,'Shoe size conversion table'!$B$6:$D$22,3),VLOOKUP(H597,'Shoe size conversion table'!$J$6:$L$22,3))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MONTH(C597:C15564)</f>
        <v>3</v>
      </c>
      <c r="O597" s="8" t="n">
        <f aca="false">K597*(1-L597)</f>
        <v>97.3</v>
      </c>
    </row>
    <row r="598" customFormat="false" ht="11.4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IF(G598="Male",VLOOKUP(H598,'Shoe size conversion table'!$B$6:$D$22,2),VLOOKUP(H598,'Shoe size conversion table'!$J$6:$L$22,2))</f>
        <v>40</v>
      </c>
      <c r="J598" s="12" t="n">
        <f aca="false">IF(G598="Male",VLOOKUP(H598,'Shoe size conversion table'!$B$6:$D$22,3),VLOOKUP(H598,'Shoe size conversion table'!$J$6:$L$22,3))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MONTH(C598:C15565)</f>
        <v>3</v>
      </c>
      <c r="O598" s="8" t="n">
        <f aca="false">K598*(1-L598)</f>
        <v>129</v>
      </c>
    </row>
    <row r="599" customFormat="false" ht="11.4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IF(G599="Male",VLOOKUP(H599,'Shoe size conversion table'!$B$6:$D$22,2),VLOOKUP(H599,'Shoe size conversion table'!$J$6:$L$22,2))</f>
        <v>47</v>
      </c>
      <c r="J599" s="12" t="n">
        <f aca="false">IF(G599="Male",VLOOKUP(H599,'Shoe size conversion table'!$B$6:$D$22,3),VLOOKUP(H599,'Shoe size conversion table'!$J$6:$L$22,3))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MONTH(C599:C15566)</f>
        <v>3</v>
      </c>
      <c r="O599" s="8" t="n">
        <f aca="false">K599*(1-L599)</f>
        <v>129</v>
      </c>
    </row>
    <row r="600" customFormat="false" ht="11.4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IF(G600="Male",VLOOKUP(H600,'Shoe size conversion table'!$B$6:$D$22,2),VLOOKUP(H600,'Shoe size conversion table'!$J$6:$L$22,2))</f>
        <v>37-38</v>
      </c>
      <c r="J600" s="12" t="n">
        <f aca="false">IF(G600="Male",VLOOKUP(H600,'Shoe size conversion table'!$B$6:$D$22,3),VLOOKUP(H600,'Shoe size conversion table'!$J$6:$L$22,3))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MONTH(C600:C15567)</f>
        <v>3</v>
      </c>
      <c r="O600" s="8" t="n">
        <f aca="false">K600*(1-L600)</f>
        <v>179</v>
      </c>
    </row>
    <row r="601" customFormat="false" ht="11.4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IF(G601="Male",VLOOKUP(H601,'Shoe size conversion table'!$B$6:$D$22,2),VLOOKUP(H601,'Shoe size conversion table'!$J$6:$L$22,2))</f>
        <v>39-40</v>
      </c>
      <c r="J601" s="12" t="n">
        <f aca="false">IF(G601="Male",VLOOKUP(H601,'Shoe size conversion table'!$B$6:$D$22,3),VLOOKUP(H601,'Shoe size conversion table'!$J$6:$L$22,3))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MONTH(C601:C15568)</f>
        <v>3</v>
      </c>
      <c r="O601" s="8" t="n">
        <f aca="false">K601*(1-L601)</f>
        <v>159</v>
      </c>
    </row>
    <row r="602" customFormat="false" ht="11.4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IF(G602="Male",VLOOKUP(H602,'Shoe size conversion table'!$B$6:$D$22,2),VLOOKUP(H602,'Shoe size conversion table'!$J$6:$L$22,2))</f>
        <v>38-39</v>
      </c>
      <c r="J602" s="12" t="n">
        <f aca="false">IF(G602="Male",VLOOKUP(H602,'Shoe size conversion table'!$B$6:$D$22,3),VLOOKUP(H602,'Shoe size conversion table'!$J$6:$L$22,3))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MONTH(C602:C15569)</f>
        <v>3</v>
      </c>
      <c r="O602" s="8" t="n">
        <f aca="false">K602*(1-L602)</f>
        <v>129</v>
      </c>
    </row>
    <row r="603" customFormat="false" ht="11.4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IF(G603="Male",VLOOKUP(H603,'Shoe size conversion table'!$B$6:$D$22,2),VLOOKUP(H603,'Shoe size conversion table'!$J$6:$L$22,2))</f>
        <v>42-43</v>
      </c>
      <c r="J603" s="12" t="n">
        <f aca="false">IF(G603="Male",VLOOKUP(H603,'Shoe size conversion table'!$B$6:$D$22,3),VLOOKUP(H603,'Shoe size conversion table'!$J$6:$L$22,3))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MONTH(C603:C15570)</f>
        <v>3</v>
      </c>
      <c r="O603" s="8" t="n">
        <f aca="false">K603*(1-L603)</f>
        <v>90.3</v>
      </c>
    </row>
    <row r="604" customFormat="false" ht="11.4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IF(G604="Male",VLOOKUP(H604,'Shoe size conversion table'!$B$6:$D$22,2),VLOOKUP(H604,'Shoe size conversion table'!$J$6:$L$22,2))</f>
        <v>41</v>
      </c>
      <c r="J604" s="12" t="n">
        <f aca="false">IF(G604="Male",VLOOKUP(H604,'Shoe size conversion table'!$B$6:$D$22,3),VLOOKUP(H604,'Shoe size conversion table'!$J$6:$L$22,3))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MONTH(C604:C15571)</f>
        <v>3</v>
      </c>
      <c r="O604" s="8" t="n">
        <f aca="false">K604*(1-L604)</f>
        <v>125.1</v>
      </c>
    </row>
    <row r="605" customFormat="false" ht="11.4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IF(G605="Male",VLOOKUP(H605,'Shoe size conversion table'!$B$6:$D$22,2),VLOOKUP(H605,'Shoe size conversion table'!$J$6:$L$22,2))</f>
        <v>44-45</v>
      </c>
      <c r="J605" s="12" t="n">
        <f aca="false">IF(G605="Male",VLOOKUP(H605,'Shoe size conversion table'!$B$6:$D$22,3),VLOOKUP(H605,'Shoe size conversion table'!$J$6:$L$22,3))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MONTH(C605:C15572)</f>
        <v>3</v>
      </c>
      <c r="O605" s="8" t="n">
        <f aca="false">K605*(1-L605)</f>
        <v>169</v>
      </c>
    </row>
    <row r="606" customFormat="false" ht="11.4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IF(G606="Male",VLOOKUP(H606,'Shoe size conversion table'!$B$6:$D$22,2),VLOOKUP(H606,'Shoe size conversion table'!$J$6:$L$22,2))</f>
        <v>39-40</v>
      </c>
      <c r="J606" s="12" t="n">
        <f aca="false">IF(G606="Male",VLOOKUP(H606,'Shoe size conversion table'!$B$6:$D$22,3),VLOOKUP(H606,'Shoe size conversion table'!$J$6:$L$22,3))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MONTH(C606:C15573)</f>
        <v>3</v>
      </c>
      <c r="O606" s="8" t="n">
        <f aca="false">K606*(1-L606)</f>
        <v>179</v>
      </c>
    </row>
    <row r="607" customFormat="false" ht="11.4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IF(G607="Male",VLOOKUP(H607,'Shoe size conversion table'!$B$6:$D$22,2),VLOOKUP(H607,'Shoe size conversion table'!$J$6:$L$22,2))</f>
        <v>37-38</v>
      </c>
      <c r="J607" s="12" t="n">
        <f aca="false">IF(G607="Male",VLOOKUP(H607,'Shoe size conversion table'!$B$6:$D$22,3),VLOOKUP(H607,'Shoe size conversion table'!$J$6:$L$22,3))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MONTH(C607:C15574)</f>
        <v>3</v>
      </c>
      <c r="O607" s="8" t="n">
        <f aca="false">K607*(1-L607)</f>
        <v>169</v>
      </c>
    </row>
    <row r="608" customFormat="false" ht="11.4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IF(G608="Male",VLOOKUP(H608,'Shoe size conversion table'!$B$6:$D$22,2),VLOOKUP(H608,'Shoe size conversion table'!$J$6:$L$22,2))</f>
        <v>42-43</v>
      </c>
      <c r="J608" s="12" t="n">
        <f aca="false">IF(G608="Male",VLOOKUP(H608,'Shoe size conversion table'!$B$6:$D$22,3),VLOOKUP(H608,'Shoe size conversion table'!$J$6:$L$22,3))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MONTH(C608:C15575)</f>
        <v>3</v>
      </c>
      <c r="O608" s="8" t="n">
        <f aca="false">K608*(1-L608)</f>
        <v>159</v>
      </c>
    </row>
    <row r="609" customFormat="false" ht="11.4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IF(G609="Male",VLOOKUP(H609,'Shoe size conversion table'!$B$6:$D$22,2),VLOOKUP(H609,'Shoe size conversion table'!$J$6:$L$22,2))</f>
        <v>48</v>
      </c>
      <c r="J609" s="12" t="n">
        <f aca="false">IF(G609="Male",VLOOKUP(H609,'Shoe size conversion table'!$B$6:$D$22,3),VLOOKUP(H609,'Shoe size conversion table'!$J$6:$L$22,3))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MONTH(C609:C15576)</f>
        <v>3</v>
      </c>
      <c r="O609" s="8" t="n">
        <f aca="false">K609*(1-L609)</f>
        <v>179</v>
      </c>
    </row>
    <row r="610" customFormat="false" ht="11.4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IF(G610="Male",VLOOKUP(H610,'Shoe size conversion table'!$B$6:$D$22,2),VLOOKUP(H610,'Shoe size conversion table'!$J$6:$L$22,2))</f>
        <v>42-43</v>
      </c>
      <c r="J610" s="12" t="n">
        <f aca="false">IF(G610="Male",VLOOKUP(H610,'Shoe size conversion table'!$B$6:$D$22,3),VLOOKUP(H610,'Shoe size conversion table'!$J$6:$L$22,3))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MONTH(C610:C15577)</f>
        <v>3</v>
      </c>
      <c r="O610" s="8" t="n">
        <f aca="false">K610*(1-L610)</f>
        <v>99.5</v>
      </c>
    </row>
    <row r="611" customFormat="false" ht="11.4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IF(G611="Male",VLOOKUP(H611,'Shoe size conversion table'!$B$6:$D$22,2),VLOOKUP(H611,'Shoe size conversion table'!$J$6:$L$22,2))</f>
        <v>40</v>
      </c>
      <c r="J611" s="12" t="n">
        <f aca="false">IF(G611="Male",VLOOKUP(H611,'Shoe size conversion table'!$B$6:$D$22,3),VLOOKUP(H611,'Shoe size conversion table'!$J$6:$L$22,3))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MONTH(C611:C15578)</f>
        <v>3</v>
      </c>
      <c r="O611" s="8" t="n">
        <f aca="false">K611*(1-L611)</f>
        <v>111.3</v>
      </c>
    </row>
    <row r="612" customFormat="false" ht="11.4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IF(G612="Male",VLOOKUP(H612,'Shoe size conversion table'!$B$6:$D$22,2),VLOOKUP(H612,'Shoe size conversion table'!$J$6:$L$22,2))</f>
        <v>41-42</v>
      </c>
      <c r="J612" s="12" t="n">
        <f aca="false">IF(G612="Male",VLOOKUP(H612,'Shoe size conversion table'!$B$6:$D$22,3),VLOOKUP(H612,'Shoe size conversion table'!$J$6:$L$22,3))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MONTH(C612:C15579)</f>
        <v>3</v>
      </c>
      <c r="O612" s="8" t="n">
        <f aca="false">K612*(1-L612)</f>
        <v>104.3</v>
      </c>
    </row>
    <row r="613" customFormat="false" ht="11.4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IF(G613="Male",VLOOKUP(H613,'Shoe size conversion table'!$B$6:$D$22,2),VLOOKUP(H613,'Shoe size conversion table'!$J$6:$L$22,2))</f>
        <v>40</v>
      </c>
      <c r="J613" s="12" t="n">
        <f aca="false">IF(G613="Male",VLOOKUP(H613,'Shoe size conversion table'!$B$6:$D$22,3),VLOOKUP(H613,'Shoe size conversion table'!$J$6:$L$22,3))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MONTH(C613:C15580)</f>
        <v>3</v>
      </c>
      <c r="O613" s="8" t="n">
        <f aca="false">K613*(1-L613)</f>
        <v>169</v>
      </c>
    </row>
    <row r="614" customFormat="false" ht="11.4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IF(G614="Male",VLOOKUP(H614,'Shoe size conversion table'!$B$6:$D$22,2),VLOOKUP(H614,'Shoe size conversion table'!$J$6:$L$22,2))</f>
        <v>47</v>
      </c>
      <c r="J614" s="12" t="n">
        <f aca="false">IF(G614="Male",VLOOKUP(H614,'Shoe size conversion table'!$B$6:$D$22,3),VLOOKUP(H614,'Shoe size conversion table'!$J$6:$L$22,3))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MONTH(C614:C15581)</f>
        <v>3</v>
      </c>
      <c r="O614" s="8" t="n">
        <f aca="false">K614*(1-L614)</f>
        <v>179</v>
      </c>
    </row>
    <row r="615" customFormat="false" ht="11.4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IF(G615="Male",VLOOKUP(H615,'Shoe size conversion table'!$B$6:$D$22,2),VLOOKUP(H615,'Shoe size conversion table'!$J$6:$L$22,2))</f>
        <v>42-43</v>
      </c>
      <c r="J615" s="12" t="n">
        <f aca="false">IF(G615="Male",VLOOKUP(H615,'Shoe size conversion table'!$B$6:$D$22,3),VLOOKUP(H615,'Shoe size conversion table'!$J$6:$L$22,3))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MONTH(C615:C15582)</f>
        <v>3</v>
      </c>
      <c r="O615" s="8" t="n">
        <f aca="false">K615*(1-L615)</f>
        <v>159</v>
      </c>
    </row>
    <row r="616" customFormat="false" ht="11.4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IF(G616="Male",VLOOKUP(H616,'Shoe size conversion table'!$B$6:$D$22,2),VLOOKUP(H616,'Shoe size conversion table'!$J$6:$L$22,2))</f>
        <v>38-39</v>
      </c>
      <c r="J616" s="12" t="n">
        <f aca="false">IF(G616="Male",VLOOKUP(H616,'Shoe size conversion table'!$B$6:$D$22,3),VLOOKUP(H616,'Shoe size conversion table'!$J$6:$L$22,3))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MONTH(C616:C15583)</f>
        <v>3</v>
      </c>
      <c r="O616" s="8" t="n">
        <f aca="false">K616*(1-L616)</f>
        <v>134.1</v>
      </c>
    </row>
    <row r="617" customFormat="false" ht="11.4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IF(G617="Male",VLOOKUP(H617,'Shoe size conversion table'!$B$6:$D$22,2),VLOOKUP(H617,'Shoe size conversion table'!$J$6:$L$22,2))</f>
        <v>42</v>
      </c>
      <c r="J617" s="12" t="n">
        <f aca="false">IF(G617="Male",VLOOKUP(H617,'Shoe size conversion table'!$B$6:$D$22,3),VLOOKUP(H617,'Shoe size conversion table'!$J$6:$L$22,3))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MONTH(C617:C15584)</f>
        <v>3</v>
      </c>
      <c r="O617" s="8" t="n">
        <f aca="false">K617*(1-L617)</f>
        <v>159</v>
      </c>
    </row>
    <row r="618" customFormat="false" ht="11.4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IF(G618="Male",VLOOKUP(H618,'Shoe size conversion table'!$B$6:$D$22,2),VLOOKUP(H618,'Shoe size conversion table'!$J$6:$L$22,2))</f>
        <v>42-43</v>
      </c>
      <c r="J618" s="12" t="n">
        <f aca="false">IF(G618="Male",VLOOKUP(H618,'Shoe size conversion table'!$B$6:$D$22,3),VLOOKUP(H618,'Shoe size conversion table'!$J$6:$L$22,3))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MONTH(C618:C15585)</f>
        <v>3</v>
      </c>
      <c r="O618" s="8" t="n">
        <f aca="false">K618*(1-L618)</f>
        <v>159</v>
      </c>
    </row>
    <row r="619" customFormat="false" ht="11.4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IF(G619="Male",VLOOKUP(H619,'Shoe size conversion table'!$B$6:$D$22,2),VLOOKUP(H619,'Shoe size conversion table'!$J$6:$L$22,2))</f>
        <v>43</v>
      </c>
      <c r="J619" s="12" t="n">
        <f aca="false">IF(G619="Male",VLOOKUP(H619,'Shoe size conversion table'!$B$6:$D$22,3),VLOOKUP(H619,'Shoe size conversion table'!$J$6:$L$22,3))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MONTH(C619:C15586)</f>
        <v>3</v>
      </c>
      <c r="O619" s="8" t="n">
        <f aca="false">K619*(1-L619)</f>
        <v>139.3</v>
      </c>
    </row>
    <row r="620" customFormat="false" ht="11.4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IF(G620="Male",VLOOKUP(H620,'Shoe size conversion table'!$B$6:$D$22,2),VLOOKUP(H620,'Shoe size conversion table'!$J$6:$L$22,2))</f>
        <v>43-44</v>
      </c>
      <c r="J620" s="12" t="n">
        <f aca="false">IF(G620="Male",VLOOKUP(H620,'Shoe size conversion table'!$B$6:$D$22,3),VLOOKUP(H620,'Shoe size conversion table'!$J$6:$L$22,3))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MONTH(C620:C15587)</f>
        <v>3</v>
      </c>
      <c r="O620" s="8" t="n">
        <f aca="false">K620*(1-L620)</f>
        <v>169</v>
      </c>
    </row>
    <row r="621" customFormat="false" ht="11.4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IF(G621="Male",VLOOKUP(H621,'Shoe size conversion table'!$B$6:$D$22,2),VLOOKUP(H621,'Shoe size conversion table'!$J$6:$L$22,2))</f>
        <v>44</v>
      </c>
      <c r="J621" s="12" t="n">
        <f aca="false">IF(G621="Male",VLOOKUP(H621,'Shoe size conversion table'!$B$6:$D$22,3),VLOOKUP(H621,'Shoe size conversion table'!$J$6:$L$22,3))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MONTH(C621:C15588)</f>
        <v>3</v>
      </c>
      <c r="O621" s="8" t="n">
        <f aca="false">K621*(1-L621)</f>
        <v>152.1</v>
      </c>
    </row>
    <row r="622" customFormat="false" ht="11.4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IF(G622="Male",VLOOKUP(H622,'Shoe size conversion table'!$B$6:$D$22,2),VLOOKUP(H622,'Shoe size conversion table'!$J$6:$L$22,2))</f>
        <v>43</v>
      </c>
      <c r="J622" s="12" t="n">
        <f aca="false">IF(G622="Male",VLOOKUP(H622,'Shoe size conversion table'!$B$6:$D$22,3),VLOOKUP(H622,'Shoe size conversion table'!$J$6:$L$22,3))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MONTH(C622:C15589)</f>
        <v>3</v>
      </c>
      <c r="O622" s="8" t="n">
        <f aca="false">K622*(1-L622)</f>
        <v>116.1</v>
      </c>
    </row>
    <row r="623" customFormat="false" ht="11.4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IF(G623="Male",VLOOKUP(H623,'Shoe size conversion table'!$B$6:$D$22,2),VLOOKUP(H623,'Shoe size conversion table'!$J$6:$L$22,2))</f>
        <v>48</v>
      </c>
      <c r="J623" s="12" t="n">
        <f aca="false">IF(G623="Male",VLOOKUP(H623,'Shoe size conversion table'!$B$6:$D$22,3),VLOOKUP(H623,'Shoe size conversion table'!$J$6:$L$22,3))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MONTH(C623:C15590)</f>
        <v>3</v>
      </c>
      <c r="O623" s="8" t="n">
        <f aca="false">K623*(1-L623)</f>
        <v>179</v>
      </c>
    </row>
    <row r="624" customFormat="false" ht="11.4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IF(G624="Male",VLOOKUP(H624,'Shoe size conversion table'!$B$6:$D$22,2),VLOOKUP(H624,'Shoe size conversion table'!$J$6:$L$22,2))</f>
        <v>41</v>
      </c>
      <c r="J624" s="12" t="n">
        <f aca="false">IF(G624="Male",VLOOKUP(H624,'Shoe size conversion table'!$B$6:$D$22,3),VLOOKUP(H624,'Shoe size conversion table'!$J$6:$L$22,3))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MONTH(C624:C15591)</f>
        <v>3</v>
      </c>
      <c r="O624" s="8" t="n">
        <f aca="false">K624*(1-L624)</f>
        <v>125.1</v>
      </c>
    </row>
    <row r="625" customFormat="false" ht="11.4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IF(G625="Male",VLOOKUP(H625,'Shoe size conversion table'!$B$6:$D$22,2),VLOOKUP(H625,'Shoe size conversion table'!$J$6:$L$22,2))</f>
        <v>42</v>
      </c>
      <c r="J625" s="12" t="n">
        <f aca="false">IF(G625="Male",VLOOKUP(H625,'Shoe size conversion table'!$B$6:$D$22,3),VLOOKUP(H625,'Shoe size conversion table'!$J$6:$L$22,3))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MONTH(C625:C15592)</f>
        <v>3</v>
      </c>
      <c r="O625" s="8" t="n">
        <f aca="false">K625*(1-L625)</f>
        <v>159</v>
      </c>
    </row>
    <row r="626" customFormat="false" ht="11.4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IF(G626="Male",VLOOKUP(H626,'Shoe size conversion table'!$B$6:$D$22,2),VLOOKUP(H626,'Shoe size conversion table'!$J$6:$L$22,2))</f>
        <v>38</v>
      </c>
      <c r="J626" s="12" t="n">
        <f aca="false">IF(G626="Male",VLOOKUP(H626,'Shoe size conversion table'!$B$6:$D$22,3),VLOOKUP(H626,'Shoe size conversion table'!$J$6:$L$22,3))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MONTH(C626:C15593)</f>
        <v>3</v>
      </c>
      <c r="O626" s="8" t="n">
        <f aca="false">K626*(1-L626)</f>
        <v>129</v>
      </c>
    </row>
    <row r="627" customFormat="false" ht="11.4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IF(G627="Male",VLOOKUP(H627,'Shoe size conversion table'!$B$6:$D$22,2),VLOOKUP(H627,'Shoe size conversion table'!$J$6:$L$22,2))</f>
        <v>40</v>
      </c>
      <c r="J627" s="12" t="n">
        <f aca="false">IF(G627="Male",VLOOKUP(H627,'Shoe size conversion table'!$B$6:$D$22,3),VLOOKUP(H627,'Shoe size conversion table'!$J$6:$L$22,3))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MONTH(C627:C15594)</f>
        <v>3</v>
      </c>
      <c r="O627" s="8" t="n">
        <f aca="false">K627*(1-L627)</f>
        <v>143.1</v>
      </c>
    </row>
    <row r="628" customFormat="false" ht="11.4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IF(G628="Male",VLOOKUP(H628,'Shoe size conversion table'!$B$6:$D$22,2),VLOOKUP(H628,'Shoe size conversion table'!$J$6:$L$22,2))</f>
        <v>43</v>
      </c>
      <c r="J628" s="12" t="n">
        <f aca="false">IF(G628="Male",VLOOKUP(H628,'Shoe size conversion table'!$B$6:$D$22,3),VLOOKUP(H628,'Shoe size conversion table'!$J$6:$L$22,3))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MONTH(C628:C15595)</f>
        <v>3</v>
      </c>
      <c r="O628" s="8" t="n">
        <f aca="false">K628*(1-L628)</f>
        <v>189</v>
      </c>
    </row>
    <row r="629" customFormat="false" ht="11.4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IF(G629="Male",VLOOKUP(H629,'Shoe size conversion table'!$B$6:$D$22,2),VLOOKUP(H629,'Shoe size conversion table'!$J$6:$L$22,2))</f>
        <v>39-40</v>
      </c>
      <c r="J629" s="12" t="n">
        <f aca="false">IF(G629="Male",VLOOKUP(H629,'Shoe size conversion table'!$B$6:$D$22,3),VLOOKUP(H629,'Shoe size conversion table'!$J$6:$L$22,3))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MONTH(C629:C15596)</f>
        <v>3</v>
      </c>
      <c r="O629" s="8" t="n">
        <f aca="false">K629*(1-L629)</f>
        <v>125.1</v>
      </c>
    </row>
    <row r="630" customFormat="false" ht="11.4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IF(G630="Male",VLOOKUP(H630,'Shoe size conversion table'!$B$6:$D$22,2),VLOOKUP(H630,'Shoe size conversion table'!$J$6:$L$22,2))</f>
        <v>39-40</v>
      </c>
      <c r="J630" s="12" t="n">
        <f aca="false">IF(G630="Male",VLOOKUP(H630,'Shoe size conversion table'!$B$6:$D$22,3),VLOOKUP(H630,'Shoe size conversion table'!$J$6:$L$22,3))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MONTH(C630:C15597)</f>
        <v>3</v>
      </c>
      <c r="O630" s="8" t="n">
        <f aca="false">K630*(1-L630)</f>
        <v>64.5</v>
      </c>
    </row>
    <row r="631" customFormat="false" ht="11.4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IF(G631="Male",VLOOKUP(H631,'Shoe size conversion table'!$B$6:$D$22,2),VLOOKUP(H631,'Shoe size conversion table'!$J$6:$L$22,2))</f>
        <v>42-43</v>
      </c>
      <c r="J631" s="12" t="n">
        <f aca="false">IF(G631="Male",VLOOKUP(H631,'Shoe size conversion table'!$B$6:$D$22,3),VLOOKUP(H631,'Shoe size conversion table'!$J$6:$L$22,3))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MONTH(C631:C15598)</f>
        <v>3</v>
      </c>
      <c r="O631" s="8" t="n">
        <f aca="false">K631*(1-L631)</f>
        <v>159</v>
      </c>
    </row>
    <row r="632" customFormat="false" ht="11.4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IF(G632="Male",VLOOKUP(H632,'Shoe size conversion table'!$B$6:$D$22,2),VLOOKUP(H632,'Shoe size conversion table'!$J$6:$L$22,2))</f>
        <v>40-41</v>
      </c>
      <c r="J632" s="12" t="n">
        <f aca="false">IF(G632="Male",VLOOKUP(H632,'Shoe size conversion table'!$B$6:$D$22,3),VLOOKUP(H632,'Shoe size conversion table'!$J$6:$L$22,3))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MONTH(C632:C15599)</f>
        <v>3</v>
      </c>
      <c r="O632" s="8" t="n">
        <f aca="false">K632*(1-L632)</f>
        <v>159.2</v>
      </c>
    </row>
    <row r="633" customFormat="false" ht="11.4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IF(G633="Male",VLOOKUP(H633,'Shoe size conversion table'!$B$6:$D$22,2),VLOOKUP(H633,'Shoe size conversion table'!$J$6:$L$22,2))</f>
        <v>43-44</v>
      </c>
      <c r="J633" s="12" t="n">
        <f aca="false">IF(G633="Male",VLOOKUP(H633,'Shoe size conversion table'!$B$6:$D$22,3),VLOOKUP(H633,'Shoe size conversion table'!$J$6:$L$22,3))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MONTH(C633:C15600)</f>
        <v>3</v>
      </c>
      <c r="O633" s="8" t="n">
        <f aca="false">K633*(1-L633)</f>
        <v>189</v>
      </c>
    </row>
    <row r="634" customFormat="false" ht="11.4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IF(G634="Male",VLOOKUP(H634,'Shoe size conversion table'!$B$6:$D$22,2),VLOOKUP(H634,'Shoe size conversion table'!$J$6:$L$22,2))</f>
        <v>42</v>
      </c>
      <c r="J634" s="12" t="n">
        <f aca="false">IF(G634="Male",VLOOKUP(H634,'Shoe size conversion table'!$B$6:$D$22,3),VLOOKUP(H634,'Shoe size conversion table'!$J$6:$L$22,3))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MONTH(C634:C15601)</f>
        <v>3</v>
      </c>
      <c r="O634" s="8" t="n">
        <f aca="false">K634*(1-L634)</f>
        <v>103.2</v>
      </c>
    </row>
    <row r="635" customFormat="false" ht="11.4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IF(G635="Male",VLOOKUP(H635,'Shoe size conversion table'!$B$6:$D$22,2),VLOOKUP(H635,'Shoe size conversion table'!$J$6:$L$22,2))</f>
        <v>48</v>
      </c>
      <c r="J635" s="12" t="n">
        <f aca="false">IF(G635="Male",VLOOKUP(H635,'Shoe size conversion table'!$B$6:$D$22,3),VLOOKUP(H635,'Shoe size conversion table'!$J$6:$L$22,3))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MONTH(C635:C15602)</f>
        <v>3</v>
      </c>
      <c r="O635" s="8" t="n">
        <f aca="false">K635*(1-L635)</f>
        <v>199</v>
      </c>
    </row>
    <row r="636" customFormat="false" ht="11.4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IF(G636="Male",VLOOKUP(H636,'Shoe size conversion table'!$B$6:$D$22,2),VLOOKUP(H636,'Shoe size conversion table'!$J$6:$L$22,2))</f>
        <v>44</v>
      </c>
      <c r="J636" s="12" t="n">
        <f aca="false">IF(G636="Male",VLOOKUP(H636,'Shoe size conversion table'!$B$6:$D$22,3),VLOOKUP(H636,'Shoe size conversion table'!$J$6:$L$22,3))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MONTH(C636:C15603)</f>
        <v>3</v>
      </c>
      <c r="O636" s="8" t="n">
        <f aca="false">K636*(1-L636)</f>
        <v>151.2</v>
      </c>
    </row>
    <row r="637" customFormat="false" ht="11.4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IF(G637="Male",VLOOKUP(H637,'Shoe size conversion table'!$B$6:$D$22,2),VLOOKUP(H637,'Shoe size conversion table'!$J$6:$L$22,2))</f>
        <v>37-38</v>
      </c>
      <c r="J637" s="12" t="n">
        <f aca="false">IF(G637="Male",VLOOKUP(H637,'Shoe size conversion table'!$B$6:$D$22,3),VLOOKUP(H637,'Shoe size conversion table'!$J$6:$L$22,3))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MONTH(C637:C15604)</f>
        <v>3</v>
      </c>
      <c r="O637" s="8" t="n">
        <f aca="false">K637*(1-L637)</f>
        <v>111.2</v>
      </c>
    </row>
    <row r="638" customFormat="false" ht="11.4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IF(G638="Male",VLOOKUP(H638,'Shoe size conversion table'!$B$6:$D$22,2),VLOOKUP(H638,'Shoe size conversion table'!$J$6:$L$22,2))</f>
        <v>42-43</v>
      </c>
      <c r="J638" s="12" t="n">
        <f aca="false">IF(G638="Male",VLOOKUP(H638,'Shoe size conversion table'!$B$6:$D$22,3),VLOOKUP(H638,'Shoe size conversion table'!$J$6:$L$22,3))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MONTH(C638:C15605)</f>
        <v>3</v>
      </c>
      <c r="O638" s="8" t="n">
        <f aca="false">K638*(1-L638)</f>
        <v>111.3</v>
      </c>
    </row>
    <row r="639" customFormat="false" ht="11.4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IF(G639="Male",VLOOKUP(H639,'Shoe size conversion table'!$B$6:$D$22,2),VLOOKUP(H639,'Shoe size conversion table'!$J$6:$L$22,2))</f>
        <v>43-44</v>
      </c>
      <c r="J639" s="12" t="n">
        <f aca="false">IF(G639="Male",VLOOKUP(H639,'Shoe size conversion table'!$B$6:$D$22,3),VLOOKUP(H639,'Shoe size conversion table'!$J$6:$L$22,3))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MONTH(C639:C15606)</f>
        <v>3</v>
      </c>
      <c r="O639" s="8" t="n">
        <f aca="false">K639*(1-L639)</f>
        <v>189</v>
      </c>
    </row>
    <row r="640" customFormat="false" ht="11.4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IF(G640="Male",VLOOKUP(H640,'Shoe size conversion table'!$B$6:$D$22,2),VLOOKUP(H640,'Shoe size conversion table'!$J$6:$L$22,2))</f>
        <v>44</v>
      </c>
      <c r="J640" s="12" t="n">
        <f aca="false">IF(G640="Male",VLOOKUP(H640,'Shoe size conversion table'!$B$6:$D$22,3),VLOOKUP(H640,'Shoe size conversion table'!$J$6:$L$22,3))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MONTH(C640:C15607)</f>
        <v>3</v>
      </c>
      <c r="O640" s="8" t="n">
        <f aca="false">K640*(1-L640)</f>
        <v>199</v>
      </c>
    </row>
    <row r="641" customFormat="false" ht="11.4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IF(G641="Male",VLOOKUP(H641,'Shoe size conversion table'!$B$6:$D$22,2),VLOOKUP(H641,'Shoe size conversion table'!$J$6:$L$22,2))</f>
        <v>43</v>
      </c>
      <c r="J641" s="12" t="n">
        <f aca="false">IF(G641="Male",VLOOKUP(H641,'Shoe size conversion table'!$B$6:$D$22,3),VLOOKUP(H641,'Shoe size conversion table'!$J$6:$L$22,3))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MONTH(C641:C15608)</f>
        <v>3</v>
      </c>
      <c r="O641" s="8" t="n">
        <f aca="false">K641*(1-L641)</f>
        <v>111.2</v>
      </c>
    </row>
    <row r="642" customFormat="false" ht="11.4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IF(G642="Male",VLOOKUP(H642,'Shoe size conversion table'!$B$6:$D$22,2),VLOOKUP(H642,'Shoe size conversion table'!$J$6:$L$22,2))</f>
        <v>39-40</v>
      </c>
      <c r="J642" s="12" t="n">
        <f aca="false">IF(G642="Male",VLOOKUP(H642,'Shoe size conversion table'!$B$6:$D$22,3),VLOOKUP(H642,'Shoe size conversion table'!$J$6:$L$22,3))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MONTH(C642:C15609)</f>
        <v>3</v>
      </c>
      <c r="O642" s="8" t="n">
        <f aca="false">K642*(1-L642)</f>
        <v>129</v>
      </c>
    </row>
    <row r="643" customFormat="false" ht="11.4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IF(G643="Male",VLOOKUP(H643,'Shoe size conversion table'!$B$6:$D$22,2),VLOOKUP(H643,'Shoe size conversion table'!$J$6:$L$22,2))</f>
        <v>38</v>
      </c>
      <c r="J643" s="12" t="n">
        <f aca="false">IF(G643="Male",VLOOKUP(H643,'Shoe size conversion table'!$B$6:$D$22,3),VLOOKUP(H643,'Shoe size conversion table'!$J$6:$L$22,3))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MONTH(C643:C15610)</f>
        <v>3</v>
      </c>
      <c r="O643" s="8" t="n">
        <f aca="false">K643*(1-L643)</f>
        <v>143.2</v>
      </c>
    </row>
    <row r="644" customFormat="false" ht="11.4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IF(G644="Male",VLOOKUP(H644,'Shoe size conversion table'!$B$6:$D$22,2),VLOOKUP(H644,'Shoe size conversion table'!$J$6:$L$22,2))</f>
        <v>43</v>
      </c>
      <c r="J644" s="12" t="n">
        <f aca="false">IF(G644="Male",VLOOKUP(H644,'Shoe size conversion table'!$B$6:$D$22,3),VLOOKUP(H644,'Shoe size conversion table'!$J$6:$L$22,3))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MONTH(C644:C15611)</f>
        <v>3</v>
      </c>
      <c r="O644" s="8" t="n">
        <f aca="false">K644*(1-L644)</f>
        <v>189</v>
      </c>
    </row>
    <row r="645" customFormat="false" ht="11.4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IF(G645="Male",VLOOKUP(H645,'Shoe size conversion table'!$B$6:$D$22,2),VLOOKUP(H645,'Shoe size conversion table'!$J$6:$L$22,2))</f>
        <v>41-42</v>
      </c>
      <c r="J645" s="12" t="n">
        <f aca="false">IF(G645="Male",VLOOKUP(H645,'Shoe size conversion table'!$B$6:$D$22,3),VLOOKUP(H645,'Shoe size conversion table'!$J$6:$L$22,3))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MONTH(C645:C15612)</f>
        <v>3</v>
      </c>
      <c r="O645" s="8" t="n">
        <f aca="false">K645*(1-L645)</f>
        <v>118.3</v>
      </c>
    </row>
    <row r="646" customFormat="false" ht="11.4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IF(G646="Male",VLOOKUP(H646,'Shoe size conversion table'!$B$6:$D$22,2),VLOOKUP(H646,'Shoe size conversion table'!$J$6:$L$22,2))</f>
        <v>42-43</v>
      </c>
      <c r="J646" s="12" t="n">
        <f aca="false">IF(G646="Male",VLOOKUP(H646,'Shoe size conversion table'!$B$6:$D$22,3),VLOOKUP(H646,'Shoe size conversion table'!$J$6:$L$22,3))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MONTH(C646:C15613)</f>
        <v>3</v>
      </c>
      <c r="O646" s="8" t="n">
        <f aca="false">K646*(1-L646)</f>
        <v>111.3</v>
      </c>
    </row>
    <row r="647" customFormat="false" ht="11.4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IF(G647="Male",VLOOKUP(H647,'Shoe size conversion table'!$B$6:$D$22,2),VLOOKUP(H647,'Shoe size conversion table'!$J$6:$L$22,2))</f>
        <v>36-37</v>
      </c>
      <c r="J647" s="12" t="n">
        <f aca="false">IF(G647="Male",VLOOKUP(H647,'Shoe size conversion table'!$B$6:$D$22,3),VLOOKUP(H647,'Shoe size conversion table'!$J$6:$L$22,3))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MONTH(C647:C15614)</f>
        <v>3</v>
      </c>
      <c r="O647" s="8" t="n">
        <f aca="false">K647*(1-L647)</f>
        <v>111.3</v>
      </c>
    </row>
    <row r="648" customFormat="false" ht="11.4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IF(G648="Male",VLOOKUP(H648,'Shoe size conversion table'!$B$6:$D$22,2),VLOOKUP(H648,'Shoe size conversion table'!$J$6:$L$22,2))</f>
        <v>43-44</v>
      </c>
      <c r="J648" s="12" t="n">
        <f aca="false">IF(G648="Male",VLOOKUP(H648,'Shoe size conversion table'!$B$6:$D$22,3),VLOOKUP(H648,'Shoe size conversion table'!$J$6:$L$22,3))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MONTH(C648:C15615)</f>
        <v>3</v>
      </c>
      <c r="O648" s="8" t="n">
        <f aca="false">K648*(1-L648)</f>
        <v>143.1</v>
      </c>
    </row>
    <row r="649" customFormat="false" ht="11.4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IF(G649="Male",VLOOKUP(H649,'Shoe size conversion table'!$B$6:$D$22,2),VLOOKUP(H649,'Shoe size conversion table'!$J$6:$L$22,2))</f>
        <v>38-39</v>
      </c>
      <c r="J649" s="12" t="n">
        <f aca="false">IF(G649="Male",VLOOKUP(H649,'Shoe size conversion table'!$B$6:$D$22,3),VLOOKUP(H649,'Shoe size conversion table'!$J$6:$L$22,3))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MONTH(C649:C15616)</f>
        <v>3</v>
      </c>
      <c r="O649" s="8" t="n">
        <f aca="false">K649*(1-L649)</f>
        <v>129</v>
      </c>
    </row>
    <row r="650" customFormat="false" ht="11.4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IF(G650="Male",VLOOKUP(H650,'Shoe size conversion table'!$B$6:$D$22,2),VLOOKUP(H650,'Shoe size conversion table'!$J$6:$L$22,2))</f>
        <v>42</v>
      </c>
      <c r="J650" s="12" t="n">
        <f aca="false">IF(G650="Male",VLOOKUP(H650,'Shoe size conversion table'!$B$6:$D$22,3),VLOOKUP(H650,'Shoe size conversion table'!$J$6:$L$22,3))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MONTH(C650:C15617)</f>
        <v>3</v>
      </c>
      <c r="O650" s="8" t="n">
        <f aca="false">K650*(1-L650)</f>
        <v>169</v>
      </c>
    </row>
    <row r="651" customFormat="false" ht="11.4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IF(G651="Male",VLOOKUP(H651,'Shoe size conversion table'!$B$6:$D$22,2),VLOOKUP(H651,'Shoe size conversion table'!$J$6:$L$22,2))</f>
        <v>42-43</v>
      </c>
      <c r="J651" s="12" t="n">
        <f aca="false">IF(G651="Male",VLOOKUP(H651,'Shoe size conversion table'!$B$6:$D$22,3),VLOOKUP(H651,'Shoe size conversion table'!$J$6:$L$22,3))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MONTH(C651:C15618)</f>
        <v>3</v>
      </c>
      <c r="O651" s="8" t="n">
        <f aca="false">K651*(1-L651)</f>
        <v>189</v>
      </c>
    </row>
    <row r="652" customFormat="false" ht="11.4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IF(G652="Male",VLOOKUP(H652,'Shoe size conversion table'!$B$6:$D$22,2),VLOOKUP(H652,'Shoe size conversion table'!$J$6:$L$22,2))</f>
        <v>48</v>
      </c>
      <c r="J652" s="12" t="n">
        <f aca="false">IF(G652="Male",VLOOKUP(H652,'Shoe size conversion table'!$B$6:$D$22,3),VLOOKUP(H652,'Shoe size conversion table'!$J$6:$L$22,3))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MONTH(C652:C15619)</f>
        <v>3</v>
      </c>
      <c r="O652" s="8" t="n">
        <f aca="false">K652*(1-L652)</f>
        <v>199</v>
      </c>
    </row>
    <row r="653" customFormat="false" ht="11.4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IF(G653="Male",VLOOKUP(H653,'Shoe size conversion table'!$B$6:$D$22,2),VLOOKUP(H653,'Shoe size conversion table'!$J$6:$L$22,2))</f>
        <v>38-39</v>
      </c>
      <c r="J653" s="12" t="n">
        <f aca="false">IF(G653="Male",VLOOKUP(H653,'Shoe size conversion table'!$B$6:$D$22,3),VLOOKUP(H653,'Shoe size conversion table'!$J$6:$L$22,3))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MONTH(C653:C15620)</f>
        <v>4</v>
      </c>
      <c r="O653" s="8" t="n">
        <f aca="false">K653*(1-L653)</f>
        <v>129</v>
      </c>
    </row>
    <row r="654" customFormat="false" ht="11.4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IF(G654="Male",VLOOKUP(H654,'Shoe size conversion table'!$B$6:$D$22,2),VLOOKUP(H654,'Shoe size conversion table'!$J$6:$L$22,2))</f>
        <v>42-43</v>
      </c>
      <c r="J654" s="12" t="n">
        <f aca="false">IF(G654="Male",VLOOKUP(H654,'Shoe size conversion table'!$B$6:$D$22,3),VLOOKUP(H654,'Shoe size conversion table'!$J$6:$L$22,3))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MONTH(C654:C15621)</f>
        <v>4</v>
      </c>
      <c r="O654" s="8" t="n">
        <f aca="false">K654*(1-L654)</f>
        <v>179</v>
      </c>
    </row>
    <row r="655" customFormat="false" ht="11.4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IF(G655="Male",VLOOKUP(H655,'Shoe size conversion table'!$B$6:$D$22,2),VLOOKUP(H655,'Shoe size conversion table'!$J$6:$L$22,2))</f>
        <v>45</v>
      </c>
      <c r="J655" s="12" t="n">
        <f aca="false">IF(G655="Male",VLOOKUP(H655,'Shoe size conversion table'!$B$6:$D$22,3),VLOOKUP(H655,'Shoe size conversion table'!$J$6:$L$22,3))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MONTH(C655:C15622)</f>
        <v>4</v>
      </c>
      <c r="O655" s="8" t="n">
        <f aca="false">K655*(1-L655)</f>
        <v>132.3</v>
      </c>
    </row>
    <row r="656" customFormat="false" ht="11.4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IF(G656="Male",VLOOKUP(H656,'Shoe size conversion table'!$B$6:$D$22,2),VLOOKUP(H656,'Shoe size conversion table'!$J$6:$L$22,2))</f>
        <v>41-42</v>
      </c>
      <c r="J656" s="12" t="n">
        <f aca="false">IF(G656="Male",VLOOKUP(H656,'Shoe size conversion table'!$B$6:$D$22,3),VLOOKUP(H656,'Shoe size conversion table'!$J$6:$L$22,3))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MONTH(C656:C15623)</f>
        <v>4</v>
      </c>
      <c r="O656" s="8" t="n">
        <f aca="false">K656*(1-L656)</f>
        <v>104.3</v>
      </c>
    </row>
    <row r="657" customFormat="false" ht="11.4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IF(G657="Male",VLOOKUP(H657,'Shoe size conversion table'!$B$6:$D$22,2),VLOOKUP(H657,'Shoe size conversion table'!$J$6:$L$22,2))</f>
        <v>37-38</v>
      </c>
      <c r="J657" s="12" t="n">
        <f aca="false">IF(G657="Male",VLOOKUP(H657,'Shoe size conversion table'!$B$6:$D$22,3),VLOOKUP(H657,'Shoe size conversion table'!$J$6:$L$22,3))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MONTH(C657:C15624)</f>
        <v>4</v>
      </c>
      <c r="O657" s="8" t="n">
        <f aca="false">K657*(1-L657)</f>
        <v>111.2</v>
      </c>
    </row>
    <row r="658" customFormat="false" ht="11.4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IF(G658="Male",VLOOKUP(H658,'Shoe size conversion table'!$B$6:$D$22,2),VLOOKUP(H658,'Shoe size conversion table'!$J$6:$L$22,2))</f>
        <v>38</v>
      </c>
      <c r="J658" s="12" t="n">
        <f aca="false">IF(G658="Male",VLOOKUP(H658,'Shoe size conversion table'!$B$6:$D$22,3),VLOOKUP(H658,'Shoe size conversion table'!$J$6:$L$22,3))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MONTH(C658:C15625)</f>
        <v>4</v>
      </c>
      <c r="O658" s="8" t="n">
        <f aca="false">K658*(1-L658)</f>
        <v>149</v>
      </c>
    </row>
    <row r="659" customFormat="false" ht="11.4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IF(G659="Male",VLOOKUP(H659,'Shoe size conversion table'!$B$6:$D$22,2),VLOOKUP(H659,'Shoe size conversion table'!$J$6:$L$22,2))</f>
        <v>42-43</v>
      </c>
      <c r="J659" s="12" t="n">
        <f aca="false">IF(G659="Male",VLOOKUP(H659,'Shoe size conversion table'!$B$6:$D$22,3),VLOOKUP(H659,'Shoe size conversion table'!$J$6:$L$22,3))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MONTH(C659:C15626)</f>
        <v>4</v>
      </c>
      <c r="O659" s="8" t="n">
        <f aca="false">K659*(1-L659)</f>
        <v>149</v>
      </c>
    </row>
    <row r="660" customFormat="false" ht="11.4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IF(G660="Male",VLOOKUP(H660,'Shoe size conversion table'!$B$6:$D$22,2),VLOOKUP(H660,'Shoe size conversion table'!$J$6:$L$22,2))</f>
        <v>38-39</v>
      </c>
      <c r="J660" s="12" t="n">
        <f aca="false">IF(G660="Male",VLOOKUP(H660,'Shoe size conversion table'!$B$6:$D$22,3),VLOOKUP(H660,'Shoe size conversion table'!$J$6:$L$22,3))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MONTH(C660:C15627)</f>
        <v>4</v>
      </c>
      <c r="O660" s="8" t="n">
        <f aca="false">K660*(1-L660)</f>
        <v>179</v>
      </c>
    </row>
    <row r="661" customFormat="false" ht="11.4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IF(G661="Male",VLOOKUP(H661,'Shoe size conversion table'!$B$6:$D$22,2),VLOOKUP(H661,'Shoe size conversion table'!$J$6:$L$22,2))</f>
        <v>42-43</v>
      </c>
      <c r="J661" s="12" t="n">
        <f aca="false">IF(G661="Male",VLOOKUP(H661,'Shoe size conversion table'!$B$6:$D$22,3),VLOOKUP(H661,'Shoe size conversion table'!$J$6:$L$22,3))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MONTH(C661:C15628)</f>
        <v>4</v>
      </c>
      <c r="O661" s="8" t="n">
        <f aca="false">K661*(1-L661)</f>
        <v>159</v>
      </c>
    </row>
    <row r="662" customFormat="false" ht="11.4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IF(G662="Male",VLOOKUP(H662,'Shoe size conversion table'!$B$6:$D$22,2),VLOOKUP(H662,'Shoe size conversion table'!$J$6:$L$22,2))</f>
        <v>36-37</v>
      </c>
      <c r="J662" s="12" t="n">
        <f aca="false">IF(G662="Male",VLOOKUP(H662,'Shoe size conversion table'!$B$6:$D$22,3),VLOOKUP(H662,'Shoe size conversion table'!$J$6:$L$22,3))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MONTH(C662:C15629)</f>
        <v>4</v>
      </c>
      <c r="O662" s="8" t="n">
        <f aca="false">K662*(1-L662)</f>
        <v>159</v>
      </c>
    </row>
    <row r="663" customFormat="false" ht="11.4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IF(G663="Male",VLOOKUP(H663,'Shoe size conversion table'!$B$6:$D$22,2),VLOOKUP(H663,'Shoe size conversion table'!$J$6:$L$22,2))</f>
        <v>44</v>
      </c>
      <c r="J663" s="12" t="n">
        <f aca="false">IF(G663="Male",VLOOKUP(H663,'Shoe size conversion table'!$B$6:$D$22,3),VLOOKUP(H663,'Shoe size conversion table'!$J$6:$L$22,3))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MONTH(C663:C15630)</f>
        <v>4</v>
      </c>
      <c r="O663" s="8" t="n">
        <f aca="false">K663*(1-L663)</f>
        <v>199</v>
      </c>
    </row>
    <row r="664" customFormat="false" ht="11.4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IF(G664="Male",VLOOKUP(H664,'Shoe size conversion table'!$B$6:$D$22,2),VLOOKUP(H664,'Shoe size conversion table'!$J$6:$L$22,2))</f>
        <v>42</v>
      </c>
      <c r="J664" s="12" t="n">
        <f aca="false">IF(G664="Male",VLOOKUP(H664,'Shoe size conversion table'!$B$6:$D$22,3),VLOOKUP(H664,'Shoe size conversion table'!$J$6:$L$22,3))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MONTH(C664:C15631)</f>
        <v>4</v>
      </c>
      <c r="O664" s="8" t="n">
        <f aca="false">K664*(1-L664)</f>
        <v>139</v>
      </c>
    </row>
    <row r="665" customFormat="false" ht="11.4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IF(G665="Male",VLOOKUP(H665,'Shoe size conversion table'!$B$6:$D$22,2),VLOOKUP(H665,'Shoe size conversion table'!$J$6:$L$22,2))</f>
        <v>42-43</v>
      </c>
      <c r="J665" s="12" t="n">
        <f aca="false">IF(G665="Male",VLOOKUP(H665,'Shoe size conversion table'!$B$6:$D$22,3),VLOOKUP(H665,'Shoe size conversion table'!$J$6:$L$22,3))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MONTH(C665:C15632)</f>
        <v>4</v>
      </c>
      <c r="O665" s="8" t="n">
        <f aca="false">K665*(1-L665)</f>
        <v>189</v>
      </c>
    </row>
    <row r="666" customFormat="false" ht="11.4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IF(G666="Male",VLOOKUP(H666,'Shoe size conversion table'!$B$6:$D$22,2),VLOOKUP(H666,'Shoe size conversion table'!$J$6:$L$22,2))</f>
        <v>42</v>
      </c>
      <c r="J666" s="12" t="n">
        <f aca="false">IF(G666="Male",VLOOKUP(H666,'Shoe size conversion table'!$B$6:$D$22,3),VLOOKUP(H666,'Shoe size conversion table'!$J$6:$L$22,3))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MONTH(C666:C15633)</f>
        <v>4</v>
      </c>
      <c r="O666" s="8" t="n">
        <f aca="false">K666*(1-L666)</f>
        <v>199</v>
      </c>
    </row>
    <row r="667" customFormat="false" ht="11.4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IF(G667="Male",VLOOKUP(H667,'Shoe size conversion table'!$B$6:$D$22,2),VLOOKUP(H667,'Shoe size conversion table'!$J$6:$L$22,2))</f>
        <v>40</v>
      </c>
      <c r="J667" s="12" t="n">
        <f aca="false">IF(G667="Male",VLOOKUP(H667,'Shoe size conversion table'!$B$6:$D$22,3),VLOOKUP(H667,'Shoe size conversion table'!$J$6:$L$22,3))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MONTH(C667:C15634)</f>
        <v>4</v>
      </c>
      <c r="O667" s="8" t="n">
        <f aca="false">K667*(1-L667)</f>
        <v>179</v>
      </c>
    </row>
    <row r="668" customFormat="false" ht="11.4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IF(G668="Male",VLOOKUP(H668,'Shoe size conversion table'!$B$6:$D$22,2),VLOOKUP(H668,'Shoe size conversion table'!$J$6:$L$22,2))</f>
        <v>43</v>
      </c>
      <c r="J668" s="12" t="n">
        <f aca="false">IF(G668="Male",VLOOKUP(H668,'Shoe size conversion table'!$B$6:$D$22,3),VLOOKUP(H668,'Shoe size conversion table'!$J$6:$L$22,3))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MONTH(C668:C15635)</f>
        <v>4</v>
      </c>
      <c r="O668" s="8" t="n">
        <f aca="false">K668*(1-L668)</f>
        <v>189</v>
      </c>
    </row>
    <row r="669" customFormat="false" ht="11.4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IF(G669="Male",VLOOKUP(H669,'Shoe size conversion table'!$B$6:$D$22,2),VLOOKUP(H669,'Shoe size conversion table'!$J$6:$L$22,2))</f>
        <v>40-41</v>
      </c>
      <c r="J669" s="12" t="n">
        <f aca="false">IF(G669="Male",VLOOKUP(H669,'Shoe size conversion table'!$B$6:$D$22,3),VLOOKUP(H669,'Shoe size conversion table'!$J$6:$L$22,3))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MONTH(C669:C15636)</f>
        <v>4</v>
      </c>
      <c r="O669" s="8" t="n">
        <f aca="false">K669*(1-L669)</f>
        <v>159.2</v>
      </c>
    </row>
    <row r="670" customFormat="false" ht="11.4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IF(G670="Male",VLOOKUP(H670,'Shoe size conversion table'!$B$6:$D$22,2),VLOOKUP(H670,'Shoe size conversion table'!$J$6:$L$22,2))</f>
        <v>40</v>
      </c>
      <c r="J670" s="12" t="n">
        <f aca="false">IF(G670="Male",VLOOKUP(H670,'Shoe size conversion table'!$B$6:$D$22,3),VLOOKUP(H670,'Shoe size conversion table'!$J$6:$L$22,3))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MONTH(C670:C15637)</f>
        <v>4</v>
      </c>
      <c r="O670" s="8" t="n">
        <f aca="false">K670*(1-L670)</f>
        <v>74.5</v>
      </c>
    </row>
    <row r="671" customFormat="false" ht="11.4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IF(G671="Male",VLOOKUP(H671,'Shoe size conversion table'!$B$6:$D$22,2),VLOOKUP(H671,'Shoe size conversion table'!$J$6:$L$22,2))</f>
        <v>38-39</v>
      </c>
      <c r="J671" s="12" t="n">
        <f aca="false">IF(G671="Male",VLOOKUP(H671,'Shoe size conversion table'!$B$6:$D$22,3),VLOOKUP(H671,'Shoe size conversion table'!$J$6:$L$22,3))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MONTH(C671:C15638)</f>
        <v>4</v>
      </c>
      <c r="O671" s="8" t="n">
        <f aca="false">K671*(1-L671)</f>
        <v>129</v>
      </c>
    </row>
    <row r="672" customFormat="false" ht="11.4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IF(G672="Male",VLOOKUP(H672,'Shoe size conversion table'!$B$6:$D$22,2),VLOOKUP(H672,'Shoe size conversion table'!$J$6:$L$22,2))</f>
        <v>48</v>
      </c>
      <c r="J672" s="12" t="n">
        <f aca="false">IF(G672="Male",VLOOKUP(H672,'Shoe size conversion table'!$B$6:$D$22,3),VLOOKUP(H672,'Shoe size conversion table'!$J$6:$L$22,3))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MONTH(C672:C15639)</f>
        <v>4</v>
      </c>
      <c r="O672" s="8" t="n">
        <f aca="false">K672*(1-L672)</f>
        <v>179</v>
      </c>
    </row>
    <row r="673" customFormat="false" ht="11.4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IF(G673="Male",VLOOKUP(H673,'Shoe size conversion table'!$B$6:$D$22,2),VLOOKUP(H673,'Shoe size conversion table'!$J$6:$L$22,2))</f>
        <v>42-43</v>
      </c>
      <c r="J673" s="12" t="n">
        <f aca="false">IF(G673="Male",VLOOKUP(H673,'Shoe size conversion table'!$B$6:$D$22,3),VLOOKUP(H673,'Shoe size conversion table'!$J$6:$L$22,3))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MONTH(C673:C15640)</f>
        <v>4</v>
      </c>
      <c r="O673" s="8" t="n">
        <f aca="false">K673*(1-L673)</f>
        <v>151.2</v>
      </c>
    </row>
    <row r="674" customFormat="false" ht="11.4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IF(G674="Male",VLOOKUP(H674,'Shoe size conversion table'!$B$6:$D$22,2),VLOOKUP(H674,'Shoe size conversion table'!$J$6:$L$22,2))</f>
        <v>42</v>
      </c>
      <c r="J674" s="12" t="n">
        <f aca="false">IF(G674="Male",VLOOKUP(H674,'Shoe size conversion table'!$B$6:$D$22,3),VLOOKUP(H674,'Shoe size conversion table'!$J$6:$L$22,3))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MONTH(C674:C15641)</f>
        <v>4</v>
      </c>
      <c r="O674" s="8" t="n">
        <f aca="false">K674*(1-L674)</f>
        <v>139</v>
      </c>
    </row>
    <row r="675" customFormat="false" ht="11.4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IF(G675="Male",VLOOKUP(H675,'Shoe size conversion table'!$B$6:$D$22,2),VLOOKUP(H675,'Shoe size conversion table'!$J$6:$L$22,2))</f>
        <v>42-43</v>
      </c>
      <c r="J675" s="12" t="n">
        <f aca="false">IF(G675="Male",VLOOKUP(H675,'Shoe size conversion table'!$B$6:$D$22,3),VLOOKUP(H675,'Shoe size conversion table'!$J$6:$L$22,3))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MONTH(C675:C15642)</f>
        <v>4</v>
      </c>
      <c r="O675" s="8" t="n">
        <f aca="false">K675*(1-L675)</f>
        <v>189</v>
      </c>
    </row>
    <row r="676" customFormat="false" ht="11.4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IF(G676="Male",VLOOKUP(H676,'Shoe size conversion table'!$B$6:$D$22,2),VLOOKUP(H676,'Shoe size conversion table'!$J$6:$L$22,2))</f>
        <v>40</v>
      </c>
      <c r="J676" s="12" t="n">
        <f aca="false">IF(G676="Male",VLOOKUP(H676,'Shoe size conversion table'!$B$6:$D$22,3),VLOOKUP(H676,'Shoe size conversion table'!$J$6:$L$22,3))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MONTH(C676:C15643)</f>
        <v>4</v>
      </c>
      <c r="O676" s="8" t="n">
        <f aca="false">K676*(1-L676)</f>
        <v>199</v>
      </c>
    </row>
    <row r="677" customFormat="false" ht="11.4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IF(G677="Male",VLOOKUP(H677,'Shoe size conversion table'!$B$6:$D$22,2),VLOOKUP(H677,'Shoe size conversion table'!$J$6:$L$22,2))</f>
        <v>39-40</v>
      </c>
      <c r="J677" s="12" t="n">
        <f aca="false">IF(G677="Male",VLOOKUP(H677,'Shoe size conversion table'!$B$6:$D$22,3),VLOOKUP(H677,'Shoe size conversion table'!$J$6:$L$22,3))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MONTH(C677:C15644)</f>
        <v>4</v>
      </c>
      <c r="O677" s="8" t="n">
        <f aca="false">K677*(1-L677)</f>
        <v>149</v>
      </c>
    </row>
    <row r="678" customFormat="false" ht="11.4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IF(G678="Male",VLOOKUP(H678,'Shoe size conversion table'!$B$6:$D$22,2),VLOOKUP(H678,'Shoe size conversion table'!$J$6:$L$22,2))</f>
        <v>43-44</v>
      </c>
      <c r="J678" s="12" t="n">
        <f aca="false">IF(G678="Male",VLOOKUP(H678,'Shoe size conversion table'!$B$6:$D$22,3),VLOOKUP(H678,'Shoe size conversion table'!$J$6:$L$22,3))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MONTH(C678:C15645)</f>
        <v>4</v>
      </c>
      <c r="O678" s="8" t="n">
        <f aca="false">K678*(1-L678)</f>
        <v>189</v>
      </c>
    </row>
    <row r="679" customFormat="false" ht="11.4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IF(G679="Male",VLOOKUP(H679,'Shoe size conversion table'!$B$6:$D$22,2),VLOOKUP(H679,'Shoe size conversion table'!$J$6:$L$22,2))</f>
        <v>40</v>
      </c>
      <c r="J679" s="12" t="n">
        <f aca="false">IF(G679="Male",VLOOKUP(H679,'Shoe size conversion table'!$B$6:$D$22,3),VLOOKUP(H679,'Shoe size conversion table'!$J$6:$L$22,3))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MONTH(C679:C15646)</f>
        <v>4</v>
      </c>
      <c r="O679" s="8" t="n">
        <f aca="false">K679*(1-L679)</f>
        <v>139</v>
      </c>
    </row>
    <row r="680" customFormat="false" ht="11.4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IF(G680="Male",VLOOKUP(H680,'Shoe size conversion table'!$B$6:$D$22,2),VLOOKUP(H680,'Shoe size conversion table'!$J$6:$L$22,2))</f>
        <v>42-43</v>
      </c>
      <c r="J680" s="12" t="n">
        <f aca="false">IF(G680="Male",VLOOKUP(H680,'Shoe size conversion table'!$B$6:$D$22,3),VLOOKUP(H680,'Shoe size conversion table'!$J$6:$L$22,3))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MONTH(C680:C15647)</f>
        <v>4</v>
      </c>
      <c r="O680" s="8" t="n">
        <f aca="false">K680*(1-L680)</f>
        <v>159</v>
      </c>
    </row>
    <row r="681" customFormat="false" ht="11.4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IF(G681="Male",VLOOKUP(H681,'Shoe size conversion table'!$B$6:$D$22,2),VLOOKUP(H681,'Shoe size conversion table'!$J$6:$L$22,2))</f>
        <v>38-39</v>
      </c>
      <c r="J681" s="12" t="n">
        <f aca="false">IF(G681="Male",VLOOKUP(H681,'Shoe size conversion table'!$B$6:$D$22,3),VLOOKUP(H681,'Shoe size conversion table'!$J$6:$L$22,3))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MONTH(C681:C15648)</f>
        <v>4</v>
      </c>
      <c r="O681" s="8" t="n">
        <f aca="false">K681*(1-L681)</f>
        <v>151.2</v>
      </c>
    </row>
    <row r="682" customFormat="false" ht="11.4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IF(G682="Male",VLOOKUP(H682,'Shoe size conversion table'!$B$6:$D$22,2),VLOOKUP(H682,'Shoe size conversion table'!$J$6:$L$22,2))</f>
        <v>42-43</v>
      </c>
      <c r="J682" s="12" t="n">
        <f aca="false">IF(G682="Male",VLOOKUP(H682,'Shoe size conversion table'!$B$6:$D$22,3),VLOOKUP(H682,'Shoe size conversion table'!$J$6:$L$22,3))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MONTH(C682:C15649)</f>
        <v>4</v>
      </c>
      <c r="O682" s="8" t="n">
        <f aca="false">K682*(1-L682)</f>
        <v>161.1</v>
      </c>
    </row>
    <row r="683" customFormat="false" ht="11.4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IF(G683="Male",VLOOKUP(H683,'Shoe size conversion table'!$B$6:$D$22,2),VLOOKUP(H683,'Shoe size conversion table'!$J$6:$L$22,2))</f>
        <v>42</v>
      </c>
      <c r="J683" s="12" t="n">
        <f aca="false">IF(G683="Male",VLOOKUP(H683,'Shoe size conversion table'!$B$6:$D$22,3),VLOOKUP(H683,'Shoe size conversion table'!$J$6:$L$22,3))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MONTH(C683:C15650)</f>
        <v>4</v>
      </c>
      <c r="O683" s="8" t="n">
        <f aca="false">K683*(1-L683)</f>
        <v>169</v>
      </c>
    </row>
    <row r="684" customFormat="false" ht="11.4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IF(G684="Male",VLOOKUP(H684,'Shoe size conversion table'!$B$6:$D$22,2),VLOOKUP(H684,'Shoe size conversion table'!$J$6:$L$22,2))</f>
        <v>42-43</v>
      </c>
      <c r="J684" s="12" t="n">
        <f aca="false">IF(G684="Male",VLOOKUP(H684,'Shoe size conversion table'!$B$6:$D$22,3),VLOOKUP(H684,'Shoe size conversion table'!$J$6:$L$22,3))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MONTH(C684:C15651)</f>
        <v>4</v>
      </c>
      <c r="O684" s="8" t="n">
        <f aca="false">K684*(1-L684)</f>
        <v>151.2</v>
      </c>
    </row>
    <row r="685" customFormat="false" ht="11.4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IF(G685="Male",VLOOKUP(H685,'Shoe size conversion table'!$B$6:$D$22,2),VLOOKUP(H685,'Shoe size conversion table'!$J$6:$L$22,2))</f>
        <v>42</v>
      </c>
      <c r="J685" s="12" t="n">
        <f aca="false">IF(G685="Male",VLOOKUP(H685,'Shoe size conversion table'!$B$6:$D$22,3),VLOOKUP(H685,'Shoe size conversion table'!$J$6:$L$22,3))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MONTH(C685:C15652)</f>
        <v>4</v>
      </c>
      <c r="O685" s="8" t="n">
        <f aca="false">K685*(1-L685)</f>
        <v>139</v>
      </c>
    </row>
    <row r="686" customFormat="false" ht="11.4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IF(G686="Male",VLOOKUP(H686,'Shoe size conversion table'!$B$6:$D$22,2),VLOOKUP(H686,'Shoe size conversion table'!$J$6:$L$22,2))</f>
        <v>40</v>
      </c>
      <c r="J686" s="12" t="n">
        <f aca="false">IF(G686="Male",VLOOKUP(H686,'Shoe size conversion table'!$B$6:$D$22,3),VLOOKUP(H686,'Shoe size conversion table'!$J$6:$L$22,3))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MONTH(C686:C15653)</f>
        <v>4</v>
      </c>
      <c r="O686" s="8" t="n">
        <f aca="false">K686*(1-L686)</f>
        <v>111.3</v>
      </c>
    </row>
    <row r="687" customFormat="false" ht="11.4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IF(G687="Male",VLOOKUP(H687,'Shoe size conversion table'!$B$6:$D$22,2),VLOOKUP(H687,'Shoe size conversion table'!$J$6:$L$22,2))</f>
        <v>43</v>
      </c>
      <c r="J687" s="12" t="n">
        <f aca="false">IF(G687="Male",VLOOKUP(H687,'Shoe size conversion table'!$B$6:$D$22,3),VLOOKUP(H687,'Shoe size conversion table'!$J$6:$L$22,3))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MONTH(C687:C15654)</f>
        <v>4</v>
      </c>
      <c r="O687" s="8" t="n">
        <f aca="false">K687*(1-L687)</f>
        <v>169</v>
      </c>
    </row>
    <row r="688" customFormat="false" ht="11.4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IF(G688="Male",VLOOKUP(H688,'Shoe size conversion table'!$B$6:$D$22,2),VLOOKUP(H688,'Shoe size conversion table'!$J$6:$L$22,2))</f>
        <v>42-43</v>
      </c>
      <c r="J688" s="12" t="n">
        <f aca="false">IF(G688="Male",VLOOKUP(H688,'Shoe size conversion table'!$B$6:$D$22,3),VLOOKUP(H688,'Shoe size conversion table'!$J$6:$L$22,3))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MONTH(C688:C15655)</f>
        <v>4</v>
      </c>
      <c r="O688" s="8" t="n">
        <f aca="false">K688*(1-L688)</f>
        <v>159</v>
      </c>
    </row>
    <row r="689" customFormat="false" ht="11.4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IF(G689="Male",VLOOKUP(H689,'Shoe size conversion table'!$B$6:$D$22,2),VLOOKUP(H689,'Shoe size conversion table'!$J$6:$L$22,2))</f>
        <v>40</v>
      </c>
      <c r="J689" s="12" t="n">
        <f aca="false">IF(G689="Male",VLOOKUP(H689,'Shoe size conversion table'!$B$6:$D$22,3),VLOOKUP(H689,'Shoe size conversion table'!$J$6:$L$22,3))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MONTH(C689:C15656)</f>
        <v>4</v>
      </c>
      <c r="O689" s="8" t="n">
        <f aca="false">K689*(1-L689)</f>
        <v>152.1</v>
      </c>
    </row>
    <row r="690" customFormat="false" ht="11.4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IF(G690="Male",VLOOKUP(H690,'Shoe size conversion table'!$B$6:$D$22,2),VLOOKUP(H690,'Shoe size conversion table'!$J$6:$L$22,2))</f>
        <v>43-44</v>
      </c>
      <c r="J690" s="12" t="n">
        <f aca="false">IF(G690="Male",VLOOKUP(H690,'Shoe size conversion table'!$B$6:$D$22,3),VLOOKUP(H690,'Shoe size conversion table'!$J$6:$L$22,3))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MONTH(C690:C15657)</f>
        <v>4</v>
      </c>
      <c r="O690" s="8" t="n">
        <f aca="false">K690*(1-L690)</f>
        <v>143.1</v>
      </c>
    </row>
    <row r="691" customFormat="false" ht="11.4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IF(G691="Male",VLOOKUP(H691,'Shoe size conversion table'!$B$6:$D$22,2),VLOOKUP(H691,'Shoe size conversion table'!$J$6:$L$22,2))</f>
        <v>42-43</v>
      </c>
      <c r="J691" s="12" t="n">
        <f aca="false">IF(G691="Male",VLOOKUP(H691,'Shoe size conversion table'!$B$6:$D$22,3),VLOOKUP(H691,'Shoe size conversion table'!$J$6:$L$22,3))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MONTH(C691:C15658)</f>
        <v>4</v>
      </c>
      <c r="O691" s="8" t="n">
        <f aca="false">K691*(1-L691)</f>
        <v>161.1</v>
      </c>
    </row>
    <row r="692" customFormat="false" ht="11.4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IF(G692="Male",VLOOKUP(H692,'Shoe size conversion table'!$B$6:$D$22,2),VLOOKUP(H692,'Shoe size conversion table'!$J$6:$L$22,2))</f>
        <v>43</v>
      </c>
      <c r="J692" s="12" t="n">
        <f aca="false">IF(G692="Male",VLOOKUP(H692,'Shoe size conversion table'!$B$6:$D$22,3),VLOOKUP(H692,'Shoe size conversion table'!$J$6:$L$22,3))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MONTH(C692:C15659)</f>
        <v>4</v>
      </c>
      <c r="O692" s="8" t="n">
        <f aca="false">K692*(1-L692)</f>
        <v>116.1</v>
      </c>
    </row>
    <row r="693" customFormat="false" ht="11.4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IF(G693="Male",VLOOKUP(H693,'Shoe size conversion table'!$B$6:$D$22,2),VLOOKUP(H693,'Shoe size conversion table'!$J$6:$L$22,2))</f>
        <v>43-44</v>
      </c>
      <c r="J693" s="12" t="n">
        <f aca="false">IF(G693="Male",VLOOKUP(H693,'Shoe size conversion table'!$B$6:$D$22,3),VLOOKUP(H693,'Shoe size conversion table'!$J$6:$L$22,3))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MONTH(C693:C15660)</f>
        <v>4</v>
      </c>
      <c r="O693" s="8" t="n">
        <f aca="false">K693*(1-L693)</f>
        <v>79.5</v>
      </c>
    </row>
    <row r="694" customFormat="false" ht="11.4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IF(G694="Male",VLOOKUP(H694,'Shoe size conversion table'!$B$6:$D$22,2),VLOOKUP(H694,'Shoe size conversion table'!$J$6:$L$22,2))</f>
        <v>39-40</v>
      </c>
      <c r="J694" s="12" t="n">
        <f aca="false">IF(G694="Male",VLOOKUP(H694,'Shoe size conversion table'!$B$6:$D$22,3),VLOOKUP(H694,'Shoe size conversion table'!$J$6:$L$22,3))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MONTH(C694:C15661)</f>
        <v>4</v>
      </c>
      <c r="O694" s="8" t="n">
        <f aca="false">K694*(1-L694)</f>
        <v>149</v>
      </c>
    </row>
    <row r="695" customFormat="false" ht="11.4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IF(G695="Male",VLOOKUP(H695,'Shoe size conversion table'!$B$6:$D$22,2),VLOOKUP(H695,'Shoe size conversion table'!$J$6:$L$22,2))</f>
        <v>43</v>
      </c>
      <c r="J695" s="12" t="n">
        <f aca="false">IF(G695="Male",VLOOKUP(H695,'Shoe size conversion table'!$B$6:$D$22,3),VLOOKUP(H695,'Shoe size conversion table'!$J$6:$L$22,3))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MONTH(C695:C15662)</f>
        <v>4</v>
      </c>
      <c r="O695" s="8" t="n">
        <f aca="false">K695*(1-L695)</f>
        <v>69.5</v>
      </c>
    </row>
    <row r="696" customFormat="false" ht="11.4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IF(G696="Male",VLOOKUP(H696,'Shoe size conversion table'!$B$6:$D$22,2),VLOOKUP(H696,'Shoe size conversion table'!$J$6:$L$22,2))</f>
        <v>42-43</v>
      </c>
      <c r="J696" s="12" t="n">
        <f aca="false">IF(G696="Male",VLOOKUP(H696,'Shoe size conversion table'!$B$6:$D$22,3),VLOOKUP(H696,'Shoe size conversion table'!$J$6:$L$22,3))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MONTH(C696:C15663)</f>
        <v>4</v>
      </c>
      <c r="O696" s="8" t="n">
        <f aca="false">K696*(1-L696)</f>
        <v>179</v>
      </c>
    </row>
    <row r="697" customFormat="false" ht="11.4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IF(G697="Male",VLOOKUP(H697,'Shoe size conversion table'!$B$6:$D$22,2),VLOOKUP(H697,'Shoe size conversion table'!$J$6:$L$22,2))</f>
        <v>43-44</v>
      </c>
      <c r="J697" s="12" t="n">
        <f aca="false">IF(G697="Male",VLOOKUP(H697,'Shoe size conversion table'!$B$6:$D$22,3),VLOOKUP(H697,'Shoe size conversion table'!$J$6:$L$22,3))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MONTH(C697:C15664)</f>
        <v>4</v>
      </c>
      <c r="O697" s="8" t="n">
        <f aca="false">K697*(1-L697)</f>
        <v>143.1</v>
      </c>
    </row>
    <row r="698" customFormat="false" ht="11.4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IF(G698="Male",VLOOKUP(H698,'Shoe size conversion table'!$B$6:$D$22,2),VLOOKUP(H698,'Shoe size conversion table'!$J$6:$L$22,2))</f>
        <v>37-38</v>
      </c>
      <c r="J698" s="12" t="n">
        <f aca="false">IF(G698="Male",VLOOKUP(H698,'Shoe size conversion table'!$B$6:$D$22,3),VLOOKUP(H698,'Shoe size conversion table'!$J$6:$L$22,3))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MONTH(C698:C15665)</f>
        <v>4</v>
      </c>
      <c r="O698" s="8" t="n">
        <f aca="false">K698*(1-L698)</f>
        <v>169</v>
      </c>
    </row>
    <row r="699" customFormat="false" ht="11.4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IF(G699="Male",VLOOKUP(H699,'Shoe size conversion table'!$B$6:$D$22,2),VLOOKUP(H699,'Shoe size conversion table'!$J$6:$L$22,2))</f>
        <v>42</v>
      </c>
      <c r="J699" s="12" t="n">
        <f aca="false">IF(G699="Male",VLOOKUP(H699,'Shoe size conversion table'!$B$6:$D$22,3),VLOOKUP(H699,'Shoe size conversion table'!$J$6:$L$22,3))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MONTH(C699:C15666)</f>
        <v>4</v>
      </c>
      <c r="O699" s="8" t="n">
        <f aca="false">K699*(1-L699)</f>
        <v>199</v>
      </c>
    </row>
    <row r="700" customFormat="false" ht="11.4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IF(G700="Male",VLOOKUP(H700,'Shoe size conversion table'!$B$6:$D$22,2),VLOOKUP(H700,'Shoe size conversion table'!$J$6:$L$22,2))</f>
        <v>43</v>
      </c>
      <c r="J700" s="12" t="n">
        <f aca="false">IF(G700="Male",VLOOKUP(H700,'Shoe size conversion table'!$B$6:$D$22,3),VLOOKUP(H700,'Shoe size conversion table'!$J$6:$L$22,3))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MONTH(C700:C15667)</f>
        <v>4</v>
      </c>
      <c r="O700" s="8" t="n">
        <f aca="false">K700*(1-L700)</f>
        <v>169</v>
      </c>
    </row>
    <row r="701" customFormat="false" ht="11.4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IF(G701="Male",VLOOKUP(H701,'Shoe size conversion table'!$B$6:$D$22,2),VLOOKUP(H701,'Shoe size conversion table'!$J$6:$L$22,2))</f>
        <v>38-39</v>
      </c>
      <c r="J701" s="12" t="n">
        <f aca="false">IF(G701="Male",VLOOKUP(H701,'Shoe size conversion table'!$B$6:$D$22,3),VLOOKUP(H701,'Shoe size conversion table'!$J$6:$L$22,3))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MONTH(C701:C15668)</f>
        <v>4</v>
      </c>
      <c r="O701" s="8" t="n">
        <f aca="false">K701*(1-L701)</f>
        <v>151.2</v>
      </c>
    </row>
    <row r="702" customFormat="false" ht="11.4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IF(G702="Male",VLOOKUP(H702,'Shoe size conversion table'!$B$6:$D$22,2),VLOOKUP(H702,'Shoe size conversion table'!$J$6:$L$22,2))</f>
        <v>41-42</v>
      </c>
      <c r="J702" s="12" t="n">
        <f aca="false">IF(G702="Male",VLOOKUP(H702,'Shoe size conversion table'!$B$6:$D$22,3),VLOOKUP(H702,'Shoe size conversion table'!$J$6:$L$22,3))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MONTH(C702:C15669)</f>
        <v>4</v>
      </c>
      <c r="O702" s="8" t="n">
        <f aca="false">K702*(1-L702)</f>
        <v>64.5</v>
      </c>
    </row>
    <row r="703" customFormat="false" ht="11.4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IF(G703="Male",VLOOKUP(H703,'Shoe size conversion table'!$B$6:$D$22,2),VLOOKUP(H703,'Shoe size conversion table'!$J$6:$L$22,2))</f>
        <v>36</v>
      </c>
      <c r="J703" s="12" t="n">
        <f aca="false">IF(G703="Male",VLOOKUP(H703,'Shoe size conversion table'!$B$6:$D$22,3),VLOOKUP(H703,'Shoe size conversion table'!$J$6:$L$22,3))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MONTH(C703:C15670)</f>
        <v>4</v>
      </c>
      <c r="O703" s="8" t="n">
        <f aca="false">K703*(1-L703)</f>
        <v>159</v>
      </c>
    </row>
    <row r="704" customFormat="false" ht="11.4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IF(G704="Male",VLOOKUP(H704,'Shoe size conversion table'!$B$6:$D$22,2),VLOOKUP(H704,'Shoe size conversion table'!$J$6:$L$22,2))</f>
        <v>43</v>
      </c>
      <c r="J704" s="12" t="n">
        <f aca="false">IF(G704="Male",VLOOKUP(H704,'Shoe size conversion table'!$B$6:$D$22,3),VLOOKUP(H704,'Shoe size conversion table'!$J$6:$L$22,3))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MONTH(C704:C15671)</f>
        <v>4</v>
      </c>
      <c r="O704" s="8" t="n">
        <f aca="false">K704*(1-L704)</f>
        <v>90.3</v>
      </c>
    </row>
    <row r="705" customFormat="false" ht="11.4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IF(G705="Male",VLOOKUP(H705,'Shoe size conversion table'!$B$6:$D$22,2),VLOOKUP(H705,'Shoe size conversion table'!$J$6:$L$22,2))</f>
        <v>42-43</v>
      </c>
      <c r="J705" s="12" t="n">
        <f aca="false">IF(G705="Male",VLOOKUP(H705,'Shoe size conversion table'!$B$6:$D$22,3),VLOOKUP(H705,'Shoe size conversion table'!$J$6:$L$22,3))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MONTH(C705:C15672)</f>
        <v>4</v>
      </c>
      <c r="O705" s="8" t="n">
        <f aca="false">K705*(1-L705)</f>
        <v>189</v>
      </c>
    </row>
    <row r="706" customFormat="false" ht="11.4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IF(G706="Male",VLOOKUP(H706,'Shoe size conversion table'!$B$6:$D$22,2),VLOOKUP(H706,'Shoe size conversion table'!$J$6:$L$22,2))</f>
        <v>42-43</v>
      </c>
      <c r="J706" s="12" t="n">
        <f aca="false">IF(G706="Male",VLOOKUP(H706,'Shoe size conversion table'!$B$6:$D$22,3),VLOOKUP(H706,'Shoe size conversion table'!$J$6:$L$22,3))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MONTH(C706:C15673)</f>
        <v>4</v>
      </c>
      <c r="O706" s="8" t="n">
        <f aca="false">K706*(1-L706)</f>
        <v>161.1</v>
      </c>
    </row>
    <row r="707" customFormat="false" ht="11.4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IF(G707="Male",VLOOKUP(H707,'Shoe size conversion table'!$B$6:$D$22,2),VLOOKUP(H707,'Shoe size conversion table'!$J$6:$L$22,2))</f>
        <v>43-44</v>
      </c>
      <c r="J707" s="12" t="n">
        <f aca="false">IF(G707="Male",VLOOKUP(H707,'Shoe size conversion table'!$B$6:$D$22,3),VLOOKUP(H707,'Shoe size conversion table'!$J$6:$L$22,3))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MONTH(C707:C15674)</f>
        <v>4</v>
      </c>
      <c r="O707" s="8" t="n">
        <f aca="false">K707*(1-L707)</f>
        <v>79.5</v>
      </c>
    </row>
    <row r="708" customFormat="false" ht="11.4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IF(G708="Male",VLOOKUP(H708,'Shoe size conversion table'!$B$6:$D$22,2),VLOOKUP(H708,'Shoe size conversion table'!$J$6:$L$22,2))</f>
        <v>42</v>
      </c>
      <c r="J708" s="12" t="n">
        <f aca="false">IF(G708="Male",VLOOKUP(H708,'Shoe size conversion table'!$B$6:$D$22,3),VLOOKUP(H708,'Shoe size conversion table'!$J$6:$L$22,3))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MONTH(C708:C15675)</f>
        <v>4</v>
      </c>
      <c r="O708" s="8" t="n">
        <f aca="false">K708*(1-L708)</f>
        <v>111.2</v>
      </c>
    </row>
    <row r="709" customFormat="false" ht="11.4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IF(G709="Male",VLOOKUP(H709,'Shoe size conversion table'!$B$6:$D$22,2),VLOOKUP(H709,'Shoe size conversion table'!$J$6:$L$22,2))</f>
        <v>42-43</v>
      </c>
      <c r="J709" s="12" t="n">
        <f aca="false">IF(G709="Male",VLOOKUP(H709,'Shoe size conversion table'!$B$6:$D$22,3),VLOOKUP(H709,'Shoe size conversion table'!$J$6:$L$22,3))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MONTH(C709:C15676)</f>
        <v>4</v>
      </c>
      <c r="O709" s="8" t="n">
        <f aca="false">K709*(1-L709)</f>
        <v>103.2</v>
      </c>
    </row>
    <row r="710" customFormat="false" ht="11.4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IF(G710="Male",VLOOKUP(H710,'Shoe size conversion table'!$B$6:$D$22,2),VLOOKUP(H710,'Shoe size conversion table'!$J$6:$L$22,2))</f>
        <v>37-38</v>
      </c>
      <c r="J710" s="12" t="n">
        <f aca="false">IF(G710="Male",VLOOKUP(H710,'Shoe size conversion table'!$B$6:$D$22,3),VLOOKUP(H710,'Shoe size conversion table'!$J$6:$L$22,3))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MONTH(C710:C15677)</f>
        <v>4</v>
      </c>
      <c r="O710" s="8" t="n">
        <f aca="false">K710*(1-L710)</f>
        <v>169</v>
      </c>
    </row>
    <row r="711" customFormat="false" ht="11.4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IF(G711="Male",VLOOKUP(H711,'Shoe size conversion table'!$B$6:$D$22,2),VLOOKUP(H711,'Shoe size conversion table'!$J$6:$L$22,2))</f>
        <v>42</v>
      </c>
      <c r="J711" s="12" t="n">
        <f aca="false">IF(G711="Male",VLOOKUP(H711,'Shoe size conversion table'!$B$6:$D$22,3),VLOOKUP(H711,'Shoe size conversion table'!$J$6:$L$22,3))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MONTH(C711:C15678)</f>
        <v>4</v>
      </c>
      <c r="O711" s="8" t="n">
        <f aca="false">K711*(1-L711)</f>
        <v>159</v>
      </c>
    </row>
    <row r="712" customFormat="false" ht="11.4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IF(G712="Male",VLOOKUP(H712,'Shoe size conversion table'!$B$6:$D$22,2),VLOOKUP(H712,'Shoe size conversion table'!$J$6:$L$22,2))</f>
        <v>37-38</v>
      </c>
      <c r="J712" s="12" t="n">
        <f aca="false">IF(G712="Male",VLOOKUP(H712,'Shoe size conversion table'!$B$6:$D$22,3),VLOOKUP(H712,'Shoe size conversion table'!$J$6:$L$22,3))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MONTH(C712:C15679)</f>
        <v>4</v>
      </c>
      <c r="O712" s="8" t="n">
        <f aca="false">K712*(1-L712)</f>
        <v>152.1</v>
      </c>
    </row>
    <row r="713" customFormat="false" ht="11.4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IF(G713="Male",VLOOKUP(H713,'Shoe size conversion table'!$B$6:$D$22,2),VLOOKUP(H713,'Shoe size conversion table'!$J$6:$L$22,2))</f>
        <v>37-38</v>
      </c>
      <c r="J713" s="12" t="n">
        <f aca="false">IF(G713="Male",VLOOKUP(H713,'Shoe size conversion table'!$B$6:$D$22,3),VLOOKUP(H713,'Shoe size conversion table'!$J$6:$L$22,3))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MONTH(C713:C15680)</f>
        <v>4</v>
      </c>
      <c r="O713" s="8" t="n">
        <f aca="false">K713*(1-L713)</f>
        <v>199</v>
      </c>
    </row>
    <row r="714" customFormat="false" ht="11.4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IF(G714="Male",VLOOKUP(H714,'Shoe size conversion table'!$B$6:$D$22,2),VLOOKUP(H714,'Shoe size conversion table'!$J$6:$L$22,2))</f>
        <v>44</v>
      </c>
      <c r="J714" s="12" t="n">
        <f aca="false">IF(G714="Male",VLOOKUP(H714,'Shoe size conversion table'!$B$6:$D$22,3),VLOOKUP(H714,'Shoe size conversion table'!$J$6:$L$22,3))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MONTH(C714:C15681)</f>
        <v>4</v>
      </c>
      <c r="O714" s="8" t="n">
        <f aca="false">K714*(1-L714)</f>
        <v>149</v>
      </c>
    </row>
    <row r="715" customFormat="false" ht="11.4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IF(G715="Male",VLOOKUP(H715,'Shoe size conversion table'!$B$6:$D$22,2),VLOOKUP(H715,'Shoe size conversion table'!$J$6:$L$22,2))</f>
        <v>42</v>
      </c>
      <c r="J715" s="12" t="n">
        <f aca="false">IF(G715="Male",VLOOKUP(H715,'Shoe size conversion table'!$B$6:$D$22,3),VLOOKUP(H715,'Shoe size conversion table'!$J$6:$L$22,3))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MONTH(C715:C15682)</f>
        <v>4</v>
      </c>
      <c r="O715" s="8" t="n">
        <f aca="false">K715*(1-L715)</f>
        <v>199</v>
      </c>
    </row>
    <row r="716" customFormat="false" ht="11.4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IF(G716="Male",VLOOKUP(H716,'Shoe size conversion table'!$B$6:$D$22,2),VLOOKUP(H716,'Shoe size conversion table'!$J$6:$L$22,2))</f>
        <v>43-44</v>
      </c>
      <c r="J716" s="12" t="n">
        <f aca="false">IF(G716="Male",VLOOKUP(H716,'Shoe size conversion table'!$B$6:$D$22,3),VLOOKUP(H716,'Shoe size conversion table'!$J$6:$L$22,3))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MONTH(C716:C15683)</f>
        <v>4</v>
      </c>
      <c r="O716" s="8" t="n">
        <f aca="false">K716*(1-L716)</f>
        <v>149</v>
      </c>
    </row>
    <row r="717" customFormat="false" ht="11.4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IF(G717="Male",VLOOKUP(H717,'Shoe size conversion table'!$B$6:$D$22,2),VLOOKUP(H717,'Shoe size conversion table'!$J$6:$L$22,2))</f>
        <v>43-44</v>
      </c>
      <c r="J717" s="12" t="n">
        <f aca="false">IF(G717="Male",VLOOKUP(H717,'Shoe size conversion table'!$B$6:$D$22,3),VLOOKUP(H717,'Shoe size conversion table'!$J$6:$L$22,3))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MONTH(C717:C15684)</f>
        <v>4</v>
      </c>
      <c r="O717" s="8" t="n">
        <f aca="false">K717*(1-L717)</f>
        <v>69.5</v>
      </c>
    </row>
    <row r="718" customFormat="false" ht="11.4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IF(G718="Male",VLOOKUP(H718,'Shoe size conversion table'!$B$6:$D$22,2),VLOOKUP(H718,'Shoe size conversion table'!$J$6:$L$22,2))</f>
        <v>39-40</v>
      </c>
      <c r="J718" s="12" t="n">
        <f aca="false">IF(G718="Male",VLOOKUP(H718,'Shoe size conversion table'!$B$6:$D$22,3),VLOOKUP(H718,'Shoe size conversion table'!$J$6:$L$22,3))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MONTH(C718:C15685)</f>
        <v>4</v>
      </c>
      <c r="O718" s="8" t="n">
        <f aca="false">K718*(1-L718)</f>
        <v>179.1</v>
      </c>
    </row>
    <row r="719" customFormat="false" ht="11.4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IF(G719="Male",VLOOKUP(H719,'Shoe size conversion table'!$B$6:$D$22,2),VLOOKUP(H719,'Shoe size conversion table'!$J$6:$L$22,2))</f>
        <v>36</v>
      </c>
      <c r="J719" s="12" t="n">
        <f aca="false">IF(G719="Male",VLOOKUP(H719,'Shoe size conversion table'!$B$6:$D$22,3),VLOOKUP(H719,'Shoe size conversion table'!$J$6:$L$22,3))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MONTH(C719:C15686)</f>
        <v>4</v>
      </c>
      <c r="O719" s="8" t="n">
        <f aca="false">K719*(1-L719)</f>
        <v>169</v>
      </c>
    </row>
    <row r="720" customFormat="false" ht="11.4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IF(G720="Male",VLOOKUP(H720,'Shoe size conversion table'!$B$6:$D$22,2),VLOOKUP(H720,'Shoe size conversion table'!$J$6:$L$22,2))</f>
        <v>42-43</v>
      </c>
      <c r="J720" s="12" t="n">
        <f aca="false">IF(G720="Male",VLOOKUP(H720,'Shoe size conversion table'!$B$6:$D$22,3),VLOOKUP(H720,'Shoe size conversion table'!$J$6:$L$22,3))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MONTH(C720:C15687)</f>
        <v>4</v>
      </c>
      <c r="O720" s="8" t="n">
        <f aca="false">K720*(1-L720)</f>
        <v>139</v>
      </c>
    </row>
    <row r="721" customFormat="false" ht="11.4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IF(G721="Male",VLOOKUP(H721,'Shoe size conversion table'!$B$6:$D$22,2),VLOOKUP(H721,'Shoe size conversion table'!$J$6:$L$22,2))</f>
        <v>39-40</v>
      </c>
      <c r="J721" s="12" t="n">
        <f aca="false">IF(G721="Male",VLOOKUP(H721,'Shoe size conversion table'!$B$6:$D$22,3),VLOOKUP(H721,'Shoe size conversion table'!$J$6:$L$22,3))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MONTH(C721:C15688)</f>
        <v>4</v>
      </c>
      <c r="O721" s="8" t="n">
        <f aca="false">K721*(1-L721)</f>
        <v>179</v>
      </c>
    </row>
    <row r="722" customFormat="false" ht="11.4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IF(G722="Male",VLOOKUP(H722,'Shoe size conversion table'!$B$6:$D$22,2),VLOOKUP(H722,'Shoe size conversion table'!$J$6:$L$22,2))</f>
        <v>38-39</v>
      </c>
      <c r="J722" s="12" t="n">
        <f aca="false">IF(G722="Male",VLOOKUP(H722,'Shoe size conversion table'!$B$6:$D$22,3),VLOOKUP(H722,'Shoe size conversion table'!$J$6:$L$22,3))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MONTH(C722:C15689)</f>
        <v>4</v>
      </c>
      <c r="O722" s="8" t="n">
        <f aca="false">K722*(1-L722)</f>
        <v>189</v>
      </c>
    </row>
    <row r="723" customFormat="false" ht="11.4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IF(G723="Male",VLOOKUP(H723,'Shoe size conversion table'!$B$6:$D$22,2),VLOOKUP(H723,'Shoe size conversion table'!$J$6:$L$22,2))</f>
        <v>37-38</v>
      </c>
      <c r="J723" s="12" t="n">
        <f aca="false">IF(G723="Male",VLOOKUP(H723,'Shoe size conversion table'!$B$6:$D$22,3),VLOOKUP(H723,'Shoe size conversion table'!$J$6:$L$22,3))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MONTH(C723:C15690)</f>
        <v>4</v>
      </c>
      <c r="O723" s="8" t="n">
        <f aca="false">K723*(1-L723)</f>
        <v>152.1</v>
      </c>
    </row>
    <row r="724" customFormat="false" ht="11.4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IF(G724="Male",VLOOKUP(H724,'Shoe size conversion table'!$B$6:$D$22,2),VLOOKUP(H724,'Shoe size conversion table'!$J$6:$L$22,2))</f>
        <v>42-43</v>
      </c>
      <c r="J724" s="12" t="n">
        <f aca="false">IF(G724="Male",VLOOKUP(H724,'Shoe size conversion table'!$B$6:$D$22,3),VLOOKUP(H724,'Shoe size conversion table'!$J$6:$L$22,3))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MONTH(C724:C15691)</f>
        <v>4</v>
      </c>
      <c r="O724" s="8" t="n">
        <f aca="false">K724*(1-L724)</f>
        <v>199</v>
      </c>
    </row>
    <row r="725" customFormat="false" ht="11.4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IF(G725="Male",VLOOKUP(H725,'Shoe size conversion table'!$B$6:$D$22,2),VLOOKUP(H725,'Shoe size conversion table'!$J$6:$L$22,2))</f>
        <v>41-42</v>
      </c>
      <c r="J725" s="12" t="n">
        <f aca="false">IF(G725="Male",VLOOKUP(H725,'Shoe size conversion table'!$B$6:$D$22,3),VLOOKUP(H725,'Shoe size conversion table'!$J$6:$L$22,3))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MONTH(C725:C15692)</f>
        <v>4</v>
      </c>
      <c r="O725" s="8" t="n">
        <f aca="false">K725*(1-L725)</f>
        <v>64.5</v>
      </c>
    </row>
    <row r="726" customFormat="false" ht="11.4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IF(G726="Male",VLOOKUP(H726,'Shoe size conversion table'!$B$6:$D$22,2),VLOOKUP(H726,'Shoe size conversion table'!$J$6:$L$22,2))</f>
        <v>38-39</v>
      </c>
      <c r="J726" s="12" t="n">
        <f aca="false">IF(G726="Male",VLOOKUP(H726,'Shoe size conversion table'!$B$6:$D$22,3),VLOOKUP(H726,'Shoe size conversion table'!$J$6:$L$22,3))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MONTH(C726:C15693)</f>
        <v>4</v>
      </c>
      <c r="O726" s="8" t="n">
        <f aca="false">K726*(1-L726)</f>
        <v>161.1</v>
      </c>
    </row>
    <row r="727" customFormat="false" ht="11.4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IF(G727="Male",VLOOKUP(H727,'Shoe size conversion table'!$B$6:$D$22,2),VLOOKUP(H727,'Shoe size conversion table'!$J$6:$L$22,2))</f>
        <v>38-39</v>
      </c>
      <c r="J727" s="12" t="n">
        <f aca="false">IF(G727="Male",VLOOKUP(H727,'Shoe size conversion table'!$B$6:$D$22,3),VLOOKUP(H727,'Shoe size conversion table'!$J$6:$L$22,3))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MONTH(C727:C15694)</f>
        <v>4</v>
      </c>
      <c r="O727" s="8" t="n">
        <f aca="false">K727*(1-L727)</f>
        <v>170.1</v>
      </c>
    </row>
    <row r="728" customFormat="false" ht="11.4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IF(G728="Male",VLOOKUP(H728,'Shoe size conversion table'!$B$6:$D$22,2),VLOOKUP(H728,'Shoe size conversion table'!$J$6:$L$22,2))</f>
        <v>45</v>
      </c>
      <c r="J728" s="12" t="n">
        <f aca="false">IF(G728="Male",VLOOKUP(H728,'Shoe size conversion table'!$B$6:$D$22,3),VLOOKUP(H728,'Shoe size conversion table'!$J$6:$L$22,3))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MONTH(C728:C15695)</f>
        <v>4</v>
      </c>
      <c r="O728" s="8" t="n">
        <f aca="false">K728*(1-L728)</f>
        <v>189</v>
      </c>
    </row>
    <row r="729" customFormat="false" ht="11.4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IF(G729="Male",VLOOKUP(H729,'Shoe size conversion table'!$B$6:$D$22,2),VLOOKUP(H729,'Shoe size conversion table'!$J$6:$L$22,2))</f>
        <v>38</v>
      </c>
      <c r="J729" s="12" t="n">
        <f aca="false">IF(G729="Male",VLOOKUP(H729,'Shoe size conversion table'!$B$6:$D$22,3),VLOOKUP(H729,'Shoe size conversion table'!$J$6:$L$22,3))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MONTH(C729:C15696)</f>
        <v>4</v>
      </c>
      <c r="O729" s="8" t="n">
        <f aca="false">K729*(1-L729)</f>
        <v>199</v>
      </c>
    </row>
    <row r="730" customFormat="false" ht="11.4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IF(G730="Male",VLOOKUP(H730,'Shoe size conversion table'!$B$6:$D$22,2),VLOOKUP(H730,'Shoe size conversion table'!$J$6:$L$22,2))</f>
        <v>43-44</v>
      </c>
      <c r="J730" s="12" t="n">
        <f aca="false">IF(G730="Male",VLOOKUP(H730,'Shoe size conversion table'!$B$6:$D$22,3),VLOOKUP(H730,'Shoe size conversion table'!$J$6:$L$22,3))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MONTH(C730:C15697)</f>
        <v>4</v>
      </c>
      <c r="O730" s="8" t="n">
        <f aca="false">K730*(1-L730)</f>
        <v>94.5</v>
      </c>
    </row>
    <row r="731" customFormat="false" ht="11.4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IF(G731="Male",VLOOKUP(H731,'Shoe size conversion table'!$B$6:$D$22,2),VLOOKUP(H731,'Shoe size conversion table'!$J$6:$L$22,2))</f>
        <v>41</v>
      </c>
      <c r="J731" s="12" t="n">
        <f aca="false">IF(G731="Male",VLOOKUP(H731,'Shoe size conversion table'!$B$6:$D$22,3),VLOOKUP(H731,'Shoe size conversion table'!$J$6:$L$22,3))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MONTH(C731:C15698)</f>
        <v>4</v>
      </c>
      <c r="O731" s="8" t="n">
        <f aca="false">K731*(1-L731)</f>
        <v>90.3</v>
      </c>
    </row>
    <row r="732" customFormat="false" ht="11.4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IF(G732="Male",VLOOKUP(H732,'Shoe size conversion table'!$B$6:$D$22,2),VLOOKUP(H732,'Shoe size conversion table'!$J$6:$L$22,2))</f>
        <v>40-41</v>
      </c>
      <c r="J732" s="12" t="n">
        <f aca="false">IF(G732="Male",VLOOKUP(H732,'Shoe size conversion table'!$B$6:$D$22,3),VLOOKUP(H732,'Shoe size conversion table'!$J$6:$L$22,3))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MONTH(C732:C15699)</f>
        <v>4</v>
      </c>
      <c r="O732" s="8" t="n">
        <f aca="false">K732*(1-L732)</f>
        <v>179</v>
      </c>
    </row>
    <row r="733" customFormat="false" ht="11.4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IF(G733="Male",VLOOKUP(H733,'Shoe size conversion table'!$B$6:$D$22,2),VLOOKUP(H733,'Shoe size conversion table'!$J$6:$L$22,2))</f>
        <v>41-42</v>
      </c>
      <c r="J733" s="12" t="n">
        <f aca="false">IF(G733="Male",VLOOKUP(H733,'Shoe size conversion table'!$B$6:$D$22,3),VLOOKUP(H733,'Shoe size conversion table'!$J$6:$L$22,3))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MONTH(C733:C15700)</f>
        <v>4</v>
      </c>
      <c r="O733" s="8" t="n">
        <f aca="false">K733*(1-L733)</f>
        <v>189</v>
      </c>
    </row>
    <row r="734" customFormat="false" ht="11.4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IF(G734="Male",VLOOKUP(H734,'Shoe size conversion table'!$B$6:$D$22,2),VLOOKUP(H734,'Shoe size conversion table'!$J$6:$L$22,2))</f>
        <v>39-40</v>
      </c>
      <c r="J734" s="12" t="n">
        <f aca="false">IF(G734="Male",VLOOKUP(H734,'Shoe size conversion table'!$B$6:$D$22,3),VLOOKUP(H734,'Shoe size conversion table'!$J$6:$L$22,3))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MONTH(C734:C15701)</f>
        <v>4</v>
      </c>
      <c r="O734" s="8" t="n">
        <f aca="false">K734*(1-L734)</f>
        <v>135.2</v>
      </c>
    </row>
    <row r="735" customFormat="false" ht="11.4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IF(G735="Male",VLOOKUP(H735,'Shoe size conversion table'!$B$6:$D$22,2),VLOOKUP(H735,'Shoe size conversion table'!$J$6:$L$22,2))</f>
        <v>44</v>
      </c>
      <c r="J735" s="12" t="n">
        <f aca="false">IF(G735="Male",VLOOKUP(H735,'Shoe size conversion table'!$B$6:$D$22,3),VLOOKUP(H735,'Shoe size conversion table'!$J$6:$L$22,3))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MONTH(C735:C15702)</f>
        <v>4</v>
      </c>
      <c r="O735" s="8" t="n">
        <f aca="false">K735*(1-L735)</f>
        <v>139</v>
      </c>
    </row>
    <row r="736" customFormat="false" ht="11.4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IF(G736="Male",VLOOKUP(H736,'Shoe size conversion table'!$B$6:$D$22,2),VLOOKUP(H736,'Shoe size conversion table'!$J$6:$L$22,2))</f>
        <v>37</v>
      </c>
      <c r="J736" s="12" t="n">
        <f aca="false">IF(G736="Male",VLOOKUP(H736,'Shoe size conversion table'!$B$6:$D$22,3),VLOOKUP(H736,'Shoe size conversion table'!$J$6:$L$22,3))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MONTH(C736:C15703)</f>
        <v>4</v>
      </c>
      <c r="O736" s="8" t="n">
        <f aca="false">K736*(1-L736)</f>
        <v>143.2</v>
      </c>
    </row>
    <row r="737" customFormat="false" ht="11.4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IF(G737="Male",VLOOKUP(H737,'Shoe size conversion table'!$B$6:$D$22,2),VLOOKUP(H737,'Shoe size conversion table'!$J$6:$L$22,2))</f>
        <v>43-44</v>
      </c>
      <c r="J737" s="12" t="n">
        <f aca="false">IF(G737="Male",VLOOKUP(H737,'Shoe size conversion table'!$B$6:$D$22,3),VLOOKUP(H737,'Shoe size conversion table'!$J$6:$L$22,3))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MONTH(C737:C15704)</f>
        <v>4</v>
      </c>
      <c r="O737" s="8" t="n">
        <f aca="false">K737*(1-L737)</f>
        <v>79.5</v>
      </c>
    </row>
    <row r="738" customFormat="false" ht="11.4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IF(G738="Male",VLOOKUP(H738,'Shoe size conversion table'!$B$6:$D$22,2),VLOOKUP(H738,'Shoe size conversion table'!$J$6:$L$22,2))</f>
        <v>41-42</v>
      </c>
      <c r="J738" s="12" t="n">
        <f aca="false">IF(G738="Male",VLOOKUP(H738,'Shoe size conversion table'!$B$6:$D$22,3),VLOOKUP(H738,'Shoe size conversion table'!$J$6:$L$22,3))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MONTH(C738:C15705)</f>
        <v>4</v>
      </c>
      <c r="O738" s="8" t="n">
        <f aca="false">K738*(1-L738)</f>
        <v>64.5</v>
      </c>
    </row>
    <row r="739" customFormat="false" ht="11.4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IF(G739="Male",VLOOKUP(H739,'Shoe size conversion table'!$B$6:$D$22,2),VLOOKUP(H739,'Shoe size conversion table'!$J$6:$L$22,2))</f>
        <v>38-39</v>
      </c>
      <c r="J739" s="12" t="n">
        <f aca="false">IF(G739="Male",VLOOKUP(H739,'Shoe size conversion table'!$B$6:$D$22,3),VLOOKUP(H739,'Shoe size conversion table'!$J$6:$L$22,3))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MONTH(C739:C15706)</f>
        <v>4</v>
      </c>
      <c r="O739" s="8" t="n">
        <f aca="false">K739*(1-L739)</f>
        <v>189</v>
      </c>
    </row>
    <row r="740" customFormat="false" ht="11.4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IF(G740="Male",VLOOKUP(H740,'Shoe size conversion table'!$B$6:$D$22,2),VLOOKUP(H740,'Shoe size conversion table'!$J$6:$L$22,2))</f>
        <v>42</v>
      </c>
      <c r="J740" s="12" t="n">
        <f aca="false">IF(G740="Male",VLOOKUP(H740,'Shoe size conversion table'!$B$6:$D$22,3),VLOOKUP(H740,'Shoe size conversion table'!$J$6:$L$22,3))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MONTH(C740:C15707)</f>
        <v>4</v>
      </c>
      <c r="O740" s="8" t="n">
        <f aca="false">K740*(1-L740)</f>
        <v>104.3</v>
      </c>
    </row>
    <row r="741" customFormat="false" ht="11.4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IF(G741="Male",VLOOKUP(H741,'Shoe size conversion table'!$B$6:$D$22,2),VLOOKUP(H741,'Shoe size conversion table'!$J$6:$L$22,2))</f>
        <v>38-39</v>
      </c>
      <c r="J741" s="12" t="n">
        <f aca="false">IF(G741="Male",VLOOKUP(H741,'Shoe size conversion table'!$B$6:$D$22,3),VLOOKUP(H741,'Shoe size conversion table'!$J$6:$L$22,3))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MONTH(C741:C15708)</f>
        <v>4</v>
      </c>
      <c r="O741" s="8" t="n">
        <f aca="false">K741*(1-L741)</f>
        <v>161.1</v>
      </c>
    </row>
    <row r="742" customFormat="false" ht="11.4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IF(G742="Male",VLOOKUP(H742,'Shoe size conversion table'!$B$6:$D$22,2),VLOOKUP(H742,'Shoe size conversion table'!$J$6:$L$22,2))</f>
        <v>43</v>
      </c>
      <c r="J742" s="12" t="n">
        <f aca="false">IF(G742="Male",VLOOKUP(H742,'Shoe size conversion table'!$B$6:$D$22,3),VLOOKUP(H742,'Shoe size conversion table'!$J$6:$L$22,3))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MONTH(C742:C15709)</f>
        <v>4</v>
      </c>
      <c r="O742" s="8" t="n">
        <f aca="false">K742*(1-L742)</f>
        <v>69.5</v>
      </c>
    </row>
    <row r="743" customFormat="false" ht="11.4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IF(G743="Male",VLOOKUP(H743,'Shoe size conversion table'!$B$6:$D$22,2),VLOOKUP(H743,'Shoe size conversion table'!$J$6:$L$22,2))</f>
        <v>38-39</v>
      </c>
      <c r="J743" s="12" t="n">
        <f aca="false">IF(G743="Male",VLOOKUP(H743,'Shoe size conversion table'!$B$6:$D$22,3),VLOOKUP(H743,'Shoe size conversion table'!$J$6:$L$22,3))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MONTH(C743:C15710)</f>
        <v>4</v>
      </c>
      <c r="O743" s="8" t="n">
        <f aca="false">K743*(1-L743)</f>
        <v>149</v>
      </c>
    </row>
    <row r="744" customFormat="false" ht="11.4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IF(G744="Male",VLOOKUP(H744,'Shoe size conversion table'!$B$6:$D$22,2),VLOOKUP(H744,'Shoe size conversion table'!$J$6:$L$22,2))</f>
        <v>39-40</v>
      </c>
      <c r="J744" s="12" t="n">
        <f aca="false">IF(G744="Male",VLOOKUP(H744,'Shoe size conversion table'!$B$6:$D$22,3),VLOOKUP(H744,'Shoe size conversion table'!$J$6:$L$22,3))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MONTH(C744:C15711)</f>
        <v>4</v>
      </c>
      <c r="O744" s="8" t="n">
        <f aca="false">K744*(1-L744)</f>
        <v>179</v>
      </c>
    </row>
    <row r="745" customFormat="false" ht="11.4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IF(G745="Male",VLOOKUP(H745,'Shoe size conversion table'!$B$6:$D$22,2),VLOOKUP(H745,'Shoe size conversion table'!$J$6:$L$22,2))</f>
        <v>42-43</v>
      </c>
      <c r="J745" s="12" t="n">
        <f aca="false">IF(G745="Male",VLOOKUP(H745,'Shoe size conversion table'!$B$6:$D$22,3),VLOOKUP(H745,'Shoe size conversion table'!$J$6:$L$22,3))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MONTH(C745:C15712)</f>
        <v>4</v>
      </c>
      <c r="O745" s="8" t="n">
        <f aca="false">K745*(1-L745)</f>
        <v>139</v>
      </c>
    </row>
    <row r="746" customFormat="false" ht="11.4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IF(G746="Male",VLOOKUP(H746,'Shoe size conversion table'!$B$6:$D$22,2),VLOOKUP(H746,'Shoe size conversion table'!$J$6:$L$22,2))</f>
        <v>42-43</v>
      </c>
      <c r="J746" s="12" t="n">
        <f aca="false">IF(G746="Male",VLOOKUP(H746,'Shoe size conversion table'!$B$6:$D$22,3),VLOOKUP(H746,'Shoe size conversion table'!$J$6:$L$22,3))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MONTH(C746:C15713)</f>
        <v>4</v>
      </c>
      <c r="O746" s="8" t="n">
        <f aca="false">K746*(1-L746)</f>
        <v>149</v>
      </c>
    </row>
    <row r="747" customFormat="false" ht="11.4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IF(G747="Male",VLOOKUP(H747,'Shoe size conversion table'!$B$6:$D$22,2),VLOOKUP(H747,'Shoe size conversion table'!$J$6:$L$22,2))</f>
        <v>39-40</v>
      </c>
      <c r="J747" s="12" t="n">
        <f aca="false">IF(G747="Male",VLOOKUP(H747,'Shoe size conversion table'!$B$6:$D$22,3),VLOOKUP(H747,'Shoe size conversion table'!$J$6:$L$22,3))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MONTH(C747:C15714)</f>
        <v>4</v>
      </c>
      <c r="O747" s="8" t="n">
        <f aca="false">K747*(1-L747)</f>
        <v>139</v>
      </c>
    </row>
    <row r="748" customFormat="false" ht="11.4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IF(G748="Male",VLOOKUP(H748,'Shoe size conversion table'!$B$6:$D$22,2),VLOOKUP(H748,'Shoe size conversion table'!$J$6:$L$22,2))</f>
        <v>39</v>
      </c>
      <c r="J748" s="12" t="n">
        <f aca="false">IF(G748="Male",VLOOKUP(H748,'Shoe size conversion table'!$B$6:$D$22,3),VLOOKUP(H748,'Shoe size conversion table'!$J$6:$L$22,3))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MONTH(C748:C15715)</f>
        <v>4</v>
      </c>
      <c r="O748" s="8" t="n">
        <f aca="false">K748*(1-L748)</f>
        <v>199</v>
      </c>
    </row>
    <row r="749" customFormat="false" ht="11.4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IF(G749="Male",VLOOKUP(H749,'Shoe size conversion table'!$B$6:$D$22,2),VLOOKUP(H749,'Shoe size conversion table'!$J$6:$L$22,2))</f>
        <v>41-42</v>
      </c>
      <c r="J749" s="12" t="n">
        <f aca="false">IF(G749="Male",VLOOKUP(H749,'Shoe size conversion table'!$B$6:$D$22,3),VLOOKUP(H749,'Shoe size conversion table'!$J$6:$L$22,3))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MONTH(C749:C15716)</f>
        <v>4</v>
      </c>
      <c r="O749" s="8" t="n">
        <f aca="false">K749*(1-L749)</f>
        <v>139</v>
      </c>
    </row>
    <row r="750" customFormat="false" ht="11.4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IF(G750="Male",VLOOKUP(H750,'Shoe size conversion table'!$B$6:$D$22,2),VLOOKUP(H750,'Shoe size conversion table'!$J$6:$L$22,2))</f>
        <v>38-39</v>
      </c>
      <c r="J750" s="12" t="n">
        <f aca="false">IF(G750="Male",VLOOKUP(H750,'Shoe size conversion table'!$B$6:$D$22,3),VLOOKUP(H750,'Shoe size conversion table'!$J$6:$L$22,3))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MONTH(C750:C15717)</f>
        <v>4</v>
      </c>
      <c r="O750" s="8" t="n">
        <f aca="false">K750*(1-L750)</f>
        <v>104.3</v>
      </c>
    </row>
    <row r="751" customFormat="false" ht="11.4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IF(G751="Male",VLOOKUP(H751,'Shoe size conversion table'!$B$6:$D$22,2),VLOOKUP(H751,'Shoe size conversion table'!$J$6:$L$22,2))</f>
        <v>42</v>
      </c>
      <c r="J751" s="12" t="n">
        <f aca="false">IF(G751="Male",VLOOKUP(H751,'Shoe size conversion table'!$B$6:$D$22,3),VLOOKUP(H751,'Shoe size conversion table'!$J$6:$L$22,3))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MONTH(C751:C15718)</f>
        <v>4</v>
      </c>
      <c r="O751" s="8" t="n">
        <f aca="false">K751*(1-L751)</f>
        <v>159</v>
      </c>
    </row>
    <row r="752" customFormat="false" ht="11.4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IF(G752="Male",VLOOKUP(H752,'Shoe size conversion table'!$B$6:$D$22,2),VLOOKUP(H752,'Shoe size conversion table'!$J$6:$L$22,2))</f>
        <v>42</v>
      </c>
      <c r="J752" s="12" t="n">
        <f aca="false">IF(G752="Male",VLOOKUP(H752,'Shoe size conversion table'!$B$6:$D$22,3),VLOOKUP(H752,'Shoe size conversion table'!$J$6:$L$22,3))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MONTH(C752:C15719)</f>
        <v>4</v>
      </c>
      <c r="O752" s="8" t="n">
        <f aca="false">K752*(1-L752)</f>
        <v>104.3</v>
      </c>
    </row>
    <row r="753" customFormat="false" ht="11.4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IF(G753="Male",VLOOKUP(H753,'Shoe size conversion table'!$B$6:$D$22,2),VLOOKUP(H753,'Shoe size conversion table'!$J$6:$L$22,2))</f>
        <v>39-40</v>
      </c>
      <c r="J753" s="12" t="n">
        <f aca="false">IF(G753="Male",VLOOKUP(H753,'Shoe size conversion table'!$B$6:$D$22,3),VLOOKUP(H753,'Shoe size conversion table'!$J$6:$L$22,3))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MONTH(C753:C15720)</f>
        <v>4</v>
      </c>
      <c r="O753" s="8" t="n">
        <f aca="false">K753*(1-L753)</f>
        <v>179</v>
      </c>
    </row>
    <row r="754" customFormat="false" ht="11.4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IF(G754="Male",VLOOKUP(H754,'Shoe size conversion table'!$B$6:$D$22,2),VLOOKUP(H754,'Shoe size conversion table'!$J$6:$L$22,2))</f>
        <v>43-44</v>
      </c>
      <c r="J754" s="12" t="n">
        <f aca="false">IF(G754="Male",VLOOKUP(H754,'Shoe size conversion table'!$B$6:$D$22,3),VLOOKUP(H754,'Shoe size conversion table'!$J$6:$L$22,3))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MONTH(C754:C15721)</f>
        <v>4</v>
      </c>
      <c r="O754" s="8" t="n">
        <f aca="false">K754*(1-L754)</f>
        <v>69.5</v>
      </c>
    </row>
    <row r="755" customFormat="false" ht="11.4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IF(G755="Male",VLOOKUP(H755,'Shoe size conversion table'!$B$6:$D$22,2),VLOOKUP(H755,'Shoe size conversion table'!$J$6:$L$22,2))</f>
        <v>43-44</v>
      </c>
      <c r="J755" s="12" t="n">
        <f aca="false">IF(G755="Male",VLOOKUP(H755,'Shoe size conversion table'!$B$6:$D$22,3),VLOOKUP(H755,'Shoe size conversion table'!$J$6:$L$22,3))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MONTH(C755:C15722)</f>
        <v>4</v>
      </c>
      <c r="O755" s="8" t="n">
        <f aca="false">K755*(1-L755)</f>
        <v>127.2</v>
      </c>
    </row>
    <row r="756" customFormat="false" ht="11.4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IF(G756="Male",VLOOKUP(H756,'Shoe size conversion table'!$B$6:$D$22,2),VLOOKUP(H756,'Shoe size conversion table'!$J$6:$L$22,2))</f>
        <v>41-42</v>
      </c>
      <c r="J756" s="12" t="n">
        <f aca="false">IF(G756="Male",VLOOKUP(H756,'Shoe size conversion table'!$B$6:$D$22,3),VLOOKUP(H756,'Shoe size conversion table'!$J$6:$L$22,3))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MONTH(C756:C15723)</f>
        <v>4</v>
      </c>
      <c r="O756" s="8" t="n">
        <f aca="false">K756*(1-L756)</f>
        <v>189</v>
      </c>
    </row>
    <row r="757" customFormat="false" ht="11.4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IF(G757="Male",VLOOKUP(H757,'Shoe size conversion table'!$B$6:$D$22,2),VLOOKUP(H757,'Shoe size conversion table'!$J$6:$L$22,2))</f>
        <v>38-39</v>
      </c>
      <c r="J757" s="12" t="n">
        <f aca="false">IF(G757="Male",VLOOKUP(H757,'Shoe size conversion table'!$B$6:$D$22,3),VLOOKUP(H757,'Shoe size conversion table'!$J$6:$L$22,3))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MONTH(C757:C15724)</f>
        <v>4</v>
      </c>
      <c r="O757" s="8" t="n">
        <f aca="false">K757*(1-L757)</f>
        <v>179</v>
      </c>
    </row>
    <row r="758" customFormat="false" ht="11.4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IF(G758="Male",VLOOKUP(H758,'Shoe size conversion table'!$B$6:$D$22,2),VLOOKUP(H758,'Shoe size conversion table'!$J$6:$L$22,2))</f>
        <v>40</v>
      </c>
      <c r="J758" s="12" t="n">
        <f aca="false">IF(G758="Male",VLOOKUP(H758,'Shoe size conversion table'!$B$6:$D$22,3),VLOOKUP(H758,'Shoe size conversion table'!$J$6:$L$22,3))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MONTH(C758:C15725)</f>
        <v>4</v>
      </c>
      <c r="O758" s="8" t="n">
        <f aca="false">K758*(1-L758)</f>
        <v>74.5</v>
      </c>
    </row>
    <row r="759" customFormat="false" ht="11.4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IF(G759="Male",VLOOKUP(H759,'Shoe size conversion table'!$B$6:$D$22,2),VLOOKUP(H759,'Shoe size conversion table'!$J$6:$L$22,2))</f>
        <v>41</v>
      </c>
      <c r="J759" s="12" t="n">
        <f aca="false">IF(G759="Male",VLOOKUP(H759,'Shoe size conversion table'!$B$6:$D$22,3),VLOOKUP(H759,'Shoe size conversion table'!$J$6:$L$22,3))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MONTH(C759:C15726)</f>
        <v>4</v>
      </c>
      <c r="O759" s="8" t="n">
        <f aca="false">K759*(1-L759)</f>
        <v>159</v>
      </c>
    </row>
    <row r="760" customFormat="false" ht="11.4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IF(G760="Male",VLOOKUP(H760,'Shoe size conversion table'!$B$6:$D$22,2),VLOOKUP(H760,'Shoe size conversion table'!$J$6:$L$22,2))</f>
        <v>39-40</v>
      </c>
      <c r="J760" s="12" t="n">
        <f aca="false">IF(G760="Male",VLOOKUP(H760,'Shoe size conversion table'!$B$6:$D$22,3),VLOOKUP(H760,'Shoe size conversion table'!$J$6:$L$22,3))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MONTH(C760:C15727)</f>
        <v>4</v>
      </c>
      <c r="O760" s="8" t="n">
        <f aca="false">K760*(1-L760)</f>
        <v>143.2</v>
      </c>
    </row>
    <row r="761" customFormat="false" ht="11.4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IF(G761="Male",VLOOKUP(H761,'Shoe size conversion table'!$B$6:$D$22,2),VLOOKUP(H761,'Shoe size conversion table'!$J$6:$L$22,2))</f>
        <v>43-44</v>
      </c>
      <c r="J761" s="12" t="n">
        <f aca="false">IF(G761="Male",VLOOKUP(H761,'Shoe size conversion table'!$B$6:$D$22,3),VLOOKUP(H761,'Shoe size conversion table'!$J$6:$L$22,3))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MONTH(C761:C15728)</f>
        <v>4</v>
      </c>
      <c r="O761" s="8" t="n">
        <f aca="false">K761*(1-L761)</f>
        <v>94.5</v>
      </c>
    </row>
    <row r="762" customFormat="false" ht="11.4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IF(G762="Male",VLOOKUP(H762,'Shoe size conversion table'!$B$6:$D$22,2),VLOOKUP(H762,'Shoe size conversion table'!$J$6:$L$22,2))</f>
        <v>43</v>
      </c>
      <c r="J762" s="12" t="n">
        <f aca="false">IF(G762="Male",VLOOKUP(H762,'Shoe size conversion table'!$B$6:$D$22,3),VLOOKUP(H762,'Shoe size conversion table'!$J$6:$L$22,3))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MONTH(C762:C15729)</f>
        <v>4</v>
      </c>
      <c r="O762" s="8" t="n">
        <f aca="false">K762*(1-L762)</f>
        <v>79.5</v>
      </c>
    </row>
    <row r="763" customFormat="false" ht="11.4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IF(G763="Male",VLOOKUP(H763,'Shoe size conversion table'!$B$6:$D$22,2),VLOOKUP(H763,'Shoe size conversion table'!$J$6:$L$22,2))</f>
        <v>38-39</v>
      </c>
      <c r="J763" s="12" t="n">
        <f aca="false">IF(G763="Male",VLOOKUP(H763,'Shoe size conversion table'!$B$6:$D$22,3),VLOOKUP(H763,'Shoe size conversion table'!$J$6:$L$22,3))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MONTH(C763:C15730)</f>
        <v>4</v>
      </c>
      <c r="O763" s="8" t="n">
        <f aca="false">K763*(1-L763)</f>
        <v>134.1</v>
      </c>
    </row>
    <row r="764" customFormat="false" ht="11.4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IF(G764="Male",VLOOKUP(H764,'Shoe size conversion table'!$B$6:$D$22,2),VLOOKUP(H764,'Shoe size conversion table'!$J$6:$L$22,2))</f>
        <v>40-41</v>
      </c>
      <c r="J764" s="12" t="n">
        <f aca="false">IF(G764="Male",VLOOKUP(H764,'Shoe size conversion table'!$B$6:$D$22,3),VLOOKUP(H764,'Shoe size conversion table'!$J$6:$L$22,3))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MONTH(C764:C15731)</f>
        <v>4</v>
      </c>
      <c r="O764" s="8" t="n">
        <f aca="false">K764*(1-L764)</f>
        <v>103.2</v>
      </c>
    </row>
    <row r="765" customFormat="false" ht="11.4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IF(G765="Male",VLOOKUP(H765,'Shoe size conversion table'!$B$6:$D$22,2),VLOOKUP(H765,'Shoe size conversion table'!$J$6:$L$22,2))</f>
        <v>42</v>
      </c>
      <c r="J765" s="12" t="n">
        <f aca="false">IF(G765="Male",VLOOKUP(H765,'Shoe size conversion table'!$B$6:$D$22,3),VLOOKUP(H765,'Shoe size conversion table'!$J$6:$L$22,3))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MONTH(C765:C15732)</f>
        <v>4</v>
      </c>
      <c r="O765" s="8" t="n">
        <f aca="false">K765*(1-L765)</f>
        <v>189</v>
      </c>
    </row>
    <row r="766" customFormat="false" ht="11.4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IF(G766="Male",VLOOKUP(H766,'Shoe size conversion table'!$B$6:$D$22,2),VLOOKUP(H766,'Shoe size conversion table'!$J$6:$L$22,2))</f>
        <v>43</v>
      </c>
      <c r="J766" s="12" t="n">
        <f aca="false">IF(G766="Male",VLOOKUP(H766,'Shoe size conversion table'!$B$6:$D$22,3),VLOOKUP(H766,'Shoe size conversion table'!$J$6:$L$22,3))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MONTH(C766:C15733)</f>
        <v>4</v>
      </c>
      <c r="O766" s="8" t="n">
        <f aca="false">K766*(1-L766)</f>
        <v>159</v>
      </c>
    </row>
    <row r="767" customFormat="false" ht="11.4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IF(G767="Male",VLOOKUP(H767,'Shoe size conversion table'!$B$6:$D$22,2),VLOOKUP(H767,'Shoe size conversion table'!$J$6:$L$22,2))</f>
        <v>37</v>
      </c>
      <c r="J767" s="12" t="n">
        <f aca="false">IF(G767="Male",VLOOKUP(H767,'Shoe size conversion table'!$B$6:$D$22,3),VLOOKUP(H767,'Shoe size conversion table'!$J$6:$L$22,3))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MONTH(C767:C15734)</f>
        <v>4</v>
      </c>
      <c r="O767" s="8" t="n">
        <f aca="false">K767*(1-L767)</f>
        <v>139</v>
      </c>
    </row>
    <row r="768" customFormat="false" ht="11.4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IF(G768="Male",VLOOKUP(H768,'Shoe size conversion table'!$B$6:$D$22,2),VLOOKUP(H768,'Shoe size conversion table'!$J$6:$L$22,2))</f>
        <v>42-43</v>
      </c>
      <c r="J768" s="12" t="n">
        <f aca="false">IF(G768="Male",VLOOKUP(H768,'Shoe size conversion table'!$B$6:$D$22,3),VLOOKUP(H768,'Shoe size conversion table'!$J$6:$L$22,3))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MONTH(C768:C15735)</f>
        <v>4</v>
      </c>
      <c r="O768" s="8" t="n">
        <f aca="false">K768*(1-L768)</f>
        <v>69.5</v>
      </c>
    </row>
    <row r="769" customFormat="false" ht="11.4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IF(G769="Male",VLOOKUP(H769,'Shoe size conversion table'!$B$6:$D$22,2),VLOOKUP(H769,'Shoe size conversion table'!$J$6:$L$22,2))</f>
        <v>40</v>
      </c>
      <c r="J769" s="12" t="n">
        <f aca="false">IF(G769="Male",VLOOKUP(H769,'Shoe size conversion table'!$B$6:$D$22,3),VLOOKUP(H769,'Shoe size conversion table'!$J$6:$L$22,3))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MONTH(C769:C15736)</f>
        <v>4</v>
      </c>
      <c r="O769" s="8" t="n">
        <f aca="false">K769*(1-L769)</f>
        <v>139</v>
      </c>
    </row>
    <row r="770" customFormat="false" ht="11.4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IF(G770="Male",VLOOKUP(H770,'Shoe size conversion table'!$B$6:$D$22,2),VLOOKUP(H770,'Shoe size conversion table'!$J$6:$L$22,2))</f>
        <v>41</v>
      </c>
      <c r="J770" s="12" t="n">
        <f aca="false">IF(G770="Male",VLOOKUP(H770,'Shoe size conversion table'!$B$6:$D$22,3),VLOOKUP(H770,'Shoe size conversion table'!$J$6:$L$22,3))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MONTH(C770:C15737)</f>
        <v>4</v>
      </c>
      <c r="O770" s="8" t="n">
        <f aca="false">K770*(1-L770)</f>
        <v>159</v>
      </c>
    </row>
    <row r="771" customFormat="false" ht="11.4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IF(G771="Male",VLOOKUP(H771,'Shoe size conversion table'!$B$6:$D$22,2),VLOOKUP(H771,'Shoe size conversion table'!$J$6:$L$22,2))</f>
        <v>47</v>
      </c>
      <c r="J771" s="12" t="n">
        <f aca="false">IF(G771="Male",VLOOKUP(H771,'Shoe size conversion table'!$B$6:$D$22,3),VLOOKUP(H771,'Shoe size conversion table'!$J$6:$L$22,3))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MONTH(C771:C15738)</f>
        <v>4</v>
      </c>
      <c r="O771" s="8" t="n">
        <f aca="false">K771*(1-L771)</f>
        <v>169</v>
      </c>
    </row>
    <row r="772" customFormat="false" ht="11.4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IF(G772="Male",VLOOKUP(H772,'Shoe size conversion table'!$B$6:$D$22,2),VLOOKUP(H772,'Shoe size conversion table'!$J$6:$L$22,2))</f>
        <v>37-38</v>
      </c>
      <c r="J772" s="12" t="n">
        <f aca="false">IF(G772="Male",VLOOKUP(H772,'Shoe size conversion table'!$B$6:$D$22,3),VLOOKUP(H772,'Shoe size conversion table'!$J$6:$L$22,3))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MONTH(C772:C15739)</f>
        <v>4</v>
      </c>
      <c r="O772" s="8" t="n">
        <f aca="false">K772*(1-L772)</f>
        <v>189</v>
      </c>
    </row>
    <row r="773" customFormat="false" ht="11.4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IF(G773="Male",VLOOKUP(H773,'Shoe size conversion table'!$B$6:$D$22,2),VLOOKUP(H773,'Shoe size conversion table'!$J$6:$L$22,2))</f>
        <v>42-43</v>
      </c>
      <c r="J773" s="12" t="n">
        <f aca="false">IF(G773="Male",VLOOKUP(H773,'Shoe size conversion table'!$B$6:$D$22,3),VLOOKUP(H773,'Shoe size conversion table'!$J$6:$L$22,3))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MONTH(C773:C15740)</f>
        <v>4</v>
      </c>
      <c r="O773" s="8" t="n">
        <f aca="false">K773*(1-L773)</f>
        <v>159</v>
      </c>
    </row>
    <row r="774" customFormat="false" ht="11.4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IF(G774="Male",VLOOKUP(H774,'Shoe size conversion table'!$B$6:$D$22,2),VLOOKUP(H774,'Shoe size conversion table'!$J$6:$L$22,2))</f>
        <v>40-41</v>
      </c>
      <c r="J774" s="12" t="n">
        <f aca="false">IF(G774="Male",VLOOKUP(H774,'Shoe size conversion table'!$B$6:$D$22,3),VLOOKUP(H774,'Shoe size conversion table'!$J$6:$L$22,3))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MONTH(C774:C15741)</f>
        <v>4</v>
      </c>
      <c r="O774" s="8" t="n">
        <f aca="false">K774*(1-L774)</f>
        <v>179.1</v>
      </c>
    </row>
    <row r="775" customFormat="false" ht="11.4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IF(G775="Male",VLOOKUP(H775,'Shoe size conversion table'!$B$6:$D$22,2),VLOOKUP(H775,'Shoe size conversion table'!$J$6:$L$22,2))</f>
        <v>37-38</v>
      </c>
      <c r="J775" s="12" t="n">
        <f aca="false">IF(G775="Male",VLOOKUP(H775,'Shoe size conversion table'!$B$6:$D$22,3),VLOOKUP(H775,'Shoe size conversion table'!$J$6:$L$22,3))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MONTH(C775:C15742)</f>
        <v>4</v>
      </c>
      <c r="O775" s="8" t="n">
        <f aca="false">K775*(1-L775)</f>
        <v>169</v>
      </c>
    </row>
    <row r="776" customFormat="false" ht="11.4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IF(G776="Male",VLOOKUP(H776,'Shoe size conversion table'!$B$6:$D$22,2),VLOOKUP(H776,'Shoe size conversion table'!$J$6:$L$22,2))</f>
        <v>43-44</v>
      </c>
      <c r="J776" s="12" t="n">
        <f aca="false">IF(G776="Male",VLOOKUP(H776,'Shoe size conversion table'!$B$6:$D$22,3),VLOOKUP(H776,'Shoe size conversion table'!$J$6:$L$22,3))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MONTH(C776:C15743)</f>
        <v>4</v>
      </c>
      <c r="O776" s="8" t="n">
        <f aca="false">K776*(1-L776)</f>
        <v>127.2</v>
      </c>
    </row>
    <row r="777" customFormat="false" ht="11.4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IF(G777="Male",VLOOKUP(H777,'Shoe size conversion table'!$B$6:$D$22,2),VLOOKUP(H777,'Shoe size conversion table'!$J$6:$L$22,2))</f>
        <v>38-39</v>
      </c>
      <c r="J777" s="12" t="n">
        <f aca="false">IF(G777="Male",VLOOKUP(H777,'Shoe size conversion table'!$B$6:$D$22,3),VLOOKUP(H777,'Shoe size conversion table'!$J$6:$L$22,3))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MONTH(C777:C15744)</f>
        <v>4</v>
      </c>
      <c r="O777" s="8" t="n">
        <f aca="false">K777*(1-L777)</f>
        <v>116.1</v>
      </c>
    </row>
    <row r="778" customFormat="false" ht="11.4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IF(G778="Male",VLOOKUP(H778,'Shoe size conversion table'!$B$6:$D$22,2),VLOOKUP(H778,'Shoe size conversion table'!$J$6:$L$22,2))</f>
        <v>40-41</v>
      </c>
      <c r="J778" s="12" t="n">
        <f aca="false">IF(G778="Male",VLOOKUP(H778,'Shoe size conversion table'!$B$6:$D$22,3),VLOOKUP(H778,'Shoe size conversion table'!$J$6:$L$22,3))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MONTH(C778:C15745)</f>
        <v>4</v>
      </c>
      <c r="O778" s="8" t="n">
        <f aca="false">K778*(1-L778)</f>
        <v>179</v>
      </c>
    </row>
    <row r="779" customFormat="false" ht="11.4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IF(G779="Male",VLOOKUP(H779,'Shoe size conversion table'!$B$6:$D$22,2),VLOOKUP(H779,'Shoe size conversion table'!$J$6:$L$22,2))</f>
        <v>36-37</v>
      </c>
      <c r="J779" s="12" t="n">
        <f aca="false">IF(G779="Male",VLOOKUP(H779,'Shoe size conversion table'!$B$6:$D$22,3),VLOOKUP(H779,'Shoe size conversion table'!$J$6:$L$22,3))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MONTH(C779:C15746)</f>
        <v>4</v>
      </c>
      <c r="O779" s="8" t="n">
        <f aca="false">K779*(1-L779)</f>
        <v>179</v>
      </c>
    </row>
    <row r="780" customFormat="false" ht="11.4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IF(G780="Male",VLOOKUP(H780,'Shoe size conversion table'!$B$6:$D$22,2),VLOOKUP(H780,'Shoe size conversion table'!$J$6:$L$22,2))</f>
        <v>38-39</v>
      </c>
      <c r="J780" s="12" t="n">
        <f aca="false">IF(G780="Male",VLOOKUP(H780,'Shoe size conversion table'!$B$6:$D$22,3),VLOOKUP(H780,'Shoe size conversion table'!$J$6:$L$22,3))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MONTH(C780:C15747)</f>
        <v>4</v>
      </c>
      <c r="O780" s="8" t="n">
        <f aca="false">K780*(1-L780)</f>
        <v>89.5</v>
      </c>
    </row>
    <row r="781" customFormat="false" ht="11.4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IF(G781="Male",VLOOKUP(H781,'Shoe size conversion table'!$B$6:$D$22,2),VLOOKUP(H781,'Shoe size conversion table'!$J$6:$L$22,2))</f>
        <v>39</v>
      </c>
      <c r="J781" s="12" t="n">
        <f aca="false">IF(G781="Male",VLOOKUP(H781,'Shoe size conversion table'!$B$6:$D$22,3),VLOOKUP(H781,'Shoe size conversion table'!$J$6:$L$22,3))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MONTH(C781:C15748)</f>
        <v>4</v>
      </c>
      <c r="O781" s="8" t="n">
        <f aca="false">K781*(1-L781)</f>
        <v>199</v>
      </c>
    </row>
    <row r="782" customFormat="false" ht="11.4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IF(G782="Male",VLOOKUP(H782,'Shoe size conversion table'!$B$6:$D$22,2),VLOOKUP(H782,'Shoe size conversion table'!$J$6:$L$22,2))</f>
        <v>41</v>
      </c>
      <c r="J782" s="12" t="n">
        <f aca="false">IF(G782="Male",VLOOKUP(H782,'Shoe size conversion table'!$B$6:$D$22,3),VLOOKUP(H782,'Shoe size conversion table'!$J$6:$L$22,3))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MONTH(C782:C15749)</f>
        <v>4</v>
      </c>
      <c r="O782" s="8" t="n">
        <f aca="false">K782*(1-L782)</f>
        <v>179</v>
      </c>
    </row>
    <row r="783" customFormat="false" ht="11.4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IF(G783="Male",VLOOKUP(H783,'Shoe size conversion table'!$B$6:$D$22,2),VLOOKUP(H783,'Shoe size conversion table'!$J$6:$L$22,2))</f>
        <v>48</v>
      </c>
      <c r="J783" s="12" t="n">
        <f aca="false">IF(G783="Male",VLOOKUP(H783,'Shoe size conversion table'!$B$6:$D$22,3),VLOOKUP(H783,'Shoe size conversion table'!$J$6:$L$22,3))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MONTH(C783:C15750)</f>
        <v>4</v>
      </c>
      <c r="O783" s="8" t="n">
        <f aca="false">K783*(1-L783)</f>
        <v>189</v>
      </c>
    </row>
    <row r="784" customFormat="false" ht="11.4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IF(G784="Male",VLOOKUP(H784,'Shoe size conversion table'!$B$6:$D$22,2),VLOOKUP(H784,'Shoe size conversion table'!$J$6:$L$22,2))</f>
        <v>43</v>
      </c>
      <c r="J784" s="12" t="n">
        <f aca="false">IF(G784="Male",VLOOKUP(H784,'Shoe size conversion table'!$B$6:$D$22,3),VLOOKUP(H784,'Shoe size conversion table'!$J$6:$L$22,3))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MONTH(C784:C15751)</f>
        <v>4</v>
      </c>
      <c r="O784" s="8" t="n">
        <f aca="false">K784*(1-L784)</f>
        <v>111.3</v>
      </c>
    </row>
    <row r="785" customFormat="false" ht="11.4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IF(G785="Male",VLOOKUP(H785,'Shoe size conversion table'!$B$6:$D$22,2),VLOOKUP(H785,'Shoe size conversion table'!$J$6:$L$22,2))</f>
        <v>37-38</v>
      </c>
      <c r="J785" s="12" t="n">
        <f aca="false">IF(G785="Male",VLOOKUP(H785,'Shoe size conversion table'!$B$6:$D$22,3),VLOOKUP(H785,'Shoe size conversion table'!$J$6:$L$22,3))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MONTH(C785:C15752)</f>
        <v>4</v>
      </c>
      <c r="O785" s="8" t="n">
        <f aca="false">K785*(1-L785)</f>
        <v>169</v>
      </c>
    </row>
    <row r="786" customFormat="false" ht="11.4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IF(G786="Male",VLOOKUP(H786,'Shoe size conversion table'!$B$6:$D$22,2),VLOOKUP(H786,'Shoe size conversion table'!$J$6:$L$22,2))</f>
        <v>41</v>
      </c>
      <c r="J786" s="12" t="n">
        <f aca="false">IF(G786="Male",VLOOKUP(H786,'Shoe size conversion table'!$B$6:$D$22,3),VLOOKUP(H786,'Shoe size conversion table'!$J$6:$L$22,3))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MONTH(C786:C15753)</f>
        <v>4</v>
      </c>
      <c r="O786" s="8" t="n">
        <f aca="false">K786*(1-L786)</f>
        <v>104.3</v>
      </c>
    </row>
    <row r="787" customFormat="false" ht="11.4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IF(G787="Male",VLOOKUP(H787,'Shoe size conversion table'!$B$6:$D$22,2),VLOOKUP(H787,'Shoe size conversion table'!$J$6:$L$22,2))</f>
        <v>40-41</v>
      </c>
      <c r="J787" s="12" t="n">
        <f aca="false">IF(G787="Male",VLOOKUP(H787,'Shoe size conversion table'!$B$6:$D$22,3),VLOOKUP(H787,'Shoe size conversion table'!$J$6:$L$22,3))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MONTH(C787:C15754)</f>
        <v>4</v>
      </c>
      <c r="O787" s="8" t="n">
        <f aca="false">K787*(1-L787)</f>
        <v>135.2</v>
      </c>
    </row>
    <row r="788" customFormat="false" ht="11.4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IF(G788="Male",VLOOKUP(H788,'Shoe size conversion table'!$B$6:$D$22,2),VLOOKUP(H788,'Shoe size conversion table'!$J$6:$L$22,2))</f>
        <v>38-39</v>
      </c>
      <c r="J788" s="12" t="n">
        <f aca="false">IF(G788="Male",VLOOKUP(H788,'Shoe size conversion table'!$B$6:$D$22,3),VLOOKUP(H788,'Shoe size conversion table'!$J$6:$L$22,3))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MONTH(C788:C15755)</f>
        <v>4</v>
      </c>
      <c r="O788" s="8" t="n">
        <f aca="false">K788*(1-L788)</f>
        <v>134.1</v>
      </c>
    </row>
    <row r="789" customFormat="false" ht="11.4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IF(G789="Male",VLOOKUP(H789,'Shoe size conversion table'!$B$6:$D$22,2),VLOOKUP(H789,'Shoe size conversion table'!$J$6:$L$22,2))</f>
        <v>36-37</v>
      </c>
      <c r="J789" s="12" t="n">
        <f aca="false">IF(G789="Male",VLOOKUP(H789,'Shoe size conversion table'!$B$6:$D$22,3),VLOOKUP(H789,'Shoe size conversion table'!$J$6:$L$22,3))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MONTH(C789:C15756)</f>
        <v>4</v>
      </c>
      <c r="O789" s="8" t="n">
        <f aca="false">K789*(1-L789)</f>
        <v>139</v>
      </c>
    </row>
    <row r="790" customFormat="false" ht="11.4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IF(G790="Male",VLOOKUP(H790,'Shoe size conversion table'!$B$6:$D$22,2),VLOOKUP(H790,'Shoe size conversion table'!$J$6:$L$22,2))</f>
        <v>38-39</v>
      </c>
      <c r="J790" s="12" t="n">
        <f aca="false">IF(G790="Male",VLOOKUP(H790,'Shoe size conversion table'!$B$6:$D$22,3),VLOOKUP(H790,'Shoe size conversion table'!$J$6:$L$22,3))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MONTH(C790:C15757)</f>
        <v>4</v>
      </c>
      <c r="O790" s="8" t="n">
        <f aca="false">K790*(1-L790)</f>
        <v>139.3</v>
      </c>
    </row>
    <row r="791" customFormat="false" ht="11.4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IF(G791="Male",VLOOKUP(H791,'Shoe size conversion table'!$B$6:$D$22,2),VLOOKUP(H791,'Shoe size conversion table'!$J$6:$L$22,2))</f>
        <v>39</v>
      </c>
      <c r="J791" s="12" t="n">
        <f aca="false">IF(G791="Male",VLOOKUP(H791,'Shoe size conversion table'!$B$6:$D$22,3),VLOOKUP(H791,'Shoe size conversion table'!$J$6:$L$22,3))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MONTH(C791:C15758)</f>
        <v>4</v>
      </c>
      <c r="O791" s="8" t="n">
        <f aca="false">K791*(1-L791)</f>
        <v>69.5</v>
      </c>
    </row>
    <row r="792" customFormat="false" ht="11.4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IF(G792="Male",VLOOKUP(H792,'Shoe size conversion table'!$B$6:$D$22,2),VLOOKUP(H792,'Shoe size conversion table'!$J$6:$L$22,2))</f>
        <v>42-43</v>
      </c>
      <c r="J792" s="12" t="n">
        <f aca="false">IF(G792="Male",VLOOKUP(H792,'Shoe size conversion table'!$B$6:$D$22,3),VLOOKUP(H792,'Shoe size conversion table'!$J$6:$L$22,3))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MONTH(C792:C15759)</f>
        <v>4</v>
      </c>
      <c r="O792" s="8" t="n">
        <f aca="false">K792*(1-L792)</f>
        <v>139</v>
      </c>
    </row>
    <row r="793" customFormat="false" ht="11.4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IF(G793="Male",VLOOKUP(H793,'Shoe size conversion table'!$B$6:$D$22,2),VLOOKUP(H793,'Shoe size conversion table'!$J$6:$L$22,2))</f>
        <v>42-43</v>
      </c>
      <c r="J793" s="12" t="n">
        <f aca="false">IF(G793="Male",VLOOKUP(H793,'Shoe size conversion table'!$B$6:$D$22,3),VLOOKUP(H793,'Shoe size conversion table'!$J$6:$L$22,3))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MONTH(C793:C15760)</f>
        <v>4</v>
      </c>
      <c r="O793" s="8" t="n">
        <f aca="false">K793*(1-L793)</f>
        <v>189</v>
      </c>
    </row>
    <row r="794" customFormat="false" ht="11.4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IF(G794="Male",VLOOKUP(H794,'Shoe size conversion table'!$B$6:$D$22,2),VLOOKUP(H794,'Shoe size conversion table'!$J$6:$L$22,2))</f>
        <v>44</v>
      </c>
      <c r="J794" s="12" t="n">
        <f aca="false">IF(G794="Male",VLOOKUP(H794,'Shoe size conversion table'!$B$6:$D$22,3),VLOOKUP(H794,'Shoe size conversion table'!$J$6:$L$22,3))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MONTH(C794:C15761)</f>
        <v>4</v>
      </c>
      <c r="O794" s="8" t="n">
        <f aca="false">K794*(1-L794)</f>
        <v>104.3</v>
      </c>
    </row>
    <row r="795" customFormat="false" ht="11.4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IF(G795="Male",VLOOKUP(H795,'Shoe size conversion table'!$B$6:$D$22,2),VLOOKUP(H795,'Shoe size conversion table'!$J$6:$L$22,2))</f>
        <v>42</v>
      </c>
      <c r="J795" s="12" t="n">
        <f aca="false">IF(G795="Male",VLOOKUP(H795,'Shoe size conversion table'!$B$6:$D$22,3),VLOOKUP(H795,'Shoe size conversion table'!$J$6:$L$22,3))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MONTH(C795:C15762)</f>
        <v>4</v>
      </c>
      <c r="O795" s="8" t="n">
        <f aca="false">K795*(1-L795)</f>
        <v>170.1</v>
      </c>
    </row>
    <row r="796" customFormat="false" ht="11.4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IF(G796="Male",VLOOKUP(H796,'Shoe size conversion table'!$B$6:$D$22,2),VLOOKUP(H796,'Shoe size conversion table'!$J$6:$L$22,2))</f>
        <v>38</v>
      </c>
      <c r="J796" s="12" t="n">
        <f aca="false">IF(G796="Male",VLOOKUP(H796,'Shoe size conversion table'!$B$6:$D$22,3),VLOOKUP(H796,'Shoe size conversion table'!$J$6:$L$22,3))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MONTH(C796:C15763)</f>
        <v>4</v>
      </c>
      <c r="O796" s="8" t="n">
        <f aca="false">K796*(1-L796)</f>
        <v>179</v>
      </c>
    </row>
    <row r="797" customFormat="false" ht="11.4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IF(G797="Male",VLOOKUP(H797,'Shoe size conversion table'!$B$6:$D$22,2),VLOOKUP(H797,'Shoe size conversion table'!$J$6:$L$22,2))</f>
        <v>37-38</v>
      </c>
      <c r="J797" s="12" t="n">
        <f aca="false">IF(G797="Male",VLOOKUP(H797,'Shoe size conversion table'!$B$6:$D$22,3),VLOOKUP(H797,'Shoe size conversion table'!$J$6:$L$22,3))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MONTH(C797:C15764)</f>
        <v>4</v>
      </c>
      <c r="O797" s="8" t="n">
        <f aca="false">K797*(1-L797)</f>
        <v>169</v>
      </c>
    </row>
    <row r="798" customFormat="false" ht="11.4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IF(G798="Male",VLOOKUP(H798,'Shoe size conversion table'!$B$6:$D$22,2),VLOOKUP(H798,'Shoe size conversion table'!$J$6:$L$22,2))</f>
        <v>42</v>
      </c>
      <c r="J798" s="12" t="n">
        <f aca="false">IF(G798="Male",VLOOKUP(H798,'Shoe size conversion table'!$B$6:$D$22,3),VLOOKUP(H798,'Shoe size conversion table'!$J$6:$L$22,3))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MONTH(C798:C15765)</f>
        <v>4</v>
      </c>
      <c r="O798" s="8" t="n">
        <f aca="false">K798*(1-L798)</f>
        <v>132.3</v>
      </c>
    </row>
    <row r="799" customFormat="false" ht="11.4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IF(G799="Male",VLOOKUP(H799,'Shoe size conversion table'!$B$6:$D$22,2),VLOOKUP(H799,'Shoe size conversion table'!$J$6:$L$22,2))</f>
        <v>43</v>
      </c>
      <c r="J799" s="12" t="n">
        <f aca="false">IF(G799="Male",VLOOKUP(H799,'Shoe size conversion table'!$B$6:$D$22,3),VLOOKUP(H799,'Shoe size conversion table'!$J$6:$L$22,3))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MONTH(C799:C15766)</f>
        <v>4</v>
      </c>
      <c r="O799" s="8" t="n">
        <f aca="false">K799*(1-L799)</f>
        <v>199</v>
      </c>
    </row>
    <row r="800" customFormat="false" ht="11.4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IF(G800="Male",VLOOKUP(H800,'Shoe size conversion table'!$B$6:$D$22,2),VLOOKUP(H800,'Shoe size conversion table'!$J$6:$L$22,2))</f>
        <v>42-43</v>
      </c>
      <c r="J800" s="12" t="n">
        <f aca="false">IF(G800="Male",VLOOKUP(H800,'Shoe size conversion table'!$B$6:$D$22,3),VLOOKUP(H800,'Shoe size conversion table'!$J$6:$L$22,3))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MONTH(C800:C15767)</f>
        <v>4</v>
      </c>
      <c r="O800" s="8" t="n">
        <f aca="false">K800*(1-L800)</f>
        <v>69.5</v>
      </c>
    </row>
    <row r="801" customFormat="false" ht="11.4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IF(G801="Male",VLOOKUP(H801,'Shoe size conversion table'!$B$6:$D$22,2),VLOOKUP(H801,'Shoe size conversion table'!$J$6:$L$22,2))</f>
        <v>39</v>
      </c>
      <c r="J801" s="12" t="n">
        <f aca="false">IF(G801="Male",VLOOKUP(H801,'Shoe size conversion table'!$B$6:$D$22,3),VLOOKUP(H801,'Shoe size conversion table'!$J$6:$L$22,3))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MONTH(C801:C15768)</f>
        <v>4</v>
      </c>
      <c r="O801" s="8" t="n">
        <f aca="false">K801*(1-L801)</f>
        <v>127.2</v>
      </c>
    </row>
    <row r="802" customFormat="false" ht="11.4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IF(G802="Male",VLOOKUP(H802,'Shoe size conversion table'!$B$6:$D$22,2),VLOOKUP(H802,'Shoe size conversion table'!$J$6:$L$22,2))</f>
        <v>39-40</v>
      </c>
      <c r="J802" s="12" t="n">
        <f aca="false">IF(G802="Male",VLOOKUP(H802,'Shoe size conversion table'!$B$6:$D$22,3),VLOOKUP(H802,'Shoe size conversion table'!$J$6:$L$22,3))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MONTH(C802:C15769)</f>
        <v>4</v>
      </c>
      <c r="O802" s="8" t="n">
        <f aca="false">K802*(1-L802)</f>
        <v>179</v>
      </c>
    </row>
    <row r="803" customFormat="false" ht="11.4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IF(G803="Male",VLOOKUP(H803,'Shoe size conversion table'!$B$6:$D$22,2),VLOOKUP(H803,'Shoe size conversion table'!$J$6:$L$22,2))</f>
        <v>39</v>
      </c>
      <c r="J803" s="12" t="n">
        <f aca="false">IF(G803="Male",VLOOKUP(H803,'Shoe size conversion table'!$B$6:$D$22,3),VLOOKUP(H803,'Shoe size conversion table'!$J$6:$L$22,3))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MONTH(C803:C15770)</f>
        <v>4</v>
      </c>
      <c r="O803" s="8" t="n">
        <f aca="false">K803*(1-L803)</f>
        <v>199</v>
      </c>
    </row>
    <row r="804" customFormat="false" ht="11.4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IF(G804="Male",VLOOKUP(H804,'Shoe size conversion table'!$B$6:$D$22,2),VLOOKUP(H804,'Shoe size conversion table'!$J$6:$L$22,2))</f>
        <v>45</v>
      </c>
      <c r="J804" s="12" t="n">
        <f aca="false">IF(G804="Male",VLOOKUP(H804,'Shoe size conversion table'!$B$6:$D$22,3),VLOOKUP(H804,'Shoe size conversion table'!$J$6:$L$22,3))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MONTH(C804:C15771)</f>
        <v>4</v>
      </c>
      <c r="O804" s="8" t="n">
        <f aca="false">K804*(1-L804)</f>
        <v>159</v>
      </c>
    </row>
    <row r="805" customFormat="false" ht="11.4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IF(G805="Male",VLOOKUP(H805,'Shoe size conversion table'!$B$6:$D$22,2),VLOOKUP(H805,'Shoe size conversion table'!$J$6:$L$22,2))</f>
        <v>42</v>
      </c>
      <c r="J805" s="12" t="n">
        <f aca="false">IF(G805="Male",VLOOKUP(H805,'Shoe size conversion table'!$B$6:$D$22,3),VLOOKUP(H805,'Shoe size conversion table'!$J$6:$L$22,3))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MONTH(C805:C15772)</f>
        <v>4</v>
      </c>
      <c r="O805" s="8" t="n">
        <f aca="false">K805*(1-L805)</f>
        <v>116.1</v>
      </c>
    </row>
    <row r="806" customFormat="false" ht="11.4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IF(G806="Male",VLOOKUP(H806,'Shoe size conversion table'!$B$6:$D$22,2),VLOOKUP(H806,'Shoe size conversion table'!$J$6:$L$22,2))</f>
        <v>38-39</v>
      </c>
      <c r="J806" s="12" t="n">
        <f aca="false">IF(G806="Male",VLOOKUP(H806,'Shoe size conversion table'!$B$6:$D$22,3),VLOOKUP(H806,'Shoe size conversion table'!$J$6:$L$22,3))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MONTH(C806:C15773)</f>
        <v>4</v>
      </c>
      <c r="O806" s="8" t="n">
        <f aca="false">K806*(1-L806)</f>
        <v>149</v>
      </c>
    </row>
    <row r="807" customFormat="false" ht="11.4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IF(G807="Male",VLOOKUP(H807,'Shoe size conversion table'!$B$6:$D$22,2),VLOOKUP(H807,'Shoe size conversion table'!$J$6:$L$22,2))</f>
        <v>39</v>
      </c>
      <c r="J807" s="12" t="n">
        <f aca="false">IF(G807="Male",VLOOKUP(H807,'Shoe size conversion table'!$B$6:$D$22,3),VLOOKUP(H807,'Shoe size conversion table'!$J$6:$L$22,3))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MONTH(C807:C15774)</f>
        <v>4</v>
      </c>
      <c r="O807" s="8" t="n">
        <f aca="false">K807*(1-L807)</f>
        <v>143.1</v>
      </c>
    </row>
    <row r="808" customFormat="false" ht="11.4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IF(G808="Male",VLOOKUP(H808,'Shoe size conversion table'!$B$6:$D$22,2),VLOOKUP(H808,'Shoe size conversion table'!$J$6:$L$22,2))</f>
        <v>43</v>
      </c>
      <c r="J808" s="12" t="n">
        <f aca="false">IF(G808="Male",VLOOKUP(H808,'Shoe size conversion table'!$B$6:$D$22,3),VLOOKUP(H808,'Shoe size conversion table'!$J$6:$L$22,3))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MONTH(C808:C15775)</f>
        <v>4</v>
      </c>
      <c r="O808" s="8" t="n">
        <f aca="false">K808*(1-L808)</f>
        <v>199</v>
      </c>
    </row>
    <row r="809" customFormat="false" ht="11.4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IF(G809="Male",VLOOKUP(H809,'Shoe size conversion table'!$B$6:$D$22,2),VLOOKUP(H809,'Shoe size conversion table'!$J$6:$L$22,2))</f>
        <v>39-40</v>
      </c>
      <c r="J809" s="12" t="n">
        <f aca="false">IF(G809="Male",VLOOKUP(H809,'Shoe size conversion table'!$B$6:$D$22,3),VLOOKUP(H809,'Shoe size conversion table'!$J$6:$L$22,3))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MONTH(C809:C15776)</f>
        <v>4</v>
      </c>
      <c r="O809" s="8" t="n">
        <f aca="false">K809*(1-L809)</f>
        <v>135.2</v>
      </c>
    </row>
    <row r="810" customFormat="false" ht="11.4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IF(G810="Male",VLOOKUP(H810,'Shoe size conversion table'!$B$6:$D$22,2),VLOOKUP(H810,'Shoe size conversion table'!$J$6:$L$22,2))</f>
        <v>39</v>
      </c>
      <c r="J810" s="12" t="n">
        <f aca="false">IF(G810="Male",VLOOKUP(H810,'Shoe size conversion table'!$B$6:$D$22,3),VLOOKUP(H810,'Shoe size conversion table'!$J$6:$L$22,3))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MONTH(C810:C15777)</f>
        <v>4</v>
      </c>
      <c r="O810" s="8" t="n">
        <f aca="false">K810*(1-L810)</f>
        <v>135.2</v>
      </c>
    </row>
    <row r="811" customFormat="false" ht="11.4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IF(G811="Male",VLOOKUP(H811,'Shoe size conversion table'!$B$6:$D$22,2),VLOOKUP(H811,'Shoe size conversion table'!$J$6:$L$22,2))</f>
        <v>39</v>
      </c>
      <c r="J811" s="12" t="n">
        <f aca="false">IF(G811="Male",VLOOKUP(H811,'Shoe size conversion table'!$B$6:$D$22,3),VLOOKUP(H811,'Shoe size conversion table'!$J$6:$L$22,3))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MONTH(C811:C15778)</f>
        <v>4</v>
      </c>
      <c r="O811" s="8" t="n">
        <f aca="false">K811*(1-L811)</f>
        <v>64.5</v>
      </c>
    </row>
    <row r="812" customFormat="false" ht="11.4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IF(G812="Male",VLOOKUP(H812,'Shoe size conversion table'!$B$6:$D$22,2),VLOOKUP(H812,'Shoe size conversion table'!$J$6:$L$22,2))</f>
        <v>42</v>
      </c>
      <c r="J812" s="12" t="n">
        <f aca="false">IF(G812="Male",VLOOKUP(H812,'Shoe size conversion table'!$B$6:$D$22,3),VLOOKUP(H812,'Shoe size conversion table'!$J$6:$L$22,3))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MONTH(C812:C15779)</f>
        <v>4</v>
      </c>
      <c r="O812" s="8" t="n">
        <f aca="false">K812*(1-L812)</f>
        <v>119.2</v>
      </c>
    </row>
    <row r="813" customFormat="false" ht="11.4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IF(G813="Male",VLOOKUP(H813,'Shoe size conversion table'!$B$6:$D$22,2),VLOOKUP(H813,'Shoe size conversion table'!$J$6:$L$22,2))</f>
        <v>37-38</v>
      </c>
      <c r="J813" s="12" t="n">
        <f aca="false">IF(G813="Male",VLOOKUP(H813,'Shoe size conversion table'!$B$6:$D$22,3),VLOOKUP(H813,'Shoe size conversion table'!$J$6:$L$22,3))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MONTH(C813:C15780)</f>
        <v>4</v>
      </c>
      <c r="O813" s="8" t="n">
        <f aca="false">K813*(1-L813)</f>
        <v>179</v>
      </c>
    </row>
    <row r="814" customFormat="false" ht="11.4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IF(G814="Male",VLOOKUP(H814,'Shoe size conversion table'!$B$6:$D$22,2),VLOOKUP(H814,'Shoe size conversion table'!$J$6:$L$22,2))</f>
        <v>43-44</v>
      </c>
      <c r="J814" s="12" t="n">
        <f aca="false">IF(G814="Male",VLOOKUP(H814,'Shoe size conversion table'!$B$6:$D$22,3),VLOOKUP(H814,'Shoe size conversion table'!$J$6:$L$22,3))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MONTH(C814:C15781)</f>
        <v>4</v>
      </c>
      <c r="O814" s="8" t="n">
        <f aca="false">K814*(1-L814)</f>
        <v>69.5</v>
      </c>
    </row>
    <row r="815" customFormat="false" ht="11.4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IF(G815="Male",VLOOKUP(H815,'Shoe size conversion table'!$B$6:$D$22,2),VLOOKUP(H815,'Shoe size conversion table'!$J$6:$L$22,2))</f>
        <v>40</v>
      </c>
      <c r="J815" s="12" t="n">
        <f aca="false">IF(G815="Male",VLOOKUP(H815,'Shoe size conversion table'!$B$6:$D$22,3),VLOOKUP(H815,'Shoe size conversion table'!$J$6:$L$22,3))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MONTH(C815:C15782)</f>
        <v>4</v>
      </c>
      <c r="O815" s="8" t="n">
        <f aca="false">K815*(1-L815)</f>
        <v>179</v>
      </c>
    </row>
    <row r="816" customFormat="false" ht="11.4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IF(G816="Male",VLOOKUP(H816,'Shoe size conversion table'!$B$6:$D$22,2),VLOOKUP(H816,'Shoe size conversion table'!$J$6:$L$22,2))</f>
        <v>42</v>
      </c>
      <c r="J816" s="12" t="n">
        <f aca="false">IF(G816="Male",VLOOKUP(H816,'Shoe size conversion table'!$B$6:$D$22,3),VLOOKUP(H816,'Shoe size conversion table'!$J$6:$L$22,3))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MONTH(C816:C15783)</f>
        <v>4</v>
      </c>
      <c r="O816" s="8" t="n">
        <f aca="false">K816*(1-L816)</f>
        <v>74.5</v>
      </c>
    </row>
    <row r="817" customFormat="false" ht="11.4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IF(G817="Male",VLOOKUP(H817,'Shoe size conversion table'!$B$6:$D$22,2),VLOOKUP(H817,'Shoe size conversion table'!$J$6:$L$22,2))</f>
        <v>39</v>
      </c>
      <c r="J817" s="12" t="n">
        <f aca="false">IF(G817="Male",VLOOKUP(H817,'Shoe size conversion table'!$B$6:$D$22,3),VLOOKUP(H817,'Shoe size conversion table'!$J$6:$L$22,3))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MONTH(C817:C15784)</f>
        <v>4</v>
      </c>
      <c r="O817" s="8" t="n">
        <f aca="false">K817*(1-L817)</f>
        <v>139</v>
      </c>
    </row>
    <row r="818" customFormat="false" ht="11.4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IF(G818="Male",VLOOKUP(H818,'Shoe size conversion table'!$B$6:$D$22,2),VLOOKUP(H818,'Shoe size conversion table'!$J$6:$L$22,2))</f>
        <v>43-44</v>
      </c>
      <c r="J818" s="12" t="n">
        <f aca="false">IF(G818="Male",VLOOKUP(H818,'Shoe size conversion table'!$B$6:$D$22,3),VLOOKUP(H818,'Shoe size conversion table'!$J$6:$L$22,3))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MONTH(C818:C15785)</f>
        <v>4</v>
      </c>
      <c r="O818" s="8" t="n">
        <f aca="false">K818*(1-L818)</f>
        <v>152.1</v>
      </c>
    </row>
    <row r="819" customFormat="false" ht="11.4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IF(G819="Male",VLOOKUP(H819,'Shoe size conversion table'!$B$6:$D$22,2),VLOOKUP(H819,'Shoe size conversion table'!$J$6:$L$22,2))</f>
        <v>39</v>
      </c>
      <c r="J819" s="12" t="n">
        <f aca="false">IF(G819="Male",VLOOKUP(H819,'Shoe size conversion table'!$B$6:$D$22,3),VLOOKUP(H819,'Shoe size conversion table'!$J$6:$L$22,3))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MONTH(C819:C15786)</f>
        <v>4</v>
      </c>
      <c r="O819" s="8" t="n">
        <f aca="false">K819*(1-L819)</f>
        <v>135.2</v>
      </c>
    </row>
    <row r="820" customFormat="false" ht="11.4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IF(G820="Male",VLOOKUP(H820,'Shoe size conversion table'!$B$6:$D$22,2),VLOOKUP(H820,'Shoe size conversion table'!$J$6:$L$22,2))</f>
        <v>48</v>
      </c>
      <c r="J820" s="12" t="n">
        <f aca="false">IF(G820="Male",VLOOKUP(H820,'Shoe size conversion table'!$B$6:$D$22,3),VLOOKUP(H820,'Shoe size conversion table'!$J$6:$L$22,3))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MONTH(C820:C15787)</f>
        <v>4</v>
      </c>
      <c r="O820" s="8" t="n">
        <f aca="false">K820*(1-L820)</f>
        <v>189</v>
      </c>
    </row>
    <row r="821" customFormat="false" ht="11.4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IF(G821="Male",VLOOKUP(H821,'Shoe size conversion table'!$B$6:$D$22,2),VLOOKUP(H821,'Shoe size conversion table'!$J$6:$L$22,2))</f>
        <v>41</v>
      </c>
      <c r="J821" s="12" t="n">
        <f aca="false">IF(G821="Male",VLOOKUP(H821,'Shoe size conversion table'!$B$6:$D$22,3),VLOOKUP(H821,'Shoe size conversion table'!$J$6:$L$22,3))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MONTH(C821:C15788)</f>
        <v>4</v>
      </c>
      <c r="O821" s="8" t="n">
        <f aca="false">K821*(1-L821)</f>
        <v>149</v>
      </c>
    </row>
    <row r="822" customFormat="false" ht="11.4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IF(G822="Male",VLOOKUP(H822,'Shoe size conversion table'!$B$6:$D$22,2),VLOOKUP(H822,'Shoe size conversion table'!$J$6:$L$22,2))</f>
        <v>42</v>
      </c>
      <c r="J822" s="12" t="n">
        <f aca="false">IF(G822="Male",VLOOKUP(H822,'Shoe size conversion table'!$B$6:$D$22,3),VLOOKUP(H822,'Shoe size conversion table'!$J$6:$L$22,3))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MONTH(C822:C15789)</f>
        <v>4</v>
      </c>
      <c r="O822" s="8" t="n">
        <f aca="false">K822*(1-L822)</f>
        <v>89.5</v>
      </c>
    </row>
    <row r="823" customFormat="false" ht="11.4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IF(G823="Male",VLOOKUP(H823,'Shoe size conversion table'!$B$6:$D$22,2),VLOOKUP(H823,'Shoe size conversion table'!$J$6:$L$22,2))</f>
        <v>43</v>
      </c>
      <c r="J823" s="12" t="n">
        <f aca="false">IF(G823="Male",VLOOKUP(H823,'Shoe size conversion table'!$B$6:$D$22,3),VLOOKUP(H823,'Shoe size conversion table'!$J$6:$L$22,3))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MONTH(C823:C15790)</f>
        <v>4</v>
      </c>
      <c r="O823" s="8" t="n">
        <f aca="false">K823*(1-L823)</f>
        <v>179</v>
      </c>
    </row>
    <row r="824" customFormat="false" ht="11.4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IF(G824="Male",VLOOKUP(H824,'Shoe size conversion table'!$B$6:$D$22,2),VLOOKUP(H824,'Shoe size conversion table'!$J$6:$L$22,2))</f>
        <v>39</v>
      </c>
      <c r="J824" s="12" t="n">
        <f aca="false">IF(G824="Male",VLOOKUP(H824,'Shoe size conversion table'!$B$6:$D$22,3),VLOOKUP(H824,'Shoe size conversion table'!$J$6:$L$22,3))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MONTH(C824:C15791)</f>
        <v>4</v>
      </c>
      <c r="O824" s="8" t="n">
        <f aca="false">K824*(1-L824)</f>
        <v>129</v>
      </c>
    </row>
    <row r="825" customFormat="false" ht="11.4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IF(G825="Male",VLOOKUP(H825,'Shoe size conversion table'!$B$6:$D$22,2),VLOOKUP(H825,'Shoe size conversion table'!$J$6:$L$22,2))</f>
        <v>38-39</v>
      </c>
      <c r="J825" s="12" t="n">
        <f aca="false">IF(G825="Male",VLOOKUP(H825,'Shoe size conversion table'!$B$6:$D$22,3),VLOOKUP(H825,'Shoe size conversion table'!$J$6:$L$22,3))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MONTH(C825:C15792)</f>
        <v>4</v>
      </c>
      <c r="O825" s="8" t="n">
        <f aca="false">K825*(1-L825)</f>
        <v>132.3</v>
      </c>
    </row>
    <row r="826" customFormat="false" ht="11.4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IF(G826="Male",VLOOKUP(H826,'Shoe size conversion table'!$B$6:$D$22,2),VLOOKUP(H826,'Shoe size conversion table'!$J$6:$L$22,2))</f>
        <v>42</v>
      </c>
      <c r="J826" s="12" t="n">
        <f aca="false">IF(G826="Male",VLOOKUP(H826,'Shoe size conversion table'!$B$6:$D$22,3),VLOOKUP(H826,'Shoe size conversion table'!$J$6:$L$22,3))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MONTH(C826:C15793)</f>
        <v>4</v>
      </c>
      <c r="O826" s="8" t="n">
        <f aca="false">K826*(1-L826)</f>
        <v>149</v>
      </c>
    </row>
    <row r="827" customFormat="false" ht="11.4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IF(G827="Male",VLOOKUP(H827,'Shoe size conversion table'!$B$6:$D$22,2),VLOOKUP(H827,'Shoe size conversion table'!$J$6:$L$22,2))</f>
        <v>38-39</v>
      </c>
      <c r="J827" s="12" t="n">
        <f aca="false">IF(G827="Male",VLOOKUP(H827,'Shoe size conversion table'!$B$6:$D$22,3),VLOOKUP(H827,'Shoe size conversion table'!$J$6:$L$22,3))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MONTH(C827:C15794)</f>
        <v>4</v>
      </c>
      <c r="O827" s="8" t="n">
        <f aca="false">K827*(1-L827)</f>
        <v>139</v>
      </c>
    </row>
    <row r="828" customFormat="false" ht="11.4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IF(G828="Male",VLOOKUP(H828,'Shoe size conversion table'!$B$6:$D$22,2),VLOOKUP(H828,'Shoe size conversion table'!$J$6:$L$22,2))</f>
        <v>44</v>
      </c>
      <c r="J828" s="12" t="n">
        <f aca="false">IF(G828="Male",VLOOKUP(H828,'Shoe size conversion table'!$B$6:$D$22,3),VLOOKUP(H828,'Shoe size conversion table'!$J$6:$L$22,3))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MONTH(C828:C15795)</f>
        <v>4</v>
      </c>
      <c r="O828" s="8" t="n">
        <f aca="false">K828*(1-L828)</f>
        <v>104.3</v>
      </c>
    </row>
    <row r="829" customFormat="false" ht="11.4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IF(G829="Male",VLOOKUP(H829,'Shoe size conversion table'!$B$6:$D$22,2),VLOOKUP(H829,'Shoe size conversion table'!$J$6:$L$22,2))</f>
        <v>48</v>
      </c>
      <c r="J829" s="12" t="n">
        <f aca="false">IF(G829="Male",VLOOKUP(H829,'Shoe size conversion table'!$B$6:$D$22,3),VLOOKUP(H829,'Shoe size conversion table'!$J$6:$L$22,3))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MONTH(C829:C15796)</f>
        <v>4</v>
      </c>
      <c r="O829" s="8" t="n">
        <f aca="false">K829*(1-L829)</f>
        <v>189</v>
      </c>
    </row>
    <row r="830" customFormat="false" ht="11.4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IF(G830="Male",VLOOKUP(H830,'Shoe size conversion table'!$B$6:$D$22,2),VLOOKUP(H830,'Shoe size conversion table'!$J$6:$L$22,2))</f>
        <v>44</v>
      </c>
      <c r="J830" s="12" t="n">
        <f aca="false">IF(G830="Male",VLOOKUP(H830,'Shoe size conversion table'!$B$6:$D$22,3),VLOOKUP(H830,'Shoe size conversion table'!$J$6:$L$22,3))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MONTH(C830:C15797)</f>
        <v>4</v>
      </c>
      <c r="O830" s="8" t="n">
        <f aca="false">K830*(1-L830)</f>
        <v>129</v>
      </c>
    </row>
    <row r="831" customFormat="false" ht="11.4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IF(G831="Male",VLOOKUP(H831,'Shoe size conversion table'!$B$6:$D$22,2),VLOOKUP(H831,'Shoe size conversion table'!$J$6:$L$22,2))</f>
        <v>39</v>
      </c>
      <c r="J831" s="12" t="n">
        <f aca="false">IF(G831="Male",VLOOKUP(H831,'Shoe size conversion table'!$B$6:$D$22,3),VLOOKUP(H831,'Shoe size conversion table'!$J$6:$L$22,3))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MONTH(C831:C15798)</f>
        <v>4</v>
      </c>
      <c r="O831" s="8" t="n">
        <f aca="false">K831*(1-L831)</f>
        <v>199</v>
      </c>
    </row>
    <row r="832" customFormat="false" ht="11.4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IF(G832="Male",VLOOKUP(H832,'Shoe size conversion table'!$B$6:$D$22,2),VLOOKUP(H832,'Shoe size conversion table'!$J$6:$L$22,2))</f>
        <v>39</v>
      </c>
      <c r="J832" s="12" t="n">
        <f aca="false">IF(G832="Male",VLOOKUP(H832,'Shoe size conversion table'!$B$6:$D$22,3),VLOOKUP(H832,'Shoe size conversion table'!$J$6:$L$22,3))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MONTH(C832:C15799)</f>
        <v>4</v>
      </c>
      <c r="O832" s="8" t="n">
        <f aca="false">K832*(1-L832)</f>
        <v>149</v>
      </c>
    </row>
    <row r="833" customFormat="false" ht="11.4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IF(G833="Male",VLOOKUP(H833,'Shoe size conversion table'!$B$6:$D$22,2),VLOOKUP(H833,'Shoe size conversion table'!$J$6:$L$22,2))</f>
        <v>42</v>
      </c>
      <c r="J833" s="12" t="n">
        <f aca="false">IF(G833="Male",VLOOKUP(H833,'Shoe size conversion table'!$B$6:$D$22,3),VLOOKUP(H833,'Shoe size conversion table'!$J$6:$L$22,3))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MONTH(C833:C15800)</f>
        <v>4</v>
      </c>
      <c r="O833" s="8" t="n">
        <f aca="false">K833*(1-L833)</f>
        <v>74.5</v>
      </c>
    </row>
    <row r="834" customFormat="false" ht="11.4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IF(G834="Male",VLOOKUP(H834,'Shoe size conversion table'!$B$6:$D$22,2),VLOOKUP(H834,'Shoe size conversion table'!$J$6:$L$22,2))</f>
        <v>43</v>
      </c>
      <c r="J834" s="12" t="n">
        <f aca="false">IF(G834="Male",VLOOKUP(H834,'Shoe size conversion table'!$B$6:$D$22,3),VLOOKUP(H834,'Shoe size conversion table'!$J$6:$L$22,3))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MONTH(C834:C15801)</f>
        <v>4</v>
      </c>
      <c r="O834" s="8" t="n">
        <f aca="false">K834*(1-L834)</f>
        <v>199</v>
      </c>
    </row>
    <row r="835" customFormat="false" ht="11.4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IF(G835="Male",VLOOKUP(H835,'Shoe size conversion table'!$B$6:$D$22,2),VLOOKUP(H835,'Shoe size conversion table'!$J$6:$L$22,2))</f>
        <v>43-44</v>
      </c>
      <c r="J835" s="12" t="n">
        <f aca="false">IF(G835="Male",VLOOKUP(H835,'Shoe size conversion table'!$B$6:$D$22,3),VLOOKUP(H835,'Shoe size conversion table'!$J$6:$L$22,3))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MONTH(C835:C15802)</f>
        <v>4</v>
      </c>
      <c r="O835" s="8" t="n">
        <f aca="false">K835*(1-L835)</f>
        <v>169</v>
      </c>
    </row>
    <row r="836" customFormat="false" ht="11.4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IF(G836="Male",VLOOKUP(H836,'Shoe size conversion table'!$B$6:$D$22,2),VLOOKUP(H836,'Shoe size conversion table'!$J$6:$L$22,2))</f>
        <v>40</v>
      </c>
      <c r="J836" s="12" t="n">
        <f aca="false">IF(G836="Male",VLOOKUP(H836,'Shoe size conversion table'!$B$6:$D$22,3),VLOOKUP(H836,'Shoe size conversion table'!$J$6:$L$22,3))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MONTH(C836:C15803)</f>
        <v>4</v>
      </c>
      <c r="O836" s="8" t="n">
        <f aca="false">K836*(1-L836)</f>
        <v>179</v>
      </c>
    </row>
    <row r="837" customFormat="false" ht="11.4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IF(G837="Male",VLOOKUP(H837,'Shoe size conversion table'!$B$6:$D$22,2),VLOOKUP(H837,'Shoe size conversion table'!$J$6:$L$22,2))</f>
        <v>39</v>
      </c>
      <c r="J837" s="12" t="n">
        <f aca="false">IF(G837="Male",VLOOKUP(H837,'Shoe size conversion table'!$B$6:$D$22,3),VLOOKUP(H837,'Shoe size conversion table'!$J$6:$L$22,3))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MONTH(C837:C15804)</f>
        <v>4</v>
      </c>
      <c r="O837" s="8" t="n">
        <f aca="false">K837*(1-L837)</f>
        <v>189</v>
      </c>
    </row>
    <row r="838" customFormat="false" ht="11.4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IF(G838="Male",VLOOKUP(H838,'Shoe size conversion table'!$B$6:$D$22,2),VLOOKUP(H838,'Shoe size conversion table'!$J$6:$L$22,2))</f>
        <v>44</v>
      </c>
      <c r="J838" s="12" t="n">
        <f aca="false">IF(G838="Male",VLOOKUP(H838,'Shoe size conversion table'!$B$6:$D$22,3),VLOOKUP(H838,'Shoe size conversion table'!$J$6:$L$22,3))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MONTH(C838:C15805)</f>
        <v>4</v>
      </c>
      <c r="O838" s="8" t="n">
        <f aca="false">K838*(1-L838)</f>
        <v>111.3</v>
      </c>
    </row>
    <row r="839" customFormat="false" ht="11.4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IF(G839="Male",VLOOKUP(H839,'Shoe size conversion table'!$B$6:$D$22,2),VLOOKUP(H839,'Shoe size conversion table'!$J$6:$L$22,2))</f>
        <v>39</v>
      </c>
      <c r="J839" s="12" t="n">
        <f aca="false">IF(G839="Male",VLOOKUP(H839,'Shoe size conversion table'!$B$6:$D$22,3),VLOOKUP(H839,'Shoe size conversion table'!$J$6:$L$22,3))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MONTH(C839:C15806)</f>
        <v>4</v>
      </c>
      <c r="O839" s="8" t="n">
        <f aca="false">K839*(1-L839)</f>
        <v>169</v>
      </c>
    </row>
    <row r="840" customFormat="false" ht="11.4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IF(G840="Male",VLOOKUP(H840,'Shoe size conversion table'!$B$6:$D$22,2),VLOOKUP(H840,'Shoe size conversion table'!$J$6:$L$22,2))</f>
        <v>42</v>
      </c>
      <c r="J840" s="12" t="n">
        <f aca="false">IF(G840="Male",VLOOKUP(H840,'Shoe size conversion table'!$B$6:$D$22,3),VLOOKUP(H840,'Shoe size conversion table'!$J$6:$L$22,3))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MONTH(C840:C15807)</f>
        <v>4</v>
      </c>
      <c r="O840" s="8" t="n">
        <f aca="false">K840*(1-L840)</f>
        <v>149</v>
      </c>
    </row>
    <row r="841" customFormat="false" ht="11.4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IF(G841="Male",VLOOKUP(H841,'Shoe size conversion table'!$B$6:$D$22,2),VLOOKUP(H841,'Shoe size conversion table'!$J$6:$L$22,2))</f>
        <v>40</v>
      </c>
      <c r="J841" s="12" t="n">
        <f aca="false">IF(G841="Male",VLOOKUP(H841,'Shoe size conversion table'!$B$6:$D$22,3),VLOOKUP(H841,'Shoe size conversion table'!$J$6:$L$22,3))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MONTH(C841:C15808)</f>
        <v>4</v>
      </c>
      <c r="O841" s="8" t="n">
        <f aca="false">K841*(1-L841)</f>
        <v>89.5</v>
      </c>
    </row>
    <row r="842" customFormat="false" ht="11.4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IF(G842="Male",VLOOKUP(H842,'Shoe size conversion table'!$B$6:$D$22,2),VLOOKUP(H842,'Shoe size conversion table'!$J$6:$L$22,2))</f>
        <v>41</v>
      </c>
      <c r="J842" s="12" t="n">
        <f aca="false">IF(G842="Male",VLOOKUP(H842,'Shoe size conversion table'!$B$6:$D$22,3),VLOOKUP(H842,'Shoe size conversion table'!$J$6:$L$22,3))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MONTH(C842:C15809)</f>
        <v>4</v>
      </c>
      <c r="O842" s="8" t="n">
        <f aca="false">K842*(1-L842)</f>
        <v>159</v>
      </c>
    </row>
    <row r="843" customFormat="false" ht="11.4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IF(G843="Male",VLOOKUP(H843,'Shoe size conversion table'!$B$6:$D$22,2),VLOOKUP(H843,'Shoe size conversion table'!$J$6:$L$22,2))</f>
        <v>39</v>
      </c>
      <c r="J843" s="12" t="n">
        <f aca="false">IF(G843="Male",VLOOKUP(H843,'Shoe size conversion table'!$B$6:$D$22,3),VLOOKUP(H843,'Shoe size conversion table'!$J$6:$L$22,3))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MONTH(C843:C15810)</f>
        <v>4</v>
      </c>
      <c r="O843" s="8" t="n">
        <f aca="false">K843*(1-L843)</f>
        <v>129</v>
      </c>
    </row>
    <row r="844" customFormat="false" ht="11.4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IF(G844="Male",VLOOKUP(H844,'Shoe size conversion table'!$B$6:$D$22,2),VLOOKUP(H844,'Shoe size conversion table'!$J$6:$L$22,2))</f>
        <v>39</v>
      </c>
      <c r="J844" s="12" t="n">
        <f aca="false">IF(G844="Male",VLOOKUP(H844,'Shoe size conversion table'!$B$6:$D$22,3),VLOOKUP(H844,'Shoe size conversion table'!$J$6:$L$22,3))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MONTH(C844:C15811)</f>
        <v>4</v>
      </c>
      <c r="O844" s="8" t="n">
        <f aca="false">K844*(1-L844)</f>
        <v>159</v>
      </c>
    </row>
    <row r="845" customFormat="false" ht="11.4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IF(G845="Male",VLOOKUP(H845,'Shoe size conversion table'!$B$6:$D$22,2),VLOOKUP(H845,'Shoe size conversion table'!$J$6:$L$22,2))</f>
        <v>40-41</v>
      </c>
      <c r="J845" s="12" t="n">
        <f aca="false">IF(G845="Male",VLOOKUP(H845,'Shoe size conversion table'!$B$6:$D$22,3),VLOOKUP(H845,'Shoe size conversion table'!$J$6:$L$22,3))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MONTH(C845:C15812)</f>
        <v>4</v>
      </c>
      <c r="O845" s="8" t="n">
        <f aca="false">K845*(1-L845)</f>
        <v>199</v>
      </c>
    </row>
    <row r="846" customFormat="false" ht="11.4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IF(G846="Male",VLOOKUP(H846,'Shoe size conversion table'!$B$6:$D$22,2),VLOOKUP(H846,'Shoe size conversion table'!$J$6:$L$22,2))</f>
        <v>39</v>
      </c>
      <c r="J846" s="12" t="n">
        <f aca="false">IF(G846="Male",VLOOKUP(H846,'Shoe size conversion table'!$B$6:$D$22,3),VLOOKUP(H846,'Shoe size conversion table'!$J$6:$L$22,3))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MONTH(C846:C15813)</f>
        <v>4</v>
      </c>
      <c r="O846" s="8" t="n">
        <f aca="false">K846*(1-L846)</f>
        <v>127.2</v>
      </c>
    </row>
    <row r="847" customFormat="false" ht="11.4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IF(G847="Male",VLOOKUP(H847,'Shoe size conversion table'!$B$6:$D$22,2),VLOOKUP(H847,'Shoe size conversion table'!$J$6:$L$22,2))</f>
        <v>40</v>
      </c>
      <c r="J847" s="12" t="n">
        <f aca="false">IF(G847="Male",VLOOKUP(H847,'Shoe size conversion table'!$B$6:$D$22,3),VLOOKUP(H847,'Shoe size conversion table'!$J$6:$L$22,3))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MONTH(C847:C15814)</f>
        <v>4</v>
      </c>
      <c r="O847" s="8" t="n">
        <f aca="false">K847*(1-L847)</f>
        <v>149</v>
      </c>
    </row>
    <row r="848" customFormat="false" ht="11.4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IF(G848="Male",VLOOKUP(H848,'Shoe size conversion table'!$B$6:$D$22,2),VLOOKUP(H848,'Shoe size conversion table'!$J$6:$L$22,2))</f>
        <v>41-42</v>
      </c>
      <c r="J848" s="12" t="n">
        <f aca="false">IF(G848="Male",VLOOKUP(H848,'Shoe size conversion table'!$B$6:$D$22,3),VLOOKUP(H848,'Shoe size conversion table'!$J$6:$L$22,3))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MONTH(C848:C15815)</f>
        <v>4</v>
      </c>
      <c r="O848" s="8" t="n">
        <f aca="false">K848*(1-L848)</f>
        <v>139</v>
      </c>
    </row>
    <row r="849" customFormat="false" ht="11.4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IF(G849="Male",VLOOKUP(H849,'Shoe size conversion table'!$B$6:$D$22,2),VLOOKUP(H849,'Shoe size conversion table'!$J$6:$L$22,2))</f>
        <v>42</v>
      </c>
      <c r="J849" s="12" t="n">
        <f aca="false">IF(G849="Male",VLOOKUP(H849,'Shoe size conversion table'!$B$6:$D$22,3),VLOOKUP(H849,'Shoe size conversion table'!$J$6:$L$22,3))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MONTH(C849:C15816)</f>
        <v>4</v>
      </c>
      <c r="O849" s="8" t="n">
        <f aca="false">K849*(1-L849)</f>
        <v>74.5</v>
      </c>
    </row>
    <row r="850" customFormat="false" ht="11.4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IF(G850="Male",VLOOKUP(H850,'Shoe size conversion table'!$B$6:$D$22,2),VLOOKUP(H850,'Shoe size conversion table'!$J$6:$L$22,2))</f>
        <v>40-41</v>
      </c>
      <c r="J850" s="12" t="n">
        <f aca="false">IF(G850="Male",VLOOKUP(H850,'Shoe size conversion table'!$B$6:$D$22,3),VLOOKUP(H850,'Shoe size conversion table'!$J$6:$L$22,3))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MONTH(C850:C15817)</f>
        <v>4</v>
      </c>
      <c r="O850" s="8" t="n">
        <f aca="false">K850*(1-L850)</f>
        <v>103.2</v>
      </c>
    </row>
    <row r="851" customFormat="false" ht="11.4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IF(G851="Male",VLOOKUP(H851,'Shoe size conversion table'!$B$6:$D$22,2),VLOOKUP(H851,'Shoe size conversion table'!$J$6:$L$22,2))</f>
        <v>39</v>
      </c>
      <c r="J851" s="12" t="n">
        <f aca="false">IF(G851="Male",VLOOKUP(H851,'Shoe size conversion table'!$B$6:$D$22,3),VLOOKUP(H851,'Shoe size conversion table'!$J$6:$L$22,3))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MONTH(C851:C15818)</f>
        <v>4</v>
      </c>
      <c r="O851" s="8" t="n">
        <f aca="false">K851*(1-L851)</f>
        <v>149</v>
      </c>
    </row>
    <row r="852" customFormat="false" ht="11.4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IF(G852="Male",VLOOKUP(H852,'Shoe size conversion table'!$B$6:$D$22,2),VLOOKUP(H852,'Shoe size conversion table'!$J$6:$L$22,2))</f>
        <v>39</v>
      </c>
      <c r="J852" s="12" t="n">
        <f aca="false">IF(G852="Male",VLOOKUP(H852,'Shoe size conversion table'!$B$6:$D$22,3),VLOOKUP(H852,'Shoe size conversion table'!$J$6:$L$22,3))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MONTH(C852:C15819)</f>
        <v>4</v>
      </c>
      <c r="O852" s="8" t="n">
        <f aca="false">K852*(1-L852)</f>
        <v>143.1</v>
      </c>
    </row>
    <row r="853" customFormat="false" ht="11.4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IF(G853="Male",VLOOKUP(H853,'Shoe size conversion table'!$B$6:$D$22,2),VLOOKUP(H853,'Shoe size conversion table'!$J$6:$L$22,2))</f>
        <v>40</v>
      </c>
      <c r="J853" s="12" t="n">
        <f aca="false">IF(G853="Male",VLOOKUP(H853,'Shoe size conversion table'!$B$6:$D$22,3),VLOOKUP(H853,'Shoe size conversion table'!$J$6:$L$22,3))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MONTH(C853:C15820)</f>
        <v>4</v>
      </c>
      <c r="O853" s="8" t="n">
        <f aca="false">K853*(1-L853)</f>
        <v>127.2</v>
      </c>
    </row>
    <row r="854" customFormat="false" ht="11.4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IF(G854="Male",VLOOKUP(H854,'Shoe size conversion table'!$B$6:$D$22,2),VLOOKUP(H854,'Shoe size conversion table'!$J$6:$L$22,2))</f>
        <v>42</v>
      </c>
      <c r="J854" s="12" t="n">
        <f aca="false">IF(G854="Male",VLOOKUP(H854,'Shoe size conversion table'!$B$6:$D$22,3),VLOOKUP(H854,'Shoe size conversion table'!$J$6:$L$22,3))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MONTH(C854:C15821)</f>
        <v>4</v>
      </c>
      <c r="O854" s="8" t="n">
        <f aca="false">K854*(1-L854)</f>
        <v>189</v>
      </c>
    </row>
    <row r="855" customFormat="false" ht="11.4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IF(G855="Male",VLOOKUP(H855,'Shoe size conversion table'!$B$6:$D$22,2),VLOOKUP(H855,'Shoe size conversion table'!$J$6:$L$22,2))</f>
        <v>40-41</v>
      </c>
      <c r="J855" s="12" t="n">
        <f aca="false">IF(G855="Male",VLOOKUP(H855,'Shoe size conversion table'!$B$6:$D$22,3),VLOOKUP(H855,'Shoe size conversion table'!$J$6:$L$22,3))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MONTH(C855:C15822)</f>
        <v>4</v>
      </c>
      <c r="O855" s="8" t="n">
        <f aca="false">K855*(1-L855)</f>
        <v>90.3</v>
      </c>
    </row>
    <row r="856" customFormat="false" ht="11.4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IF(G856="Male",VLOOKUP(H856,'Shoe size conversion table'!$B$6:$D$22,2),VLOOKUP(H856,'Shoe size conversion table'!$J$6:$L$22,2))</f>
        <v>42-43</v>
      </c>
      <c r="J856" s="12" t="n">
        <f aca="false">IF(G856="Male",VLOOKUP(H856,'Shoe size conversion table'!$B$6:$D$22,3),VLOOKUP(H856,'Shoe size conversion table'!$J$6:$L$22,3))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MONTH(C856:C15823)</f>
        <v>4</v>
      </c>
      <c r="O856" s="8" t="n">
        <f aca="false">K856*(1-L856)</f>
        <v>149</v>
      </c>
    </row>
    <row r="857" customFormat="false" ht="11.4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IF(G857="Male",VLOOKUP(H857,'Shoe size conversion table'!$B$6:$D$22,2),VLOOKUP(H857,'Shoe size conversion table'!$J$6:$L$22,2))</f>
        <v>39</v>
      </c>
      <c r="J857" s="12" t="n">
        <f aca="false">IF(G857="Male",VLOOKUP(H857,'Shoe size conversion table'!$B$6:$D$22,3),VLOOKUP(H857,'Shoe size conversion table'!$J$6:$L$22,3))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MONTH(C857:C15824)</f>
        <v>4</v>
      </c>
      <c r="O857" s="8" t="n">
        <f aca="false">K857*(1-L857)</f>
        <v>149</v>
      </c>
    </row>
    <row r="858" customFormat="false" ht="11.4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IF(G858="Male",VLOOKUP(H858,'Shoe size conversion table'!$B$6:$D$22,2),VLOOKUP(H858,'Shoe size conversion table'!$J$6:$L$22,2))</f>
        <v>39</v>
      </c>
      <c r="J858" s="12" t="n">
        <f aca="false">IF(G858="Male",VLOOKUP(H858,'Shoe size conversion table'!$B$6:$D$22,3),VLOOKUP(H858,'Shoe size conversion table'!$J$6:$L$22,3))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MONTH(C858:C15825)</f>
        <v>4</v>
      </c>
      <c r="O858" s="8" t="n">
        <f aca="false">K858*(1-L858)</f>
        <v>159</v>
      </c>
    </row>
    <row r="859" customFormat="false" ht="11.4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IF(G859="Male",VLOOKUP(H859,'Shoe size conversion table'!$B$6:$D$22,2),VLOOKUP(H859,'Shoe size conversion table'!$J$6:$L$22,2))</f>
        <v>39</v>
      </c>
      <c r="J859" s="12" t="n">
        <f aca="false">IF(G859="Male",VLOOKUP(H859,'Shoe size conversion table'!$B$6:$D$22,3),VLOOKUP(H859,'Shoe size conversion table'!$J$6:$L$22,3))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MONTH(C859:C15826)</f>
        <v>4</v>
      </c>
      <c r="O859" s="8" t="n">
        <f aca="false">K859*(1-L859)</f>
        <v>199</v>
      </c>
    </row>
    <row r="860" customFormat="false" ht="11.4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IF(G860="Male",VLOOKUP(H860,'Shoe size conversion table'!$B$6:$D$22,2),VLOOKUP(H860,'Shoe size conversion table'!$J$6:$L$22,2))</f>
        <v>42-43</v>
      </c>
      <c r="J860" s="12" t="n">
        <f aca="false">IF(G860="Male",VLOOKUP(H860,'Shoe size conversion table'!$B$6:$D$22,3),VLOOKUP(H860,'Shoe size conversion table'!$J$6:$L$22,3))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MONTH(C860:C15827)</f>
        <v>4</v>
      </c>
      <c r="O860" s="8" t="n">
        <f aca="false">K860*(1-L860)</f>
        <v>199</v>
      </c>
    </row>
    <row r="861" customFormat="false" ht="11.4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IF(G861="Male",VLOOKUP(H861,'Shoe size conversion table'!$B$6:$D$22,2),VLOOKUP(H861,'Shoe size conversion table'!$J$6:$L$22,2))</f>
        <v>44</v>
      </c>
      <c r="J861" s="12" t="n">
        <f aca="false">IF(G861="Male",VLOOKUP(H861,'Shoe size conversion table'!$B$6:$D$22,3),VLOOKUP(H861,'Shoe size conversion table'!$J$6:$L$22,3))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MONTH(C861:C15828)</f>
        <v>4</v>
      </c>
      <c r="O861" s="8" t="n">
        <f aca="false">K861*(1-L861)</f>
        <v>111.3</v>
      </c>
    </row>
    <row r="862" customFormat="false" ht="11.4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IF(G862="Male",VLOOKUP(H862,'Shoe size conversion table'!$B$6:$D$22,2),VLOOKUP(H862,'Shoe size conversion table'!$J$6:$L$22,2))</f>
        <v>39</v>
      </c>
      <c r="J862" s="12" t="n">
        <f aca="false">IF(G862="Male",VLOOKUP(H862,'Shoe size conversion table'!$B$6:$D$22,3),VLOOKUP(H862,'Shoe size conversion table'!$J$6:$L$22,3))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MONTH(C862:C15829)</f>
        <v>4</v>
      </c>
      <c r="O862" s="8" t="n">
        <f aca="false">K862*(1-L862)</f>
        <v>169</v>
      </c>
    </row>
    <row r="863" customFormat="false" ht="11.4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IF(G863="Male",VLOOKUP(H863,'Shoe size conversion table'!$B$6:$D$22,2),VLOOKUP(H863,'Shoe size conversion table'!$J$6:$L$22,2))</f>
        <v>39</v>
      </c>
      <c r="J863" s="12" t="n">
        <f aca="false">IF(G863="Male",VLOOKUP(H863,'Shoe size conversion table'!$B$6:$D$22,3),VLOOKUP(H863,'Shoe size conversion table'!$J$6:$L$22,3))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MONTH(C863:C15830)</f>
        <v>4</v>
      </c>
      <c r="O863" s="8" t="n">
        <f aca="false">K863*(1-L863)</f>
        <v>149</v>
      </c>
    </row>
    <row r="864" customFormat="false" ht="11.4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IF(G864="Male",VLOOKUP(H864,'Shoe size conversion table'!$B$6:$D$22,2),VLOOKUP(H864,'Shoe size conversion table'!$J$6:$L$22,2))</f>
        <v>44-45</v>
      </c>
      <c r="J864" s="12" t="n">
        <f aca="false">IF(G864="Male",VLOOKUP(H864,'Shoe size conversion table'!$B$6:$D$22,3),VLOOKUP(H864,'Shoe size conversion table'!$J$6:$L$22,3))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MONTH(C864:C15831)</f>
        <v>4</v>
      </c>
      <c r="O864" s="8" t="n">
        <f aca="false">K864*(1-L864)</f>
        <v>125.3</v>
      </c>
    </row>
    <row r="865" customFormat="false" ht="11.4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IF(G865="Male",VLOOKUP(H865,'Shoe size conversion table'!$B$6:$D$22,2),VLOOKUP(H865,'Shoe size conversion table'!$J$6:$L$22,2))</f>
        <v>44-45</v>
      </c>
      <c r="J865" s="12" t="n">
        <f aca="false">IF(G865="Male",VLOOKUP(H865,'Shoe size conversion table'!$B$6:$D$22,3),VLOOKUP(H865,'Shoe size conversion table'!$J$6:$L$22,3))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MONTH(C865:C15832)</f>
        <v>4</v>
      </c>
      <c r="O865" s="8" t="n">
        <f aca="false">K865*(1-L865)</f>
        <v>169</v>
      </c>
    </row>
    <row r="866" customFormat="false" ht="11.4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IF(G866="Male",VLOOKUP(H866,'Shoe size conversion table'!$B$6:$D$22,2),VLOOKUP(H866,'Shoe size conversion table'!$J$6:$L$22,2))</f>
        <v>43-44</v>
      </c>
      <c r="J866" s="12" t="n">
        <f aca="false">IF(G866="Male",VLOOKUP(H866,'Shoe size conversion table'!$B$6:$D$22,3),VLOOKUP(H866,'Shoe size conversion table'!$J$6:$L$22,3))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MONTH(C866:C15833)</f>
        <v>4</v>
      </c>
      <c r="O866" s="8" t="n">
        <f aca="false">K866*(1-L866)</f>
        <v>169</v>
      </c>
    </row>
    <row r="867" customFormat="false" ht="11.4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IF(G867="Male",VLOOKUP(H867,'Shoe size conversion table'!$B$6:$D$22,2),VLOOKUP(H867,'Shoe size conversion table'!$J$6:$L$22,2))</f>
        <v>42-43</v>
      </c>
      <c r="J867" s="12" t="n">
        <f aca="false">IF(G867="Male",VLOOKUP(H867,'Shoe size conversion table'!$B$6:$D$22,3),VLOOKUP(H867,'Shoe size conversion table'!$J$6:$L$22,3))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MONTH(C867:C15834)</f>
        <v>4</v>
      </c>
      <c r="O867" s="8" t="n">
        <f aca="false">K867*(1-L867)</f>
        <v>149</v>
      </c>
    </row>
    <row r="868" customFormat="false" ht="11.4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IF(G868="Male",VLOOKUP(H868,'Shoe size conversion table'!$B$6:$D$22,2),VLOOKUP(H868,'Shoe size conversion table'!$J$6:$L$22,2))</f>
        <v>41</v>
      </c>
      <c r="J868" s="12" t="n">
        <f aca="false">IF(G868="Male",VLOOKUP(H868,'Shoe size conversion table'!$B$6:$D$22,3),VLOOKUP(H868,'Shoe size conversion table'!$J$6:$L$22,3))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MONTH(C868:C15835)</f>
        <v>4</v>
      </c>
      <c r="O868" s="8" t="n">
        <f aca="false">K868*(1-L868)</f>
        <v>159</v>
      </c>
    </row>
    <row r="869" customFormat="false" ht="11.4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IF(G869="Male",VLOOKUP(H869,'Shoe size conversion table'!$B$6:$D$22,2),VLOOKUP(H869,'Shoe size conversion table'!$J$6:$L$22,2))</f>
        <v>42-43</v>
      </c>
      <c r="J869" s="12" t="n">
        <f aca="false">IF(G869="Male",VLOOKUP(H869,'Shoe size conversion table'!$B$6:$D$22,3),VLOOKUP(H869,'Shoe size conversion table'!$J$6:$L$22,3))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MONTH(C869:C15836)</f>
        <v>4</v>
      </c>
      <c r="O869" s="8" t="n">
        <f aca="false">K869*(1-L869)</f>
        <v>161.1</v>
      </c>
    </row>
    <row r="870" customFormat="false" ht="11.4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IF(G870="Male",VLOOKUP(H870,'Shoe size conversion table'!$B$6:$D$22,2),VLOOKUP(H870,'Shoe size conversion table'!$J$6:$L$22,2))</f>
        <v>43-44</v>
      </c>
      <c r="J870" s="12" t="n">
        <f aca="false">IF(G870="Male",VLOOKUP(H870,'Shoe size conversion table'!$B$6:$D$22,3),VLOOKUP(H870,'Shoe size conversion table'!$J$6:$L$22,3))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MONTH(C870:C15837)</f>
        <v>4</v>
      </c>
      <c r="O870" s="8" t="n">
        <f aca="false">K870*(1-L870)</f>
        <v>69.5</v>
      </c>
    </row>
    <row r="871" customFormat="false" ht="11.4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IF(G871="Male",VLOOKUP(H871,'Shoe size conversion table'!$B$6:$D$22,2),VLOOKUP(H871,'Shoe size conversion table'!$J$6:$L$22,2))</f>
        <v>39</v>
      </c>
      <c r="J871" s="12" t="n">
        <f aca="false">IF(G871="Male",VLOOKUP(H871,'Shoe size conversion table'!$B$6:$D$22,3),VLOOKUP(H871,'Shoe size conversion table'!$J$6:$L$22,3))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MONTH(C871:C15838)</f>
        <v>4</v>
      </c>
      <c r="O871" s="8" t="n">
        <f aca="false">K871*(1-L871)</f>
        <v>129</v>
      </c>
    </row>
    <row r="872" customFormat="false" ht="11.4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IF(G872="Male",VLOOKUP(H872,'Shoe size conversion table'!$B$6:$D$22,2),VLOOKUP(H872,'Shoe size conversion table'!$J$6:$L$22,2))</f>
        <v>42</v>
      </c>
      <c r="J872" s="12" t="n">
        <f aca="false">IF(G872="Male",VLOOKUP(H872,'Shoe size conversion table'!$B$6:$D$22,3),VLOOKUP(H872,'Shoe size conversion table'!$J$6:$L$22,3))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MONTH(C872:C15839)</f>
        <v>4</v>
      </c>
      <c r="O872" s="8" t="n">
        <f aca="false">K872*(1-L872)</f>
        <v>169</v>
      </c>
    </row>
    <row r="873" customFormat="false" ht="11.4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IF(G873="Male",VLOOKUP(H873,'Shoe size conversion table'!$B$6:$D$22,2),VLOOKUP(H873,'Shoe size conversion table'!$J$6:$L$22,2))</f>
        <v>37-38</v>
      </c>
      <c r="J873" s="12" t="n">
        <f aca="false">IF(G873="Male",VLOOKUP(H873,'Shoe size conversion table'!$B$6:$D$22,3),VLOOKUP(H873,'Shoe size conversion table'!$J$6:$L$22,3))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MONTH(C873:C15840)</f>
        <v>4</v>
      </c>
      <c r="O873" s="8" t="n">
        <f aca="false">K873*(1-L873)</f>
        <v>129</v>
      </c>
    </row>
    <row r="874" customFormat="false" ht="11.4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IF(G874="Male",VLOOKUP(H874,'Shoe size conversion table'!$B$6:$D$22,2),VLOOKUP(H874,'Shoe size conversion table'!$J$6:$L$22,2))</f>
        <v>43</v>
      </c>
      <c r="J874" s="12" t="n">
        <f aca="false">IF(G874="Male",VLOOKUP(H874,'Shoe size conversion table'!$B$6:$D$22,3),VLOOKUP(H874,'Shoe size conversion table'!$J$6:$L$22,3))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MONTH(C874:C15841)</f>
        <v>4</v>
      </c>
      <c r="O874" s="8" t="n">
        <f aca="false">K874*(1-L874)</f>
        <v>179</v>
      </c>
    </row>
    <row r="875" customFormat="false" ht="11.4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IF(G875="Male",VLOOKUP(H875,'Shoe size conversion table'!$B$6:$D$22,2),VLOOKUP(H875,'Shoe size conversion table'!$J$6:$L$22,2))</f>
        <v>44-45</v>
      </c>
      <c r="J875" s="12" t="n">
        <f aca="false">IF(G875="Male",VLOOKUP(H875,'Shoe size conversion table'!$B$6:$D$22,3),VLOOKUP(H875,'Shoe size conversion table'!$J$6:$L$22,3))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MONTH(C875:C15842)</f>
        <v>4</v>
      </c>
      <c r="O875" s="8" t="n">
        <f aca="false">K875*(1-L875)</f>
        <v>125.3</v>
      </c>
    </row>
    <row r="876" customFormat="false" ht="11.4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IF(G876="Male",VLOOKUP(H876,'Shoe size conversion table'!$B$6:$D$22,2),VLOOKUP(H876,'Shoe size conversion table'!$J$6:$L$22,2))</f>
        <v>44-45</v>
      </c>
      <c r="J876" s="12" t="n">
        <f aca="false">IF(G876="Male",VLOOKUP(H876,'Shoe size conversion table'!$B$6:$D$22,3),VLOOKUP(H876,'Shoe size conversion table'!$J$6:$L$22,3))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MONTH(C876:C15843)</f>
        <v>4</v>
      </c>
      <c r="O876" s="8" t="n">
        <f aca="false">K876*(1-L876)</f>
        <v>169</v>
      </c>
    </row>
    <row r="877" customFormat="false" ht="11.4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IF(G877="Male",VLOOKUP(H877,'Shoe size conversion table'!$B$6:$D$22,2),VLOOKUP(H877,'Shoe size conversion table'!$J$6:$L$22,2))</f>
        <v>42-43</v>
      </c>
      <c r="J877" s="12" t="n">
        <f aca="false">IF(G877="Male",VLOOKUP(H877,'Shoe size conversion table'!$B$6:$D$22,3),VLOOKUP(H877,'Shoe size conversion table'!$J$6:$L$22,3))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MONTH(C877:C15844)</f>
        <v>4</v>
      </c>
      <c r="O877" s="8" t="n">
        <f aca="false">K877*(1-L877)</f>
        <v>149</v>
      </c>
    </row>
    <row r="878" customFormat="false" ht="11.4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IF(G878="Male",VLOOKUP(H878,'Shoe size conversion table'!$B$6:$D$22,2),VLOOKUP(H878,'Shoe size conversion table'!$J$6:$L$22,2))</f>
        <v>39</v>
      </c>
      <c r="J878" s="12" t="n">
        <f aca="false">IF(G878="Male",VLOOKUP(H878,'Shoe size conversion table'!$B$6:$D$22,3),VLOOKUP(H878,'Shoe size conversion table'!$J$6:$L$22,3))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MONTH(C878:C15845)</f>
        <v>4</v>
      </c>
      <c r="O878" s="8" t="n">
        <f aca="false">K878*(1-L878)</f>
        <v>127.2</v>
      </c>
    </row>
    <row r="879" customFormat="false" ht="11.4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IF(G879="Male",VLOOKUP(H879,'Shoe size conversion table'!$B$6:$D$22,2),VLOOKUP(H879,'Shoe size conversion table'!$J$6:$L$22,2))</f>
        <v>43-44</v>
      </c>
      <c r="J879" s="12" t="n">
        <f aca="false">IF(G879="Male",VLOOKUP(H879,'Shoe size conversion table'!$B$6:$D$22,3),VLOOKUP(H879,'Shoe size conversion table'!$J$6:$L$22,3))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MONTH(C879:C15846)</f>
        <v>4</v>
      </c>
      <c r="O879" s="8" t="n">
        <f aca="false">K879*(1-L879)</f>
        <v>169</v>
      </c>
    </row>
    <row r="880" customFormat="false" ht="11.4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IF(G880="Male",VLOOKUP(H880,'Shoe size conversion table'!$B$6:$D$22,2),VLOOKUP(H880,'Shoe size conversion table'!$J$6:$L$22,2))</f>
        <v>42-43</v>
      </c>
      <c r="J880" s="12" t="n">
        <f aca="false">IF(G880="Male",VLOOKUP(H880,'Shoe size conversion table'!$B$6:$D$22,3),VLOOKUP(H880,'Shoe size conversion table'!$J$6:$L$22,3))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MONTH(C880:C15847)</f>
        <v>4</v>
      </c>
      <c r="O880" s="8" t="n">
        <f aca="false">K880*(1-L880)</f>
        <v>161.1</v>
      </c>
    </row>
    <row r="881" customFormat="false" ht="11.4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IF(G881="Male",VLOOKUP(H881,'Shoe size conversion table'!$B$6:$D$22,2),VLOOKUP(H881,'Shoe size conversion table'!$J$6:$L$22,2))</f>
        <v>44-45</v>
      </c>
      <c r="J881" s="12" t="n">
        <f aca="false">IF(G881="Male",VLOOKUP(H881,'Shoe size conversion table'!$B$6:$D$22,3),VLOOKUP(H881,'Shoe size conversion table'!$J$6:$L$22,3))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MONTH(C881:C15848)</f>
        <v>4</v>
      </c>
      <c r="O881" s="8" t="n">
        <f aca="false">K881*(1-L881)</f>
        <v>125.1</v>
      </c>
    </row>
    <row r="882" customFormat="false" ht="11.4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IF(G882="Male",VLOOKUP(H882,'Shoe size conversion table'!$B$6:$D$22,2),VLOOKUP(H882,'Shoe size conversion table'!$J$6:$L$22,2))</f>
        <v>42-43</v>
      </c>
      <c r="J882" s="12" t="n">
        <f aca="false">IF(G882="Male",VLOOKUP(H882,'Shoe size conversion table'!$B$6:$D$22,3),VLOOKUP(H882,'Shoe size conversion table'!$J$6:$L$22,3))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MONTH(C882:C15849)</f>
        <v>4</v>
      </c>
      <c r="O882" s="8" t="n">
        <f aca="false">K882*(1-L882)</f>
        <v>149</v>
      </c>
    </row>
    <row r="883" customFormat="false" ht="11.4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IF(G883="Male",VLOOKUP(H883,'Shoe size conversion table'!$B$6:$D$22,2),VLOOKUP(H883,'Shoe size conversion table'!$J$6:$L$22,2))</f>
        <v>44</v>
      </c>
      <c r="J883" s="12" t="n">
        <f aca="false">IF(G883="Male",VLOOKUP(H883,'Shoe size conversion table'!$B$6:$D$22,3),VLOOKUP(H883,'Shoe size conversion table'!$J$6:$L$22,3))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MONTH(C883:C15850)</f>
        <v>4</v>
      </c>
      <c r="O883" s="8" t="n">
        <f aca="false">K883*(1-L883)</f>
        <v>129</v>
      </c>
    </row>
    <row r="884" customFormat="false" ht="11.4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IF(G884="Male",VLOOKUP(H884,'Shoe size conversion table'!$B$6:$D$22,2),VLOOKUP(H884,'Shoe size conversion table'!$J$6:$L$22,2))</f>
        <v>43</v>
      </c>
      <c r="J884" s="12" t="n">
        <f aca="false">IF(G884="Male",VLOOKUP(H884,'Shoe size conversion table'!$B$6:$D$22,3),VLOOKUP(H884,'Shoe size conversion table'!$J$6:$L$22,3))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MONTH(C884:C15851)</f>
        <v>4</v>
      </c>
      <c r="O884" s="8" t="n">
        <f aca="false">K884*(1-L884)</f>
        <v>179</v>
      </c>
    </row>
    <row r="885" customFormat="false" ht="11.4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IF(G885="Male",VLOOKUP(H885,'Shoe size conversion table'!$B$6:$D$22,2),VLOOKUP(H885,'Shoe size conversion table'!$J$6:$L$22,2))</f>
        <v>44-45</v>
      </c>
      <c r="J885" s="12" t="n">
        <f aca="false">IF(G885="Male",VLOOKUP(H885,'Shoe size conversion table'!$B$6:$D$22,3),VLOOKUP(H885,'Shoe size conversion table'!$J$6:$L$22,3))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MONTH(C885:C15852)</f>
        <v>4</v>
      </c>
      <c r="O885" s="8" t="n">
        <f aca="false">K885*(1-L885)</f>
        <v>125.3</v>
      </c>
    </row>
    <row r="886" customFormat="false" ht="11.4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IF(G886="Male",VLOOKUP(H886,'Shoe size conversion table'!$B$6:$D$22,2),VLOOKUP(H886,'Shoe size conversion table'!$J$6:$L$22,2))</f>
        <v>44</v>
      </c>
      <c r="J886" s="12" t="n">
        <f aca="false">IF(G886="Male",VLOOKUP(H886,'Shoe size conversion table'!$B$6:$D$22,3),VLOOKUP(H886,'Shoe size conversion table'!$J$6:$L$22,3))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MONTH(C886:C15853)</f>
        <v>4</v>
      </c>
      <c r="O886" s="8" t="n">
        <f aca="false">K886*(1-L886)</f>
        <v>111.3</v>
      </c>
    </row>
    <row r="887" customFormat="false" ht="11.4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IF(G887="Male",VLOOKUP(H887,'Shoe size conversion table'!$B$6:$D$22,2),VLOOKUP(H887,'Shoe size conversion table'!$J$6:$L$22,2))</f>
        <v>42-43</v>
      </c>
      <c r="J887" s="12" t="n">
        <f aca="false">IF(G887="Male",VLOOKUP(H887,'Shoe size conversion table'!$B$6:$D$22,3),VLOOKUP(H887,'Shoe size conversion table'!$J$6:$L$22,3))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MONTH(C887:C15854)</f>
        <v>4</v>
      </c>
      <c r="O887" s="8" t="n">
        <f aca="false">K887*(1-L887)</f>
        <v>84.5</v>
      </c>
    </row>
    <row r="888" customFormat="false" ht="11.4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IF(G888="Male",VLOOKUP(H888,'Shoe size conversion table'!$B$6:$D$22,2),VLOOKUP(H888,'Shoe size conversion table'!$J$6:$L$22,2))</f>
        <v>43-44</v>
      </c>
      <c r="J888" s="12" t="n">
        <f aca="false">IF(G888="Male",VLOOKUP(H888,'Shoe size conversion table'!$B$6:$D$22,3),VLOOKUP(H888,'Shoe size conversion table'!$J$6:$L$22,3))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MONTH(C888:C15855)</f>
        <v>4</v>
      </c>
      <c r="O888" s="8" t="n">
        <f aca="false">K888*(1-L888)</f>
        <v>129</v>
      </c>
    </row>
    <row r="889" customFormat="false" ht="11.4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IF(G889="Male",VLOOKUP(H889,'Shoe size conversion table'!$B$6:$D$22,2),VLOOKUP(H889,'Shoe size conversion table'!$J$6:$L$22,2))</f>
        <v>44-45</v>
      </c>
      <c r="J889" s="12" t="n">
        <f aca="false">IF(G889="Male",VLOOKUP(H889,'Shoe size conversion table'!$B$6:$D$22,3),VLOOKUP(H889,'Shoe size conversion table'!$J$6:$L$22,3))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MONTH(C889:C15856)</f>
        <v>4</v>
      </c>
      <c r="O889" s="8" t="n">
        <f aca="false">K889*(1-L889)</f>
        <v>169</v>
      </c>
    </row>
    <row r="890" customFormat="false" ht="11.4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IF(G890="Male",VLOOKUP(H890,'Shoe size conversion table'!$B$6:$D$22,2),VLOOKUP(H890,'Shoe size conversion table'!$J$6:$L$22,2))</f>
        <v>43-44</v>
      </c>
      <c r="J890" s="12" t="n">
        <f aca="false">IF(G890="Male",VLOOKUP(H890,'Shoe size conversion table'!$B$6:$D$22,3),VLOOKUP(H890,'Shoe size conversion table'!$J$6:$L$22,3))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MONTH(C890:C15857)</f>
        <v>4</v>
      </c>
      <c r="O890" s="8" t="n">
        <f aca="false">K890*(1-L890)</f>
        <v>169</v>
      </c>
    </row>
    <row r="891" customFormat="false" ht="11.4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IF(G891="Male",VLOOKUP(H891,'Shoe size conversion table'!$B$6:$D$22,2),VLOOKUP(H891,'Shoe size conversion table'!$J$6:$L$22,2))</f>
        <v>45</v>
      </c>
      <c r="J891" s="12" t="n">
        <f aca="false">IF(G891="Male",VLOOKUP(H891,'Shoe size conversion table'!$B$6:$D$22,3),VLOOKUP(H891,'Shoe size conversion table'!$J$6:$L$22,3))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MONTH(C891:C15858)</f>
        <v>4</v>
      </c>
      <c r="O891" s="8" t="n">
        <f aca="false">K891*(1-L891)</f>
        <v>189</v>
      </c>
    </row>
    <row r="892" customFormat="false" ht="11.4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IF(G892="Male",VLOOKUP(H892,'Shoe size conversion table'!$B$6:$D$22,2),VLOOKUP(H892,'Shoe size conversion table'!$J$6:$L$22,2))</f>
        <v>43</v>
      </c>
      <c r="J892" s="12" t="n">
        <f aca="false">IF(G892="Male",VLOOKUP(H892,'Shoe size conversion table'!$B$6:$D$22,3),VLOOKUP(H892,'Shoe size conversion table'!$J$6:$L$22,3))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MONTH(C892:C15859)</f>
        <v>4</v>
      </c>
      <c r="O892" s="8" t="n">
        <f aca="false">K892*(1-L892)</f>
        <v>118.3</v>
      </c>
    </row>
    <row r="893" customFormat="false" ht="11.4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IF(G893="Male",VLOOKUP(H893,'Shoe size conversion table'!$B$6:$D$22,2),VLOOKUP(H893,'Shoe size conversion table'!$J$6:$L$22,2))</f>
        <v>42-43</v>
      </c>
      <c r="J893" s="12" t="n">
        <f aca="false">IF(G893="Male",VLOOKUP(H893,'Shoe size conversion table'!$B$6:$D$22,3),VLOOKUP(H893,'Shoe size conversion table'!$J$6:$L$22,3))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MONTH(C893:C15860)</f>
        <v>4</v>
      </c>
      <c r="O893" s="8" t="n">
        <f aca="false">K893*(1-L893)</f>
        <v>149</v>
      </c>
    </row>
    <row r="894" customFormat="false" ht="11.4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IF(G894="Male",VLOOKUP(H894,'Shoe size conversion table'!$B$6:$D$22,2),VLOOKUP(H894,'Shoe size conversion table'!$J$6:$L$22,2))</f>
        <v>46</v>
      </c>
      <c r="J894" s="12" t="n">
        <f aca="false">IF(G894="Male",VLOOKUP(H894,'Shoe size conversion table'!$B$6:$D$22,3),VLOOKUP(H894,'Shoe size conversion table'!$J$6:$L$22,3))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MONTH(C894:C15861)</f>
        <v>4</v>
      </c>
      <c r="O894" s="8" t="n">
        <f aca="false">K894*(1-L894)</f>
        <v>169</v>
      </c>
    </row>
    <row r="895" customFormat="false" ht="11.4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IF(G895="Male",VLOOKUP(H895,'Shoe size conversion table'!$B$6:$D$22,2),VLOOKUP(H895,'Shoe size conversion table'!$J$6:$L$22,2))</f>
        <v>42</v>
      </c>
      <c r="J895" s="12" t="n">
        <f aca="false">IF(G895="Male",VLOOKUP(H895,'Shoe size conversion table'!$B$6:$D$22,3),VLOOKUP(H895,'Shoe size conversion table'!$J$6:$L$22,3))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MONTH(C895:C15862)</f>
        <v>4</v>
      </c>
      <c r="O895" s="8" t="n">
        <f aca="false">K895*(1-L895)</f>
        <v>161.1</v>
      </c>
    </row>
    <row r="896" customFormat="false" ht="11.4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IF(G896="Male",VLOOKUP(H896,'Shoe size conversion table'!$B$6:$D$22,2),VLOOKUP(H896,'Shoe size conversion table'!$J$6:$L$22,2))</f>
        <v>41-42</v>
      </c>
      <c r="J896" s="12" t="n">
        <f aca="false">IF(G896="Male",VLOOKUP(H896,'Shoe size conversion table'!$B$6:$D$22,3),VLOOKUP(H896,'Shoe size conversion table'!$J$6:$L$22,3))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MONTH(C896:C15863)</f>
        <v>4</v>
      </c>
      <c r="O896" s="8" t="n">
        <f aca="false">K896*(1-L896)</f>
        <v>139</v>
      </c>
    </row>
    <row r="897" customFormat="false" ht="11.4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IF(G897="Male",VLOOKUP(H897,'Shoe size conversion table'!$B$6:$D$22,2),VLOOKUP(H897,'Shoe size conversion table'!$J$6:$L$22,2))</f>
        <v>38-39</v>
      </c>
      <c r="J897" s="12" t="n">
        <f aca="false">IF(G897="Male",VLOOKUP(H897,'Shoe size conversion table'!$B$6:$D$22,3),VLOOKUP(H897,'Shoe size conversion table'!$J$6:$L$22,3))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MONTH(C897:C15864)</f>
        <v>4</v>
      </c>
      <c r="O897" s="8" t="n">
        <f aca="false">K897*(1-L897)</f>
        <v>189</v>
      </c>
    </row>
    <row r="898" customFormat="false" ht="11.4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IF(G898="Male",VLOOKUP(H898,'Shoe size conversion table'!$B$6:$D$22,2),VLOOKUP(H898,'Shoe size conversion table'!$J$6:$L$22,2))</f>
        <v>39-40</v>
      </c>
      <c r="J898" s="12" t="n">
        <f aca="false">IF(G898="Male",VLOOKUP(H898,'Shoe size conversion table'!$B$6:$D$22,3),VLOOKUP(H898,'Shoe size conversion table'!$J$6:$L$22,3))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MONTH(C898:C15865)</f>
        <v>4</v>
      </c>
      <c r="O898" s="8" t="n">
        <f aca="false">K898*(1-L898)</f>
        <v>179</v>
      </c>
    </row>
    <row r="899" customFormat="false" ht="11.4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IF(G899="Male",VLOOKUP(H899,'Shoe size conversion table'!$B$6:$D$22,2),VLOOKUP(H899,'Shoe size conversion table'!$J$6:$L$22,2))</f>
        <v>39</v>
      </c>
      <c r="J899" s="12" t="n">
        <f aca="false">IF(G899="Male",VLOOKUP(H899,'Shoe size conversion table'!$B$6:$D$22,3),VLOOKUP(H899,'Shoe size conversion table'!$J$6:$L$22,3))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MONTH(C899:C15866)</f>
        <v>4</v>
      </c>
      <c r="O899" s="8" t="n">
        <f aca="false">K899*(1-L899)</f>
        <v>116.1</v>
      </c>
    </row>
    <row r="900" customFormat="false" ht="11.4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IF(G900="Male",VLOOKUP(H900,'Shoe size conversion table'!$B$6:$D$22,2),VLOOKUP(H900,'Shoe size conversion table'!$J$6:$L$22,2))</f>
        <v>43-44</v>
      </c>
      <c r="J900" s="12" t="n">
        <f aca="false">IF(G900="Male",VLOOKUP(H900,'Shoe size conversion table'!$B$6:$D$22,3),VLOOKUP(H900,'Shoe size conversion table'!$J$6:$L$22,3))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MONTH(C900:C15867)</f>
        <v>4</v>
      </c>
      <c r="O900" s="8" t="n">
        <f aca="false">K900*(1-L900)</f>
        <v>69.5</v>
      </c>
    </row>
    <row r="901" customFormat="false" ht="11.4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IF(G901="Male",VLOOKUP(H901,'Shoe size conversion table'!$B$6:$D$22,2),VLOOKUP(H901,'Shoe size conversion table'!$J$6:$L$22,2))</f>
        <v>42</v>
      </c>
      <c r="J901" s="12" t="n">
        <f aca="false">IF(G901="Male",VLOOKUP(H901,'Shoe size conversion table'!$B$6:$D$22,3),VLOOKUP(H901,'Shoe size conversion table'!$J$6:$L$22,3))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MONTH(C901:C15868)</f>
        <v>4</v>
      </c>
      <c r="O901" s="8" t="n">
        <f aca="false">K901*(1-L901)</f>
        <v>161.1</v>
      </c>
    </row>
    <row r="902" customFormat="false" ht="11.4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IF(G902="Male",VLOOKUP(H902,'Shoe size conversion table'!$B$6:$D$22,2),VLOOKUP(H902,'Shoe size conversion table'!$J$6:$L$22,2))</f>
        <v>37-38</v>
      </c>
      <c r="J902" s="12" t="n">
        <f aca="false">IF(G902="Male",VLOOKUP(H902,'Shoe size conversion table'!$B$6:$D$22,3),VLOOKUP(H902,'Shoe size conversion table'!$J$6:$L$22,3))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MONTH(C902:C15869)</f>
        <v>4</v>
      </c>
      <c r="O902" s="8" t="n">
        <f aca="false">K902*(1-L902)</f>
        <v>89.5</v>
      </c>
    </row>
    <row r="903" customFormat="false" ht="11.4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IF(G903="Male",VLOOKUP(H903,'Shoe size conversion table'!$B$6:$D$22,2),VLOOKUP(H903,'Shoe size conversion table'!$J$6:$L$22,2))</f>
        <v>40</v>
      </c>
      <c r="J903" s="12" t="n">
        <f aca="false">IF(G903="Male",VLOOKUP(H903,'Shoe size conversion table'!$B$6:$D$22,3),VLOOKUP(H903,'Shoe size conversion table'!$J$6:$L$22,3))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MONTH(C903:C15870)</f>
        <v>4</v>
      </c>
      <c r="O903" s="8" t="n">
        <f aca="false">K903*(1-L903)</f>
        <v>74.5</v>
      </c>
    </row>
    <row r="904" customFormat="false" ht="11.4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IF(G904="Male",VLOOKUP(H904,'Shoe size conversion table'!$B$6:$D$22,2),VLOOKUP(H904,'Shoe size conversion table'!$J$6:$L$22,2))</f>
        <v>43-44</v>
      </c>
      <c r="J904" s="12" t="n">
        <f aca="false">IF(G904="Male",VLOOKUP(H904,'Shoe size conversion table'!$B$6:$D$22,3),VLOOKUP(H904,'Shoe size conversion table'!$J$6:$L$22,3))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MONTH(C904:C15871)</f>
        <v>4</v>
      </c>
      <c r="O904" s="8" t="n">
        <f aca="false">K904*(1-L904)</f>
        <v>199</v>
      </c>
    </row>
    <row r="905" customFormat="false" ht="11.4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IF(G905="Male",VLOOKUP(H905,'Shoe size conversion table'!$B$6:$D$22,2),VLOOKUP(H905,'Shoe size conversion table'!$J$6:$L$22,2))</f>
        <v>40</v>
      </c>
      <c r="J905" s="12" t="n">
        <f aca="false">IF(G905="Male",VLOOKUP(H905,'Shoe size conversion table'!$B$6:$D$22,3),VLOOKUP(H905,'Shoe size conversion table'!$J$6:$L$22,3))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MONTH(C905:C15872)</f>
        <v>4</v>
      </c>
      <c r="O905" s="8" t="n">
        <f aca="false">K905*(1-L905)</f>
        <v>139</v>
      </c>
    </row>
    <row r="906" customFormat="false" ht="11.4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IF(G906="Male",VLOOKUP(H906,'Shoe size conversion table'!$B$6:$D$22,2),VLOOKUP(H906,'Shoe size conversion table'!$J$6:$L$22,2))</f>
        <v>43-44</v>
      </c>
      <c r="J906" s="12" t="n">
        <f aca="false">IF(G906="Male",VLOOKUP(H906,'Shoe size conversion table'!$B$6:$D$22,3),VLOOKUP(H906,'Shoe size conversion table'!$J$6:$L$22,3))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MONTH(C906:C15873)</f>
        <v>5</v>
      </c>
      <c r="O906" s="8" t="n">
        <f aca="false">K906*(1-L906)</f>
        <v>199</v>
      </c>
    </row>
    <row r="907" customFormat="false" ht="11.4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IF(G907="Male",VLOOKUP(H907,'Shoe size conversion table'!$B$6:$D$22,2),VLOOKUP(H907,'Shoe size conversion table'!$J$6:$L$22,2))</f>
        <v>39</v>
      </c>
      <c r="J907" s="12" t="n">
        <f aca="false">IF(G907="Male",VLOOKUP(H907,'Shoe size conversion table'!$B$6:$D$22,3),VLOOKUP(H907,'Shoe size conversion table'!$J$6:$L$22,3))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MONTH(C907:C15874)</f>
        <v>5</v>
      </c>
      <c r="O907" s="8" t="n">
        <f aca="false">K907*(1-L907)</f>
        <v>129</v>
      </c>
    </row>
    <row r="908" customFormat="false" ht="11.4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IF(G908="Male",VLOOKUP(H908,'Shoe size conversion table'!$B$6:$D$22,2),VLOOKUP(H908,'Shoe size conversion table'!$J$6:$L$22,2))</f>
        <v>42-43</v>
      </c>
      <c r="J908" s="12" t="n">
        <f aca="false">IF(G908="Male",VLOOKUP(H908,'Shoe size conversion table'!$B$6:$D$22,3),VLOOKUP(H908,'Shoe size conversion table'!$J$6:$L$22,3))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MONTH(C908:C15875)</f>
        <v>5</v>
      </c>
      <c r="O908" s="8" t="n">
        <f aca="false">K908*(1-L908)</f>
        <v>161.1</v>
      </c>
    </row>
    <row r="909" customFormat="false" ht="11.4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IF(G909="Male",VLOOKUP(H909,'Shoe size conversion table'!$B$6:$D$22,2),VLOOKUP(H909,'Shoe size conversion table'!$J$6:$L$22,2))</f>
        <v>43-44</v>
      </c>
      <c r="J909" s="12" t="n">
        <f aca="false">IF(G909="Male",VLOOKUP(H909,'Shoe size conversion table'!$B$6:$D$22,3),VLOOKUP(H909,'Shoe size conversion table'!$J$6:$L$22,3))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MONTH(C909:C15876)</f>
        <v>5</v>
      </c>
      <c r="O909" s="8" t="n">
        <f aca="false">K909*(1-L909)</f>
        <v>149</v>
      </c>
    </row>
    <row r="910" customFormat="false" ht="11.4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IF(G910="Male",VLOOKUP(H910,'Shoe size conversion table'!$B$6:$D$22,2),VLOOKUP(H910,'Shoe size conversion table'!$J$6:$L$22,2))</f>
        <v>39</v>
      </c>
      <c r="J910" s="12" t="n">
        <f aca="false">IF(G910="Male",VLOOKUP(H910,'Shoe size conversion table'!$B$6:$D$22,3),VLOOKUP(H910,'Shoe size conversion table'!$J$6:$L$22,3))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MONTH(C910:C15877)</f>
        <v>5</v>
      </c>
      <c r="O910" s="8" t="n">
        <f aca="false">K910*(1-L910)</f>
        <v>149</v>
      </c>
    </row>
    <row r="911" customFormat="false" ht="11.4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IF(G911="Male",VLOOKUP(H911,'Shoe size conversion table'!$B$6:$D$22,2),VLOOKUP(H911,'Shoe size conversion table'!$J$6:$L$22,2))</f>
        <v>42-43</v>
      </c>
      <c r="J911" s="12" t="n">
        <f aca="false">IF(G911="Male",VLOOKUP(H911,'Shoe size conversion table'!$B$6:$D$22,3),VLOOKUP(H911,'Shoe size conversion table'!$J$6:$L$22,3))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MONTH(C911:C15878)</f>
        <v>5</v>
      </c>
      <c r="O911" s="8" t="n">
        <f aca="false">K911*(1-L911)</f>
        <v>139</v>
      </c>
    </row>
    <row r="912" customFormat="false" ht="11.4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IF(G912="Male",VLOOKUP(H912,'Shoe size conversion table'!$B$6:$D$22,2),VLOOKUP(H912,'Shoe size conversion table'!$J$6:$L$22,2))</f>
        <v>40</v>
      </c>
      <c r="J912" s="12" t="n">
        <f aca="false">IF(G912="Male",VLOOKUP(H912,'Shoe size conversion table'!$B$6:$D$22,3),VLOOKUP(H912,'Shoe size conversion table'!$J$6:$L$22,3))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MONTH(C912:C15879)</f>
        <v>5</v>
      </c>
      <c r="O912" s="8" t="n">
        <f aca="false">K912*(1-L912)</f>
        <v>125.3</v>
      </c>
    </row>
    <row r="913" customFormat="false" ht="11.4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IF(G913="Male",VLOOKUP(H913,'Shoe size conversion table'!$B$6:$D$22,2),VLOOKUP(H913,'Shoe size conversion table'!$J$6:$L$22,2))</f>
        <v>39</v>
      </c>
      <c r="J913" s="12" t="n">
        <f aca="false">IF(G913="Male",VLOOKUP(H913,'Shoe size conversion table'!$B$6:$D$22,3),VLOOKUP(H913,'Shoe size conversion table'!$J$6:$L$22,3))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MONTH(C913:C15880)</f>
        <v>5</v>
      </c>
      <c r="O913" s="8" t="n">
        <f aca="false">K913*(1-L913)</f>
        <v>69.5</v>
      </c>
    </row>
    <row r="914" customFormat="false" ht="11.4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IF(G914="Male",VLOOKUP(H914,'Shoe size conversion table'!$B$6:$D$22,2),VLOOKUP(H914,'Shoe size conversion table'!$J$6:$L$22,2))</f>
        <v>39-40</v>
      </c>
      <c r="J914" s="12" t="n">
        <f aca="false">IF(G914="Male",VLOOKUP(H914,'Shoe size conversion table'!$B$6:$D$22,3),VLOOKUP(H914,'Shoe size conversion table'!$J$6:$L$22,3))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MONTH(C914:C15881)</f>
        <v>5</v>
      </c>
      <c r="O914" s="8" t="n">
        <f aca="false">K914*(1-L914)</f>
        <v>129</v>
      </c>
    </row>
    <row r="915" customFormat="false" ht="11.4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IF(G915="Male",VLOOKUP(H915,'Shoe size conversion table'!$B$6:$D$22,2),VLOOKUP(H915,'Shoe size conversion table'!$J$6:$L$22,2))</f>
        <v>38-39</v>
      </c>
      <c r="J915" s="12" t="n">
        <f aca="false">IF(G915="Male",VLOOKUP(H915,'Shoe size conversion table'!$B$6:$D$22,3),VLOOKUP(H915,'Shoe size conversion table'!$J$6:$L$22,3))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MONTH(C915:C15882)</f>
        <v>5</v>
      </c>
      <c r="O915" s="8" t="n">
        <f aca="false">K915*(1-L915)</f>
        <v>143.1</v>
      </c>
    </row>
    <row r="916" customFormat="false" ht="11.4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IF(G916="Male",VLOOKUP(H916,'Shoe size conversion table'!$B$6:$D$22,2),VLOOKUP(H916,'Shoe size conversion table'!$J$6:$L$22,2))</f>
        <v>38</v>
      </c>
      <c r="J916" s="12" t="n">
        <f aca="false">IF(G916="Male",VLOOKUP(H916,'Shoe size conversion table'!$B$6:$D$22,3),VLOOKUP(H916,'Shoe size conversion table'!$J$6:$L$22,3))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MONTH(C916:C15883)</f>
        <v>5</v>
      </c>
      <c r="O916" s="8" t="n">
        <f aca="false">K916*(1-L916)</f>
        <v>152.1</v>
      </c>
    </row>
    <row r="917" customFormat="false" ht="11.4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IF(G917="Male",VLOOKUP(H917,'Shoe size conversion table'!$B$6:$D$22,2),VLOOKUP(H917,'Shoe size conversion table'!$J$6:$L$22,2))</f>
        <v>39</v>
      </c>
      <c r="J917" s="12" t="n">
        <f aca="false">IF(G917="Male",VLOOKUP(H917,'Shoe size conversion table'!$B$6:$D$22,3),VLOOKUP(H917,'Shoe size conversion table'!$J$6:$L$22,3))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MONTH(C917:C15884)</f>
        <v>5</v>
      </c>
      <c r="O917" s="8" t="n">
        <f aca="false">K917*(1-L917)</f>
        <v>189</v>
      </c>
    </row>
    <row r="918" customFormat="false" ht="11.4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IF(G918="Male",VLOOKUP(H918,'Shoe size conversion table'!$B$6:$D$22,2),VLOOKUP(H918,'Shoe size conversion table'!$J$6:$L$22,2))</f>
        <v>37-38</v>
      </c>
      <c r="J918" s="12" t="n">
        <f aca="false">IF(G918="Male",VLOOKUP(H918,'Shoe size conversion table'!$B$6:$D$22,3),VLOOKUP(H918,'Shoe size conversion table'!$J$6:$L$22,3))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MONTH(C918:C15885)</f>
        <v>5</v>
      </c>
      <c r="O918" s="8" t="n">
        <f aca="false">K918*(1-L918)</f>
        <v>129</v>
      </c>
    </row>
    <row r="919" customFormat="false" ht="11.4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IF(G919="Male",VLOOKUP(H919,'Shoe size conversion table'!$B$6:$D$22,2),VLOOKUP(H919,'Shoe size conversion table'!$J$6:$L$22,2))</f>
        <v>39-40</v>
      </c>
      <c r="J919" s="12" t="n">
        <f aca="false">IF(G919="Male",VLOOKUP(H919,'Shoe size conversion table'!$B$6:$D$22,3),VLOOKUP(H919,'Shoe size conversion table'!$J$6:$L$22,3))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MONTH(C919:C15886)</f>
        <v>5</v>
      </c>
      <c r="O919" s="8" t="n">
        <f aca="false">K919*(1-L919)</f>
        <v>169</v>
      </c>
    </row>
    <row r="920" customFormat="false" ht="11.4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IF(G920="Male",VLOOKUP(H920,'Shoe size conversion table'!$B$6:$D$22,2),VLOOKUP(H920,'Shoe size conversion table'!$J$6:$L$22,2))</f>
        <v>40</v>
      </c>
      <c r="J920" s="12" t="n">
        <f aca="false">IF(G920="Male",VLOOKUP(H920,'Shoe size conversion table'!$B$6:$D$22,3),VLOOKUP(H920,'Shoe size conversion table'!$J$6:$L$22,3))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MONTH(C920:C15887)</f>
        <v>5</v>
      </c>
      <c r="O920" s="8" t="n">
        <f aca="false">K920*(1-L920)</f>
        <v>139</v>
      </c>
    </row>
    <row r="921" customFormat="false" ht="11.4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IF(G921="Male",VLOOKUP(H921,'Shoe size conversion table'!$B$6:$D$22,2),VLOOKUP(H921,'Shoe size conversion table'!$J$6:$L$22,2))</f>
        <v>43-44</v>
      </c>
      <c r="J921" s="12" t="n">
        <f aca="false">IF(G921="Male",VLOOKUP(H921,'Shoe size conversion table'!$B$6:$D$22,3),VLOOKUP(H921,'Shoe size conversion table'!$J$6:$L$22,3))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MONTH(C921:C15888)</f>
        <v>5</v>
      </c>
      <c r="O921" s="8" t="n">
        <f aca="false">K921*(1-L921)</f>
        <v>135.2</v>
      </c>
    </row>
    <row r="922" customFormat="false" ht="11.4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IF(G922="Male",VLOOKUP(H922,'Shoe size conversion table'!$B$6:$D$22,2),VLOOKUP(H922,'Shoe size conversion table'!$J$6:$L$22,2))</f>
        <v>39</v>
      </c>
      <c r="J922" s="12" t="n">
        <f aca="false">IF(G922="Male",VLOOKUP(H922,'Shoe size conversion table'!$B$6:$D$22,3),VLOOKUP(H922,'Shoe size conversion table'!$J$6:$L$22,3))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MONTH(C922:C15889)</f>
        <v>5</v>
      </c>
      <c r="O922" s="8" t="n">
        <f aca="false">K922*(1-L922)</f>
        <v>104.3</v>
      </c>
    </row>
    <row r="923" customFormat="false" ht="11.4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IF(G923="Male",VLOOKUP(H923,'Shoe size conversion table'!$B$6:$D$22,2),VLOOKUP(H923,'Shoe size conversion table'!$J$6:$L$22,2))</f>
        <v>42-43</v>
      </c>
      <c r="J923" s="12" t="n">
        <f aca="false">IF(G923="Male",VLOOKUP(H923,'Shoe size conversion table'!$B$6:$D$22,3),VLOOKUP(H923,'Shoe size conversion table'!$J$6:$L$22,3))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MONTH(C923:C15890)</f>
        <v>5</v>
      </c>
      <c r="O923" s="8" t="n">
        <f aca="false">K923*(1-L923)</f>
        <v>139</v>
      </c>
    </row>
    <row r="924" customFormat="false" ht="11.4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IF(G924="Male",VLOOKUP(H924,'Shoe size conversion table'!$B$6:$D$22,2),VLOOKUP(H924,'Shoe size conversion table'!$J$6:$L$22,2))</f>
        <v>43</v>
      </c>
      <c r="J924" s="12" t="n">
        <f aca="false">IF(G924="Male",VLOOKUP(H924,'Shoe size conversion table'!$B$6:$D$22,3),VLOOKUP(H924,'Shoe size conversion table'!$J$6:$L$22,3))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MONTH(C924:C15891)</f>
        <v>5</v>
      </c>
      <c r="O924" s="8" t="n">
        <f aca="false">K924*(1-L924)</f>
        <v>199</v>
      </c>
    </row>
    <row r="925" customFormat="false" ht="11.4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IF(G925="Male",VLOOKUP(H925,'Shoe size conversion table'!$B$6:$D$22,2),VLOOKUP(H925,'Shoe size conversion table'!$J$6:$L$22,2))</f>
        <v>38-39</v>
      </c>
      <c r="J925" s="12" t="n">
        <f aca="false">IF(G925="Male",VLOOKUP(H925,'Shoe size conversion table'!$B$6:$D$22,3),VLOOKUP(H925,'Shoe size conversion table'!$J$6:$L$22,3))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MONTH(C925:C15892)</f>
        <v>5</v>
      </c>
      <c r="O925" s="8" t="n">
        <f aca="false">K925*(1-L925)</f>
        <v>169</v>
      </c>
    </row>
    <row r="926" customFormat="false" ht="11.4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IF(G926="Male",VLOOKUP(H926,'Shoe size conversion table'!$B$6:$D$22,2),VLOOKUP(H926,'Shoe size conversion table'!$J$6:$L$22,2))</f>
        <v>46</v>
      </c>
      <c r="J926" s="12" t="n">
        <f aca="false">IF(G926="Male",VLOOKUP(H926,'Shoe size conversion table'!$B$6:$D$22,3),VLOOKUP(H926,'Shoe size conversion table'!$J$6:$L$22,3))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MONTH(C926:C15893)</f>
        <v>5</v>
      </c>
      <c r="O926" s="8" t="n">
        <f aca="false">K926*(1-L926)</f>
        <v>169</v>
      </c>
    </row>
    <row r="927" customFormat="false" ht="11.4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IF(G927="Male",VLOOKUP(H927,'Shoe size conversion table'!$B$6:$D$22,2),VLOOKUP(H927,'Shoe size conversion table'!$J$6:$L$22,2))</f>
        <v>42-43</v>
      </c>
      <c r="J927" s="12" t="n">
        <f aca="false">IF(G927="Male",VLOOKUP(H927,'Shoe size conversion table'!$B$6:$D$22,3),VLOOKUP(H927,'Shoe size conversion table'!$J$6:$L$22,3))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MONTH(C927:C15894)</f>
        <v>5</v>
      </c>
      <c r="O927" s="8" t="n">
        <f aca="false">K927*(1-L927)</f>
        <v>149</v>
      </c>
    </row>
    <row r="928" customFormat="false" ht="11.4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IF(G928="Male",VLOOKUP(H928,'Shoe size conversion table'!$B$6:$D$22,2),VLOOKUP(H928,'Shoe size conversion table'!$J$6:$L$22,2))</f>
        <v>39-40</v>
      </c>
      <c r="J928" s="12" t="n">
        <f aca="false">IF(G928="Male",VLOOKUP(H928,'Shoe size conversion table'!$B$6:$D$22,3),VLOOKUP(H928,'Shoe size conversion table'!$J$6:$L$22,3))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MONTH(C928:C15895)</f>
        <v>5</v>
      </c>
      <c r="O928" s="8" t="n">
        <f aca="false">K928*(1-L928)</f>
        <v>129</v>
      </c>
    </row>
    <row r="929" customFormat="false" ht="11.4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IF(G929="Male",VLOOKUP(H929,'Shoe size conversion table'!$B$6:$D$22,2),VLOOKUP(H929,'Shoe size conversion table'!$J$6:$L$22,2))</f>
        <v>37-38</v>
      </c>
      <c r="J929" s="12" t="n">
        <f aca="false">IF(G929="Male",VLOOKUP(H929,'Shoe size conversion table'!$B$6:$D$22,3),VLOOKUP(H929,'Shoe size conversion table'!$J$6:$L$22,3))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MONTH(C929:C15896)</f>
        <v>5</v>
      </c>
      <c r="O929" s="8" t="n">
        <f aca="false">K929*(1-L929)</f>
        <v>169</v>
      </c>
    </row>
    <row r="930" customFormat="false" ht="11.4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IF(G930="Male",VLOOKUP(H930,'Shoe size conversion table'!$B$6:$D$22,2),VLOOKUP(H930,'Shoe size conversion table'!$J$6:$L$22,2))</f>
        <v>38-39</v>
      </c>
      <c r="J930" s="12" t="n">
        <f aca="false">IF(G930="Male",VLOOKUP(H930,'Shoe size conversion table'!$B$6:$D$22,3),VLOOKUP(H930,'Shoe size conversion table'!$J$6:$L$22,3))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MONTH(C930:C15897)</f>
        <v>5</v>
      </c>
      <c r="O930" s="8" t="n">
        <f aca="false">K930*(1-L930)</f>
        <v>143.1</v>
      </c>
    </row>
    <row r="931" customFormat="false" ht="11.4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IF(G931="Male",VLOOKUP(H931,'Shoe size conversion table'!$B$6:$D$22,2),VLOOKUP(H931,'Shoe size conversion table'!$J$6:$L$22,2))</f>
        <v>39</v>
      </c>
      <c r="J931" s="12" t="n">
        <f aca="false">IF(G931="Male",VLOOKUP(H931,'Shoe size conversion table'!$B$6:$D$22,3),VLOOKUP(H931,'Shoe size conversion table'!$J$6:$L$22,3))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MONTH(C931:C15898)</f>
        <v>5</v>
      </c>
      <c r="O931" s="8" t="n">
        <f aca="false">K931*(1-L931)</f>
        <v>99.5</v>
      </c>
    </row>
    <row r="932" customFormat="false" ht="11.4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IF(G932="Male",VLOOKUP(H932,'Shoe size conversion table'!$B$6:$D$22,2),VLOOKUP(H932,'Shoe size conversion table'!$J$6:$L$22,2))</f>
        <v>43</v>
      </c>
      <c r="J932" s="12" t="n">
        <f aca="false">IF(G932="Male",VLOOKUP(H932,'Shoe size conversion table'!$B$6:$D$22,3),VLOOKUP(H932,'Shoe size conversion table'!$J$6:$L$22,3))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MONTH(C932:C15899)</f>
        <v>5</v>
      </c>
      <c r="O932" s="8" t="n">
        <f aca="false">K932*(1-L932)</f>
        <v>118.3</v>
      </c>
    </row>
    <row r="933" customFormat="false" ht="11.4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IF(G933="Male",VLOOKUP(H933,'Shoe size conversion table'!$B$6:$D$22,2),VLOOKUP(H933,'Shoe size conversion table'!$J$6:$L$22,2))</f>
        <v>42</v>
      </c>
      <c r="J933" s="12" t="n">
        <f aca="false">IF(G933="Male",VLOOKUP(H933,'Shoe size conversion table'!$B$6:$D$22,3),VLOOKUP(H933,'Shoe size conversion table'!$J$6:$L$22,3))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MONTH(C933:C15900)</f>
        <v>5</v>
      </c>
      <c r="O933" s="8" t="n">
        <f aca="false">K933*(1-L933)</f>
        <v>64.5</v>
      </c>
    </row>
    <row r="934" customFormat="false" ht="11.4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IF(G934="Male",VLOOKUP(H934,'Shoe size conversion table'!$B$6:$D$22,2),VLOOKUP(H934,'Shoe size conversion table'!$J$6:$L$22,2))</f>
        <v>38-39</v>
      </c>
      <c r="J934" s="12" t="n">
        <f aca="false">IF(G934="Male",VLOOKUP(H934,'Shoe size conversion table'!$B$6:$D$22,3),VLOOKUP(H934,'Shoe size conversion table'!$J$6:$L$22,3))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MONTH(C934:C15901)</f>
        <v>5</v>
      </c>
      <c r="O934" s="8" t="n">
        <f aca="false">K934*(1-L934)</f>
        <v>199</v>
      </c>
    </row>
    <row r="935" customFormat="false" ht="11.4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IF(G935="Male",VLOOKUP(H935,'Shoe size conversion table'!$B$6:$D$22,2),VLOOKUP(H935,'Shoe size conversion table'!$J$6:$L$22,2))</f>
        <v>43-44</v>
      </c>
      <c r="J935" s="12" t="n">
        <f aca="false">IF(G935="Male",VLOOKUP(H935,'Shoe size conversion table'!$B$6:$D$22,3),VLOOKUP(H935,'Shoe size conversion table'!$J$6:$L$22,3))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MONTH(C935:C15902)</f>
        <v>5</v>
      </c>
      <c r="O935" s="8" t="n">
        <f aca="false">K935*(1-L935)</f>
        <v>69.5</v>
      </c>
    </row>
    <row r="936" customFormat="false" ht="11.4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IF(G936="Male",VLOOKUP(H936,'Shoe size conversion table'!$B$6:$D$22,2),VLOOKUP(H936,'Shoe size conversion table'!$J$6:$L$22,2))</f>
        <v>40-41</v>
      </c>
      <c r="J936" s="12" t="n">
        <f aca="false">IF(G936="Male",VLOOKUP(H936,'Shoe size conversion table'!$B$6:$D$22,3),VLOOKUP(H936,'Shoe size conversion table'!$J$6:$L$22,3))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MONTH(C936:C15903)</f>
        <v>5</v>
      </c>
      <c r="O936" s="8" t="n">
        <f aca="false">K936*(1-L936)</f>
        <v>169</v>
      </c>
    </row>
    <row r="937" customFormat="false" ht="11.4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IF(G937="Male",VLOOKUP(H937,'Shoe size conversion table'!$B$6:$D$22,2),VLOOKUP(H937,'Shoe size conversion table'!$J$6:$L$22,2))</f>
        <v>42-43</v>
      </c>
      <c r="J937" s="12" t="n">
        <f aca="false">IF(G937="Male",VLOOKUP(H937,'Shoe size conversion table'!$B$6:$D$22,3),VLOOKUP(H937,'Shoe size conversion table'!$J$6:$L$22,3))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MONTH(C937:C15904)</f>
        <v>5</v>
      </c>
      <c r="O937" s="8" t="n">
        <f aca="false">K937*(1-L937)</f>
        <v>139</v>
      </c>
    </row>
    <row r="938" customFormat="false" ht="11.4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IF(G938="Male",VLOOKUP(H938,'Shoe size conversion table'!$B$6:$D$22,2),VLOOKUP(H938,'Shoe size conversion table'!$J$6:$L$22,2))</f>
        <v>41</v>
      </c>
      <c r="J938" s="12" t="n">
        <f aca="false">IF(G938="Male",VLOOKUP(H938,'Shoe size conversion table'!$B$6:$D$22,3),VLOOKUP(H938,'Shoe size conversion table'!$J$6:$L$22,3))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MONTH(C938:C15905)</f>
        <v>5</v>
      </c>
      <c r="O938" s="8" t="n">
        <f aca="false">K938*(1-L938)</f>
        <v>97.3</v>
      </c>
    </row>
    <row r="939" customFormat="false" ht="11.4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IF(G939="Male",VLOOKUP(H939,'Shoe size conversion table'!$B$6:$D$22,2),VLOOKUP(H939,'Shoe size conversion table'!$J$6:$L$22,2))</f>
        <v>47</v>
      </c>
      <c r="J939" s="12" t="n">
        <f aca="false">IF(G939="Male",VLOOKUP(H939,'Shoe size conversion table'!$B$6:$D$22,3),VLOOKUP(H939,'Shoe size conversion table'!$J$6:$L$22,3))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MONTH(C939:C15906)</f>
        <v>5</v>
      </c>
      <c r="O939" s="8" t="n">
        <f aca="false">K939*(1-L939)</f>
        <v>149</v>
      </c>
    </row>
    <row r="940" customFormat="false" ht="11.4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IF(G940="Male",VLOOKUP(H940,'Shoe size conversion table'!$B$6:$D$22,2),VLOOKUP(H940,'Shoe size conversion table'!$J$6:$L$22,2))</f>
        <v>37-38</v>
      </c>
      <c r="J940" s="12" t="n">
        <f aca="false">IF(G940="Male",VLOOKUP(H940,'Shoe size conversion table'!$B$6:$D$22,3),VLOOKUP(H940,'Shoe size conversion table'!$J$6:$L$22,3))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MONTH(C940:C15907)</f>
        <v>5</v>
      </c>
      <c r="O940" s="8" t="n">
        <f aca="false">K940*(1-L940)</f>
        <v>199</v>
      </c>
    </row>
    <row r="941" customFormat="false" ht="11.4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IF(G941="Male",VLOOKUP(H941,'Shoe size conversion table'!$B$6:$D$22,2),VLOOKUP(H941,'Shoe size conversion table'!$J$6:$L$22,2))</f>
        <v>46</v>
      </c>
      <c r="J941" s="12" t="n">
        <f aca="false">IF(G941="Male",VLOOKUP(H941,'Shoe size conversion table'!$B$6:$D$22,3),VLOOKUP(H941,'Shoe size conversion table'!$J$6:$L$22,3))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MONTH(C941:C15908)</f>
        <v>5</v>
      </c>
      <c r="O941" s="8" t="n">
        <f aca="false">K941*(1-L941)</f>
        <v>169</v>
      </c>
    </row>
    <row r="942" customFormat="false" ht="11.4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IF(G942="Male",VLOOKUP(H942,'Shoe size conversion table'!$B$6:$D$22,2),VLOOKUP(H942,'Shoe size conversion table'!$J$6:$L$22,2))</f>
        <v>39</v>
      </c>
      <c r="J942" s="12" t="n">
        <f aca="false">IF(G942="Male",VLOOKUP(H942,'Shoe size conversion table'!$B$6:$D$22,3),VLOOKUP(H942,'Shoe size conversion table'!$J$6:$L$22,3))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MONTH(C942:C15909)</f>
        <v>5</v>
      </c>
      <c r="O942" s="8" t="n">
        <f aca="false">K942*(1-L942)</f>
        <v>189</v>
      </c>
    </row>
    <row r="943" customFormat="false" ht="11.4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IF(G943="Male",VLOOKUP(H943,'Shoe size conversion table'!$B$6:$D$22,2),VLOOKUP(H943,'Shoe size conversion table'!$J$6:$L$22,2))</f>
        <v>37-38</v>
      </c>
      <c r="J943" s="12" t="n">
        <f aca="false">IF(G943="Male",VLOOKUP(H943,'Shoe size conversion table'!$B$6:$D$22,3),VLOOKUP(H943,'Shoe size conversion table'!$J$6:$L$22,3))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MONTH(C943:C15910)</f>
        <v>5</v>
      </c>
      <c r="O943" s="8" t="n">
        <f aca="false">K943*(1-L943)</f>
        <v>170.1</v>
      </c>
    </row>
    <row r="944" customFormat="false" ht="11.4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IF(G944="Male",VLOOKUP(H944,'Shoe size conversion table'!$B$6:$D$22,2),VLOOKUP(H944,'Shoe size conversion table'!$J$6:$L$22,2))</f>
        <v>43-44</v>
      </c>
      <c r="J944" s="12" t="n">
        <f aca="false">IF(G944="Male",VLOOKUP(H944,'Shoe size conversion table'!$B$6:$D$22,3),VLOOKUP(H944,'Shoe size conversion table'!$J$6:$L$22,3))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MONTH(C944:C15911)</f>
        <v>5</v>
      </c>
      <c r="O944" s="8" t="n">
        <f aca="false">K944*(1-L944)</f>
        <v>135.2</v>
      </c>
    </row>
    <row r="945" customFormat="false" ht="11.4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IF(G945="Male",VLOOKUP(H945,'Shoe size conversion table'!$B$6:$D$22,2),VLOOKUP(H945,'Shoe size conversion table'!$J$6:$L$22,2))</f>
        <v>39-40</v>
      </c>
      <c r="J945" s="12" t="n">
        <f aca="false">IF(G945="Male",VLOOKUP(H945,'Shoe size conversion table'!$B$6:$D$22,3),VLOOKUP(H945,'Shoe size conversion table'!$J$6:$L$22,3))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MONTH(C945:C15912)</f>
        <v>5</v>
      </c>
      <c r="O945" s="8" t="n">
        <f aca="false">K945*(1-L945)</f>
        <v>159</v>
      </c>
    </row>
    <row r="946" customFormat="false" ht="11.4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IF(G946="Male",VLOOKUP(H946,'Shoe size conversion table'!$B$6:$D$22,2),VLOOKUP(H946,'Shoe size conversion table'!$J$6:$L$22,2))</f>
        <v>39</v>
      </c>
      <c r="J946" s="12" t="n">
        <f aca="false">IF(G946="Male",VLOOKUP(H946,'Shoe size conversion table'!$B$6:$D$22,3),VLOOKUP(H946,'Shoe size conversion table'!$J$6:$L$22,3))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MONTH(C946:C15913)</f>
        <v>5</v>
      </c>
      <c r="O946" s="8" t="n">
        <f aca="false">K946*(1-L946)</f>
        <v>116.1</v>
      </c>
    </row>
    <row r="947" customFormat="false" ht="11.4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IF(G947="Male",VLOOKUP(H947,'Shoe size conversion table'!$B$6:$D$22,2),VLOOKUP(H947,'Shoe size conversion table'!$J$6:$L$22,2))</f>
        <v>38</v>
      </c>
      <c r="J947" s="12" t="n">
        <f aca="false">IF(G947="Male",VLOOKUP(H947,'Shoe size conversion table'!$B$6:$D$22,3),VLOOKUP(H947,'Shoe size conversion table'!$J$6:$L$22,3))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MONTH(C947:C15914)</f>
        <v>5</v>
      </c>
      <c r="O947" s="8" t="n">
        <f aca="false">K947*(1-L947)</f>
        <v>94.5</v>
      </c>
    </row>
    <row r="948" customFormat="false" ht="11.4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IF(G948="Male",VLOOKUP(H948,'Shoe size conversion table'!$B$6:$D$22,2),VLOOKUP(H948,'Shoe size conversion table'!$J$6:$L$22,2))</f>
        <v>39</v>
      </c>
      <c r="J948" s="12" t="n">
        <f aca="false">IF(G948="Male",VLOOKUP(H948,'Shoe size conversion table'!$B$6:$D$22,3),VLOOKUP(H948,'Shoe size conversion table'!$J$6:$L$22,3))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MONTH(C948:C15915)</f>
        <v>5</v>
      </c>
      <c r="O948" s="8" t="n">
        <f aca="false">K948*(1-L948)</f>
        <v>104.3</v>
      </c>
    </row>
    <row r="949" customFormat="false" ht="11.4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IF(G949="Male",VLOOKUP(H949,'Shoe size conversion table'!$B$6:$D$22,2),VLOOKUP(H949,'Shoe size conversion table'!$J$6:$L$22,2))</f>
        <v>42-43</v>
      </c>
      <c r="J949" s="12" t="n">
        <f aca="false">IF(G949="Male",VLOOKUP(H949,'Shoe size conversion table'!$B$6:$D$22,3),VLOOKUP(H949,'Shoe size conversion table'!$J$6:$L$22,3))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MONTH(C949:C15916)</f>
        <v>5</v>
      </c>
      <c r="O949" s="8" t="n">
        <f aca="false">K949*(1-L949)</f>
        <v>139</v>
      </c>
    </row>
    <row r="950" customFormat="false" ht="11.4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IF(G950="Male",VLOOKUP(H950,'Shoe size conversion table'!$B$6:$D$22,2),VLOOKUP(H950,'Shoe size conversion table'!$J$6:$L$22,2))</f>
        <v>38-39</v>
      </c>
      <c r="J950" s="12" t="n">
        <f aca="false">IF(G950="Male",VLOOKUP(H950,'Shoe size conversion table'!$B$6:$D$22,3),VLOOKUP(H950,'Shoe size conversion table'!$J$6:$L$22,3))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MONTH(C950:C15917)</f>
        <v>5</v>
      </c>
      <c r="O950" s="8" t="n">
        <f aca="false">K950*(1-L950)</f>
        <v>111.3</v>
      </c>
    </row>
    <row r="951" customFormat="false" ht="11.4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IF(G951="Male",VLOOKUP(H951,'Shoe size conversion table'!$B$6:$D$22,2),VLOOKUP(H951,'Shoe size conversion table'!$J$6:$L$22,2))</f>
        <v>40</v>
      </c>
      <c r="J951" s="12" t="n">
        <f aca="false">IF(G951="Male",VLOOKUP(H951,'Shoe size conversion table'!$B$6:$D$22,3),VLOOKUP(H951,'Shoe size conversion table'!$J$6:$L$22,3))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MONTH(C951:C15918)</f>
        <v>5</v>
      </c>
      <c r="O951" s="8" t="n">
        <f aca="false">K951*(1-L951)</f>
        <v>189</v>
      </c>
    </row>
    <row r="952" customFormat="false" ht="11.4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IF(G952="Male",VLOOKUP(H952,'Shoe size conversion table'!$B$6:$D$22,2),VLOOKUP(H952,'Shoe size conversion table'!$J$6:$L$22,2))</f>
        <v>42-43</v>
      </c>
      <c r="J952" s="12" t="n">
        <f aca="false">IF(G952="Male",VLOOKUP(H952,'Shoe size conversion table'!$B$6:$D$22,3),VLOOKUP(H952,'Shoe size conversion table'!$J$6:$L$22,3))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MONTH(C952:C15919)</f>
        <v>5</v>
      </c>
      <c r="O952" s="8" t="n">
        <f aca="false">K952*(1-L952)</f>
        <v>189</v>
      </c>
    </row>
    <row r="953" customFormat="false" ht="11.4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IF(G953="Male",VLOOKUP(H953,'Shoe size conversion table'!$B$6:$D$22,2),VLOOKUP(H953,'Shoe size conversion table'!$J$6:$L$22,2))</f>
        <v>39</v>
      </c>
      <c r="J953" s="12" t="n">
        <f aca="false">IF(G953="Male",VLOOKUP(H953,'Shoe size conversion table'!$B$6:$D$22,3),VLOOKUP(H953,'Shoe size conversion table'!$J$6:$L$22,3))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MONTH(C953:C15920)</f>
        <v>5</v>
      </c>
      <c r="O953" s="8" t="n">
        <f aca="false">K953*(1-L953)</f>
        <v>129</v>
      </c>
    </row>
    <row r="954" customFormat="false" ht="11.4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IF(G954="Male",VLOOKUP(H954,'Shoe size conversion table'!$B$6:$D$22,2),VLOOKUP(H954,'Shoe size conversion table'!$J$6:$L$22,2))</f>
        <v>38</v>
      </c>
      <c r="J954" s="12" t="n">
        <f aca="false">IF(G954="Male",VLOOKUP(H954,'Shoe size conversion table'!$B$6:$D$22,3),VLOOKUP(H954,'Shoe size conversion table'!$J$6:$L$22,3))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MONTH(C954:C15921)</f>
        <v>5</v>
      </c>
      <c r="O954" s="8" t="n">
        <f aca="false">K954*(1-L954)</f>
        <v>149</v>
      </c>
    </row>
    <row r="955" customFormat="false" ht="11.4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IF(G955="Male",VLOOKUP(H955,'Shoe size conversion table'!$B$6:$D$22,2),VLOOKUP(H955,'Shoe size conversion table'!$J$6:$L$22,2))</f>
        <v>39</v>
      </c>
      <c r="J955" s="12" t="n">
        <f aca="false">IF(G955="Male",VLOOKUP(H955,'Shoe size conversion table'!$B$6:$D$22,3),VLOOKUP(H955,'Shoe size conversion table'!$J$6:$L$22,3))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MONTH(C955:C15922)</f>
        <v>5</v>
      </c>
      <c r="O955" s="8" t="n">
        <f aca="false">K955*(1-L955)</f>
        <v>99.5</v>
      </c>
    </row>
    <row r="956" customFormat="false" ht="11.4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IF(G956="Male",VLOOKUP(H956,'Shoe size conversion table'!$B$6:$D$22,2),VLOOKUP(H956,'Shoe size conversion table'!$J$6:$L$22,2))</f>
        <v>39-40</v>
      </c>
      <c r="J956" s="12" t="n">
        <f aca="false">IF(G956="Male",VLOOKUP(H956,'Shoe size conversion table'!$B$6:$D$22,3),VLOOKUP(H956,'Shoe size conversion table'!$J$6:$L$22,3))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MONTH(C956:C15923)</f>
        <v>5</v>
      </c>
      <c r="O956" s="8" t="n">
        <f aca="false">K956*(1-L956)</f>
        <v>125.1</v>
      </c>
    </row>
    <row r="957" customFormat="false" ht="11.4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IF(G957="Male",VLOOKUP(H957,'Shoe size conversion table'!$B$6:$D$22,2),VLOOKUP(H957,'Shoe size conversion table'!$J$6:$L$22,2))</f>
        <v>37-38</v>
      </c>
      <c r="J957" s="12" t="n">
        <f aca="false">IF(G957="Male",VLOOKUP(H957,'Shoe size conversion table'!$B$6:$D$22,3),VLOOKUP(H957,'Shoe size conversion table'!$J$6:$L$22,3))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MONTH(C957:C15924)</f>
        <v>5</v>
      </c>
      <c r="O957" s="8" t="n">
        <f aca="false">K957*(1-L957)</f>
        <v>169</v>
      </c>
    </row>
    <row r="958" customFormat="false" ht="11.4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IF(G958="Male",VLOOKUP(H958,'Shoe size conversion table'!$B$6:$D$22,2),VLOOKUP(H958,'Shoe size conversion table'!$J$6:$L$22,2))</f>
        <v>42</v>
      </c>
      <c r="J958" s="12" t="n">
        <f aca="false">IF(G958="Male",VLOOKUP(H958,'Shoe size conversion table'!$B$6:$D$22,3),VLOOKUP(H958,'Shoe size conversion table'!$J$6:$L$22,3))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MONTH(C958:C15925)</f>
        <v>5</v>
      </c>
      <c r="O958" s="8" t="n">
        <f aca="false">K958*(1-L958)</f>
        <v>129</v>
      </c>
    </row>
    <row r="959" customFormat="false" ht="11.4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IF(G959="Male",VLOOKUP(H959,'Shoe size conversion table'!$B$6:$D$22,2),VLOOKUP(H959,'Shoe size conversion table'!$J$6:$L$22,2))</f>
        <v>38-39</v>
      </c>
      <c r="J959" s="12" t="n">
        <f aca="false">IF(G959="Male",VLOOKUP(H959,'Shoe size conversion table'!$B$6:$D$22,3),VLOOKUP(H959,'Shoe size conversion table'!$J$6:$L$22,3))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MONTH(C959:C15926)</f>
        <v>5</v>
      </c>
      <c r="O959" s="8" t="n">
        <f aca="false">K959*(1-L959)</f>
        <v>159.2</v>
      </c>
    </row>
    <row r="960" customFormat="false" ht="11.4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IF(G960="Male",VLOOKUP(H960,'Shoe size conversion table'!$B$6:$D$22,2),VLOOKUP(H960,'Shoe size conversion table'!$J$6:$L$22,2))</f>
        <v>42-43</v>
      </c>
      <c r="J960" s="12" t="n">
        <f aca="false">IF(G960="Male",VLOOKUP(H960,'Shoe size conversion table'!$B$6:$D$22,3),VLOOKUP(H960,'Shoe size conversion table'!$J$6:$L$22,3))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MONTH(C960:C15927)</f>
        <v>5</v>
      </c>
      <c r="O960" s="8" t="n">
        <f aca="false">K960*(1-L960)</f>
        <v>179</v>
      </c>
    </row>
    <row r="961" customFormat="false" ht="11.4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IF(G961="Male",VLOOKUP(H961,'Shoe size conversion table'!$B$6:$D$22,2),VLOOKUP(H961,'Shoe size conversion table'!$J$6:$L$22,2))</f>
        <v>39-40</v>
      </c>
      <c r="J961" s="12" t="n">
        <f aca="false">IF(G961="Male",VLOOKUP(H961,'Shoe size conversion table'!$B$6:$D$22,3),VLOOKUP(H961,'Shoe size conversion table'!$J$6:$L$22,3))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MONTH(C961:C15928)</f>
        <v>5</v>
      </c>
      <c r="O961" s="8" t="n">
        <f aca="false">K961*(1-L961)</f>
        <v>159.2</v>
      </c>
    </row>
    <row r="962" customFormat="false" ht="11.4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IF(G962="Male",VLOOKUP(H962,'Shoe size conversion table'!$B$6:$D$22,2),VLOOKUP(H962,'Shoe size conversion table'!$J$6:$L$22,2))</f>
        <v>39-40</v>
      </c>
      <c r="J962" s="12" t="n">
        <f aca="false">IF(G962="Male",VLOOKUP(H962,'Shoe size conversion table'!$B$6:$D$22,3),VLOOKUP(H962,'Shoe size conversion table'!$J$6:$L$22,3))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MONTH(C962:C15929)</f>
        <v>5</v>
      </c>
      <c r="O962" s="8" t="n">
        <f aca="false">K962*(1-L962)</f>
        <v>179</v>
      </c>
    </row>
    <row r="963" customFormat="false" ht="11.4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IF(G963="Male",VLOOKUP(H963,'Shoe size conversion table'!$B$6:$D$22,2),VLOOKUP(H963,'Shoe size conversion table'!$J$6:$L$22,2))</f>
        <v>39</v>
      </c>
      <c r="J963" s="12" t="n">
        <f aca="false">IF(G963="Male",VLOOKUP(H963,'Shoe size conversion table'!$B$6:$D$22,3),VLOOKUP(H963,'Shoe size conversion table'!$J$6:$L$22,3))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MONTH(C963:C15930)</f>
        <v>5</v>
      </c>
      <c r="O963" s="8" t="n">
        <f aca="false">K963*(1-L963)</f>
        <v>169</v>
      </c>
    </row>
    <row r="964" customFormat="false" ht="11.4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IF(G964="Male",VLOOKUP(H964,'Shoe size conversion table'!$B$6:$D$22,2),VLOOKUP(H964,'Shoe size conversion table'!$J$6:$L$22,2))</f>
        <v>42-43</v>
      </c>
      <c r="J964" s="12" t="n">
        <f aca="false">IF(G964="Male",VLOOKUP(H964,'Shoe size conversion table'!$B$6:$D$22,3),VLOOKUP(H964,'Shoe size conversion table'!$J$6:$L$22,3))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MONTH(C964:C15931)</f>
        <v>5</v>
      </c>
      <c r="O964" s="8" t="n">
        <f aca="false">K964*(1-L964)</f>
        <v>111.3</v>
      </c>
    </row>
    <row r="965" customFormat="false" ht="11.4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IF(G965="Male",VLOOKUP(H965,'Shoe size conversion table'!$B$6:$D$22,2),VLOOKUP(H965,'Shoe size conversion table'!$J$6:$L$22,2))</f>
        <v>39-40</v>
      </c>
      <c r="J965" s="12" t="n">
        <f aca="false">IF(G965="Male",VLOOKUP(H965,'Shoe size conversion table'!$B$6:$D$22,3),VLOOKUP(H965,'Shoe size conversion table'!$J$6:$L$22,3))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MONTH(C965:C15932)</f>
        <v>5</v>
      </c>
      <c r="O965" s="8" t="n">
        <f aca="false">K965*(1-L965)</f>
        <v>199</v>
      </c>
    </row>
    <row r="966" customFormat="false" ht="11.4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IF(G966="Male",VLOOKUP(H966,'Shoe size conversion table'!$B$6:$D$22,2),VLOOKUP(H966,'Shoe size conversion table'!$J$6:$L$22,2))</f>
        <v>38-39</v>
      </c>
      <c r="J966" s="12" t="n">
        <f aca="false">IF(G966="Male",VLOOKUP(H966,'Shoe size conversion table'!$B$6:$D$22,3),VLOOKUP(H966,'Shoe size conversion table'!$J$6:$L$22,3))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MONTH(C966:C15933)</f>
        <v>5</v>
      </c>
      <c r="O966" s="8" t="n">
        <f aca="false">K966*(1-L966)</f>
        <v>79.5</v>
      </c>
    </row>
    <row r="967" customFormat="false" ht="11.4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IF(G967="Male",VLOOKUP(H967,'Shoe size conversion table'!$B$6:$D$22,2),VLOOKUP(H967,'Shoe size conversion table'!$J$6:$L$22,2))</f>
        <v>40</v>
      </c>
      <c r="J967" s="12" t="n">
        <f aca="false">IF(G967="Male",VLOOKUP(H967,'Shoe size conversion table'!$B$6:$D$22,3),VLOOKUP(H967,'Shoe size conversion table'!$J$6:$L$22,3))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MONTH(C967:C15934)</f>
        <v>5</v>
      </c>
      <c r="O967" s="8" t="n">
        <f aca="false">K967*(1-L967)</f>
        <v>152.1</v>
      </c>
    </row>
    <row r="968" customFormat="false" ht="11.4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IF(G968="Male",VLOOKUP(H968,'Shoe size conversion table'!$B$6:$D$22,2),VLOOKUP(H968,'Shoe size conversion table'!$J$6:$L$22,2))</f>
        <v>43</v>
      </c>
      <c r="J968" s="12" t="n">
        <f aca="false">IF(G968="Male",VLOOKUP(H968,'Shoe size conversion table'!$B$6:$D$22,3),VLOOKUP(H968,'Shoe size conversion table'!$J$6:$L$22,3))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MONTH(C968:C15935)</f>
        <v>5</v>
      </c>
      <c r="O968" s="8" t="n">
        <f aca="false">K968*(1-L968)</f>
        <v>159</v>
      </c>
    </row>
    <row r="969" customFormat="false" ht="11.4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IF(G969="Male",VLOOKUP(H969,'Shoe size conversion table'!$B$6:$D$22,2),VLOOKUP(H969,'Shoe size conversion table'!$J$6:$L$22,2))</f>
        <v>39-40</v>
      </c>
      <c r="J969" s="12" t="n">
        <f aca="false">IF(G969="Male",VLOOKUP(H969,'Shoe size conversion table'!$B$6:$D$22,3),VLOOKUP(H969,'Shoe size conversion table'!$J$6:$L$22,3))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MONTH(C969:C15936)</f>
        <v>5</v>
      </c>
      <c r="O969" s="8" t="n">
        <f aca="false">K969*(1-L969)</f>
        <v>134.1</v>
      </c>
    </row>
    <row r="970" customFormat="false" ht="11.4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IF(G970="Male",VLOOKUP(H970,'Shoe size conversion table'!$B$6:$D$22,2),VLOOKUP(H970,'Shoe size conversion table'!$J$6:$L$22,2))</f>
        <v>40-41</v>
      </c>
      <c r="J970" s="12" t="n">
        <f aca="false">IF(G970="Male",VLOOKUP(H970,'Shoe size conversion table'!$B$6:$D$22,3),VLOOKUP(H970,'Shoe size conversion table'!$J$6:$L$22,3))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MONTH(C970:C15937)</f>
        <v>5</v>
      </c>
      <c r="O970" s="8" t="n">
        <f aca="false">K970*(1-L970)</f>
        <v>89.5</v>
      </c>
    </row>
    <row r="971" customFormat="false" ht="11.4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IF(G971="Male",VLOOKUP(H971,'Shoe size conversion table'!$B$6:$D$22,2),VLOOKUP(H971,'Shoe size conversion table'!$J$6:$L$22,2))</f>
        <v>43-44</v>
      </c>
      <c r="J971" s="12" t="n">
        <f aca="false">IF(G971="Male",VLOOKUP(H971,'Shoe size conversion table'!$B$6:$D$22,3),VLOOKUP(H971,'Shoe size conversion table'!$J$6:$L$22,3))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MONTH(C971:C15938)</f>
        <v>5</v>
      </c>
      <c r="O971" s="8" t="n">
        <f aca="false">K971*(1-L971)</f>
        <v>199</v>
      </c>
    </row>
    <row r="972" customFormat="false" ht="11.4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IF(G972="Male",VLOOKUP(H972,'Shoe size conversion table'!$B$6:$D$22,2),VLOOKUP(H972,'Shoe size conversion table'!$J$6:$L$22,2))</f>
        <v>42-43</v>
      </c>
      <c r="J972" s="12" t="n">
        <f aca="false">IF(G972="Male",VLOOKUP(H972,'Shoe size conversion table'!$B$6:$D$22,3),VLOOKUP(H972,'Shoe size conversion table'!$J$6:$L$22,3))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MONTH(C972:C15939)</f>
        <v>5</v>
      </c>
      <c r="O972" s="8" t="n">
        <f aca="false">K972*(1-L972)</f>
        <v>118.3</v>
      </c>
    </row>
    <row r="973" customFormat="false" ht="11.4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IF(G973="Male",VLOOKUP(H973,'Shoe size conversion table'!$B$6:$D$22,2),VLOOKUP(H973,'Shoe size conversion table'!$J$6:$L$22,2))</f>
        <v>39-40</v>
      </c>
      <c r="J973" s="12" t="n">
        <f aca="false">IF(G973="Male",VLOOKUP(H973,'Shoe size conversion table'!$B$6:$D$22,3),VLOOKUP(H973,'Shoe size conversion table'!$J$6:$L$22,3))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MONTH(C973:C15940)</f>
        <v>5</v>
      </c>
      <c r="O973" s="8" t="n">
        <f aca="false">K973*(1-L973)</f>
        <v>125.1</v>
      </c>
    </row>
    <row r="974" customFormat="false" ht="11.4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IF(G974="Male",VLOOKUP(H974,'Shoe size conversion table'!$B$6:$D$22,2),VLOOKUP(H974,'Shoe size conversion table'!$J$6:$L$22,2))</f>
        <v>38-39</v>
      </c>
      <c r="J974" s="12" t="n">
        <f aca="false">IF(G974="Male",VLOOKUP(H974,'Shoe size conversion table'!$B$6:$D$22,3),VLOOKUP(H974,'Shoe size conversion table'!$J$6:$L$22,3))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MONTH(C974:C15941)</f>
        <v>5</v>
      </c>
      <c r="O974" s="8" t="n">
        <f aca="false">K974*(1-L974)</f>
        <v>89.5</v>
      </c>
    </row>
    <row r="975" customFormat="false" ht="11.4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IF(G975="Male",VLOOKUP(H975,'Shoe size conversion table'!$B$6:$D$22,2),VLOOKUP(H975,'Shoe size conversion table'!$J$6:$L$22,2))</f>
        <v>41-42</v>
      </c>
      <c r="J975" s="12" t="n">
        <f aca="false">IF(G975="Male",VLOOKUP(H975,'Shoe size conversion table'!$B$6:$D$22,3),VLOOKUP(H975,'Shoe size conversion table'!$J$6:$L$22,3))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MONTH(C975:C15942)</f>
        <v>5</v>
      </c>
      <c r="O975" s="8" t="n">
        <f aca="false">K975*(1-L975)</f>
        <v>189</v>
      </c>
    </row>
    <row r="976" customFormat="false" ht="11.4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IF(G976="Male",VLOOKUP(H976,'Shoe size conversion table'!$B$6:$D$22,2),VLOOKUP(H976,'Shoe size conversion table'!$J$6:$L$22,2))</f>
        <v>39-40</v>
      </c>
      <c r="J976" s="12" t="n">
        <f aca="false">IF(G976="Male",VLOOKUP(H976,'Shoe size conversion table'!$B$6:$D$22,3),VLOOKUP(H976,'Shoe size conversion table'!$J$6:$L$22,3))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MONTH(C976:C15943)</f>
        <v>5</v>
      </c>
      <c r="O976" s="8" t="n">
        <f aca="false">K976*(1-L976)</f>
        <v>104.3</v>
      </c>
    </row>
    <row r="977" customFormat="false" ht="11.4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IF(G977="Male",VLOOKUP(H977,'Shoe size conversion table'!$B$6:$D$22,2),VLOOKUP(H977,'Shoe size conversion table'!$J$6:$L$22,2))</f>
        <v>43</v>
      </c>
      <c r="J977" s="12" t="n">
        <f aca="false">IF(G977="Male",VLOOKUP(H977,'Shoe size conversion table'!$B$6:$D$22,3),VLOOKUP(H977,'Shoe size conversion table'!$J$6:$L$22,3))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MONTH(C977:C15944)</f>
        <v>5</v>
      </c>
      <c r="O977" s="8" t="n">
        <f aca="false">K977*(1-L977)</f>
        <v>129</v>
      </c>
    </row>
    <row r="978" customFormat="false" ht="11.4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IF(G978="Male",VLOOKUP(H978,'Shoe size conversion table'!$B$6:$D$22,2),VLOOKUP(H978,'Shoe size conversion table'!$J$6:$L$22,2))</f>
        <v>37-38</v>
      </c>
      <c r="J978" s="12" t="n">
        <f aca="false">IF(G978="Male",VLOOKUP(H978,'Shoe size conversion table'!$B$6:$D$22,3),VLOOKUP(H978,'Shoe size conversion table'!$J$6:$L$22,3))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MONTH(C978:C15945)</f>
        <v>5</v>
      </c>
      <c r="O978" s="8" t="n">
        <f aca="false">K978*(1-L978)</f>
        <v>179</v>
      </c>
    </row>
    <row r="979" customFormat="false" ht="11.4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IF(G979="Male",VLOOKUP(H979,'Shoe size conversion table'!$B$6:$D$22,2),VLOOKUP(H979,'Shoe size conversion table'!$J$6:$L$22,2))</f>
        <v>42-43</v>
      </c>
      <c r="J979" s="12" t="n">
        <f aca="false">IF(G979="Male",VLOOKUP(H979,'Shoe size conversion table'!$B$6:$D$22,3),VLOOKUP(H979,'Shoe size conversion table'!$J$6:$L$22,3))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MONTH(C979:C15946)</f>
        <v>5</v>
      </c>
      <c r="O979" s="8" t="n">
        <f aca="false">K979*(1-L979)</f>
        <v>135.2</v>
      </c>
    </row>
    <row r="980" customFormat="false" ht="11.4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IF(G980="Male",VLOOKUP(H980,'Shoe size conversion table'!$B$6:$D$22,2),VLOOKUP(H980,'Shoe size conversion table'!$J$6:$L$22,2))</f>
        <v>39</v>
      </c>
      <c r="J980" s="12" t="n">
        <f aca="false">IF(G980="Male",VLOOKUP(H980,'Shoe size conversion table'!$B$6:$D$22,3),VLOOKUP(H980,'Shoe size conversion table'!$J$6:$L$22,3))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MONTH(C980:C15947)</f>
        <v>5</v>
      </c>
      <c r="O980" s="8" t="n">
        <f aca="false">K980*(1-L980)</f>
        <v>149</v>
      </c>
    </row>
    <row r="981" customFormat="false" ht="11.4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IF(G981="Male",VLOOKUP(H981,'Shoe size conversion table'!$B$6:$D$22,2),VLOOKUP(H981,'Shoe size conversion table'!$J$6:$L$22,2))</f>
        <v>39</v>
      </c>
      <c r="J981" s="12" t="n">
        <f aca="false">IF(G981="Male",VLOOKUP(H981,'Shoe size conversion table'!$B$6:$D$22,3),VLOOKUP(H981,'Shoe size conversion table'!$J$6:$L$22,3))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MONTH(C981:C15948)</f>
        <v>5</v>
      </c>
      <c r="O981" s="8" t="n">
        <f aca="false">K981*(1-L981)</f>
        <v>189</v>
      </c>
    </row>
    <row r="982" customFormat="false" ht="11.4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IF(G982="Male",VLOOKUP(H982,'Shoe size conversion table'!$B$6:$D$22,2),VLOOKUP(H982,'Shoe size conversion table'!$J$6:$L$22,2))</f>
        <v>42-43</v>
      </c>
      <c r="J982" s="12" t="n">
        <f aca="false">IF(G982="Male",VLOOKUP(H982,'Shoe size conversion table'!$B$6:$D$22,3),VLOOKUP(H982,'Shoe size conversion table'!$J$6:$L$22,3))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MONTH(C982:C15949)</f>
        <v>5</v>
      </c>
      <c r="O982" s="8" t="n">
        <f aca="false">K982*(1-L982)</f>
        <v>169</v>
      </c>
    </row>
    <row r="983" customFormat="false" ht="11.4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IF(G983="Male",VLOOKUP(H983,'Shoe size conversion table'!$B$6:$D$22,2),VLOOKUP(H983,'Shoe size conversion table'!$J$6:$L$22,2))</f>
        <v>39</v>
      </c>
      <c r="J983" s="12" t="n">
        <f aca="false">IF(G983="Male",VLOOKUP(H983,'Shoe size conversion table'!$B$6:$D$22,3),VLOOKUP(H983,'Shoe size conversion table'!$J$6:$L$22,3))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MONTH(C983:C15950)</f>
        <v>5</v>
      </c>
      <c r="O983" s="8" t="n">
        <f aca="false">K983*(1-L983)</f>
        <v>199</v>
      </c>
    </row>
    <row r="984" customFormat="false" ht="11.4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IF(G984="Male",VLOOKUP(H984,'Shoe size conversion table'!$B$6:$D$22,2),VLOOKUP(H984,'Shoe size conversion table'!$J$6:$L$22,2))</f>
        <v>39-40</v>
      </c>
      <c r="J984" s="12" t="n">
        <f aca="false">IF(G984="Male",VLOOKUP(H984,'Shoe size conversion table'!$B$6:$D$22,3),VLOOKUP(H984,'Shoe size conversion table'!$J$6:$L$22,3))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MONTH(C984:C15951)</f>
        <v>5</v>
      </c>
      <c r="O984" s="8" t="n">
        <f aca="false">K984*(1-L984)</f>
        <v>159</v>
      </c>
    </row>
    <row r="985" customFormat="false" ht="11.4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IF(G985="Male",VLOOKUP(H985,'Shoe size conversion table'!$B$6:$D$22,2),VLOOKUP(H985,'Shoe size conversion table'!$J$6:$L$22,2))</f>
        <v>44</v>
      </c>
      <c r="J985" s="12" t="n">
        <f aca="false">IF(G985="Male",VLOOKUP(H985,'Shoe size conversion table'!$B$6:$D$22,3),VLOOKUP(H985,'Shoe size conversion table'!$J$6:$L$22,3))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MONTH(C985:C15952)</f>
        <v>5</v>
      </c>
      <c r="O985" s="8" t="n">
        <f aca="false">K985*(1-L985)</f>
        <v>99.5</v>
      </c>
    </row>
    <row r="986" customFormat="false" ht="11.4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IF(G986="Male",VLOOKUP(H986,'Shoe size conversion table'!$B$6:$D$22,2),VLOOKUP(H986,'Shoe size conversion table'!$J$6:$L$22,2))</f>
        <v>35-36</v>
      </c>
      <c r="J986" s="12" t="n">
        <f aca="false">IF(G986="Male",VLOOKUP(H986,'Shoe size conversion table'!$B$6:$D$22,3),VLOOKUP(H986,'Shoe size conversion table'!$J$6:$L$22,3))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MONTH(C986:C15953)</f>
        <v>5</v>
      </c>
      <c r="O986" s="8" t="n">
        <f aca="false">K986*(1-L986)</f>
        <v>189</v>
      </c>
    </row>
    <row r="987" customFormat="false" ht="11.4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IF(G987="Male",VLOOKUP(H987,'Shoe size conversion table'!$B$6:$D$22,2),VLOOKUP(H987,'Shoe size conversion table'!$J$6:$L$22,2))</f>
        <v>45</v>
      </c>
      <c r="J987" s="12" t="n">
        <f aca="false">IF(G987="Male",VLOOKUP(H987,'Shoe size conversion table'!$B$6:$D$22,3),VLOOKUP(H987,'Shoe size conversion table'!$J$6:$L$22,3))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MONTH(C987:C15954)</f>
        <v>5</v>
      </c>
      <c r="O987" s="8" t="n">
        <f aca="false">K987*(1-L987)</f>
        <v>90.3</v>
      </c>
    </row>
    <row r="988" customFormat="false" ht="11.4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IF(G988="Male",VLOOKUP(H988,'Shoe size conversion table'!$B$6:$D$22,2),VLOOKUP(H988,'Shoe size conversion table'!$J$6:$L$22,2))</f>
        <v>47</v>
      </c>
      <c r="J988" s="12" t="n">
        <f aca="false">IF(G988="Male",VLOOKUP(H988,'Shoe size conversion table'!$B$6:$D$22,3),VLOOKUP(H988,'Shoe size conversion table'!$J$6:$L$22,3))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MONTH(C988:C15955)</f>
        <v>5</v>
      </c>
      <c r="O988" s="8" t="n">
        <f aca="false">K988*(1-L988)</f>
        <v>189</v>
      </c>
    </row>
    <row r="989" customFormat="false" ht="11.4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IF(G989="Male",VLOOKUP(H989,'Shoe size conversion table'!$B$6:$D$22,2),VLOOKUP(H989,'Shoe size conversion table'!$J$6:$L$22,2))</f>
        <v>36-37</v>
      </c>
      <c r="J989" s="12" t="n">
        <f aca="false">IF(G989="Male",VLOOKUP(H989,'Shoe size conversion table'!$B$6:$D$22,3),VLOOKUP(H989,'Shoe size conversion table'!$J$6:$L$22,3))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MONTH(C989:C15956)</f>
        <v>5</v>
      </c>
      <c r="O989" s="8" t="n">
        <f aca="false">K989*(1-L989)</f>
        <v>94.5</v>
      </c>
    </row>
    <row r="990" customFormat="false" ht="11.4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IF(G990="Male",VLOOKUP(H990,'Shoe size conversion table'!$B$6:$D$22,2),VLOOKUP(H990,'Shoe size conversion table'!$J$6:$L$22,2))</f>
        <v>37-38</v>
      </c>
      <c r="J990" s="12" t="n">
        <f aca="false">IF(G990="Male",VLOOKUP(H990,'Shoe size conversion table'!$B$6:$D$22,3),VLOOKUP(H990,'Shoe size conversion table'!$J$6:$L$22,3))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MONTH(C990:C15957)</f>
        <v>5</v>
      </c>
      <c r="O990" s="8" t="n">
        <f aca="false">K990*(1-L990)</f>
        <v>169</v>
      </c>
    </row>
    <row r="991" customFormat="false" ht="11.4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IF(G991="Male",VLOOKUP(H991,'Shoe size conversion table'!$B$6:$D$22,2),VLOOKUP(H991,'Shoe size conversion table'!$J$6:$L$22,2))</f>
        <v>42</v>
      </c>
      <c r="J991" s="12" t="n">
        <f aca="false">IF(G991="Male",VLOOKUP(H991,'Shoe size conversion table'!$B$6:$D$22,3),VLOOKUP(H991,'Shoe size conversion table'!$J$6:$L$22,3))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MONTH(C991:C15958)</f>
        <v>5</v>
      </c>
      <c r="O991" s="8" t="n">
        <f aca="false">K991*(1-L991)</f>
        <v>125.1</v>
      </c>
    </row>
    <row r="992" customFormat="false" ht="11.4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IF(G992="Male",VLOOKUP(H992,'Shoe size conversion table'!$B$6:$D$22,2),VLOOKUP(H992,'Shoe size conversion table'!$J$6:$L$22,2))</f>
        <v>39</v>
      </c>
      <c r="J992" s="12" t="n">
        <f aca="false">IF(G992="Male",VLOOKUP(H992,'Shoe size conversion table'!$B$6:$D$22,3),VLOOKUP(H992,'Shoe size conversion table'!$J$6:$L$22,3))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MONTH(C992:C15959)</f>
        <v>5</v>
      </c>
      <c r="O992" s="8" t="n">
        <f aca="false">K992*(1-L992)</f>
        <v>149</v>
      </c>
    </row>
    <row r="993" customFormat="false" ht="11.4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IF(G993="Male",VLOOKUP(H993,'Shoe size conversion table'!$B$6:$D$22,2),VLOOKUP(H993,'Shoe size conversion table'!$J$6:$L$22,2))</f>
        <v>39-40</v>
      </c>
      <c r="J993" s="12" t="n">
        <f aca="false">IF(G993="Male",VLOOKUP(H993,'Shoe size conversion table'!$B$6:$D$22,3),VLOOKUP(H993,'Shoe size conversion table'!$J$6:$L$22,3))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MONTH(C993:C15960)</f>
        <v>5</v>
      </c>
      <c r="O993" s="8" t="n">
        <f aca="false">K993*(1-L993)</f>
        <v>159.2</v>
      </c>
    </row>
    <row r="994" customFormat="false" ht="11.4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IF(G994="Male",VLOOKUP(H994,'Shoe size conversion table'!$B$6:$D$22,2),VLOOKUP(H994,'Shoe size conversion table'!$J$6:$L$22,2))</f>
        <v>39-40</v>
      </c>
      <c r="J994" s="12" t="n">
        <f aca="false">IF(G994="Male",VLOOKUP(H994,'Shoe size conversion table'!$B$6:$D$22,3),VLOOKUP(H994,'Shoe size conversion table'!$J$6:$L$22,3))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MONTH(C994:C15961)</f>
        <v>5</v>
      </c>
      <c r="O994" s="8" t="n">
        <f aca="false">K994*(1-L994)</f>
        <v>159</v>
      </c>
    </row>
    <row r="995" customFormat="false" ht="11.4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IF(G995="Male",VLOOKUP(H995,'Shoe size conversion table'!$B$6:$D$22,2),VLOOKUP(H995,'Shoe size conversion table'!$J$6:$L$22,2))</f>
        <v>42</v>
      </c>
      <c r="J995" s="12" t="n">
        <f aca="false">IF(G995="Male",VLOOKUP(H995,'Shoe size conversion table'!$B$6:$D$22,3),VLOOKUP(H995,'Shoe size conversion table'!$J$6:$L$22,3))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MONTH(C995:C15962)</f>
        <v>5</v>
      </c>
      <c r="O995" s="8" t="n">
        <f aca="false">K995*(1-L995)</f>
        <v>89.5</v>
      </c>
    </row>
    <row r="996" customFormat="false" ht="11.4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IF(G996="Male",VLOOKUP(H996,'Shoe size conversion table'!$B$6:$D$22,2),VLOOKUP(H996,'Shoe size conversion table'!$J$6:$L$22,2))</f>
        <v>42</v>
      </c>
      <c r="J996" s="12" t="n">
        <f aca="false">IF(G996="Male",VLOOKUP(H996,'Shoe size conversion table'!$B$6:$D$22,3),VLOOKUP(H996,'Shoe size conversion table'!$J$6:$L$22,3))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MONTH(C996:C15963)</f>
        <v>5</v>
      </c>
      <c r="O996" s="8" t="n">
        <f aca="false">K996*(1-L996)</f>
        <v>129</v>
      </c>
    </row>
    <row r="997" customFormat="false" ht="11.4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IF(G997="Male",VLOOKUP(H997,'Shoe size conversion table'!$B$6:$D$22,2),VLOOKUP(H997,'Shoe size conversion table'!$J$6:$L$22,2))</f>
        <v>42</v>
      </c>
      <c r="J997" s="12" t="n">
        <f aca="false">IF(G997="Male",VLOOKUP(H997,'Shoe size conversion table'!$B$6:$D$22,3),VLOOKUP(H997,'Shoe size conversion table'!$J$6:$L$22,3))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MONTH(C997:C15964)</f>
        <v>5</v>
      </c>
      <c r="O997" s="8" t="n">
        <f aca="false">K997*(1-L997)</f>
        <v>74.5</v>
      </c>
    </row>
    <row r="998" customFormat="false" ht="11.4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IF(G998="Male",VLOOKUP(H998,'Shoe size conversion table'!$B$6:$D$22,2),VLOOKUP(H998,'Shoe size conversion table'!$J$6:$L$22,2))</f>
        <v>35-36</v>
      </c>
      <c r="J998" s="12" t="n">
        <f aca="false">IF(G998="Male",VLOOKUP(H998,'Shoe size conversion table'!$B$6:$D$22,3),VLOOKUP(H998,'Shoe size conversion table'!$J$6:$L$22,3))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MONTH(C998:C15965)</f>
        <v>5</v>
      </c>
      <c r="O998" s="8" t="n">
        <f aca="false">K998*(1-L998)</f>
        <v>125.1</v>
      </c>
    </row>
    <row r="999" customFormat="false" ht="11.4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IF(G999="Male",VLOOKUP(H999,'Shoe size conversion table'!$B$6:$D$22,2),VLOOKUP(H999,'Shoe size conversion table'!$J$6:$L$22,2))</f>
        <v>43</v>
      </c>
      <c r="J999" s="12" t="n">
        <f aca="false">IF(G999="Male",VLOOKUP(H999,'Shoe size conversion table'!$B$6:$D$22,3),VLOOKUP(H999,'Shoe size conversion table'!$J$6:$L$22,3))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MONTH(C999:C15966)</f>
        <v>5</v>
      </c>
      <c r="O999" s="8" t="n">
        <f aca="false">K999*(1-L999)</f>
        <v>79.5</v>
      </c>
    </row>
    <row r="1000" customFormat="false" ht="11.4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IF(G1000="Male",VLOOKUP(H1000,'Shoe size conversion table'!$B$6:$D$22,2),VLOOKUP(H1000,'Shoe size conversion table'!$J$6:$L$22,2))</f>
        <v>45</v>
      </c>
      <c r="J1000" s="12" t="n">
        <f aca="false">IF(G1000="Male",VLOOKUP(H1000,'Shoe size conversion table'!$B$6:$D$22,3),VLOOKUP(H1000,'Shoe size conversion table'!$J$6:$L$22,3))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MONTH(C1000:C15967)</f>
        <v>5</v>
      </c>
      <c r="O1000" s="8" t="n">
        <f aca="false">K1000*(1-L1000)</f>
        <v>90.3</v>
      </c>
    </row>
    <row r="1001" customFormat="false" ht="11.4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IF(G1001="Male",VLOOKUP(H1001,'Shoe size conversion table'!$B$6:$D$22,2),VLOOKUP(H1001,'Shoe size conversion table'!$J$6:$L$22,2))</f>
        <v>36-37</v>
      </c>
      <c r="J1001" s="12" t="n">
        <f aca="false">IF(G1001="Male",VLOOKUP(H1001,'Shoe size conversion table'!$B$6:$D$22,3),VLOOKUP(H1001,'Shoe size conversion table'!$J$6:$L$22,3))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MONTH(C1001:C15968)</f>
        <v>5</v>
      </c>
      <c r="O1001" s="8" t="n">
        <f aca="false">K1001*(1-L1001)</f>
        <v>189</v>
      </c>
    </row>
    <row r="1002" customFormat="false" ht="11.4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IF(G1002="Male",VLOOKUP(H1002,'Shoe size conversion table'!$B$6:$D$22,2),VLOOKUP(H1002,'Shoe size conversion table'!$J$6:$L$22,2))</f>
        <v>42-43</v>
      </c>
      <c r="J1002" s="12" t="n">
        <f aca="false">IF(G1002="Male",VLOOKUP(H1002,'Shoe size conversion table'!$B$6:$D$22,3),VLOOKUP(H1002,'Shoe size conversion table'!$J$6:$L$22,3))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MONTH(C1002:C15969)</f>
        <v>5</v>
      </c>
      <c r="O1002" s="8" t="n">
        <f aca="false">K1002*(1-L1002)</f>
        <v>111.3</v>
      </c>
    </row>
    <row r="1003" customFormat="false" ht="11.4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IF(G1003="Male",VLOOKUP(H1003,'Shoe size conversion table'!$B$6:$D$22,2),VLOOKUP(H1003,'Shoe size conversion table'!$J$6:$L$22,2))</f>
        <v>42-43</v>
      </c>
      <c r="J1003" s="12" t="n">
        <f aca="false">IF(G1003="Male",VLOOKUP(H1003,'Shoe size conversion table'!$B$6:$D$22,3),VLOOKUP(H1003,'Shoe size conversion table'!$J$6:$L$22,3))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MONTH(C1003:C15970)</f>
        <v>5</v>
      </c>
      <c r="O1003" s="8" t="n">
        <f aca="false">K1003*(1-L1003)</f>
        <v>139.3</v>
      </c>
    </row>
    <row r="1004" customFormat="false" ht="11.4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IF(G1004="Male",VLOOKUP(H1004,'Shoe size conversion table'!$B$6:$D$22,2),VLOOKUP(H1004,'Shoe size conversion table'!$J$6:$L$22,2))</f>
        <v>39</v>
      </c>
      <c r="J1004" s="12" t="n">
        <f aca="false">IF(G1004="Male",VLOOKUP(H1004,'Shoe size conversion table'!$B$6:$D$22,3),VLOOKUP(H1004,'Shoe size conversion table'!$J$6:$L$22,3))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MONTH(C1004:C15971)</f>
        <v>5</v>
      </c>
      <c r="O1004" s="8" t="n">
        <f aca="false">K1004*(1-L1004)</f>
        <v>159</v>
      </c>
    </row>
    <row r="1005" customFormat="false" ht="11.4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IF(G1005="Male",VLOOKUP(H1005,'Shoe size conversion table'!$B$6:$D$22,2),VLOOKUP(H1005,'Shoe size conversion table'!$J$6:$L$22,2))</f>
        <v>39</v>
      </c>
      <c r="J1005" s="12" t="n">
        <f aca="false">IF(G1005="Male",VLOOKUP(H1005,'Shoe size conversion table'!$B$6:$D$22,3),VLOOKUP(H1005,'Shoe size conversion table'!$J$6:$L$22,3))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MONTH(C1005:C15972)</f>
        <v>5</v>
      </c>
      <c r="O1005" s="8" t="n">
        <f aca="false">K1005*(1-L1005)</f>
        <v>149</v>
      </c>
    </row>
    <row r="1006" customFormat="false" ht="11.4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IF(G1006="Male",VLOOKUP(H1006,'Shoe size conversion table'!$B$6:$D$22,2),VLOOKUP(H1006,'Shoe size conversion table'!$J$6:$L$22,2))</f>
        <v>39</v>
      </c>
      <c r="J1006" s="12" t="n">
        <f aca="false">IF(G1006="Male",VLOOKUP(H1006,'Shoe size conversion table'!$B$6:$D$22,3),VLOOKUP(H1006,'Shoe size conversion table'!$J$6:$L$22,3))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MONTH(C1006:C15973)</f>
        <v>5</v>
      </c>
      <c r="O1006" s="8" t="n">
        <f aca="false">K1006*(1-L1006)</f>
        <v>199</v>
      </c>
    </row>
    <row r="1007" customFormat="false" ht="11.4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IF(G1007="Male",VLOOKUP(H1007,'Shoe size conversion table'!$B$6:$D$22,2),VLOOKUP(H1007,'Shoe size conversion table'!$J$6:$L$22,2))</f>
        <v>39-40</v>
      </c>
      <c r="J1007" s="12" t="n">
        <f aca="false">IF(G1007="Male",VLOOKUP(H1007,'Shoe size conversion table'!$B$6:$D$22,3),VLOOKUP(H1007,'Shoe size conversion table'!$J$6:$L$22,3))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MONTH(C1007:C15974)</f>
        <v>5</v>
      </c>
      <c r="O1007" s="8" t="n">
        <f aca="false">K1007*(1-L1007)</f>
        <v>134.1</v>
      </c>
    </row>
    <row r="1008" customFormat="false" ht="11.4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IF(G1008="Male",VLOOKUP(H1008,'Shoe size conversion table'!$B$6:$D$22,2),VLOOKUP(H1008,'Shoe size conversion table'!$J$6:$L$22,2))</f>
        <v>39-40</v>
      </c>
      <c r="J1008" s="12" t="n">
        <f aca="false">IF(G1008="Male",VLOOKUP(H1008,'Shoe size conversion table'!$B$6:$D$22,3),VLOOKUP(H1008,'Shoe size conversion table'!$J$6:$L$22,3))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MONTH(C1008:C15975)</f>
        <v>5</v>
      </c>
      <c r="O1008" s="8" t="n">
        <f aca="false">K1008*(1-L1008)</f>
        <v>159.2</v>
      </c>
    </row>
    <row r="1009" customFormat="false" ht="11.4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IF(G1009="Male",VLOOKUP(H1009,'Shoe size conversion table'!$B$6:$D$22,2),VLOOKUP(H1009,'Shoe size conversion table'!$J$6:$L$22,2))</f>
        <v>38-39</v>
      </c>
      <c r="J1009" s="12" t="n">
        <f aca="false">IF(G1009="Male",VLOOKUP(H1009,'Shoe size conversion table'!$B$6:$D$22,3),VLOOKUP(H1009,'Shoe size conversion table'!$J$6:$L$22,3))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MONTH(C1009:C15976)</f>
        <v>5</v>
      </c>
      <c r="O1009" s="8" t="n">
        <f aca="false">K1009*(1-L1009)</f>
        <v>132.3</v>
      </c>
    </row>
    <row r="1010" customFormat="false" ht="11.4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IF(G1010="Male",VLOOKUP(H1010,'Shoe size conversion table'!$B$6:$D$22,2),VLOOKUP(H1010,'Shoe size conversion table'!$J$6:$L$22,2))</f>
        <v>43-44</v>
      </c>
      <c r="J1010" s="12" t="n">
        <f aca="false">IF(G1010="Male",VLOOKUP(H1010,'Shoe size conversion table'!$B$6:$D$22,3),VLOOKUP(H1010,'Shoe size conversion table'!$J$6:$L$22,3))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MONTH(C1010:C15977)</f>
        <v>5</v>
      </c>
      <c r="O1010" s="8" t="n">
        <f aca="false">K1010*(1-L1010)</f>
        <v>170.1</v>
      </c>
    </row>
    <row r="1011" customFormat="false" ht="11.4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IF(G1011="Male",VLOOKUP(H1011,'Shoe size conversion table'!$B$6:$D$22,2),VLOOKUP(H1011,'Shoe size conversion table'!$J$6:$L$22,2))</f>
        <v>43-44</v>
      </c>
      <c r="J1011" s="12" t="n">
        <f aca="false">IF(G1011="Male",VLOOKUP(H1011,'Shoe size conversion table'!$B$6:$D$22,3),VLOOKUP(H1011,'Shoe size conversion table'!$J$6:$L$22,3))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MONTH(C1011:C15978)</f>
        <v>5</v>
      </c>
      <c r="O1011" s="8" t="n">
        <f aca="false">K1011*(1-L1011)</f>
        <v>127.2</v>
      </c>
    </row>
    <row r="1012" customFormat="false" ht="11.4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IF(G1012="Male",VLOOKUP(H1012,'Shoe size conversion table'!$B$6:$D$22,2),VLOOKUP(H1012,'Shoe size conversion table'!$J$6:$L$22,2))</f>
        <v>43</v>
      </c>
      <c r="J1012" s="12" t="n">
        <f aca="false">IF(G1012="Male",VLOOKUP(H1012,'Shoe size conversion table'!$B$6:$D$22,3),VLOOKUP(H1012,'Shoe size conversion table'!$J$6:$L$22,3))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MONTH(C1012:C15979)</f>
        <v>5</v>
      </c>
      <c r="O1012" s="8" t="n">
        <f aca="false">K1012*(1-L1012)</f>
        <v>79.5</v>
      </c>
    </row>
    <row r="1013" customFormat="false" ht="11.4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IF(G1013="Male",VLOOKUP(H1013,'Shoe size conversion table'!$B$6:$D$22,2),VLOOKUP(H1013,'Shoe size conversion table'!$J$6:$L$22,2))</f>
        <v>40-41</v>
      </c>
      <c r="J1013" s="12" t="n">
        <f aca="false">IF(G1013="Male",VLOOKUP(H1013,'Shoe size conversion table'!$B$6:$D$22,3),VLOOKUP(H1013,'Shoe size conversion table'!$J$6:$L$22,3))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MONTH(C1013:C15980)</f>
        <v>5</v>
      </c>
      <c r="O1013" s="8" t="n">
        <f aca="false">K1013*(1-L1013)</f>
        <v>89.5</v>
      </c>
    </row>
    <row r="1014" customFormat="false" ht="11.4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IF(G1014="Male",VLOOKUP(H1014,'Shoe size conversion table'!$B$6:$D$22,2),VLOOKUP(H1014,'Shoe size conversion table'!$J$6:$L$22,2))</f>
        <v>39-40</v>
      </c>
      <c r="J1014" s="12" t="n">
        <f aca="false">IF(G1014="Male",VLOOKUP(H1014,'Shoe size conversion table'!$B$6:$D$22,3),VLOOKUP(H1014,'Shoe size conversion table'!$J$6:$L$22,3))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MONTH(C1014:C15981)</f>
        <v>5</v>
      </c>
      <c r="O1014" s="8" t="n">
        <f aca="false">K1014*(1-L1014)</f>
        <v>118.3</v>
      </c>
    </row>
    <row r="1015" customFormat="false" ht="11.4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IF(G1015="Male",VLOOKUP(H1015,'Shoe size conversion table'!$B$6:$D$22,2),VLOOKUP(H1015,'Shoe size conversion table'!$J$6:$L$22,2))</f>
        <v>42</v>
      </c>
      <c r="J1015" s="12" t="n">
        <f aca="false">IF(G1015="Male",VLOOKUP(H1015,'Shoe size conversion table'!$B$6:$D$22,3),VLOOKUP(H1015,'Shoe size conversion table'!$J$6:$L$22,3))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MONTH(C1015:C15982)</f>
        <v>5</v>
      </c>
      <c r="O1015" s="8" t="n">
        <f aca="false">K1015*(1-L1015)</f>
        <v>74.5</v>
      </c>
    </row>
    <row r="1016" customFormat="false" ht="11.4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IF(G1016="Male",VLOOKUP(H1016,'Shoe size conversion table'!$B$6:$D$22,2),VLOOKUP(H1016,'Shoe size conversion table'!$J$6:$L$22,2))</f>
        <v>40-41</v>
      </c>
      <c r="J1016" s="12" t="n">
        <f aca="false">IF(G1016="Male",VLOOKUP(H1016,'Shoe size conversion table'!$B$6:$D$22,3),VLOOKUP(H1016,'Shoe size conversion table'!$J$6:$L$22,3))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MONTH(C1016:C15983)</f>
        <v>5</v>
      </c>
      <c r="O1016" s="8" t="n">
        <f aca="false">K1016*(1-L1016)</f>
        <v>139</v>
      </c>
    </row>
    <row r="1017" customFormat="false" ht="11.4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IF(G1017="Male",VLOOKUP(H1017,'Shoe size conversion table'!$B$6:$D$22,2),VLOOKUP(H1017,'Shoe size conversion table'!$J$6:$L$22,2))</f>
        <v>42-43</v>
      </c>
      <c r="J1017" s="12" t="n">
        <f aca="false">IF(G1017="Male",VLOOKUP(H1017,'Shoe size conversion table'!$B$6:$D$22,3),VLOOKUP(H1017,'Shoe size conversion table'!$J$6:$L$22,3))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MONTH(C1017:C15984)</f>
        <v>5</v>
      </c>
      <c r="O1017" s="8" t="n">
        <f aca="false">K1017*(1-L1017)</f>
        <v>129</v>
      </c>
    </row>
    <row r="1018" customFormat="false" ht="11.4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IF(G1018="Male",VLOOKUP(H1018,'Shoe size conversion table'!$B$6:$D$22,2),VLOOKUP(H1018,'Shoe size conversion table'!$J$6:$L$22,2))</f>
        <v>39</v>
      </c>
      <c r="J1018" s="12" t="n">
        <f aca="false">IF(G1018="Male",VLOOKUP(H1018,'Shoe size conversion table'!$B$6:$D$22,3),VLOOKUP(H1018,'Shoe size conversion table'!$J$6:$L$22,3))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MONTH(C1018:C15985)</f>
        <v>5</v>
      </c>
      <c r="O1018" s="8" t="n">
        <f aca="false">K1018*(1-L1018)</f>
        <v>169</v>
      </c>
    </row>
    <row r="1019" customFormat="false" ht="11.4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IF(G1019="Male",VLOOKUP(H1019,'Shoe size conversion table'!$B$6:$D$22,2),VLOOKUP(H1019,'Shoe size conversion table'!$J$6:$L$22,2))</f>
        <v>42-43</v>
      </c>
      <c r="J1019" s="12" t="n">
        <f aca="false">IF(G1019="Male",VLOOKUP(H1019,'Shoe size conversion table'!$B$6:$D$22,3),VLOOKUP(H1019,'Shoe size conversion table'!$J$6:$L$22,3))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MONTH(C1019:C15986)</f>
        <v>5</v>
      </c>
      <c r="O1019" s="8" t="n">
        <f aca="false">K1019*(1-L1019)</f>
        <v>135.2</v>
      </c>
    </row>
    <row r="1020" customFormat="false" ht="11.4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IF(G1020="Male",VLOOKUP(H1020,'Shoe size conversion table'!$B$6:$D$22,2),VLOOKUP(H1020,'Shoe size conversion table'!$J$6:$L$22,2))</f>
        <v>42</v>
      </c>
      <c r="J1020" s="12" t="n">
        <f aca="false">IF(G1020="Male",VLOOKUP(H1020,'Shoe size conversion table'!$B$6:$D$22,3),VLOOKUP(H1020,'Shoe size conversion table'!$J$6:$L$22,3))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MONTH(C1020:C15987)</f>
        <v>5</v>
      </c>
      <c r="O1020" s="8" t="n">
        <f aca="false">K1020*(1-L1020)</f>
        <v>149</v>
      </c>
    </row>
    <row r="1021" customFormat="false" ht="11.4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IF(G1021="Male",VLOOKUP(H1021,'Shoe size conversion table'!$B$6:$D$22,2),VLOOKUP(H1021,'Shoe size conversion table'!$J$6:$L$22,2))</f>
        <v>43-44</v>
      </c>
      <c r="J1021" s="12" t="n">
        <f aca="false">IF(G1021="Male",VLOOKUP(H1021,'Shoe size conversion table'!$B$6:$D$22,3),VLOOKUP(H1021,'Shoe size conversion table'!$J$6:$L$22,3))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MONTH(C1021:C15988)</f>
        <v>5</v>
      </c>
      <c r="O1021" s="8" t="n">
        <f aca="false">K1021*(1-L1021)</f>
        <v>170.1</v>
      </c>
    </row>
    <row r="1022" customFormat="false" ht="11.4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IF(G1022="Male",VLOOKUP(H1022,'Shoe size conversion table'!$B$6:$D$22,2),VLOOKUP(H1022,'Shoe size conversion table'!$J$6:$L$22,2))</f>
        <v>44-45</v>
      </c>
      <c r="J1022" s="12" t="n">
        <f aca="false">IF(G1022="Male",VLOOKUP(H1022,'Shoe size conversion table'!$B$6:$D$22,3),VLOOKUP(H1022,'Shoe size conversion table'!$J$6:$L$22,3))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MONTH(C1022:C15989)</f>
        <v>5</v>
      </c>
      <c r="O1022" s="8" t="n">
        <f aca="false">K1022*(1-L1022)</f>
        <v>189</v>
      </c>
    </row>
    <row r="1023" customFormat="false" ht="11.4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IF(G1023="Male",VLOOKUP(H1023,'Shoe size conversion table'!$B$6:$D$22,2),VLOOKUP(H1023,'Shoe size conversion table'!$J$6:$L$22,2))</f>
        <v>42</v>
      </c>
      <c r="J1023" s="12" t="n">
        <f aca="false">IF(G1023="Male",VLOOKUP(H1023,'Shoe size conversion table'!$B$6:$D$22,3),VLOOKUP(H1023,'Shoe size conversion table'!$J$6:$L$22,3))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MONTH(C1023:C15990)</f>
        <v>5</v>
      </c>
      <c r="O1023" s="8" t="n">
        <f aca="false">K1023*(1-L1023)</f>
        <v>111.3</v>
      </c>
    </row>
    <row r="1024" customFormat="false" ht="11.4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IF(G1024="Male",VLOOKUP(H1024,'Shoe size conversion table'!$B$6:$D$22,2),VLOOKUP(H1024,'Shoe size conversion table'!$J$6:$L$22,2))</f>
        <v>39</v>
      </c>
      <c r="J1024" s="12" t="n">
        <f aca="false">IF(G1024="Male",VLOOKUP(H1024,'Shoe size conversion table'!$B$6:$D$22,3),VLOOKUP(H1024,'Shoe size conversion table'!$J$6:$L$22,3))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MONTH(C1024:C15991)</f>
        <v>5</v>
      </c>
      <c r="O1024" s="8" t="n">
        <f aca="false">K1024*(1-L1024)</f>
        <v>159</v>
      </c>
    </row>
    <row r="1025" customFormat="false" ht="11.4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IF(G1025="Male",VLOOKUP(H1025,'Shoe size conversion table'!$B$6:$D$22,2),VLOOKUP(H1025,'Shoe size conversion table'!$J$6:$L$22,2))</f>
        <v>38-39</v>
      </c>
      <c r="J1025" s="12" t="n">
        <f aca="false">IF(G1025="Male",VLOOKUP(H1025,'Shoe size conversion table'!$B$6:$D$22,3),VLOOKUP(H1025,'Shoe size conversion table'!$J$6:$L$22,3))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MONTH(C1025:C15992)</f>
        <v>5</v>
      </c>
      <c r="O1025" s="8" t="n">
        <f aca="false">K1025*(1-L1025)</f>
        <v>139</v>
      </c>
    </row>
    <row r="1026" customFormat="false" ht="11.4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IF(G1026="Male",VLOOKUP(H1026,'Shoe size conversion table'!$B$6:$D$22,2),VLOOKUP(H1026,'Shoe size conversion table'!$J$6:$L$22,2))</f>
        <v>39-40</v>
      </c>
      <c r="J1026" s="12" t="n">
        <f aca="false">IF(G1026="Male",VLOOKUP(H1026,'Shoe size conversion table'!$B$6:$D$22,3),VLOOKUP(H1026,'Shoe size conversion table'!$J$6:$L$22,3))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MONTH(C1026:C15993)</f>
        <v>5</v>
      </c>
      <c r="O1026" s="8" t="n">
        <f aca="false">K1026*(1-L1026)</f>
        <v>139</v>
      </c>
    </row>
    <row r="1027" customFormat="false" ht="11.4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IF(G1027="Male",VLOOKUP(H1027,'Shoe size conversion table'!$B$6:$D$22,2),VLOOKUP(H1027,'Shoe size conversion table'!$J$6:$L$22,2))</f>
        <v>39-40</v>
      </c>
      <c r="J1027" s="12" t="n">
        <f aca="false">IF(G1027="Male",VLOOKUP(H1027,'Shoe size conversion table'!$B$6:$D$22,3),VLOOKUP(H1027,'Shoe size conversion table'!$J$6:$L$22,3))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MONTH(C1027:C15994)</f>
        <v>5</v>
      </c>
      <c r="O1027" s="8" t="n">
        <f aca="false">K1027*(1-L1027)</f>
        <v>99.5</v>
      </c>
    </row>
    <row r="1028" customFormat="false" ht="11.4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IF(G1028="Male",VLOOKUP(H1028,'Shoe size conversion table'!$B$6:$D$22,2),VLOOKUP(H1028,'Shoe size conversion table'!$J$6:$L$22,2))</f>
        <v>43-44</v>
      </c>
      <c r="J1028" s="12" t="n">
        <f aca="false">IF(G1028="Male",VLOOKUP(H1028,'Shoe size conversion table'!$B$6:$D$22,3),VLOOKUP(H1028,'Shoe size conversion table'!$J$6:$L$22,3))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MONTH(C1028:C15995)</f>
        <v>5</v>
      </c>
      <c r="O1028" s="8" t="n">
        <f aca="false">K1028*(1-L1028)</f>
        <v>89.5</v>
      </c>
    </row>
    <row r="1029" customFormat="false" ht="11.4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IF(G1029="Male",VLOOKUP(H1029,'Shoe size conversion table'!$B$6:$D$22,2),VLOOKUP(H1029,'Shoe size conversion table'!$J$6:$L$22,2))</f>
        <v>42</v>
      </c>
      <c r="J1029" s="12" t="n">
        <f aca="false">IF(G1029="Male",VLOOKUP(H1029,'Shoe size conversion table'!$B$6:$D$22,3),VLOOKUP(H1029,'Shoe size conversion table'!$J$6:$L$22,3))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MONTH(C1029:C15996)</f>
        <v>5</v>
      </c>
      <c r="O1029" s="8" t="n">
        <f aca="false">K1029*(1-L1029)</f>
        <v>189</v>
      </c>
    </row>
    <row r="1030" customFormat="false" ht="11.4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IF(G1030="Male",VLOOKUP(H1030,'Shoe size conversion table'!$B$6:$D$22,2),VLOOKUP(H1030,'Shoe size conversion table'!$J$6:$L$22,2))</f>
        <v>40-41</v>
      </c>
      <c r="J1030" s="12" t="n">
        <f aca="false">IF(G1030="Male",VLOOKUP(H1030,'Shoe size conversion table'!$B$6:$D$22,3),VLOOKUP(H1030,'Shoe size conversion table'!$J$6:$L$22,3))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MONTH(C1030:C15997)</f>
        <v>5</v>
      </c>
      <c r="O1030" s="8" t="n">
        <f aca="false">K1030*(1-L1030)</f>
        <v>189</v>
      </c>
    </row>
    <row r="1031" customFormat="false" ht="11.4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IF(G1031="Male",VLOOKUP(H1031,'Shoe size conversion table'!$B$6:$D$22,2),VLOOKUP(H1031,'Shoe size conversion table'!$J$6:$L$22,2))</f>
        <v>42</v>
      </c>
      <c r="J1031" s="12" t="n">
        <f aca="false">IF(G1031="Male",VLOOKUP(H1031,'Shoe size conversion table'!$B$6:$D$22,3),VLOOKUP(H1031,'Shoe size conversion table'!$J$6:$L$22,3))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MONTH(C1031:C15998)</f>
        <v>5</v>
      </c>
      <c r="O1031" s="8" t="n">
        <f aca="false">K1031*(1-L1031)</f>
        <v>74.5</v>
      </c>
    </row>
    <row r="1032" customFormat="false" ht="11.4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IF(G1032="Male",VLOOKUP(H1032,'Shoe size conversion table'!$B$6:$D$22,2),VLOOKUP(H1032,'Shoe size conversion table'!$J$6:$L$22,2))</f>
        <v>47</v>
      </c>
      <c r="J1032" s="12" t="n">
        <f aca="false">IF(G1032="Male",VLOOKUP(H1032,'Shoe size conversion table'!$B$6:$D$22,3),VLOOKUP(H1032,'Shoe size conversion table'!$J$6:$L$22,3))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MONTH(C1032:C15999)</f>
        <v>5</v>
      </c>
      <c r="O1032" s="8" t="n">
        <f aca="false">K1032*(1-L1032)</f>
        <v>189</v>
      </c>
    </row>
    <row r="1033" customFormat="false" ht="11.4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IF(G1033="Male",VLOOKUP(H1033,'Shoe size conversion table'!$B$6:$D$22,2),VLOOKUP(H1033,'Shoe size conversion table'!$J$6:$L$22,2))</f>
        <v>43-44</v>
      </c>
      <c r="J1033" s="12" t="n">
        <f aca="false">IF(G1033="Male",VLOOKUP(H1033,'Shoe size conversion table'!$B$6:$D$22,3),VLOOKUP(H1033,'Shoe size conversion table'!$J$6:$L$22,3))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MONTH(C1033:C16000)</f>
        <v>5</v>
      </c>
      <c r="O1033" s="8" t="n">
        <f aca="false">K1033*(1-L1033)</f>
        <v>161.1</v>
      </c>
    </row>
    <row r="1034" customFormat="false" ht="11.4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IF(G1034="Male",VLOOKUP(H1034,'Shoe size conversion table'!$B$6:$D$22,2),VLOOKUP(H1034,'Shoe size conversion table'!$J$6:$L$22,2))</f>
        <v>40-41</v>
      </c>
      <c r="J1034" s="12" t="n">
        <f aca="false">IF(G1034="Male",VLOOKUP(H1034,'Shoe size conversion table'!$B$6:$D$22,3),VLOOKUP(H1034,'Shoe size conversion table'!$J$6:$L$22,3))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MONTH(C1034:C16001)</f>
        <v>5</v>
      </c>
      <c r="O1034" s="8" t="n">
        <f aca="false">K1034*(1-L1034)</f>
        <v>139</v>
      </c>
    </row>
    <row r="1035" customFormat="false" ht="11.4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IF(G1035="Male",VLOOKUP(H1035,'Shoe size conversion table'!$B$6:$D$22,2),VLOOKUP(H1035,'Shoe size conversion table'!$J$6:$L$22,2))</f>
        <v>43-44</v>
      </c>
      <c r="J1035" s="12" t="n">
        <f aca="false">IF(G1035="Male",VLOOKUP(H1035,'Shoe size conversion table'!$B$6:$D$22,3),VLOOKUP(H1035,'Shoe size conversion table'!$J$6:$L$22,3))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MONTH(C1035:C16002)</f>
        <v>5</v>
      </c>
      <c r="O1035" s="8" t="n">
        <f aca="false">K1035*(1-L1035)</f>
        <v>89.5</v>
      </c>
    </row>
    <row r="1036" customFormat="false" ht="11.4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IF(G1036="Male",VLOOKUP(H1036,'Shoe size conversion table'!$B$6:$D$22,2),VLOOKUP(H1036,'Shoe size conversion table'!$J$6:$L$22,2))</f>
        <v>42-43</v>
      </c>
      <c r="J1036" s="12" t="n">
        <f aca="false">IF(G1036="Male",VLOOKUP(H1036,'Shoe size conversion table'!$B$6:$D$22,3),VLOOKUP(H1036,'Shoe size conversion table'!$J$6:$L$22,3))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MONTH(C1036:C16003)</f>
        <v>5</v>
      </c>
      <c r="O1036" s="8" t="n">
        <f aca="false">K1036*(1-L1036)</f>
        <v>139.3</v>
      </c>
    </row>
    <row r="1037" customFormat="false" ht="11.4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IF(G1037="Male",VLOOKUP(H1037,'Shoe size conversion table'!$B$6:$D$22,2),VLOOKUP(H1037,'Shoe size conversion table'!$J$6:$L$22,2))</f>
        <v>39</v>
      </c>
      <c r="J1037" s="12" t="n">
        <f aca="false">IF(G1037="Male",VLOOKUP(H1037,'Shoe size conversion table'!$B$6:$D$22,3),VLOOKUP(H1037,'Shoe size conversion table'!$J$6:$L$22,3))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MONTH(C1037:C16004)</f>
        <v>5</v>
      </c>
      <c r="O1037" s="8" t="n">
        <f aca="false">K1037*(1-L1037)</f>
        <v>159</v>
      </c>
    </row>
    <row r="1038" customFormat="false" ht="11.4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IF(G1038="Male",VLOOKUP(H1038,'Shoe size conversion table'!$B$6:$D$22,2),VLOOKUP(H1038,'Shoe size conversion table'!$J$6:$L$22,2))</f>
        <v>42</v>
      </c>
      <c r="J1038" s="12" t="n">
        <f aca="false">IF(G1038="Male",VLOOKUP(H1038,'Shoe size conversion table'!$B$6:$D$22,3),VLOOKUP(H1038,'Shoe size conversion table'!$J$6:$L$22,3))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MONTH(C1038:C16005)</f>
        <v>5</v>
      </c>
      <c r="O1038" s="8" t="n">
        <f aca="false">K1038*(1-L1038)</f>
        <v>99.5</v>
      </c>
    </row>
    <row r="1039" customFormat="false" ht="11.4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IF(G1039="Male",VLOOKUP(H1039,'Shoe size conversion table'!$B$6:$D$22,2),VLOOKUP(H1039,'Shoe size conversion table'!$J$6:$L$22,2))</f>
        <v>45</v>
      </c>
      <c r="J1039" s="12" t="n">
        <f aca="false">IF(G1039="Male",VLOOKUP(H1039,'Shoe size conversion table'!$B$6:$D$22,3),VLOOKUP(H1039,'Shoe size conversion table'!$J$6:$L$22,3))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MONTH(C1039:C16006)</f>
        <v>5</v>
      </c>
      <c r="O1039" s="8" t="n">
        <f aca="false">K1039*(1-L1039)</f>
        <v>90.3</v>
      </c>
    </row>
    <row r="1040" customFormat="false" ht="11.4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IF(G1040="Male",VLOOKUP(H1040,'Shoe size conversion table'!$B$6:$D$22,2),VLOOKUP(H1040,'Shoe size conversion table'!$J$6:$L$22,2))</f>
        <v>39</v>
      </c>
      <c r="J1040" s="12" t="n">
        <f aca="false">IF(G1040="Male",VLOOKUP(H1040,'Shoe size conversion table'!$B$6:$D$22,3),VLOOKUP(H1040,'Shoe size conversion table'!$J$6:$L$22,3))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MONTH(C1040:C16007)</f>
        <v>5</v>
      </c>
      <c r="O1040" s="8" t="n">
        <f aca="false">K1040*(1-L1040)</f>
        <v>189</v>
      </c>
    </row>
    <row r="1041" customFormat="false" ht="11.4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IF(G1041="Male",VLOOKUP(H1041,'Shoe size conversion table'!$B$6:$D$22,2),VLOOKUP(H1041,'Shoe size conversion table'!$J$6:$L$22,2))</f>
        <v>44-45</v>
      </c>
      <c r="J1041" s="12" t="n">
        <f aca="false">IF(G1041="Male",VLOOKUP(H1041,'Shoe size conversion table'!$B$6:$D$22,3),VLOOKUP(H1041,'Shoe size conversion table'!$J$6:$L$22,3))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MONTH(C1041:C16008)</f>
        <v>5</v>
      </c>
      <c r="O1041" s="8" t="n">
        <f aca="false">K1041*(1-L1041)</f>
        <v>189</v>
      </c>
    </row>
    <row r="1042" customFormat="false" ht="11.4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IF(G1042="Male",VLOOKUP(H1042,'Shoe size conversion table'!$B$6:$D$22,2),VLOOKUP(H1042,'Shoe size conversion table'!$J$6:$L$22,2))</f>
        <v>40-41</v>
      </c>
      <c r="J1042" s="12" t="n">
        <f aca="false">IF(G1042="Male",VLOOKUP(H1042,'Shoe size conversion table'!$B$6:$D$22,3),VLOOKUP(H1042,'Shoe size conversion table'!$J$6:$L$22,3))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MONTH(C1042:C16009)</f>
        <v>5</v>
      </c>
      <c r="O1042" s="8" t="n">
        <f aca="false">K1042*(1-L1042)</f>
        <v>139</v>
      </c>
    </row>
    <row r="1043" customFormat="false" ht="11.4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IF(G1043="Male",VLOOKUP(H1043,'Shoe size conversion table'!$B$6:$D$22,2),VLOOKUP(H1043,'Shoe size conversion table'!$J$6:$L$22,2))</f>
        <v>39</v>
      </c>
      <c r="J1043" s="12" t="n">
        <f aca="false">IF(G1043="Male",VLOOKUP(H1043,'Shoe size conversion table'!$B$6:$D$22,3),VLOOKUP(H1043,'Shoe size conversion table'!$J$6:$L$22,3))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MONTH(C1043:C16010)</f>
        <v>5</v>
      </c>
      <c r="O1043" s="8" t="n">
        <f aca="false">K1043*(1-L1043)</f>
        <v>159</v>
      </c>
    </row>
    <row r="1044" customFormat="false" ht="11.4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IF(G1044="Male",VLOOKUP(H1044,'Shoe size conversion table'!$B$6:$D$22,2),VLOOKUP(H1044,'Shoe size conversion table'!$J$6:$L$22,2))</f>
        <v>39-40</v>
      </c>
      <c r="J1044" s="12" t="n">
        <f aca="false">IF(G1044="Male",VLOOKUP(H1044,'Shoe size conversion table'!$B$6:$D$22,3),VLOOKUP(H1044,'Shoe size conversion table'!$J$6:$L$22,3))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MONTH(C1044:C16011)</f>
        <v>5</v>
      </c>
      <c r="O1044" s="8" t="n">
        <f aca="false">K1044*(1-L1044)</f>
        <v>99.5</v>
      </c>
    </row>
    <row r="1045" customFormat="false" ht="11.4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IF(G1045="Male",VLOOKUP(H1045,'Shoe size conversion table'!$B$6:$D$22,2),VLOOKUP(H1045,'Shoe size conversion table'!$J$6:$L$22,2))</f>
        <v>43-44</v>
      </c>
      <c r="J1045" s="12" t="n">
        <f aca="false">IF(G1045="Male",VLOOKUP(H1045,'Shoe size conversion table'!$B$6:$D$22,3),VLOOKUP(H1045,'Shoe size conversion table'!$J$6:$L$22,3))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MONTH(C1045:C16012)</f>
        <v>5</v>
      </c>
      <c r="O1045" s="8" t="n">
        <f aca="false">K1045*(1-L1045)</f>
        <v>189</v>
      </c>
    </row>
    <row r="1046" customFormat="false" ht="11.4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IF(G1046="Male",VLOOKUP(H1046,'Shoe size conversion table'!$B$6:$D$22,2),VLOOKUP(H1046,'Shoe size conversion table'!$J$6:$L$22,2))</f>
        <v>42</v>
      </c>
      <c r="J1046" s="12" t="n">
        <f aca="false">IF(G1046="Male",VLOOKUP(H1046,'Shoe size conversion table'!$B$6:$D$22,3),VLOOKUP(H1046,'Shoe size conversion table'!$J$6:$L$22,3))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MONTH(C1046:C16013)</f>
        <v>5</v>
      </c>
      <c r="O1046" s="8" t="n">
        <f aca="false">K1046*(1-L1046)</f>
        <v>129</v>
      </c>
    </row>
    <row r="1047" customFormat="false" ht="11.4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IF(G1047="Male",VLOOKUP(H1047,'Shoe size conversion table'!$B$6:$D$22,2),VLOOKUP(H1047,'Shoe size conversion table'!$J$6:$L$22,2))</f>
        <v>39</v>
      </c>
      <c r="J1047" s="12" t="n">
        <f aca="false">IF(G1047="Male",VLOOKUP(H1047,'Shoe size conversion table'!$B$6:$D$22,3),VLOOKUP(H1047,'Shoe size conversion table'!$J$6:$L$22,3))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MONTH(C1047:C16014)</f>
        <v>5</v>
      </c>
      <c r="O1047" s="8" t="n">
        <f aca="false">K1047*(1-L1047)</f>
        <v>149</v>
      </c>
    </row>
    <row r="1048" customFormat="false" ht="11.4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IF(G1048="Male",VLOOKUP(H1048,'Shoe size conversion table'!$B$6:$D$22,2),VLOOKUP(H1048,'Shoe size conversion table'!$J$6:$L$22,2))</f>
        <v>41-42</v>
      </c>
      <c r="J1048" s="12" t="n">
        <f aca="false">IF(G1048="Male",VLOOKUP(H1048,'Shoe size conversion table'!$B$6:$D$22,3),VLOOKUP(H1048,'Shoe size conversion table'!$J$6:$L$22,3))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MONTH(C1048:C16015)</f>
        <v>5</v>
      </c>
      <c r="O1048" s="8" t="n">
        <f aca="false">K1048*(1-L1048)</f>
        <v>170.1</v>
      </c>
    </row>
    <row r="1049" customFormat="false" ht="11.4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IF(G1049="Male",VLOOKUP(H1049,'Shoe size conversion table'!$B$6:$D$22,2),VLOOKUP(H1049,'Shoe size conversion table'!$J$6:$L$22,2))</f>
        <v>42-43</v>
      </c>
      <c r="J1049" s="12" t="n">
        <f aca="false">IF(G1049="Male",VLOOKUP(H1049,'Shoe size conversion table'!$B$6:$D$22,3),VLOOKUP(H1049,'Shoe size conversion table'!$J$6:$L$22,3))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MONTH(C1049:C16016)</f>
        <v>5</v>
      </c>
      <c r="O1049" s="8" t="n">
        <f aca="false">K1049*(1-L1049)</f>
        <v>169</v>
      </c>
    </row>
    <row r="1050" customFormat="false" ht="11.4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IF(G1050="Male",VLOOKUP(H1050,'Shoe size conversion table'!$B$6:$D$22,2),VLOOKUP(H1050,'Shoe size conversion table'!$J$6:$L$22,2))</f>
        <v>44-45</v>
      </c>
      <c r="J1050" s="12" t="n">
        <f aca="false">IF(G1050="Male",VLOOKUP(H1050,'Shoe size conversion table'!$B$6:$D$22,3),VLOOKUP(H1050,'Shoe size conversion table'!$J$6:$L$22,3))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MONTH(C1050:C16017)</f>
        <v>5</v>
      </c>
      <c r="O1050" s="8" t="n">
        <f aca="false">K1050*(1-L1050)</f>
        <v>74.5</v>
      </c>
    </row>
    <row r="1051" customFormat="false" ht="11.4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IF(G1051="Male",VLOOKUP(H1051,'Shoe size conversion table'!$B$6:$D$22,2),VLOOKUP(H1051,'Shoe size conversion table'!$J$6:$L$22,2))</f>
        <v>40-41</v>
      </c>
      <c r="J1051" s="12" t="n">
        <f aca="false">IF(G1051="Male",VLOOKUP(H1051,'Shoe size conversion table'!$B$6:$D$22,3),VLOOKUP(H1051,'Shoe size conversion table'!$J$6:$L$22,3))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MONTH(C1051:C16018)</f>
        <v>5</v>
      </c>
      <c r="O1051" s="8" t="n">
        <f aca="false">K1051*(1-L1051)</f>
        <v>169</v>
      </c>
    </row>
    <row r="1052" customFormat="false" ht="11.4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IF(G1052="Male",VLOOKUP(H1052,'Shoe size conversion table'!$B$6:$D$22,2),VLOOKUP(H1052,'Shoe size conversion table'!$J$6:$L$22,2))</f>
        <v>39</v>
      </c>
      <c r="J1052" s="12" t="n">
        <f aca="false">IF(G1052="Male",VLOOKUP(H1052,'Shoe size conversion table'!$B$6:$D$22,3),VLOOKUP(H1052,'Shoe size conversion table'!$J$6:$L$22,3))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MONTH(C1052:C16019)</f>
        <v>5</v>
      </c>
      <c r="O1052" s="8" t="n">
        <f aca="false">K1052*(1-L1052)</f>
        <v>169</v>
      </c>
    </row>
    <row r="1053" customFormat="false" ht="11.4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IF(G1053="Male",VLOOKUP(H1053,'Shoe size conversion table'!$B$6:$D$22,2),VLOOKUP(H1053,'Shoe size conversion table'!$J$6:$L$22,2))</f>
        <v>43-44</v>
      </c>
      <c r="J1053" s="12" t="n">
        <f aca="false">IF(G1053="Male",VLOOKUP(H1053,'Shoe size conversion table'!$B$6:$D$22,3),VLOOKUP(H1053,'Shoe size conversion table'!$J$6:$L$22,3))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MONTH(C1053:C16020)</f>
        <v>5</v>
      </c>
      <c r="O1053" s="8" t="n">
        <f aca="false">K1053*(1-L1053)</f>
        <v>89.5</v>
      </c>
    </row>
    <row r="1054" customFormat="false" ht="11.4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IF(G1054="Male",VLOOKUP(H1054,'Shoe size conversion table'!$B$6:$D$22,2),VLOOKUP(H1054,'Shoe size conversion table'!$J$6:$L$22,2))</f>
        <v>43</v>
      </c>
      <c r="J1054" s="12" t="n">
        <f aca="false">IF(G1054="Male",VLOOKUP(H1054,'Shoe size conversion table'!$B$6:$D$22,3),VLOOKUP(H1054,'Shoe size conversion table'!$J$6:$L$22,3))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MONTH(C1054:C16021)</f>
        <v>5</v>
      </c>
      <c r="O1054" s="8" t="n">
        <f aca="false">K1054*(1-L1054)</f>
        <v>199</v>
      </c>
    </row>
    <row r="1055" customFormat="false" ht="11.4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IF(G1055="Male",VLOOKUP(H1055,'Shoe size conversion table'!$B$6:$D$22,2),VLOOKUP(H1055,'Shoe size conversion table'!$J$6:$L$22,2))</f>
        <v>43</v>
      </c>
      <c r="J1055" s="12" t="n">
        <f aca="false">IF(G1055="Male",VLOOKUP(H1055,'Shoe size conversion table'!$B$6:$D$22,3),VLOOKUP(H1055,'Shoe size conversion table'!$J$6:$L$22,3))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MONTH(C1055:C16022)</f>
        <v>5</v>
      </c>
      <c r="O1055" s="8" t="n">
        <f aca="false">K1055*(1-L1055)</f>
        <v>159</v>
      </c>
    </row>
    <row r="1056" customFormat="false" ht="11.4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IF(G1056="Male",VLOOKUP(H1056,'Shoe size conversion table'!$B$6:$D$22,2),VLOOKUP(H1056,'Shoe size conversion table'!$J$6:$L$22,2))</f>
        <v>37-38</v>
      </c>
      <c r="J1056" s="12" t="n">
        <f aca="false">IF(G1056="Male",VLOOKUP(H1056,'Shoe size conversion table'!$B$6:$D$22,3),VLOOKUP(H1056,'Shoe size conversion table'!$J$6:$L$22,3))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MONTH(C1056:C16023)</f>
        <v>5</v>
      </c>
      <c r="O1056" s="8" t="n">
        <f aca="false">K1056*(1-L1056)</f>
        <v>159</v>
      </c>
    </row>
    <row r="1057" customFormat="false" ht="11.4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IF(G1057="Male",VLOOKUP(H1057,'Shoe size conversion table'!$B$6:$D$22,2),VLOOKUP(H1057,'Shoe size conversion table'!$J$6:$L$22,2))</f>
        <v>43-44</v>
      </c>
      <c r="J1057" s="12" t="n">
        <f aca="false">IF(G1057="Male",VLOOKUP(H1057,'Shoe size conversion table'!$B$6:$D$22,3),VLOOKUP(H1057,'Shoe size conversion table'!$J$6:$L$22,3))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MONTH(C1057:C16024)</f>
        <v>5</v>
      </c>
      <c r="O1057" s="8" t="n">
        <f aca="false">K1057*(1-L1057)</f>
        <v>161.1</v>
      </c>
    </row>
    <row r="1058" customFormat="false" ht="11.4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IF(G1058="Male",VLOOKUP(H1058,'Shoe size conversion table'!$B$6:$D$22,2),VLOOKUP(H1058,'Shoe size conversion table'!$J$6:$L$22,2))</f>
        <v>39</v>
      </c>
      <c r="J1058" s="12" t="n">
        <f aca="false">IF(G1058="Male",VLOOKUP(H1058,'Shoe size conversion table'!$B$6:$D$22,3),VLOOKUP(H1058,'Shoe size conversion table'!$J$6:$L$22,3))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MONTH(C1058:C16025)</f>
        <v>5</v>
      </c>
      <c r="O1058" s="8" t="n">
        <f aca="false">K1058*(1-L1058)</f>
        <v>79.5</v>
      </c>
    </row>
    <row r="1059" customFormat="false" ht="11.4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IF(G1059="Male",VLOOKUP(H1059,'Shoe size conversion table'!$B$6:$D$22,2),VLOOKUP(H1059,'Shoe size conversion table'!$J$6:$L$22,2))</f>
        <v>39</v>
      </c>
      <c r="J1059" s="12" t="n">
        <f aca="false">IF(G1059="Male",VLOOKUP(H1059,'Shoe size conversion table'!$B$6:$D$22,3),VLOOKUP(H1059,'Shoe size conversion table'!$J$6:$L$22,3))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MONTH(C1059:C16026)</f>
        <v>5</v>
      </c>
      <c r="O1059" s="8" t="n">
        <f aca="false">K1059*(1-L1059)</f>
        <v>116.1</v>
      </c>
    </row>
    <row r="1060" customFormat="false" ht="11.4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IF(G1060="Male",VLOOKUP(H1060,'Shoe size conversion table'!$B$6:$D$22,2),VLOOKUP(H1060,'Shoe size conversion table'!$J$6:$L$22,2))</f>
        <v>39-40</v>
      </c>
      <c r="J1060" s="12" t="n">
        <f aca="false">IF(G1060="Male",VLOOKUP(H1060,'Shoe size conversion table'!$B$6:$D$22,3),VLOOKUP(H1060,'Shoe size conversion table'!$J$6:$L$22,3))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MONTH(C1060:C16027)</f>
        <v>5</v>
      </c>
      <c r="O1060" s="8" t="n">
        <f aca="false">K1060*(1-L1060)</f>
        <v>149</v>
      </c>
    </row>
    <row r="1061" customFormat="false" ht="11.4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IF(G1061="Male",VLOOKUP(H1061,'Shoe size conversion table'!$B$6:$D$22,2),VLOOKUP(H1061,'Shoe size conversion table'!$J$6:$L$22,2))</f>
        <v>41</v>
      </c>
      <c r="J1061" s="12" t="n">
        <f aca="false">IF(G1061="Male",VLOOKUP(H1061,'Shoe size conversion table'!$B$6:$D$22,3),VLOOKUP(H1061,'Shoe size conversion table'!$J$6:$L$22,3))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MONTH(C1061:C16028)</f>
        <v>5</v>
      </c>
      <c r="O1061" s="8" t="n">
        <f aca="false">K1061*(1-L1061)</f>
        <v>179</v>
      </c>
    </row>
    <row r="1062" customFormat="false" ht="11.4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IF(G1062="Male",VLOOKUP(H1062,'Shoe size conversion table'!$B$6:$D$22,2),VLOOKUP(H1062,'Shoe size conversion table'!$J$6:$L$22,2))</f>
        <v>42-43</v>
      </c>
      <c r="J1062" s="12" t="n">
        <f aca="false">IF(G1062="Male",VLOOKUP(H1062,'Shoe size conversion table'!$B$6:$D$22,3),VLOOKUP(H1062,'Shoe size conversion table'!$J$6:$L$22,3))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MONTH(C1062:C16029)</f>
        <v>5</v>
      </c>
      <c r="O1062" s="8" t="n">
        <f aca="false">K1062*(1-L1062)</f>
        <v>69.5</v>
      </c>
    </row>
    <row r="1063" customFormat="false" ht="11.4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IF(G1063="Male",VLOOKUP(H1063,'Shoe size conversion table'!$B$6:$D$22,2),VLOOKUP(H1063,'Shoe size conversion table'!$J$6:$L$22,2))</f>
        <v>38-39</v>
      </c>
      <c r="J1063" s="12" t="n">
        <f aca="false">IF(G1063="Male",VLOOKUP(H1063,'Shoe size conversion table'!$B$6:$D$22,3),VLOOKUP(H1063,'Shoe size conversion table'!$J$6:$L$22,3))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MONTH(C1063:C16030)</f>
        <v>5</v>
      </c>
      <c r="O1063" s="8" t="n">
        <f aca="false">K1063*(1-L1063)</f>
        <v>118.3</v>
      </c>
    </row>
    <row r="1064" customFormat="false" ht="11.4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IF(G1064="Male",VLOOKUP(H1064,'Shoe size conversion table'!$B$6:$D$22,2),VLOOKUP(H1064,'Shoe size conversion table'!$J$6:$L$22,2))</f>
        <v>43</v>
      </c>
      <c r="J1064" s="12" t="n">
        <f aca="false">IF(G1064="Male",VLOOKUP(H1064,'Shoe size conversion table'!$B$6:$D$22,3),VLOOKUP(H1064,'Shoe size conversion table'!$J$6:$L$22,3))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MONTH(C1064:C16031)</f>
        <v>5</v>
      </c>
      <c r="O1064" s="8" t="n">
        <f aca="false">K1064*(1-L1064)</f>
        <v>152.1</v>
      </c>
    </row>
    <row r="1065" customFormat="false" ht="11.4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IF(G1065="Male",VLOOKUP(H1065,'Shoe size conversion table'!$B$6:$D$22,2),VLOOKUP(H1065,'Shoe size conversion table'!$J$6:$L$22,2))</f>
        <v>37-38</v>
      </c>
      <c r="J1065" s="12" t="n">
        <f aca="false">IF(G1065="Male",VLOOKUP(H1065,'Shoe size conversion table'!$B$6:$D$22,3),VLOOKUP(H1065,'Shoe size conversion table'!$J$6:$L$22,3))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MONTH(C1065:C16032)</f>
        <v>5</v>
      </c>
      <c r="O1065" s="8" t="n">
        <f aca="false">K1065*(1-L1065)</f>
        <v>161.1</v>
      </c>
    </row>
    <row r="1066" customFormat="false" ht="11.4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IF(G1066="Male",VLOOKUP(H1066,'Shoe size conversion table'!$B$6:$D$22,2),VLOOKUP(H1066,'Shoe size conversion table'!$J$6:$L$22,2))</f>
        <v>39</v>
      </c>
      <c r="J1066" s="12" t="n">
        <f aca="false">IF(G1066="Male",VLOOKUP(H1066,'Shoe size conversion table'!$B$6:$D$22,3),VLOOKUP(H1066,'Shoe size conversion table'!$J$6:$L$22,3))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MONTH(C1066:C16033)</f>
        <v>5</v>
      </c>
      <c r="O1066" s="8" t="n">
        <f aca="false">K1066*(1-L1066)</f>
        <v>189</v>
      </c>
    </row>
    <row r="1067" customFormat="false" ht="11.4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IF(G1067="Male",VLOOKUP(H1067,'Shoe size conversion table'!$B$6:$D$22,2),VLOOKUP(H1067,'Shoe size conversion table'!$J$6:$L$22,2))</f>
        <v>39</v>
      </c>
      <c r="J1067" s="12" t="n">
        <f aca="false">IF(G1067="Male",VLOOKUP(H1067,'Shoe size conversion table'!$B$6:$D$22,3),VLOOKUP(H1067,'Shoe size conversion table'!$J$6:$L$22,3))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MONTH(C1067:C16034)</f>
        <v>5</v>
      </c>
      <c r="O1067" s="8" t="n">
        <f aca="false">K1067*(1-L1067)</f>
        <v>139</v>
      </c>
    </row>
    <row r="1068" customFormat="false" ht="11.4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IF(G1068="Male",VLOOKUP(H1068,'Shoe size conversion table'!$B$6:$D$22,2),VLOOKUP(H1068,'Shoe size conversion table'!$J$6:$L$22,2))</f>
        <v>39-40</v>
      </c>
      <c r="J1068" s="12" t="n">
        <f aca="false">IF(G1068="Male",VLOOKUP(H1068,'Shoe size conversion table'!$B$6:$D$22,3),VLOOKUP(H1068,'Shoe size conversion table'!$J$6:$L$22,3))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MONTH(C1068:C16035)</f>
        <v>5</v>
      </c>
      <c r="O1068" s="8" t="n">
        <f aca="false">K1068*(1-L1068)</f>
        <v>179</v>
      </c>
    </row>
    <row r="1069" customFormat="false" ht="11.4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IF(G1069="Male",VLOOKUP(H1069,'Shoe size conversion table'!$B$6:$D$22,2),VLOOKUP(H1069,'Shoe size conversion table'!$J$6:$L$22,2))</f>
        <v>38-39</v>
      </c>
      <c r="J1069" s="12" t="n">
        <f aca="false">IF(G1069="Male",VLOOKUP(H1069,'Shoe size conversion table'!$B$6:$D$22,3),VLOOKUP(H1069,'Shoe size conversion table'!$J$6:$L$22,3))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MONTH(C1069:C16036)</f>
        <v>5</v>
      </c>
      <c r="O1069" s="8" t="n">
        <f aca="false">K1069*(1-L1069)</f>
        <v>116.1</v>
      </c>
    </row>
    <row r="1070" customFormat="false" ht="11.4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IF(G1070="Male",VLOOKUP(H1070,'Shoe size conversion table'!$B$6:$D$22,2),VLOOKUP(H1070,'Shoe size conversion table'!$J$6:$L$22,2))</f>
        <v>42</v>
      </c>
      <c r="J1070" s="12" t="n">
        <f aca="false">IF(G1070="Male",VLOOKUP(H1070,'Shoe size conversion table'!$B$6:$D$22,3),VLOOKUP(H1070,'Shoe size conversion table'!$J$6:$L$22,3))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MONTH(C1070:C16037)</f>
        <v>5</v>
      </c>
      <c r="O1070" s="8" t="n">
        <f aca="false">K1070*(1-L1070)</f>
        <v>116.1</v>
      </c>
    </row>
    <row r="1071" customFormat="false" ht="11.4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IF(G1071="Male",VLOOKUP(H1071,'Shoe size conversion table'!$B$6:$D$22,2),VLOOKUP(H1071,'Shoe size conversion table'!$J$6:$L$22,2))</f>
        <v>40-41</v>
      </c>
      <c r="J1071" s="12" t="n">
        <f aca="false">IF(G1071="Male",VLOOKUP(H1071,'Shoe size conversion table'!$B$6:$D$22,3),VLOOKUP(H1071,'Shoe size conversion table'!$J$6:$L$22,3))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MONTH(C1071:C16038)</f>
        <v>5</v>
      </c>
      <c r="O1071" s="8" t="n">
        <f aca="false">K1071*(1-L1071)</f>
        <v>179</v>
      </c>
    </row>
    <row r="1072" customFormat="false" ht="11.4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IF(G1072="Male",VLOOKUP(H1072,'Shoe size conversion table'!$B$6:$D$22,2),VLOOKUP(H1072,'Shoe size conversion table'!$J$6:$L$22,2))</f>
        <v>42-43</v>
      </c>
      <c r="J1072" s="12" t="n">
        <f aca="false">IF(G1072="Male",VLOOKUP(H1072,'Shoe size conversion table'!$B$6:$D$22,3),VLOOKUP(H1072,'Shoe size conversion table'!$J$6:$L$22,3))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MONTH(C1072:C16039)</f>
        <v>5</v>
      </c>
      <c r="O1072" s="8" t="n">
        <f aca="false">K1072*(1-L1072)</f>
        <v>84.5</v>
      </c>
    </row>
    <row r="1073" customFormat="false" ht="11.4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IF(G1073="Male",VLOOKUP(H1073,'Shoe size conversion table'!$B$6:$D$22,2),VLOOKUP(H1073,'Shoe size conversion table'!$J$6:$L$22,2))</f>
        <v>44</v>
      </c>
      <c r="J1073" s="12" t="n">
        <f aca="false">IF(G1073="Male",VLOOKUP(H1073,'Shoe size conversion table'!$B$6:$D$22,3),VLOOKUP(H1073,'Shoe size conversion table'!$J$6:$L$22,3))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MONTH(C1073:C16040)</f>
        <v>5</v>
      </c>
      <c r="O1073" s="8" t="n">
        <f aca="false">K1073*(1-L1073)</f>
        <v>161.1</v>
      </c>
    </row>
    <row r="1074" customFormat="false" ht="11.4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IF(G1074="Male",VLOOKUP(H1074,'Shoe size conversion table'!$B$6:$D$22,2),VLOOKUP(H1074,'Shoe size conversion table'!$J$6:$L$22,2))</f>
        <v>45</v>
      </c>
      <c r="J1074" s="12" t="n">
        <f aca="false">IF(G1074="Male",VLOOKUP(H1074,'Shoe size conversion table'!$B$6:$D$22,3),VLOOKUP(H1074,'Shoe size conversion table'!$J$6:$L$22,3))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MONTH(C1074:C16041)</f>
        <v>5</v>
      </c>
      <c r="O1074" s="8" t="n">
        <f aca="false">K1074*(1-L1074)</f>
        <v>169</v>
      </c>
    </row>
    <row r="1075" customFormat="false" ht="11.4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IF(G1075="Male",VLOOKUP(H1075,'Shoe size conversion table'!$B$6:$D$22,2),VLOOKUP(H1075,'Shoe size conversion table'!$J$6:$L$22,2))</f>
        <v>42</v>
      </c>
      <c r="J1075" s="12" t="n">
        <f aca="false">IF(G1075="Male",VLOOKUP(H1075,'Shoe size conversion table'!$B$6:$D$22,3),VLOOKUP(H1075,'Shoe size conversion table'!$J$6:$L$22,3))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MONTH(C1075:C16042)</f>
        <v>5</v>
      </c>
      <c r="O1075" s="8" t="n">
        <f aca="false">K1075*(1-L1075)</f>
        <v>99.5</v>
      </c>
    </row>
    <row r="1076" customFormat="false" ht="11.4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IF(G1076="Male",VLOOKUP(H1076,'Shoe size conversion table'!$B$6:$D$22,2),VLOOKUP(H1076,'Shoe size conversion table'!$J$6:$L$22,2))</f>
        <v>38-39</v>
      </c>
      <c r="J1076" s="12" t="n">
        <f aca="false">IF(G1076="Male",VLOOKUP(H1076,'Shoe size conversion table'!$B$6:$D$22,3),VLOOKUP(H1076,'Shoe size conversion table'!$J$6:$L$22,3))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MONTH(C1076:C16043)</f>
        <v>5</v>
      </c>
      <c r="O1076" s="8" t="n">
        <f aca="false">K1076*(1-L1076)</f>
        <v>199</v>
      </c>
    </row>
    <row r="1077" customFormat="false" ht="11.4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IF(G1077="Male",VLOOKUP(H1077,'Shoe size conversion table'!$B$6:$D$22,2),VLOOKUP(H1077,'Shoe size conversion table'!$J$6:$L$22,2))</f>
        <v>43-44</v>
      </c>
      <c r="J1077" s="12" t="n">
        <f aca="false">IF(G1077="Male",VLOOKUP(H1077,'Shoe size conversion table'!$B$6:$D$22,3),VLOOKUP(H1077,'Shoe size conversion table'!$J$6:$L$22,3))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MONTH(C1077:C16044)</f>
        <v>5</v>
      </c>
      <c r="O1077" s="8" t="n">
        <f aca="false">K1077*(1-L1077)</f>
        <v>152.1</v>
      </c>
    </row>
    <row r="1078" customFormat="false" ht="11.4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IF(G1078="Male",VLOOKUP(H1078,'Shoe size conversion table'!$B$6:$D$22,2),VLOOKUP(H1078,'Shoe size conversion table'!$J$6:$L$22,2))</f>
        <v>42</v>
      </c>
      <c r="J1078" s="12" t="n">
        <f aca="false">IF(G1078="Male",VLOOKUP(H1078,'Shoe size conversion table'!$B$6:$D$22,3),VLOOKUP(H1078,'Shoe size conversion table'!$J$6:$L$22,3))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MONTH(C1078:C16045)</f>
        <v>5</v>
      </c>
      <c r="O1078" s="8" t="n">
        <f aca="false">K1078*(1-L1078)</f>
        <v>79.5</v>
      </c>
    </row>
    <row r="1079" customFormat="false" ht="11.4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IF(G1079="Male",VLOOKUP(H1079,'Shoe size conversion table'!$B$6:$D$22,2),VLOOKUP(H1079,'Shoe size conversion table'!$J$6:$L$22,2))</f>
        <v>39-40</v>
      </c>
      <c r="J1079" s="12" t="n">
        <f aca="false">IF(G1079="Male",VLOOKUP(H1079,'Shoe size conversion table'!$B$6:$D$22,3),VLOOKUP(H1079,'Shoe size conversion table'!$J$6:$L$22,3))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MONTH(C1079:C16046)</f>
        <v>5</v>
      </c>
      <c r="O1079" s="8" t="n">
        <f aca="false">K1079*(1-L1079)</f>
        <v>159</v>
      </c>
    </row>
    <row r="1080" customFormat="false" ht="11.4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IF(G1080="Male",VLOOKUP(H1080,'Shoe size conversion table'!$B$6:$D$22,2),VLOOKUP(H1080,'Shoe size conversion table'!$J$6:$L$22,2))</f>
        <v>40</v>
      </c>
      <c r="J1080" s="12" t="n">
        <f aca="false">IF(G1080="Male",VLOOKUP(H1080,'Shoe size conversion table'!$B$6:$D$22,3),VLOOKUP(H1080,'Shoe size conversion table'!$J$6:$L$22,3))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MONTH(C1080:C16047)</f>
        <v>5</v>
      </c>
      <c r="O1080" s="8" t="n">
        <f aca="false">K1080*(1-L1080)</f>
        <v>169</v>
      </c>
    </row>
    <row r="1081" customFormat="false" ht="11.4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IF(G1081="Male",VLOOKUP(H1081,'Shoe size conversion table'!$B$6:$D$22,2),VLOOKUP(H1081,'Shoe size conversion table'!$J$6:$L$22,2))</f>
        <v>44</v>
      </c>
      <c r="J1081" s="12" t="n">
        <f aca="false">IF(G1081="Male",VLOOKUP(H1081,'Shoe size conversion table'!$B$6:$D$22,3),VLOOKUP(H1081,'Shoe size conversion table'!$J$6:$L$22,3))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MONTH(C1081:C16048)</f>
        <v>5</v>
      </c>
      <c r="O1081" s="8" t="n">
        <f aca="false">K1081*(1-L1081)</f>
        <v>161.1</v>
      </c>
    </row>
    <row r="1082" customFormat="false" ht="11.4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IF(G1082="Male",VLOOKUP(H1082,'Shoe size conversion table'!$B$6:$D$22,2),VLOOKUP(H1082,'Shoe size conversion table'!$J$6:$L$22,2))</f>
        <v>39</v>
      </c>
      <c r="J1082" s="12" t="n">
        <f aca="false">IF(G1082="Male",VLOOKUP(H1082,'Shoe size conversion table'!$B$6:$D$22,3),VLOOKUP(H1082,'Shoe size conversion table'!$J$6:$L$22,3))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MONTH(C1082:C16049)</f>
        <v>5</v>
      </c>
      <c r="O1082" s="8" t="n">
        <f aca="false">K1082*(1-L1082)</f>
        <v>179</v>
      </c>
    </row>
    <row r="1083" customFormat="false" ht="11.4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IF(G1083="Male",VLOOKUP(H1083,'Shoe size conversion table'!$B$6:$D$22,2),VLOOKUP(H1083,'Shoe size conversion table'!$J$6:$L$22,2))</f>
        <v>38-39</v>
      </c>
      <c r="J1083" s="12" t="n">
        <f aca="false">IF(G1083="Male",VLOOKUP(H1083,'Shoe size conversion table'!$B$6:$D$22,3),VLOOKUP(H1083,'Shoe size conversion table'!$J$6:$L$22,3))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MONTH(C1083:C16050)</f>
        <v>5</v>
      </c>
      <c r="O1083" s="8" t="n">
        <f aca="false">K1083*(1-L1083)</f>
        <v>139</v>
      </c>
    </row>
    <row r="1084" customFormat="false" ht="11.4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IF(G1084="Male",VLOOKUP(H1084,'Shoe size conversion table'!$B$6:$D$22,2),VLOOKUP(H1084,'Shoe size conversion table'!$J$6:$L$22,2))</f>
        <v>42</v>
      </c>
      <c r="J1084" s="12" t="n">
        <f aca="false">IF(G1084="Male",VLOOKUP(H1084,'Shoe size conversion table'!$B$6:$D$22,3),VLOOKUP(H1084,'Shoe size conversion table'!$J$6:$L$22,3))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MONTH(C1084:C16051)</f>
        <v>5</v>
      </c>
      <c r="O1084" s="8" t="n">
        <f aca="false">K1084*(1-L1084)</f>
        <v>111.3</v>
      </c>
    </row>
    <row r="1085" customFormat="false" ht="11.4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IF(G1085="Male",VLOOKUP(H1085,'Shoe size conversion table'!$B$6:$D$22,2),VLOOKUP(H1085,'Shoe size conversion table'!$J$6:$L$22,2))</f>
        <v>43</v>
      </c>
      <c r="J1085" s="12" t="n">
        <f aca="false">IF(G1085="Male",VLOOKUP(H1085,'Shoe size conversion table'!$B$6:$D$22,3),VLOOKUP(H1085,'Shoe size conversion table'!$J$6:$L$22,3))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MONTH(C1085:C16052)</f>
        <v>5</v>
      </c>
      <c r="O1085" s="8" t="n">
        <f aca="false">K1085*(1-L1085)</f>
        <v>135.2</v>
      </c>
    </row>
    <row r="1086" customFormat="false" ht="11.4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IF(G1086="Male",VLOOKUP(H1086,'Shoe size conversion table'!$B$6:$D$22,2),VLOOKUP(H1086,'Shoe size conversion table'!$J$6:$L$22,2))</f>
        <v>40</v>
      </c>
      <c r="J1086" s="12" t="n">
        <f aca="false">IF(G1086="Male",VLOOKUP(H1086,'Shoe size conversion table'!$B$6:$D$22,3),VLOOKUP(H1086,'Shoe size conversion table'!$J$6:$L$22,3))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MONTH(C1086:C16053)</f>
        <v>5</v>
      </c>
      <c r="O1086" s="8" t="n">
        <f aca="false">K1086*(1-L1086)</f>
        <v>169</v>
      </c>
    </row>
    <row r="1087" customFormat="false" ht="11.4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IF(G1087="Male",VLOOKUP(H1087,'Shoe size conversion table'!$B$6:$D$22,2),VLOOKUP(H1087,'Shoe size conversion table'!$J$6:$L$22,2))</f>
        <v>42</v>
      </c>
      <c r="J1087" s="12" t="n">
        <f aca="false">IF(G1087="Male",VLOOKUP(H1087,'Shoe size conversion table'!$B$6:$D$22,3),VLOOKUP(H1087,'Shoe size conversion table'!$J$6:$L$22,3))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MONTH(C1087:C16054)</f>
        <v>5</v>
      </c>
      <c r="O1087" s="8" t="n">
        <f aca="false">K1087*(1-L1087)</f>
        <v>99.5</v>
      </c>
    </row>
    <row r="1088" customFormat="false" ht="11.4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IF(G1088="Male",VLOOKUP(H1088,'Shoe size conversion table'!$B$6:$D$22,2),VLOOKUP(H1088,'Shoe size conversion table'!$J$6:$L$22,2))</f>
        <v>45</v>
      </c>
      <c r="J1088" s="12" t="n">
        <f aca="false">IF(G1088="Male",VLOOKUP(H1088,'Shoe size conversion table'!$B$6:$D$22,3),VLOOKUP(H1088,'Shoe size conversion table'!$J$6:$L$22,3))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MONTH(C1088:C16055)</f>
        <v>5</v>
      </c>
      <c r="O1088" s="8" t="n">
        <f aca="false">K1088*(1-L1088)</f>
        <v>169</v>
      </c>
    </row>
    <row r="1089" customFormat="false" ht="11.4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IF(G1089="Male",VLOOKUP(H1089,'Shoe size conversion table'!$B$6:$D$22,2),VLOOKUP(H1089,'Shoe size conversion table'!$J$6:$L$22,2))</f>
        <v>47</v>
      </c>
      <c r="J1089" s="12" t="n">
        <f aca="false">IF(G1089="Male",VLOOKUP(H1089,'Shoe size conversion table'!$B$6:$D$22,3),VLOOKUP(H1089,'Shoe size conversion table'!$J$6:$L$22,3))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MONTH(C1089:C16056)</f>
        <v>5</v>
      </c>
      <c r="O1089" s="8" t="n">
        <f aca="false">K1089*(1-L1089)</f>
        <v>189</v>
      </c>
    </row>
    <row r="1090" customFormat="false" ht="11.4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IF(G1090="Male",VLOOKUP(H1090,'Shoe size conversion table'!$B$6:$D$22,2),VLOOKUP(H1090,'Shoe size conversion table'!$J$6:$L$22,2))</f>
        <v>39-40</v>
      </c>
      <c r="J1090" s="12" t="n">
        <f aca="false">IF(G1090="Male",VLOOKUP(H1090,'Shoe size conversion table'!$B$6:$D$22,3),VLOOKUP(H1090,'Shoe size conversion table'!$J$6:$L$22,3))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MONTH(C1090:C16057)</f>
        <v>5</v>
      </c>
      <c r="O1090" s="8" t="n">
        <f aca="false">K1090*(1-L1090)</f>
        <v>103.2</v>
      </c>
    </row>
    <row r="1091" customFormat="false" ht="11.4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IF(G1091="Male",VLOOKUP(H1091,'Shoe size conversion table'!$B$6:$D$22,2),VLOOKUP(H1091,'Shoe size conversion table'!$J$6:$L$22,2))</f>
        <v>40-41</v>
      </c>
      <c r="J1091" s="12" t="n">
        <f aca="false">IF(G1091="Male",VLOOKUP(H1091,'Shoe size conversion table'!$B$6:$D$22,3),VLOOKUP(H1091,'Shoe size conversion table'!$J$6:$L$22,3))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MONTH(C1091:C16058)</f>
        <v>5</v>
      </c>
      <c r="O1091" s="8" t="n">
        <f aca="false">K1091*(1-L1091)</f>
        <v>179</v>
      </c>
    </row>
    <row r="1092" customFormat="false" ht="11.4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IF(G1092="Male",VLOOKUP(H1092,'Shoe size conversion table'!$B$6:$D$22,2),VLOOKUP(H1092,'Shoe size conversion table'!$J$6:$L$22,2))</f>
        <v>44</v>
      </c>
      <c r="J1092" s="12" t="n">
        <f aca="false">IF(G1092="Male",VLOOKUP(H1092,'Shoe size conversion table'!$B$6:$D$22,3),VLOOKUP(H1092,'Shoe size conversion table'!$J$6:$L$22,3))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MONTH(C1092:C16059)</f>
        <v>5</v>
      </c>
      <c r="O1092" s="8" t="n">
        <f aca="false">K1092*(1-L1092)</f>
        <v>161.1</v>
      </c>
    </row>
    <row r="1093" customFormat="false" ht="11.4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IF(G1093="Male",VLOOKUP(H1093,'Shoe size conversion table'!$B$6:$D$22,2),VLOOKUP(H1093,'Shoe size conversion table'!$J$6:$L$22,2))</f>
        <v>43-44</v>
      </c>
      <c r="J1093" s="12" t="n">
        <f aca="false">IF(G1093="Male",VLOOKUP(H1093,'Shoe size conversion table'!$B$6:$D$22,3),VLOOKUP(H1093,'Shoe size conversion table'!$J$6:$L$22,3))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MONTH(C1093:C16060)</f>
        <v>5</v>
      </c>
      <c r="O1093" s="8" t="n">
        <f aca="false">K1093*(1-L1093)</f>
        <v>199</v>
      </c>
    </row>
    <row r="1094" customFormat="false" ht="11.4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IF(G1094="Male",VLOOKUP(H1094,'Shoe size conversion table'!$B$6:$D$22,2),VLOOKUP(H1094,'Shoe size conversion table'!$J$6:$L$22,2))</f>
        <v>42-43</v>
      </c>
      <c r="J1094" s="12" t="n">
        <f aca="false">IF(G1094="Male",VLOOKUP(H1094,'Shoe size conversion table'!$B$6:$D$22,3),VLOOKUP(H1094,'Shoe size conversion table'!$J$6:$L$22,3))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MONTH(C1094:C16061)</f>
        <v>5</v>
      </c>
      <c r="O1094" s="8" t="n">
        <f aca="false">K1094*(1-L1094)</f>
        <v>179</v>
      </c>
    </row>
    <row r="1095" customFormat="false" ht="11.4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IF(G1095="Male",VLOOKUP(H1095,'Shoe size conversion table'!$B$6:$D$22,2),VLOOKUP(H1095,'Shoe size conversion table'!$J$6:$L$22,2))</f>
        <v>42</v>
      </c>
      <c r="J1095" s="12" t="n">
        <f aca="false">IF(G1095="Male",VLOOKUP(H1095,'Shoe size conversion table'!$B$6:$D$22,3),VLOOKUP(H1095,'Shoe size conversion table'!$J$6:$L$22,3))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MONTH(C1095:C16062)</f>
        <v>5</v>
      </c>
      <c r="O1095" s="8" t="n">
        <f aca="false">K1095*(1-L1095)</f>
        <v>79.5</v>
      </c>
    </row>
    <row r="1096" customFormat="false" ht="11.4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IF(G1096="Male",VLOOKUP(H1096,'Shoe size conversion table'!$B$6:$D$22,2),VLOOKUP(H1096,'Shoe size conversion table'!$J$6:$L$22,2))</f>
        <v>43-44</v>
      </c>
      <c r="J1096" s="12" t="n">
        <f aca="false">IF(G1096="Male",VLOOKUP(H1096,'Shoe size conversion table'!$B$6:$D$22,3),VLOOKUP(H1096,'Shoe size conversion table'!$J$6:$L$22,3))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MONTH(C1096:C16063)</f>
        <v>5</v>
      </c>
      <c r="O1096" s="8" t="n">
        <f aca="false">K1096*(1-L1096)</f>
        <v>94.5</v>
      </c>
    </row>
    <row r="1097" customFormat="false" ht="11.4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IF(G1097="Male",VLOOKUP(H1097,'Shoe size conversion table'!$B$6:$D$22,2),VLOOKUP(H1097,'Shoe size conversion table'!$J$6:$L$22,2))</f>
        <v>40</v>
      </c>
      <c r="J1097" s="12" t="n">
        <f aca="false">IF(G1097="Male",VLOOKUP(H1097,'Shoe size conversion table'!$B$6:$D$22,3),VLOOKUP(H1097,'Shoe size conversion table'!$J$6:$L$22,3))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MONTH(C1097:C16064)</f>
        <v>5</v>
      </c>
      <c r="O1097" s="8" t="n">
        <f aca="false">K1097*(1-L1097)</f>
        <v>139</v>
      </c>
    </row>
    <row r="1098" customFormat="false" ht="11.4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IF(G1098="Male",VLOOKUP(H1098,'Shoe size conversion table'!$B$6:$D$22,2),VLOOKUP(H1098,'Shoe size conversion table'!$J$6:$L$22,2))</f>
        <v>39-40</v>
      </c>
      <c r="J1098" s="12" t="n">
        <f aca="false">IF(G1098="Male",VLOOKUP(H1098,'Shoe size conversion table'!$B$6:$D$22,3),VLOOKUP(H1098,'Shoe size conversion table'!$J$6:$L$22,3))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MONTH(C1098:C16065)</f>
        <v>5</v>
      </c>
      <c r="O1098" s="8" t="n">
        <f aca="false">K1098*(1-L1098)</f>
        <v>79.5</v>
      </c>
    </row>
    <row r="1099" customFormat="false" ht="11.4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IF(G1099="Male",VLOOKUP(H1099,'Shoe size conversion table'!$B$6:$D$22,2),VLOOKUP(H1099,'Shoe size conversion table'!$J$6:$L$22,2))</f>
        <v>37</v>
      </c>
      <c r="J1099" s="12" t="n">
        <f aca="false">IF(G1099="Male",VLOOKUP(H1099,'Shoe size conversion table'!$B$6:$D$22,3),VLOOKUP(H1099,'Shoe size conversion table'!$J$6:$L$22,3))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MONTH(C1099:C16066)</f>
        <v>5</v>
      </c>
      <c r="O1099" s="8" t="n">
        <f aca="false">K1099*(1-L1099)</f>
        <v>179</v>
      </c>
    </row>
    <row r="1100" customFormat="false" ht="11.4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IF(G1100="Male",VLOOKUP(H1100,'Shoe size conversion table'!$B$6:$D$22,2),VLOOKUP(H1100,'Shoe size conversion table'!$J$6:$L$22,2))</f>
        <v>42-43</v>
      </c>
      <c r="J1100" s="12" t="n">
        <f aca="false">IF(G1100="Male",VLOOKUP(H1100,'Shoe size conversion table'!$B$6:$D$22,3),VLOOKUP(H1100,'Shoe size conversion table'!$J$6:$L$22,3))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MONTH(C1100:C16067)</f>
        <v>5</v>
      </c>
      <c r="O1100" s="8" t="n">
        <f aca="false">K1100*(1-L1100)</f>
        <v>199</v>
      </c>
    </row>
    <row r="1101" customFormat="false" ht="11.4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IF(G1101="Male",VLOOKUP(H1101,'Shoe size conversion table'!$B$6:$D$22,2),VLOOKUP(H1101,'Shoe size conversion table'!$J$6:$L$22,2))</f>
        <v>44</v>
      </c>
      <c r="J1101" s="12" t="n">
        <f aca="false">IF(G1101="Male",VLOOKUP(H1101,'Shoe size conversion table'!$B$6:$D$22,3),VLOOKUP(H1101,'Shoe size conversion table'!$J$6:$L$22,3))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MONTH(C1101:C16068)</f>
        <v>5</v>
      </c>
      <c r="O1101" s="8" t="n">
        <f aca="false">K1101*(1-L1101)</f>
        <v>129</v>
      </c>
    </row>
    <row r="1102" customFormat="false" ht="11.4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IF(G1102="Male",VLOOKUP(H1102,'Shoe size conversion table'!$B$6:$D$22,2),VLOOKUP(H1102,'Shoe size conversion table'!$J$6:$L$22,2))</f>
        <v>37-38</v>
      </c>
      <c r="J1102" s="12" t="n">
        <f aca="false">IF(G1102="Male",VLOOKUP(H1102,'Shoe size conversion table'!$B$6:$D$22,3),VLOOKUP(H1102,'Shoe size conversion table'!$J$6:$L$22,3))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MONTH(C1102:C16069)</f>
        <v>5</v>
      </c>
      <c r="O1102" s="8" t="n">
        <f aca="false">K1102*(1-L1102)</f>
        <v>170.1</v>
      </c>
    </row>
    <row r="1103" customFormat="false" ht="11.4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IF(G1103="Male",VLOOKUP(H1103,'Shoe size conversion table'!$B$6:$D$22,2),VLOOKUP(H1103,'Shoe size conversion table'!$J$6:$L$22,2))</f>
        <v>40</v>
      </c>
      <c r="J1103" s="12" t="n">
        <f aca="false">IF(G1103="Male",VLOOKUP(H1103,'Shoe size conversion table'!$B$6:$D$22,3),VLOOKUP(H1103,'Shoe size conversion table'!$J$6:$L$22,3))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MONTH(C1103:C16070)</f>
        <v>5</v>
      </c>
      <c r="O1103" s="8" t="n">
        <f aca="false">K1103*(1-L1103)</f>
        <v>125.3</v>
      </c>
    </row>
    <row r="1104" customFormat="false" ht="11.4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IF(G1104="Male",VLOOKUP(H1104,'Shoe size conversion table'!$B$6:$D$22,2),VLOOKUP(H1104,'Shoe size conversion table'!$J$6:$L$22,2))</f>
        <v>42</v>
      </c>
      <c r="J1104" s="12" t="n">
        <f aca="false">IF(G1104="Male",VLOOKUP(H1104,'Shoe size conversion table'!$B$6:$D$22,3),VLOOKUP(H1104,'Shoe size conversion table'!$J$6:$L$22,3))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MONTH(C1104:C16071)</f>
        <v>5</v>
      </c>
      <c r="O1104" s="8" t="n">
        <f aca="false">K1104*(1-L1104)</f>
        <v>129</v>
      </c>
    </row>
    <row r="1105" customFormat="false" ht="11.4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IF(G1105="Male",VLOOKUP(H1105,'Shoe size conversion table'!$B$6:$D$22,2),VLOOKUP(H1105,'Shoe size conversion table'!$J$6:$L$22,2))</f>
        <v>38-39</v>
      </c>
      <c r="J1105" s="12" t="n">
        <f aca="false">IF(G1105="Male",VLOOKUP(H1105,'Shoe size conversion table'!$B$6:$D$22,3),VLOOKUP(H1105,'Shoe size conversion table'!$J$6:$L$22,3))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MONTH(C1105:C16072)</f>
        <v>5</v>
      </c>
      <c r="O1105" s="8" t="n">
        <f aca="false">K1105*(1-L1105)</f>
        <v>132.3</v>
      </c>
    </row>
    <row r="1106" customFormat="false" ht="11.4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IF(G1106="Male",VLOOKUP(H1106,'Shoe size conversion table'!$B$6:$D$22,2),VLOOKUP(H1106,'Shoe size conversion table'!$J$6:$L$22,2))</f>
        <v>43</v>
      </c>
      <c r="J1106" s="12" t="n">
        <f aca="false">IF(G1106="Male",VLOOKUP(H1106,'Shoe size conversion table'!$B$6:$D$22,3),VLOOKUP(H1106,'Shoe size conversion table'!$J$6:$L$22,3))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MONTH(C1106:C16073)</f>
        <v>5</v>
      </c>
      <c r="O1106" s="8" t="n">
        <f aca="false">K1106*(1-L1106)</f>
        <v>159</v>
      </c>
    </row>
    <row r="1107" customFormat="false" ht="11.4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IF(G1107="Male",VLOOKUP(H1107,'Shoe size conversion table'!$B$6:$D$22,2),VLOOKUP(H1107,'Shoe size conversion table'!$J$6:$L$22,2))</f>
        <v>40-41</v>
      </c>
      <c r="J1107" s="12" t="n">
        <f aca="false">IF(G1107="Male",VLOOKUP(H1107,'Shoe size conversion table'!$B$6:$D$22,3),VLOOKUP(H1107,'Shoe size conversion table'!$J$6:$L$22,3))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MONTH(C1107:C16074)</f>
        <v>5</v>
      </c>
      <c r="O1107" s="8" t="n">
        <f aca="false">K1107*(1-L1107)</f>
        <v>189</v>
      </c>
    </row>
    <row r="1108" customFormat="false" ht="11.4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IF(G1108="Male",VLOOKUP(H1108,'Shoe size conversion table'!$B$6:$D$22,2),VLOOKUP(H1108,'Shoe size conversion table'!$J$6:$L$22,2))</f>
        <v>41</v>
      </c>
      <c r="J1108" s="12" t="n">
        <f aca="false">IF(G1108="Male",VLOOKUP(H1108,'Shoe size conversion table'!$B$6:$D$22,3),VLOOKUP(H1108,'Shoe size conversion table'!$J$6:$L$22,3))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MONTH(C1108:C16075)</f>
        <v>5</v>
      </c>
      <c r="O1108" s="8" t="n">
        <f aca="false">K1108*(1-L1108)</f>
        <v>199</v>
      </c>
    </row>
    <row r="1109" customFormat="false" ht="11.4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IF(G1109="Male",VLOOKUP(H1109,'Shoe size conversion table'!$B$6:$D$22,2),VLOOKUP(H1109,'Shoe size conversion table'!$J$6:$L$22,2))</f>
        <v>38</v>
      </c>
      <c r="J1109" s="12" t="n">
        <f aca="false">IF(G1109="Male",VLOOKUP(H1109,'Shoe size conversion table'!$B$6:$D$22,3),VLOOKUP(H1109,'Shoe size conversion table'!$J$6:$L$22,3))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MONTH(C1109:C16076)</f>
        <v>5</v>
      </c>
      <c r="O1109" s="8" t="n">
        <f aca="false">K1109*(1-L1109)</f>
        <v>143.2</v>
      </c>
    </row>
    <row r="1110" customFormat="false" ht="11.4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IF(G1110="Male",VLOOKUP(H1110,'Shoe size conversion table'!$B$6:$D$22,2),VLOOKUP(H1110,'Shoe size conversion table'!$J$6:$L$22,2))</f>
        <v>43</v>
      </c>
      <c r="J1110" s="12" t="n">
        <f aca="false">IF(G1110="Male",VLOOKUP(H1110,'Shoe size conversion table'!$B$6:$D$22,3),VLOOKUP(H1110,'Shoe size conversion table'!$J$6:$L$22,3))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MONTH(C1110:C16077)</f>
        <v>5</v>
      </c>
      <c r="O1110" s="8" t="n">
        <f aca="false">K1110*(1-L1110)</f>
        <v>199</v>
      </c>
    </row>
    <row r="1111" customFormat="false" ht="11.4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IF(G1111="Male",VLOOKUP(H1111,'Shoe size conversion table'!$B$6:$D$22,2),VLOOKUP(H1111,'Shoe size conversion table'!$J$6:$L$22,2))</f>
        <v>39</v>
      </c>
      <c r="J1111" s="12" t="n">
        <f aca="false">IF(G1111="Male",VLOOKUP(H1111,'Shoe size conversion table'!$B$6:$D$22,3),VLOOKUP(H1111,'Shoe size conversion table'!$J$6:$L$22,3))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MONTH(C1111:C16078)</f>
        <v>5</v>
      </c>
      <c r="O1111" s="8" t="n">
        <f aca="false">K1111*(1-L1111)</f>
        <v>125.3</v>
      </c>
    </row>
    <row r="1112" customFormat="false" ht="11.4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IF(G1112="Male",VLOOKUP(H1112,'Shoe size conversion table'!$B$6:$D$22,2),VLOOKUP(H1112,'Shoe size conversion table'!$J$6:$L$22,2))</f>
        <v>38-39</v>
      </c>
      <c r="J1112" s="12" t="n">
        <f aca="false">IF(G1112="Male",VLOOKUP(H1112,'Shoe size conversion table'!$B$6:$D$22,3),VLOOKUP(H1112,'Shoe size conversion table'!$J$6:$L$22,3))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MONTH(C1112:C16079)</f>
        <v>5</v>
      </c>
      <c r="O1112" s="8" t="n">
        <f aca="false">K1112*(1-L1112)</f>
        <v>132.3</v>
      </c>
    </row>
    <row r="1113" customFormat="false" ht="11.4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IF(G1113="Male",VLOOKUP(H1113,'Shoe size conversion table'!$B$6:$D$22,2),VLOOKUP(H1113,'Shoe size conversion table'!$J$6:$L$22,2))</f>
        <v>43</v>
      </c>
      <c r="J1113" s="12" t="n">
        <f aca="false">IF(G1113="Male",VLOOKUP(H1113,'Shoe size conversion table'!$B$6:$D$22,3),VLOOKUP(H1113,'Shoe size conversion table'!$J$6:$L$22,3))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MONTH(C1113:C16080)</f>
        <v>5</v>
      </c>
      <c r="O1113" s="8" t="n">
        <f aca="false">K1113*(1-L1113)</f>
        <v>199</v>
      </c>
    </row>
    <row r="1114" customFormat="false" ht="11.4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IF(G1114="Male",VLOOKUP(H1114,'Shoe size conversion table'!$B$6:$D$22,2),VLOOKUP(H1114,'Shoe size conversion table'!$J$6:$L$22,2))</f>
        <v>37</v>
      </c>
      <c r="J1114" s="12" t="n">
        <f aca="false">IF(G1114="Male",VLOOKUP(H1114,'Shoe size conversion table'!$B$6:$D$22,3),VLOOKUP(H1114,'Shoe size conversion table'!$J$6:$L$22,3))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MONTH(C1114:C16081)</f>
        <v>5</v>
      </c>
      <c r="O1114" s="8" t="n">
        <f aca="false">K1114*(1-L1114)</f>
        <v>125.1</v>
      </c>
    </row>
    <row r="1115" customFormat="false" ht="11.4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IF(G1115="Male",VLOOKUP(H1115,'Shoe size conversion table'!$B$6:$D$22,2),VLOOKUP(H1115,'Shoe size conversion table'!$J$6:$L$22,2))</f>
        <v>42</v>
      </c>
      <c r="J1115" s="12" t="n">
        <f aca="false">IF(G1115="Male",VLOOKUP(H1115,'Shoe size conversion table'!$B$6:$D$22,3),VLOOKUP(H1115,'Shoe size conversion table'!$J$6:$L$22,3))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MONTH(C1115:C16082)</f>
        <v>5</v>
      </c>
      <c r="O1115" s="8" t="n">
        <f aca="false">K1115*(1-L1115)</f>
        <v>99.5</v>
      </c>
    </row>
    <row r="1116" customFormat="false" ht="11.4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IF(G1116="Male",VLOOKUP(H1116,'Shoe size conversion table'!$B$6:$D$22,2),VLOOKUP(H1116,'Shoe size conversion table'!$J$6:$L$22,2))</f>
        <v>39</v>
      </c>
      <c r="J1116" s="12" t="n">
        <f aca="false">IF(G1116="Male",VLOOKUP(H1116,'Shoe size conversion table'!$B$6:$D$22,3),VLOOKUP(H1116,'Shoe size conversion table'!$J$6:$L$22,3))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MONTH(C1116:C16083)</f>
        <v>5</v>
      </c>
      <c r="O1116" s="8" t="n">
        <f aca="false">K1116*(1-L1116)</f>
        <v>179.1</v>
      </c>
    </row>
    <row r="1117" customFormat="false" ht="11.4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IF(G1117="Male",VLOOKUP(H1117,'Shoe size conversion table'!$B$6:$D$22,2),VLOOKUP(H1117,'Shoe size conversion table'!$J$6:$L$22,2))</f>
        <v>42-43</v>
      </c>
      <c r="J1117" s="12" t="n">
        <f aca="false">IF(G1117="Male",VLOOKUP(H1117,'Shoe size conversion table'!$B$6:$D$22,3),VLOOKUP(H1117,'Shoe size conversion table'!$J$6:$L$22,3))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MONTH(C1117:C16084)</f>
        <v>5</v>
      </c>
      <c r="O1117" s="8" t="n">
        <f aca="false">K1117*(1-L1117)</f>
        <v>69.5</v>
      </c>
    </row>
    <row r="1118" customFormat="false" ht="11.4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IF(G1118="Male",VLOOKUP(H1118,'Shoe size conversion table'!$B$6:$D$22,2),VLOOKUP(H1118,'Shoe size conversion table'!$J$6:$L$22,2))</f>
        <v>43</v>
      </c>
      <c r="J1118" s="12" t="n">
        <f aca="false">IF(G1118="Male",VLOOKUP(H1118,'Shoe size conversion table'!$B$6:$D$22,3),VLOOKUP(H1118,'Shoe size conversion table'!$J$6:$L$22,3))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MONTH(C1118:C16085)</f>
        <v>5</v>
      </c>
      <c r="O1118" s="8" t="n">
        <f aca="false">K1118*(1-L1118)</f>
        <v>84.5</v>
      </c>
    </row>
    <row r="1119" customFormat="false" ht="11.4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IF(G1119="Male",VLOOKUP(H1119,'Shoe size conversion table'!$B$6:$D$22,2),VLOOKUP(H1119,'Shoe size conversion table'!$J$6:$L$22,2))</f>
        <v>43</v>
      </c>
      <c r="J1119" s="12" t="n">
        <f aca="false">IF(G1119="Male",VLOOKUP(H1119,'Shoe size conversion table'!$B$6:$D$22,3),VLOOKUP(H1119,'Shoe size conversion table'!$J$6:$L$22,3))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MONTH(C1119:C16086)</f>
        <v>5</v>
      </c>
      <c r="O1119" s="8" t="n">
        <f aca="false">K1119*(1-L1119)</f>
        <v>139</v>
      </c>
    </row>
    <row r="1120" customFormat="false" ht="11.4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IF(G1120="Male",VLOOKUP(H1120,'Shoe size conversion table'!$B$6:$D$22,2),VLOOKUP(H1120,'Shoe size conversion table'!$J$6:$L$22,2))</f>
        <v>43-44</v>
      </c>
      <c r="J1120" s="12" t="n">
        <f aca="false">IF(G1120="Male",VLOOKUP(H1120,'Shoe size conversion table'!$B$6:$D$22,3),VLOOKUP(H1120,'Shoe size conversion table'!$J$6:$L$22,3))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MONTH(C1120:C16087)</f>
        <v>5</v>
      </c>
      <c r="O1120" s="8" t="n">
        <f aca="false">K1120*(1-L1120)</f>
        <v>152.1</v>
      </c>
    </row>
    <row r="1121" customFormat="false" ht="11.4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IF(G1121="Male",VLOOKUP(H1121,'Shoe size conversion table'!$B$6:$D$22,2),VLOOKUP(H1121,'Shoe size conversion table'!$J$6:$L$22,2))</f>
        <v>43</v>
      </c>
      <c r="J1121" s="12" t="n">
        <f aca="false">IF(G1121="Male",VLOOKUP(H1121,'Shoe size conversion table'!$B$6:$D$22,3),VLOOKUP(H1121,'Shoe size conversion table'!$J$6:$L$22,3))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MONTH(C1121:C16088)</f>
        <v>5</v>
      </c>
      <c r="O1121" s="8" t="n">
        <f aca="false">K1121*(1-L1121)</f>
        <v>199</v>
      </c>
    </row>
    <row r="1122" customFormat="false" ht="11.4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IF(G1122="Male",VLOOKUP(H1122,'Shoe size conversion table'!$B$6:$D$22,2),VLOOKUP(H1122,'Shoe size conversion table'!$J$6:$L$22,2))</f>
        <v>39</v>
      </c>
      <c r="J1122" s="12" t="n">
        <f aca="false">IF(G1122="Male",VLOOKUP(H1122,'Shoe size conversion table'!$B$6:$D$22,3),VLOOKUP(H1122,'Shoe size conversion table'!$J$6:$L$22,3))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MONTH(C1122:C16089)</f>
        <v>5</v>
      </c>
      <c r="O1122" s="8" t="n">
        <f aca="false">K1122*(1-L1122)</f>
        <v>159</v>
      </c>
    </row>
    <row r="1123" customFormat="false" ht="11.4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IF(G1123="Male",VLOOKUP(H1123,'Shoe size conversion table'!$B$6:$D$22,2),VLOOKUP(H1123,'Shoe size conversion table'!$J$6:$L$22,2))</f>
        <v>42</v>
      </c>
      <c r="J1123" s="12" t="n">
        <f aca="false">IF(G1123="Male",VLOOKUP(H1123,'Shoe size conversion table'!$B$6:$D$22,3),VLOOKUP(H1123,'Shoe size conversion table'!$J$6:$L$22,3))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MONTH(C1123:C16090)</f>
        <v>5</v>
      </c>
      <c r="O1123" s="8" t="n">
        <f aca="false">K1123*(1-L1123)</f>
        <v>74.5</v>
      </c>
    </row>
    <row r="1124" customFormat="false" ht="11.4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IF(G1124="Male",VLOOKUP(H1124,'Shoe size conversion table'!$B$6:$D$22,2),VLOOKUP(H1124,'Shoe size conversion table'!$J$6:$L$22,2))</f>
        <v>42-43</v>
      </c>
      <c r="J1124" s="12" t="n">
        <f aca="false">IF(G1124="Male",VLOOKUP(H1124,'Shoe size conversion table'!$B$6:$D$22,3),VLOOKUP(H1124,'Shoe size conversion table'!$J$6:$L$22,3))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MONTH(C1124:C16091)</f>
        <v>5</v>
      </c>
      <c r="O1124" s="8" t="n">
        <f aca="false">K1124*(1-L1124)</f>
        <v>139.3</v>
      </c>
    </row>
    <row r="1125" customFormat="false" ht="11.4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IF(G1125="Male",VLOOKUP(H1125,'Shoe size conversion table'!$B$6:$D$22,2),VLOOKUP(H1125,'Shoe size conversion table'!$J$6:$L$22,2))</f>
        <v>39</v>
      </c>
      <c r="J1125" s="12" t="n">
        <f aca="false">IF(G1125="Male",VLOOKUP(H1125,'Shoe size conversion table'!$B$6:$D$22,3),VLOOKUP(H1125,'Shoe size conversion table'!$J$6:$L$22,3))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MONTH(C1125:C16092)</f>
        <v>5</v>
      </c>
      <c r="O1125" s="8" t="n">
        <f aca="false">K1125*(1-L1125)</f>
        <v>159</v>
      </c>
    </row>
    <row r="1126" customFormat="false" ht="11.4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IF(G1126="Male",VLOOKUP(H1126,'Shoe size conversion table'!$B$6:$D$22,2),VLOOKUP(H1126,'Shoe size conversion table'!$J$6:$L$22,2))</f>
        <v>42</v>
      </c>
      <c r="J1126" s="12" t="n">
        <f aca="false">IF(G1126="Male",VLOOKUP(H1126,'Shoe size conversion table'!$B$6:$D$22,3),VLOOKUP(H1126,'Shoe size conversion table'!$J$6:$L$22,3))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MONTH(C1126:C16093)</f>
        <v>5</v>
      </c>
      <c r="O1126" s="8" t="n">
        <f aca="false">K1126*(1-L1126)</f>
        <v>64.5</v>
      </c>
    </row>
    <row r="1127" customFormat="false" ht="11.4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IF(G1127="Male",VLOOKUP(H1127,'Shoe size conversion table'!$B$6:$D$22,2),VLOOKUP(H1127,'Shoe size conversion table'!$J$6:$L$22,2))</f>
        <v>39</v>
      </c>
      <c r="J1127" s="12" t="n">
        <f aca="false">IF(G1127="Male",VLOOKUP(H1127,'Shoe size conversion table'!$B$6:$D$22,3),VLOOKUP(H1127,'Shoe size conversion table'!$J$6:$L$22,3))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MONTH(C1127:C16094)</f>
        <v>5</v>
      </c>
      <c r="O1127" s="8" t="n">
        <f aca="false">K1127*(1-L1127)</f>
        <v>199</v>
      </c>
    </row>
    <row r="1128" customFormat="false" ht="11.4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IF(G1128="Male",VLOOKUP(H1128,'Shoe size conversion table'!$B$6:$D$22,2),VLOOKUP(H1128,'Shoe size conversion table'!$J$6:$L$22,2))</f>
        <v>40-41</v>
      </c>
      <c r="J1128" s="12" t="n">
        <f aca="false">IF(G1128="Male",VLOOKUP(H1128,'Shoe size conversion table'!$B$6:$D$22,3),VLOOKUP(H1128,'Shoe size conversion table'!$J$6:$L$22,3))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MONTH(C1128:C16095)</f>
        <v>5</v>
      </c>
      <c r="O1128" s="8" t="n">
        <f aca="false">K1128*(1-L1128)</f>
        <v>179</v>
      </c>
    </row>
    <row r="1129" customFormat="false" ht="11.4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IF(G1129="Male",VLOOKUP(H1129,'Shoe size conversion table'!$B$6:$D$22,2),VLOOKUP(H1129,'Shoe size conversion table'!$J$6:$L$22,2))</f>
        <v>41-42</v>
      </c>
      <c r="J1129" s="12" t="n">
        <f aca="false">IF(G1129="Male",VLOOKUP(H1129,'Shoe size conversion table'!$B$6:$D$22,3),VLOOKUP(H1129,'Shoe size conversion table'!$J$6:$L$22,3))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MONTH(C1129:C16096)</f>
        <v>5</v>
      </c>
      <c r="O1129" s="8" t="n">
        <f aca="false">K1129*(1-L1129)</f>
        <v>111.2</v>
      </c>
    </row>
    <row r="1130" customFormat="false" ht="11.4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IF(G1130="Male",VLOOKUP(H1130,'Shoe size conversion table'!$B$6:$D$22,2),VLOOKUP(H1130,'Shoe size conversion table'!$J$6:$L$22,2))</f>
        <v>43-44</v>
      </c>
      <c r="J1130" s="12" t="n">
        <f aca="false">IF(G1130="Male",VLOOKUP(H1130,'Shoe size conversion table'!$B$6:$D$22,3),VLOOKUP(H1130,'Shoe size conversion table'!$J$6:$L$22,3))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MONTH(C1130:C16097)</f>
        <v>5</v>
      </c>
      <c r="O1130" s="8" t="n">
        <f aca="false">K1130*(1-L1130)</f>
        <v>149</v>
      </c>
    </row>
    <row r="1131" customFormat="false" ht="11.4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IF(G1131="Male",VLOOKUP(H1131,'Shoe size conversion table'!$B$6:$D$22,2),VLOOKUP(H1131,'Shoe size conversion table'!$J$6:$L$22,2))</f>
        <v>39</v>
      </c>
      <c r="J1131" s="12" t="n">
        <f aca="false">IF(G1131="Male",VLOOKUP(H1131,'Shoe size conversion table'!$B$6:$D$22,3),VLOOKUP(H1131,'Shoe size conversion table'!$J$6:$L$22,3))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MONTH(C1131:C16098)</f>
        <v>5</v>
      </c>
      <c r="O1131" s="8" t="n">
        <f aca="false">K1131*(1-L1131)</f>
        <v>199</v>
      </c>
    </row>
    <row r="1132" customFormat="false" ht="11.4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IF(G1132="Male",VLOOKUP(H1132,'Shoe size conversion table'!$B$6:$D$22,2),VLOOKUP(H1132,'Shoe size conversion table'!$J$6:$L$22,2))</f>
        <v>41-42</v>
      </c>
      <c r="J1132" s="12" t="n">
        <f aca="false">IF(G1132="Male",VLOOKUP(H1132,'Shoe size conversion table'!$B$6:$D$22,3),VLOOKUP(H1132,'Shoe size conversion table'!$J$6:$L$22,3))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MONTH(C1132:C16099)</f>
        <v>5</v>
      </c>
      <c r="O1132" s="8" t="n">
        <f aca="false">K1132*(1-L1132)</f>
        <v>199</v>
      </c>
    </row>
    <row r="1133" customFormat="false" ht="11.4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IF(G1133="Male",VLOOKUP(H1133,'Shoe size conversion table'!$B$6:$D$22,2),VLOOKUP(H1133,'Shoe size conversion table'!$J$6:$L$22,2))</f>
        <v>37-38</v>
      </c>
      <c r="J1133" s="12" t="n">
        <f aca="false">IF(G1133="Male",VLOOKUP(H1133,'Shoe size conversion table'!$B$6:$D$22,3),VLOOKUP(H1133,'Shoe size conversion table'!$J$6:$L$22,3))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MONTH(C1133:C16100)</f>
        <v>5</v>
      </c>
      <c r="O1133" s="8" t="n">
        <f aca="false">K1133*(1-L1133)</f>
        <v>189</v>
      </c>
    </row>
    <row r="1134" customFormat="false" ht="11.4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IF(G1134="Male",VLOOKUP(H1134,'Shoe size conversion table'!$B$6:$D$22,2),VLOOKUP(H1134,'Shoe size conversion table'!$J$6:$L$22,2))</f>
        <v>39</v>
      </c>
      <c r="J1134" s="12" t="n">
        <f aca="false">IF(G1134="Male",VLOOKUP(H1134,'Shoe size conversion table'!$B$6:$D$22,3),VLOOKUP(H1134,'Shoe size conversion table'!$J$6:$L$22,3))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MONTH(C1134:C16101)</f>
        <v>5</v>
      </c>
      <c r="O1134" s="8" t="n">
        <f aca="false">K1134*(1-L1134)</f>
        <v>139</v>
      </c>
    </row>
    <row r="1135" customFormat="false" ht="11.4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IF(G1135="Male",VLOOKUP(H1135,'Shoe size conversion table'!$B$6:$D$22,2),VLOOKUP(H1135,'Shoe size conversion table'!$J$6:$L$22,2))</f>
        <v>41</v>
      </c>
      <c r="J1135" s="12" t="n">
        <f aca="false">IF(G1135="Male",VLOOKUP(H1135,'Shoe size conversion table'!$B$6:$D$22,3),VLOOKUP(H1135,'Shoe size conversion table'!$J$6:$L$22,3))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MONTH(C1135:C16102)</f>
        <v>5</v>
      </c>
      <c r="O1135" s="8" t="n">
        <f aca="false">K1135*(1-L1135)</f>
        <v>97.3</v>
      </c>
    </row>
    <row r="1136" customFormat="false" ht="11.4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IF(G1136="Male",VLOOKUP(H1136,'Shoe size conversion table'!$B$6:$D$22,2),VLOOKUP(H1136,'Shoe size conversion table'!$J$6:$L$22,2))</f>
        <v>37-38</v>
      </c>
      <c r="J1136" s="12" t="n">
        <f aca="false">IF(G1136="Male",VLOOKUP(H1136,'Shoe size conversion table'!$B$6:$D$22,3),VLOOKUP(H1136,'Shoe size conversion table'!$J$6:$L$22,3))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MONTH(C1136:C16103)</f>
        <v>5</v>
      </c>
      <c r="O1136" s="8" t="n">
        <f aca="false">K1136*(1-L1136)</f>
        <v>170.1</v>
      </c>
    </row>
    <row r="1137" customFormat="false" ht="11.4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IF(G1137="Male",VLOOKUP(H1137,'Shoe size conversion table'!$B$6:$D$22,2),VLOOKUP(H1137,'Shoe size conversion table'!$J$6:$L$22,2))</f>
        <v>42</v>
      </c>
      <c r="J1137" s="12" t="n">
        <f aca="false">IF(G1137="Male",VLOOKUP(H1137,'Shoe size conversion table'!$B$6:$D$22,3),VLOOKUP(H1137,'Shoe size conversion table'!$J$6:$L$22,3))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MONTH(C1137:C16104)</f>
        <v>5</v>
      </c>
      <c r="O1137" s="8" t="n">
        <f aca="false">K1137*(1-L1137)</f>
        <v>74.5</v>
      </c>
    </row>
    <row r="1138" customFormat="false" ht="11.4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IF(G1138="Male",VLOOKUP(H1138,'Shoe size conversion table'!$B$6:$D$22,2),VLOOKUP(H1138,'Shoe size conversion table'!$J$6:$L$22,2))</f>
        <v>41-42</v>
      </c>
      <c r="J1138" s="12" t="n">
        <f aca="false">IF(G1138="Male",VLOOKUP(H1138,'Shoe size conversion table'!$B$6:$D$22,3),VLOOKUP(H1138,'Shoe size conversion table'!$J$6:$L$22,3))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MONTH(C1138:C16105)</f>
        <v>5</v>
      </c>
      <c r="O1138" s="8" t="n">
        <f aca="false">K1138*(1-L1138)</f>
        <v>111.2</v>
      </c>
    </row>
    <row r="1139" customFormat="false" ht="11.4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IF(G1139="Male",VLOOKUP(H1139,'Shoe size conversion table'!$B$6:$D$22,2),VLOOKUP(H1139,'Shoe size conversion table'!$J$6:$L$22,2))</f>
        <v>42-43</v>
      </c>
      <c r="J1139" s="12" t="n">
        <f aca="false">IF(G1139="Male",VLOOKUP(H1139,'Shoe size conversion table'!$B$6:$D$22,3),VLOOKUP(H1139,'Shoe size conversion table'!$J$6:$L$22,3))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MONTH(C1139:C16106)</f>
        <v>5</v>
      </c>
      <c r="O1139" s="8" t="n">
        <f aca="false">K1139*(1-L1139)</f>
        <v>199</v>
      </c>
    </row>
    <row r="1140" customFormat="false" ht="11.4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IF(G1140="Male",VLOOKUP(H1140,'Shoe size conversion table'!$B$6:$D$22,2),VLOOKUP(H1140,'Shoe size conversion table'!$J$6:$L$22,2))</f>
        <v>42-43</v>
      </c>
      <c r="J1140" s="12" t="n">
        <f aca="false">IF(G1140="Male",VLOOKUP(H1140,'Shoe size conversion table'!$B$6:$D$22,3),VLOOKUP(H1140,'Shoe size conversion table'!$J$6:$L$22,3))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MONTH(C1140:C16107)</f>
        <v>5</v>
      </c>
      <c r="O1140" s="8" t="n">
        <f aca="false">K1140*(1-L1140)</f>
        <v>199</v>
      </c>
    </row>
    <row r="1141" customFormat="false" ht="11.4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IF(G1141="Male",VLOOKUP(H1141,'Shoe size conversion table'!$B$6:$D$22,2),VLOOKUP(H1141,'Shoe size conversion table'!$J$6:$L$22,2))</f>
        <v>37-38</v>
      </c>
      <c r="J1141" s="12" t="n">
        <f aca="false">IF(G1141="Male",VLOOKUP(H1141,'Shoe size conversion table'!$B$6:$D$22,3),VLOOKUP(H1141,'Shoe size conversion table'!$J$6:$L$22,3))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MONTH(C1141:C16108)</f>
        <v>5</v>
      </c>
      <c r="O1141" s="8" t="n">
        <f aca="false">K1141*(1-L1141)</f>
        <v>189</v>
      </c>
    </row>
    <row r="1142" customFormat="false" ht="11.4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IF(G1142="Male",VLOOKUP(H1142,'Shoe size conversion table'!$B$6:$D$22,2),VLOOKUP(H1142,'Shoe size conversion table'!$J$6:$L$22,2))</f>
        <v>43</v>
      </c>
      <c r="J1142" s="12" t="n">
        <f aca="false">IF(G1142="Male",VLOOKUP(H1142,'Shoe size conversion table'!$B$6:$D$22,3),VLOOKUP(H1142,'Shoe size conversion table'!$J$6:$L$22,3))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MONTH(C1142:C16109)</f>
        <v>5</v>
      </c>
      <c r="O1142" s="8" t="n">
        <f aca="false">K1142*(1-L1142)</f>
        <v>199</v>
      </c>
    </row>
    <row r="1143" customFormat="false" ht="11.4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IF(G1143="Male",VLOOKUP(H1143,'Shoe size conversion table'!$B$6:$D$22,2),VLOOKUP(H1143,'Shoe size conversion table'!$J$6:$L$22,2))</f>
        <v>39</v>
      </c>
      <c r="J1143" s="12" t="n">
        <f aca="false">IF(G1143="Male",VLOOKUP(H1143,'Shoe size conversion table'!$B$6:$D$22,3),VLOOKUP(H1143,'Shoe size conversion table'!$J$6:$L$22,3))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MONTH(C1143:C16110)</f>
        <v>5</v>
      </c>
      <c r="O1143" s="8" t="n">
        <f aca="false">K1143*(1-L1143)</f>
        <v>179</v>
      </c>
    </row>
    <row r="1144" customFormat="false" ht="11.4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IF(G1144="Male",VLOOKUP(H1144,'Shoe size conversion table'!$B$6:$D$22,2),VLOOKUP(H1144,'Shoe size conversion table'!$J$6:$L$22,2))</f>
        <v>42</v>
      </c>
      <c r="J1144" s="12" t="n">
        <f aca="false">IF(G1144="Male",VLOOKUP(H1144,'Shoe size conversion table'!$B$6:$D$22,3),VLOOKUP(H1144,'Shoe size conversion table'!$J$6:$L$22,3))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MONTH(C1144:C16111)</f>
        <v>6</v>
      </c>
      <c r="O1144" s="8" t="n">
        <f aca="false">K1144*(1-L1144)</f>
        <v>169</v>
      </c>
    </row>
    <row r="1145" customFormat="false" ht="11.4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IF(G1145="Male",VLOOKUP(H1145,'Shoe size conversion table'!$B$6:$D$22,2),VLOOKUP(H1145,'Shoe size conversion table'!$J$6:$L$22,2))</f>
        <v>43</v>
      </c>
      <c r="J1145" s="12" t="n">
        <f aca="false">IF(G1145="Male",VLOOKUP(H1145,'Shoe size conversion table'!$B$6:$D$22,3),VLOOKUP(H1145,'Shoe size conversion table'!$J$6:$L$22,3))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MONTH(C1145:C16112)</f>
        <v>6</v>
      </c>
      <c r="O1145" s="8" t="n">
        <f aca="false">K1145*(1-L1145)</f>
        <v>199</v>
      </c>
    </row>
    <row r="1146" customFormat="false" ht="11.4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IF(G1146="Male",VLOOKUP(H1146,'Shoe size conversion table'!$B$6:$D$22,2),VLOOKUP(H1146,'Shoe size conversion table'!$J$6:$L$22,2))</f>
        <v>39</v>
      </c>
      <c r="J1146" s="12" t="n">
        <f aca="false">IF(G1146="Male",VLOOKUP(H1146,'Shoe size conversion table'!$B$6:$D$22,3),VLOOKUP(H1146,'Shoe size conversion table'!$J$6:$L$22,3))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MONTH(C1146:C16113)</f>
        <v>6</v>
      </c>
      <c r="O1146" s="8" t="n">
        <f aca="false">K1146*(1-L1146)</f>
        <v>104.3</v>
      </c>
    </row>
    <row r="1147" customFormat="false" ht="11.4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IF(G1147="Male",VLOOKUP(H1147,'Shoe size conversion table'!$B$6:$D$22,2),VLOOKUP(H1147,'Shoe size conversion table'!$J$6:$L$22,2))</f>
        <v>43-44</v>
      </c>
      <c r="J1147" s="12" t="n">
        <f aca="false">IF(G1147="Male",VLOOKUP(H1147,'Shoe size conversion table'!$B$6:$D$22,3),VLOOKUP(H1147,'Shoe size conversion table'!$J$6:$L$22,3))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MONTH(C1147:C16114)</f>
        <v>6</v>
      </c>
      <c r="O1147" s="8" t="n">
        <f aca="false">K1147*(1-L1147)</f>
        <v>149</v>
      </c>
    </row>
    <row r="1148" customFormat="false" ht="11.4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IF(G1148="Male",VLOOKUP(H1148,'Shoe size conversion table'!$B$6:$D$22,2),VLOOKUP(H1148,'Shoe size conversion table'!$J$6:$L$22,2))</f>
        <v>42</v>
      </c>
      <c r="J1148" s="12" t="n">
        <f aca="false">IF(G1148="Male",VLOOKUP(H1148,'Shoe size conversion table'!$B$6:$D$22,3),VLOOKUP(H1148,'Shoe size conversion table'!$J$6:$L$22,3))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MONTH(C1148:C16115)</f>
        <v>6</v>
      </c>
      <c r="O1148" s="8" t="n">
        <f aca="false">K1148*(1-L1148)</f>
        <v>74.5</v>
      </c>
    </row>
    <row r="1149" customFormat="false" ht="11.4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IF(G1149="Male",VLOOKUP(H1149,'Shoe size conversion table'!$B$6:$D$22,2),VLOOKUP(H1149,'Shoe size conversion table'!$J$6:$L$22,2))</f>
        <v>43-44</v>
      </c>
      <c r="J1149" s="12" t="n">
        <f aca="false">IF(G1149="Male",VLOOKUP(H1149,'Shoe size conversion table'!$B$6:$D$22,3),VLOOKUP(H1149,'Shoe size conversion table'!$J$6:$L$22,3))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MONTH(C1149:C16116)</f>
        <v>6</v>
      </c>
      <c r="O1149" s="8" t="n">
        <f aca="false">K1149*(1-L1149)</f>
        <v>179</v>
      </c>
    </row>
    <row r="1150" customFormat="false" ht="11.4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IF(G1150="Male",VLOOKUP(H1150,'Shoe size conversion table'!$B$6:$D$22,2),VLOOKUP(H1150,'Shoe size conversion table'!$J$6:$L$22,2))</f>
        <v>40-41</v>
      </c>
      <c r="J1150" s="12" t="n">
        <f aca="false">IF(G1150="Male",VLOOKUP(H1150,'Shoe size conversion table'!$B$6:$D$22,3),VLOOKUP(H1150,'Shoe size conversion table'!$J$6:$L$22,3))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MONTH(C1150:C16117)</f>
        <v>6</v>
      </c>
      <c r="O1150" s="8" t="n">
        <f aca="false">K1150*(1-L1150)</f>
        <v>179</v>
      </c>
    </row>
    <row r="1151" customFormat="false" ht="11.4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IF(G1151="Male",VLOOKUP(H1151,'Shoe size conversion table'!$B$6:$D$22,2),VLOOKUP(H1151,'Shoe size conversion table'!$J$6:$L$22,2))</f>
        <v>38</v>
      </c>
      <c r="J1151" s="12" t="n">
        <f aca="false">IF(G1151="Male",VLOOKUP(H1151,'Shoe size conversion table'!$B$6:$D$22,3),VLOOKUP(H1151,'Shoe size conversion table'!$J$6:$L$22,3))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MONTH(C1151:C16118)</f>
        <v>6</v>
      </c>
      <c r="O1151" s="8" t="n">
        <f aca="false">K1151*(1-L1151)</f>
        <v>139</v>
      </c>
    </row>
    <row r="1152" customFormat="false" ht="11.4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IF(G1152="Male",VLOOKUP(H1152,'Shoe size conversion table'!$B$6:$D$22,2),VLOOKUP(H1152,'Shoe size conversion table'!$J$6:$L$22,2))</f>
        <v>42</v>
      </c>
      <c r="J1152" s="12" t="n">
        <f aca="false">IF(G1152="Male",VLOOKUP(H1152,'Shoe size conversion table'!$B$6:$D$22,3),VLOOKUP(H1152,'Shoe size conversion table'!$J$6:$L$22,3))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MONTH(C1152:C16119)</f>
        <v>6</v>
      </c>
      <c r="O1152" s="8" t="n">
        <f aca="false">K1152*(1-L1152)</f>
        <v>64.5</v>
      </c>
    </row>
    <row r="1153" customFormat="false" ht="11.4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IF(G1153="Male",VLOOKUP(H1153,'Shoe size conversion table'!$B$6:$D$22,2),VLOOKUP(H1153,'Shoe size conversion table'!$J$6:$L$22,2))</f>
        <v>43</v>
      </c>
      <c r="J1153" s="12" t="n">
        <f aca="false">IF(G1153="Male",VLOOKUP(H1153,'Shoe size conversion table'!$B$6:$D$22,3),VLOOKUP(H1153,'Shoe size conversion table'!$J$6:$L$22,3))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MONTH(C1153:C16120)</f>
        <v>6</v>
      </c>
      <c r="O1153" s="8" t="n">
        <f aca="false">K1153*(1-L1153)</f>
        <v>199</v>
      </c>
    </row>
    <row r="1154" customFormat="false" ht="11.4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IF(G1154="Male",VLOOKUP(H1154,'Shoe size conversion table'!$B$6:$D$22,2),VLOOKUP(H1154,'Shoe size conversion table'!$J$6:$L$22,2))</f>
        <v>45</v>
      </c>
      <c r="J1154" s="12" t="n">
        <f aca="false">IF(G1154="Male",VLOOKUP(H1154,'Shoe size conversion table'!$B$6:$D$22,3),VLOOKUP(H1154,'Shoe size conversion table'!$J$6:$L$22,3))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MONTH(C1154:C16121)</f>
        <v>6</v>
      </c>
      <c r="O1154" s="8" t="n">
        <f aca="false">K1154*(1-L1154)</f>
        <v>169</v>
      </c>
    </row>
    <row r="1155" customFormat="false" ht="11.4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IF(G1155="Male",VLOOKUP(H1155,'Shoe size conversion table'!$B$6:$D$22,2),VLOOKUP(H1155,'Shoe size conversion table'!$J$6:$L$22,2))</f>
        <v>44</v>
      </c>
      <c r="J1155" s="12" t="n">
        <f aca="false">IF(G1155="Male",VLOOKUP(H1155,'Shoe size conversion table'!$B$6:$D$22,3),VLOOKUP(H1155,'Shoe size conversion table'!$J$6:$L$22,3))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MONTH(C1155:C16122)</f>
        <v>6</v>
      </c>
      <c r="O1155" s="8" t="n">
        <f aca="false">K1155*(1-L1155)</f>
        <v>179</v>
      </c>
    </row>
    <row r="1156" customFormat="false" ht="11.4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IF(G1156="Male",VLOOKUP(H1156,'Shoe size conversion table'!$B$6:$D$22,2),VLOOKUP(H1156,'Shoe size conversion table'!$J$6:$L$22,2))</f>
        <v>42</v>
      </c>
      <c r="J1156" s="12" t="n">
        <f aca="false">IF(G1156="Male",VLOOKUP(H1156,'Shoe size conversion table'!$B$6:$D$22,3),VLOOKUP(H1156,'Shoe size conversion table'!$J$6:$L$22,3))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MONTH(C1156:C16123)</f>
        <v>6</v>
      </c>
      <c r="O1156" s="8" t="n">
        <f aca="false">K1156*(1-L1156)</f>
        <v>111.3</v>
      </c>
    </row>
    <row r="1157" customFormat="false" ht="11.4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IF(G1157="Male",VLOOKUP(H1157,'Shoe size conversion table'!$B$6:$D$22,2),VLOOKUP(H1157,'Shoe size conversion table'!$J$6:$L$22,2))</f>
        <v>41-42</v>
      </c>
      <c r="J1157" s="12" t="n">
        <f aca="false">IF(G1157="Male",VLOOKUP(H1157,'Shoe size conversion table'!$B$6:$D$22,3),VLOOKUP(H1157,'Shoe size conversion table'!$J$6:$L$22,3))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MONTH(C1157:C16124)</f>
        <v>6</v>
      </c>
      <c r="O1157" s="8" t="n">
        <f aca="false">K1157*(1-L1157)</f>
        <v>111.2</v>
      </c>
    </row>
    <row r="1158" customFormat="false" ht="11.4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IF(G1158="Male",VLOOKUP(H1158,'Shoe size conversion table'!$B$6:$D$22,2),VLOOKUP(H1158,'Shoe size conversion table'!$J$6:$L$22,2))</f>
        <v>39-40</v>
      </c>
      <c r="J1158" s="12" t="n">
        <f aca="false">IF(G1158="Male",VLOOKUP(H1158,'Shoe size conversion table'!$B$6:$D$22,3),VLOOKUP(H1158,'Shoe size conversion table'!$J$6:$L$22,3))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MONTH(C1158:C16125)</f>
        <v>6</v>
      </c>
      <c r="O1158" s="8" t="n">
        <f aca="false">K1158*(1-L1158)</f>
        <v>179</v>
      </c>
    </row>
    <row r="1159" customFormat="false" ht="11.4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IF(G1159="Male",VLOOKUP(H1159,'Shoe size conversion table'!$B$6:$D$22,2),VLOOKUP(H1159,'Shoe size conversion table'!$J$6:$L$22,2))</f>
        <v>42-43</v>
      </c>
      <c r="J1159" s="12" t="n">
        <f aca="false">IF(G1159="Male",VLOOKUP(H1159,'Shoe size conversion table'!$B$6:$D$22,3),VLOOKUP(H1159,'Shoe size conversion table'!$J$6:$L$22,3))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MONTH(C1159:C16126)</f>
        <v>6</v>
      </c>
      <c r="O1159" s="8" t="n">
        <f aca="false">K1159*(1-L1159)</f>
        <v>104.3</v>
      </c>
    </row>
    <row r="1160" customFormat="false" ht="11.4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IF(G1160="Male",VLOOKUP(H1160,'Shoe size conversion table'!$B$6:$D$22,2),VLOOKUP(H1160,'Shoe size conversion table'!$J$6:$L$22,2))</f>
        <v>42-43</v>
      </c>
      <c r="J1160" s="12" t="n">
        <f aca="false">IF(G1160="Male",VLOOKUP(H1160,'Shoe size conversion table'!$B$6:$D$22,3),VLOOKUP(H1160,'Shoe size conversion table'!$J$6:$L$22,3))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MONTH(C1160:C16127)</f>
        <v>6</v>
      </c>
      <c r="O1160" s="8" t="n">
        <f aca="false">K1160*(1-L1160)</f>
        <v>143.2</v>
      </c>
    </row>
    <row r="1161" customFormat="false" ht="11.4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IF(G1161="Male",VLOOKUP(H1161,'Shoe size conversion table'!$B$6:$D$22,2),VLOOKUP(H1161,'Shoe size conversion table'!$J$6:$L$22,2))</f>
        <v>43</v>
      </c>
      <c r="J1161" s="12" t="n">
        <f aca="false">IF(G1161="Male",VLOOKUP(H1161,'Shoe size conversion table'!$B$6:$D$22,3),VLOOKUP(H1161,'Shoe size conversion table'!$J$6:$L$22,3))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MONTH(C1161:C16128)</f>
        <v>6</v>
      </c>
      <c r="O1161" s="8" t="n">
        <f aca="false">K1161*(1-L1161)</f>
        <v>159</v>
      </c>
    </row>
    <row r="1162" customFormat="false" ht="11.4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IF(G1162="Male",VLOOKUP(H1162,'Shoe size conversion table'!$B$6:$D$22,2),VLOOKUP(H1162,'Shoe size conversion table'!$J$6:$L$22,2))</f>
        <v>38-39</v>
      </c>
      <c r="J1162" s="12" t="n">
        <f aca="false">IF(G1162="Male",VLOOKUP(H1162,'Shoe size conversion table'!$B$6:$D$22,3),VLOOKUP(H1162,'Shoe size conversion table'!$J$6:$L$22,3))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MONTH(C1162:C16129)</f>
        <v>6</v>
      </c>
      <c r="O1162" s="8" t="n">
        <f aca="false">K1162*(1-L1162)</f>
        <v>118.3</v>
      </c>
    </row>
    <row r="1163" customFormat="false" ht="11.4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IF(G1163="Male",VLOOKUP(H1163,'Shoe size conversion table'!$B$6:$D$22,2),VLOOKUP(H1163,'Shoe size conversion table'!$J$6:$L$22,2))</f>
        <v>37</v>
      </c>
      <c r="J1163" s="12" t="n">
        <f aca="false">IF(G1163="Male",VLOOKUP(H1163,'Shoe size conversion table'!$B$6:$D$22,3),VLOOKUP(H1163,'Shoe size conversion table'!$J$6:$L$22,3))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MONTH(C1163:C16130)</f>
        <v>6</v>
      </c>
      <c r="O1163" s="8" t="n">
        <f aca="false">K1163*(1-L1163)</f>
        <v>94.5</v>
      </c>
    </row>
    <row r="1164" customFormat="false" ht="11.4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IF(G1164="Male",VLOOKUP(H1164,'Shoe size conversion table'!$B$6:$D$22,2),VLOOKUP(H1164,'Shoe size conversion table'!$J$6:$L$22,2))</f>
        <v>42</v>
      </c>
      <c r="J1164" s="12" t="n">
        <f aca="false">IF(G1164="Male",VLOOKUP(H1164,'Shoe size conversion table'!$B$6:$D$22,3),VLOOKUP(H1164,'Shoe size conversion table'!$J$6:$L$22,3))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MONTH(C1164:C16131)</f>
        <v>6</v>
      </c>
      <c r="O1164" s="8" t="n">
        <f aca="false">K1164*(1-L1164)</f>
        <v>169</v>
      </c>
    </row>
    <row r="1165" customFormat="false" ht="11.4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IF(G1165="Male",VLOOKUP(H1165,'Shoe size conversion table'!$B$6:$D$22,2),VLOOKUP(H1165,'Shoe size conversion table'!$J$6:$L$22,2))</f>
        <v>38</v>
      </c>
      <c r="J1165" s="12" t="n">
        <f aca="false">IF(G1165="Male",VLOOKUP(H1165,'Shoe size conversion table'!$B$6:$D$22,3),VLOOKUP(H1165,'Shoe size conversion table'!$J$6:$L$22,3))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MONTH(C1165:C16132)</f>
        <v>6</v>
      </c>
      <c r="O1165" s="8" t="n">
        <f aca="false">K1165*(1-L1165)</f>
        <v>199</v>
      </c>
    </row>
    <row r="1166" customFormat="false" ht="11.4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IF(G1166="Male",VLOOKUP(H1166,'Shoe size conversion table'!$B$6:$D$22,2),VLOOKUP(H1166,'Shoe size conversion table'!$J$6:$L$22,2))</f>
        <v>42-43</v>
      </c>
      <c r="J1166" s="12" t="n">
        <f aca="false">IF(G1166="Male",VLOOKUP(H1166,'Shoe size conversion table'!$B$6:$D$22,3),VLOOKUP(H1166,'Shoe size conversion table'!$J$6:$L$22,3))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MONTH(C1166:C16133)</f>
        <v>6</v>
      </c>
      <c r="O1166" s="8" t="n">
        <f aca="false">K1166*(1-L1166)</f>
        <v>90.3</v>
      </c>
    </row>
    <row r="1167" customFormat="false" ht="11.4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IF(G1167="Male",VLOOKUP(H1167,'Shoe size conversion table'!$B$6:$D$22,2),VLOOKUP(H1167,'Shoe size conversion table'!$J$6:$L$22,2))</f>
        <v>43-44</v>
      </c>
      <c r="J1167" s="12" t="n">
        <f aca="false">IF(G1167="Male",VLOOKUP(H1167,'Shoe size conversion table'!$B$6:$D$22,3),VLOOKUP(H1167,'Shoe size conversion table'!$J$6:$L$22,3))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MONTH(C1167:C16134)</f>
        <v>6</v>
      </c>
      <c r="O1167" s="8" t="n">
        <f aca="false">K1167*(1-L1167)</f>
        <v>199</v>
      </c>
    </row>
    <row r="1168" customFormat="false" ht="11.4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IF(G1168="Male",VLOOKUP(H1168,'Shoe size conversion table'!$B$6:$D$22,2),VLOOKUP(H1168,'Shoe size conversion table'!$J$6:$L$22,2))</f>
        <v>38-39</v>
      </c>
      <c r="J1168" s="12" t="n">
        <f aca="false">IF(G1168="Male",VLOOKUP(H1168,'Shoe size conversion table'!$B$6:$D$22,3),VLOOKUP(H1168,'Shoe size conversion table'!$J$6:$L$22,3))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MONTH(C1168:C16135)</f>
        <v>6</v>
      </c>
      <c r="O1168" s="8" t="n">
        <f aca="false">K1168*(1-L1168)</f>
        <v>118.3</v>
      </c>
    </row>
    <row r="1169" customFormat="false" ht="11.4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IF(G1169="Male",VLOOKUP(H1169,'Shoe size conversion table'!$B$6:$D$22,2),VLOOKUP(H1169,'Shoe size conversion table'!$J$6:$L$22,2))</f>
        <v>44</v>
      </c>
      <c r="J1169" s="12" t="n">
        <f aca="false">IF(G1169="Male",VLOOKUP(H1169,'Shoe size conversion table'!$B$6:$D$22,3),VLOOKUP(H1169,'Shoe size conversion table'!$J$6:$L$22,3))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MONTH(C1169:C16136)</f>
        <v>6</v>
      </c>
      <c r="O1169" s="8" t="n">
        <f aca="false">K1169*(1-L1169)</f>
        <v>99.5</v>
      </c>
    </row>
    <row r="1170" customFormat="false" ht="11.4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IF(G1170="Male",VLOOKUP(H1170,'Shoe size conversion table'!$B$6:$D$22,2),VLOOKUP(H1170,'Shoe size conversion table'!$J$6:$L$22,2))</f>
        <v>41</v>
      </c>
      <c r="J1170" s="12" t="n">
        <f aca="false">IF(G1170="Male",VLOOKUP(H1170,'Shoe size conversion table'!$B$6:$D$22,3),VLOOKUP(H1170,'Shoe size conversion table'!$J$6:$L$22,3))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MONTH(C1170:C16137)</f>
        <v>6</v>
      </c>
      <c r="O1170" s="8" t="n">
        <f aca="false">K1170*(1-L1170)</f>
        <v>169</v>
      </c>
    </row>
    <row r="1171" customFormat="false" ht="11.4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IF(G1171="Male",VLOOKUP(H1171,'Shoe size conversion table'!$B$6:$D$22,2),VLOOKUP(H1171,'Shoe size conversion table'!$J$6:$L$22,2))</f>
        <v>44</v>
      </c>
      <c r="J1171" s="12" t="n">
        <f aca="false">IF(G1171="Male",VLOOKUP(H1171,'Shoe size conversion table'!$B$6:$D$22,3),VLOOKUP(H1171,'Shoe size conversion table'!$J$6:$L$22,3))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MONTH(C1171:C16138)</f>
        <v>6</v>
      </c>
      <c r="O1171" s="8" t="n">
        <f aca="false">K1171*(1-L1171)</f>
        <v>179</v>
      </c>
    </row>
    <row r="1172" customFormat="false" ht="11.4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IF(G1172="Male",VLOOKUP(H1172,'Shoe size conversion table'!$B$6:$D$22,2),VLOOKUP(H1172,'Shoe size conversion table'!$J$6:$L$22,2))</f>
        <v>43-44</v>
      </c>
      <c r="J1172" s="12" t="n">
        <f aca="false">IF(G1172="Male",VLOOKUP(H1172,'Shoe size conversion table'!$B$6:$D$22,3),VLOOKUP(H1172,'Shoe size conversion table'!$J$6:$L$22,3))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MONTH(C1172:C16139)</f>
        <v>6</v>
      </c>
      <c r="O1172" s="8" t="n">
        <f aca="false">K1172*(1-L1172)</f>
        <v>159</v>
      </c>
    </row>
    <row r="1173" customFormat="false" ht="11.4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IF(G1173="Male",VLOOKUP(H1173,'Shoe size conversion table'!$B$6:$D$22,2),VLOOKUP(H1173,'Shoe size conversion table'!$J$6:$L$22,2))</f>
        <v>39-40</v>
      </c>
      <c r="J1173" s="12" t="n">
        <f aca="false">IF(G1173="Male",VLOOKUP(H1173,'Shoe size conversion table'!$B$6:$D$22,3),VLOOKUP(H1173,'Shoe size conversion table'!$J$6:$L$22,3))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MONTH(C1173:C16140)</f>
        <v>6</v>
      </c>
      <c r="O1173" s="8" t="n">
        <f aca="false">K1173*(1-L1173)</f>
        <v>179</v>
      </c>
    </row>
    <row r="1174" customFormat="false" ht="11.4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IF(G1174="Male",VLOOKUP(H1174,'Shoe size conversion table'!$B$6:$D$22,2),VLOOKUP(H1174,'Shoe size conversion table'!$J$6:$L$22,2))</f>
        <v>44-45</v>
      </c>
      <c r="J1174" s="12" t="n">
        <f aca="false">IF(G1174="Male",VLOOKUP(H1174,'Shoe size conversion table'!$B$6:$D$22,3),VLOOKUP(H1174,'Shoe size conversion table'!$J$6:$L$22,3))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MONTH(C1174:C16141)</f>
        <v>6</v>
      </c>
      <c r="O1174" s="8" t="n">
        <f aca="false">K1174*(1-L1174)</f>
        <v>74.5</v>
      </c>
    </row>
    <row r="1175" customFormat="false" ht="11.4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IF(G1175="Male",VLOOKUP(H1175,'Shoe size conversion table'!$B$6:$D$22,2),VLOOKUP(H1175,'Shoe size conversion table'!$J$6:$L$22,2))</f>
        <v>42</v>
      </c>
      <c r="J1175" s="12" t="n">
        <f aca="false">IF(G1175="Male",VLOOKUP(H1175,'Shoe size conversion table'!$B$6:$D$22,3),VLOOKUP(H1175,'Shoe size conversion table'!$J$6:$L$22,3))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MONTH(C1175:C16142)</f>
        <v>6</v>
      </c>
      <c r="O1175" s="8" t="n">
        <f aca="false">K1175*(1-L1175)</f>
        <v>129</v>
      </c>
    </row>
    <row r="1176" customFormat="false" ht="11.4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IF(G1176="Male",VLOOKUP(H1176,'Shoe size conversion table'!$B$6:$D$22,2),VLOOKUP(H1176,'Shoe size conversion table'!$J$6:$L$22,2))</f>
        <v>44</v>
      </c>
      <c r="J1176" s="12" t="n">
        <f aca="false">IF(G1176="Male",VLOOKUP(H1176,'Shoe size conversion table'!$B$6:$D$22,3),VLOOKUP(H1176,'Shoe size conversion table'!$J$6:$L$22,3))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MONTH(C1176:C16143)</f>
        <v>6</v>
      </c>
      <c r="O1176" s="8" t="n">
        <f aca="false">K1176*(1-L1176)</f>
        <v>99.5</v>
      </c>
    </row>
    <row r="1177" customFormat="false" ht="11.4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IF(G1177="Male",VLOOKUP(H1177,'Shoe size conversion table'!$B$6:$D$22,2),VLOOKUP(H1177,'Shoe size conversion table'!$J$6:$L$22,2))</f>
        <v>43</v>
      </c>
      <c r="J1177" s="12" t="n">
        <f aca="false">IF(G1177="Male",VLOOKUP(H1177,'Shoe size conversion table'!$B$6:$D$22,3),VLOOKUP(H1177,'Shoe size conversion table'!$J$6:$L$22,3))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MONTH(C1177:C16144)</f>
        <v>6</v>
      </c>
      <c r="O1177" s="8" t="n">
        <f aca="false">K1177*(1-L1177)</f>
        <v>189</v>
      </c>
    </row>
    <row r="1178" customFormat="false" ht="11.4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IF(G1178="Male",VLOOKUP(H1178,'Shoe size conversion table'!$B$6:$D$22,2),VLOOKUP(H1178,'Shoe size conversion table'!$J$6:$L$22,2))</f>
        <v>43</v>
      </c>
      <c r="J1178" s="12" t="n">
        <f aca="false">IF(G1178="Male",VLOOKUP(H1178,'Shoe size conversion table'!$B$6:$D$22,3),VLOOKUP(H1178,'Shoe size conversion table'!$J$6:$L$22,3))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MONTH(C1178:C16145)</f>
        <v>6</v>
      </c>
      <c r="O1178" s="8" t="n">
        <f aca="false">K1178*(1-L1178)</f>
        <v>159</v>
      </c>
    </row>
    <row r="1179" customFormat="false" ht="11.4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IF(G1179="Male",VLOOKUP(H1179,'Shoe size conversion table'!$B$6:$D$22,2),VLOOKUP(H1179,'Shoe size conversion table'!$J$6:$L$22,2))</f>
        <v>43-44</v>
      </c>
      <c r="J1179" s="12" t="n">
        <f aca="false">IF(G1179="Male",VLOOKUP(H1179,'Shoe size conversion table'!$B$6:$D$22,3),VLOOKUP(H1179,'Shoe size conversion table'!$J$6:$L$22,3))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MONTH(C1179:C16146)</f>
        <v>6</v>
      </c>
      <c r="O1179" s="8" t="n">
        <f aca="false">K1179*(1-L1179)</f>
        <v>199</v>
      </c>
    </row>
    <row r="1180" customFormat="false" ht="11.4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IF(G1180="Male",VLOOKUP(H1180,'Shoe size conversion table'!$B$6:$D$22,2),VLOOKUP(H1180,'Shoe size conversion table'!$J$6:$L$22,2))</f>
        <v>42</v>
      </c>
      <c r="J1180" s="12" t="n">
        <f aca="false">IF(G1180="Male",VLOOKUP(H1180,'Shoe size conversion table'!$B$6:$D$22,3),VLOOKUP(H1180,'Shoe size conversion table'!$J$6:$L$22,3))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MONTH(C1180:C16147)</f>
        <v>6</v>
      </c>
      <c r="O1180" s="8" t="n">
        <f aca="false">K1180*(1-L1180)</f>
        <v>169</v>
      </c>
    </row>
    <row r="1181" customFormat="false" ht="11.4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IF(G1181="Male",VLOOKUP(H1181,'Shoe size conversion table'!$B$6:$D$22,2),VLOOKUP(H1181,'Shoe size conversion table'!$J$6:$L$22,2))</f>
        <v>43-44</v>
      </c>
      <c r="J1181" s="12" t="n">
        <f aca="false">IF(G1181="Male",VLOOKUP(H1181,'Shoe size conversion table'!$B$6:$D$22,3),VLOOKUP(H1181,'Shoe size conversion table'!$J$6:$L$22,3))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MONTH(C1181:C16148)</f>
        <v>6</v>
      </c>
      <c r="O1181" s="8" t="n">
        <f aca="false">K1181*(1-L1181)</f>
        <v>199</v>
      </c>
    </row>
    <row r="1182" customFormat="false" ht="11.4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IF(G1182="Male",VLOOKUP(H1182,'Shoe size conversion table'!$B$6:$D$22,2),VLOOKUP(H1182,'Shoe size conversion table'!$J$6:$L$22,2))</f>
        <v>37-38</v>
      </c>
      <c r="J1182" s="12" t="n">
        <f aca="false">IF(G1182="Male",VLOOKUP(H1182,'Shoe size conversion table'!$B$6:$D$22,3),VLOOKUP(H1182,'Shoe size conversion table'!$J$6:$L$22,3))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MONTH(C1182:C16149)</f>
        <v>6</v>
      </c>
      <c r="O1182" s="8" t="n">
        <f aca="false">K1182*(1-L1182)</f>
        <v>159</v>
      </c>
    </row>
    <row r="1183" customFormat="false" ht="11.4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IF(G1183="Male",VLOOKUP(H1183,'Shoe size conversion table'!$B$6:$D$22,2),VLOOKUP(H1183,'Shoe size conversion table'!$J$6:$L$22,2))</f>
        <v>38</v>
      </c>
      <c r="J1183" s="12" t="n">
        <f aca="false">IF(G1183="Male",VLOOKUP(H1183,'Shoe size conversion table'!$B$6:$D$22,3),VLOOKUP(H1183,'Shoe size conversion table'!$J$6:$L$22,3))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MONTH(C1183:C16150)</f>
        <v>6</v>
      </c>
      <c r="O1183" s="8" t="n">
        <f aca="false">K1183*(1-L1183)</f>
        <v>179.1</v>
      </c>
    </row>
    <row r="1184" customFormat="false" ht="11.4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IF(G1184="Male",VLOOKUP(H1184,'Shoe size conversion table'!$B$6:$D$22,2),VLOOKUP(H1184,'Shoe size conversion table'!$J$6:$L$22,2))</f>
        <v>39-40</v>
      </c>
      <c r="J1184" s="12" t="n">
        <f aca="false">IF(G1184="Male",VLOOKUP(H1184,'Shoe size conversion table'!$B$6:$D$22,3),VLOOKUP(H1184,'Shoe size conversion table'!$J$6:$L$22,3))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MONTH(C1184:C16151)</f>
        <v>6</v>
      </c>
      <c r="O1184" s="8" t="n">
        <f aca="false">K1184*(1-L1184)</f>
        <v>179</v>
      </c>
    </row>
    <row r="1185" customFormat="false" ht="11.4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IF(G1185="Male",VLOOKUP(H1185,'Shoe size conversion table'!$B$6:$D$22,2),VLOOKUP(H1185,'Shoe size conversion table'!$J$6:$L$22,2))</f>
        <v>40-41</v>
      </c>
      <c r="J1185" s="12" t="n">
        <f aca="false">IF(G1185="Male",VLOOKUP(H1185,'Shoe size conversion table'!$B$6:$D$22,3),VLOOKUP(H1185,'Shoe size conversion table'!$J$6:$L$22,3))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MONTH(C1185:C16152)</f>
        <v>6</v>
      </c>
      <c r="O1185" s="8" t="n">
        <f aca="false">K1185*(1-L1185)</f>
        <v>179.1</v>
      </c>
    </row>
    <row r="1186" customFormat="false" ht="11.4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IF(G1186="Male",VLOOKUP(H1186,'Shoe size conversion table'!$B$6:$D$22,2),VLOOKUP(H1186,'Shoe size conversion table'!$J$6:$L$22,2))</f>
        <v>37</v>
      </c>
      <c r="J1186" s="12" t="n">
        <f aca="false">IF(G1186="Male",VLOOKUP(H1186,'Shoe size conversion table'!$B$6:$D$22,3),VLOOKUP(H1186,'Shoe size conversion table'!$J$6:$L$22,3))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MONTH(C1186:C16153)</f>
        <v>6</v>
      </c>
      <c r="O1186" s="8" t="n">
        <f aca="false">K1186*(1-L1186)</f>
        <v>64.5</v>
      </c>
    </row>
    <row r="1187" customFormat="false" ht="11.4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IF(G1187="Male",VLOOKUP(H1187,'Shoe size conversion table'!$B$6:$D$22,2),VLOOKUP(H1187,'Shoe size conversion table'!$J$6:$L$22,2))</f>
        <v>39</v>
      </c>
      <c r="J1187" s="12" t="n">
        <f aca="false">IF(G1187="Male",VLOOKUP(H1187,'Shoe size conversion table'!$B$6:$D$22,3),VLOOKUP(H1187,'Shoe size conversion table'!$J$6:$L$22,3))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MONTH(C1187:C16154)</f>
        <v>6</v>
      </c>
      <c r="O1187" s="8" t="n">
        <f aca="false">K1187*(1-L1187)</f>
        <v>69.5</v>
      </c>
    </row>
    <row r="1188" customFormat="false" ht="11.4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IF(G1188="Male",VLOOKUP(H1188,'Shoe size conversion table'!$B$6:$D$22,2),VLOOKUP(H1188,'Shoe size conversion table'!$J$6:$L$22,2))</f>
        <v>42-43</v>
      </c>
      <c r="J1188" s="12" t="n">
        <f aca="false">IF(G1188="Male",VLOOKUP(H1188,'Shoe size conversion table'!$B$6:$D$22,3),VLOOKUP(H1188,'Shoe size conversion table'!$J$6:$L$22,3))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MONTH(C1188:C16155)</f>
        <v>6</v>
      </c>
      <c r="O1188" s="8" t="n">
        <f aca="false">K1188*(1-L1188)</f>
        <v>179.1</v>
      </c>
    </row>
    <row r="1189" customFormat="false" ht="11.4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IF(G1189="Male",VLOOKUP(H1189,'Shoe size conversion table'!$B$6:$D$22,2),VLOOKUP(H1189,'Shoe size conversion table'!$J$6:$L$22,2))</f>
        <v>43</v>
      </c>
      <c r="J1189" s="12" t="n">
        <f aca="false">IF(G1189="Male",VLOOKUP(H1189,'Shoe size conversion table'!$B$6:$D$22,3),VLOOKUP(H1189,'Shoe size conversion table'!$J$6:$L$22,3))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MONTH(C1189:C16156)</f>
        <v>6</v>
      </c>
      <c r="O1189" s="8" t="n">
        <f aca="false">K1189*(1-L1189)</f>
        <v>179</v>
      </c>
    </row>
    <row r="1190" customFormat="false" ht="11.4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IF(G1190="Male",VLOOKUP(H1190,'Shoe size conversion table'!$B$6:$D$22,2),VLOOKUP(H1190,'Shoe size conversion table'!$J$6:$L$22,2))</f>
        <v>43</v>
      </c>
      <c r="J1190" s="12" t="n">
        <f aca="false">IF(G1190="Male",VLOOKUP(H1190,'Shoe size conversion table'!$B$6:$D$22,3),VLOOKUP(H1190,'Shoe size conversion table'!$J$6:$L$22,3))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MONTH(C1190:C16157)</f>
        <v>6</v>
      </c>
      <c r="O1190" s="8" t="n">
        <f aca="false">K1190*(1-L1190)</f>
        <v>151.2</v>
      </c>
    </row>
    <row r="1191" customFormat="false" ht="11.4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IF(G1191="Male",VLOOKUP(H1191,'Shoe size conversion table'!$B$6:$D$22,2),VLOOKUP(H1191,'Shoe size conversion table'!$J$6:$L$22,2))</f>
        <v>42-43</v>
      </c>
      <c r="J1191" s="12" t="n">
        <f aca="false">IF(G1191="Male",VLOOKUP(H1191,'Shoe size conversion table'!$B$6:$D$22,3),VLOOKUP(H1191,'Shoe size conversion table'!$J$6:$L$22,3))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MONTH(C1191:C16158)</f>
        <v>6</v>
      </c>
      <c r="O1191" s="8" t="n">
        <f aca="false">K1191*(1-L1191)</f>
        <v>199</v>
      </c>
    </row>
    <row r="1192" customFormat="false" ht="11.4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IF(G1192="Male",VLOOKUP(H1192,'Shoe size conversion table'!$B$6:$D$22,2),VLOOKUP(H1192,'Shoe size conversion table'!$J$6:$L$22,2))</f>
        <v>41-42</v>
      </c>
      <c r="J1192" s="12" t="n">
        <f aca="false">IF(G1192="Male",VLOOKUP(H1192,'Shoe size conversion table'!$B$6:$D$22,3),VLOOKUP(H1192,'Shoe size conversion table'!$J$6:$L$22,3))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MONTH(C1192:C16159)</f>
        <v>6</v>
      </c>
      <c r="O1192" s="8" t="n">
        <f aca="false">K1192*(1-L1192)</f>
        <v>161.1</v>
      </c>
    </row>
    <row r="1193" customFormat="false" ht="11.4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IF(G1193="Male",VLOOKUP(H1193,'Shoe size conversion table'!$B$6:$D$22,2),VLOOKUP(H1193,'Shoe size conversion table'!$J$6:$L$22,2))</f>
        <v>44</v>
      </c>
      <c r="J1193" s="12" t="n">
        <f aca="false">IF(G1193="Male",VLOOKUP(H1193,'Shoe size conversion table'!$B$6:$D$22,3),VLOOKUP(H1193,'Shoe size conversion table'!$J$6:$L$22,3))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MONTH(C1193:C16160)</f>
        <v>6</v>
      </c>
      <c r="O1193" s="8" t="n">
        <f aca="false">K1193*(1-L1193)</f>
        <v>159</v>
      </c>
    </row>
    <row r="1194" customFormat="false" ht="11.4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IF(G1194="Male",VLOOKUP(H1194,'Shoe size conversion table'!$B$6:$D$22,2),VLOOKUP(H1194,'Shoe size conversion table'!$J$6:$L$22,2))</f>
        <v>43-44</v>
      </c>
      <c r="J1194" s="12" t="n">
        <f aca="false">IF(G1194="Male",VLOOKUP(H1194,'Shoe size conversion table'!$B$6:$D$22,3),VLOOKUP(H1194,'Shoe size conversion table'!$J$6:$L$22,3))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MONTH(C1194:C16161)</f>
        <v>6</v>
      </c>
      <c r="O1194" s="8" t="n">
        <f aca="false">K1194*(1-L1194)</f>
        <v>149</v>
      </c>
    </row>
    <row r="1195" customFormat="false" ht="11.4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IF(G1195="Male",VLOOKUP(H1195,'Shoe size conversion table'!$B$6:$D$22,2),VLOOKUP(H1195,'Shoe size conversion table'!$J$6:$L$22,2))</f>
        <v>42-43</v>
      </c>
      <c r="J1195" s="12" t="n">
        <f aca="false">IF(G1195="Male",VLOOKUP(H1195,'Shoe size conversion table'!$B$6:$D$22,3),VLOOKUP(H1195,'Shoe size conversion table'!$J$6:$L$22,3))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MONTH(C1195:C16162)</f>
        <v>6</v>
      </c>
      <c r="O1195" s="8" t="n">
        <f aca="false">K1195*(1-L1195)</f>
        <v>169</v>
      </c>
    </row>
    <row r="1196" customFormat="false" ht="11.4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IF(G1196="Male",VLOOKUP(H1196,'Shoe size conversion table'!$B$6:$D$22,2),VLOOKUP(H1196,'Shoe size conversion table'!$J$6:$L$22,2))</f>
        <v>39</v>
      </c>
      <c r="J1196" s="12" t="n">
        <f aca="false">IF(G1196="Male",VLOOKUP(H1196,'Shoe size conversion table'!$B$6:$D$22,3),VLOOKUP(H1196,'Shoe size conversion table'!$J$6:$L$22,3))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MONTH(C1196:C16163)</f>
        <v>6</v>
      </c>
      <c r="O1196" s="8" t="n">
        <f aca="false">K1196*(1-L1196)</f>
        <v>179.1</v>
      </c>
    </row>
    <row r="1197" customFormat="false" ht="11.4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IF(G1197="Male",VLOOKUP(H1197,'Shoe size conversion table'!$B$6:$D$22,2),VLOOKUP(H1197,'Shoe size conversion table'!$J$6:$L$22,2))</f>
        <v>42-43</v>
      </c>
      <c r="J1197" s="12" t="n">
        <f aca="false">IF(G1197="Male",VLOOKUP(H1197,'Shoe size conversion table'!$B$6:$D$22,3),VLOOKUP(H1197,'Shoe size conversion table'!$J$6:$L$22,3))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MONTH(C1197:C16164)</f>
        <v>6</v>
      </c>
      <c r="O1197" s="8" t="n">
        <f aca="false">K1197*(1-L1197)</f>
        <v>90.3</v>
      </c>
    </row>
    <row r="1198" customFormat="false" ht="11.4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IF(G1198="Male",VLOOKUP(H1198,'Shoe size conversion table'!$B$6:$D$22,2),VLOOKUP(H1198,'Shoe size conversion table'!$J$6:$L$22,2))</f>
        <v>38-39</v>
      </c>
      <c r="J1198" s="12" t="n">
        <f aca="false">IF(G1198="Male",VLOOKUP(H1198,'Shoe size conversion table'!$B$6:$D$22,3),VLOOKUP(H1198,'Shoe size conversion table'!$J$6:$L$22,3))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MONTH(C1198:C16165)</f>
        <v>6</v>
      </c>
      <c r="O1198" s="8" t="n">
        <f aca="false">K1198*(1-L1198)</f>
        <v>189</v>
      </c>
    </row>
    <row r="1199" customFormat="false" ht="11.4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IF(G1199="Male",VLOOKUP(H1199,'Shoe size conversion table'!$B$6:$D$22,2),VLOOKUP(H1199,'Shoe size conversion table'!$J$6:$L$22,2))</f>
        <v>39-40</v>
      </c>
      <c r="J1199" s="12" t="n">
        <f aca="false">IF(G1199="Male",VLOOKUP(H1199,'Shoe size conversion table'!$B$6:$D$22,3),VLOOKUP(H1199,'Shoe size conversion table'!$J$6:$L$22,3))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MONTH(C1199:C16166)</f>
        <v>6</v>
      </c>
      <c r="O1199" s="8" t="n">
        <f aca="false">K1199*(1-L1199)</f>
        <v>179</v>
      </c>
    </row>
    <row r="1200" customFormat="false" ht="11.4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IF(G1200="Male",VLOOKUP(H1200,'Shoe size conversion table'!$B$6:$D$22,2),VLOOKUP(H1200,'Shoe size conversion table'!$J$6:$L$22,2))</f>
        <v>41-42</v>
      </c>
      <c r="J1200" s="12" t="n">
        <f aca="false">IF(G1200="Male",VLOOKUP(H1200,'Shoe size conversion table'!$B$6:$D$22,3),VLOOKUP(H1200,'Shoe size conversion table'!$J$6:$L$22,3))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MONTH(C1200:C16167)</f>
        <v>6</v>
      </c>
      <c r="O1200" s="8" t="n">
        <f aca="false">K1200*(1-L1200)</f>
        <v>159</v>
      </c>
    </row>
    <row r="1201" customFormat="false" ht="11.4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IF(G1201="Male",VLOOKUP(H1201,'Shoe size conversion table'!$B$6:$D$22,2),VLOOKUP(H1201,'Shoe size conversion table'!$J$6:$L$22,2))</f>
        <v>41</v>
      </c>
      <c r="J1201" s="12" t="n">
        <f aca="false">IF(G1201="Male",VLOOKUP(H1201,'Shoe size conversion table'!$B$6:$D$22,3),VLOOKUP(H1201,'Shoe size conversion table'!$J$6:$L$22,3))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MONTH(C1201:C16168)</f>
        <v>6</v>
      </c>
      <c r="O1201" s="8" t="n">
        <f aca="false">K1201*(1-L1201)</f>
        <v>103.2</v>
      </c>
    </row>
    <row r="1202" customFormat="false" ht="11.4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IF(G1202="Male",VLOOKUP(H1202,'Shoe size conversion table'!$B$6:$D$22,2),VLOOKUP(H1202,'Shoe size conversion table'!$J$6:$L$22,2))</f>
        <v>43-44</v>
      </c>
      <c r="J1202" s="12" t="n">
        <f aca="false">IF(G1202="Male",VLOOKUP(H1202,'Shoe size conversion table'!$B$6:$D$22,3),VLOOKUP(H1202,'Shoe size conversion table'!$J$6:$L$22,3))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MONTH(C1202:C16169)</f>
        <v>6</v>
      </c>
      <c r="O1202" s="8" t="n">
        <f aca="false">K1202*(1-L1202)</f>
        <v>199</v>
      </c>
    </row>
    <row r="1203" customFormat="false" ht="11.4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IF(G1203="Male",VLOOKUP(H1203,'Shoe size conversion table'!$B$6:$D$22,2),VLOOKUP(H1203,'Shoe size conversion table'!$J$6:$L$22,2))</f>
        <v>39</v>
      </c>
      <c r="J1203" s="12" t="n">
        <f aca="false">IF(G1203="Male",VLOOKUP(H1203,'Shoe size conversion table'!$B$6:$D$22,3),VLOOKUP(H1203,'Shoe size conversion table'!$J$6:$L$22,3))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MONTH(C1203:C16170)</f>
        <v>6</v>
      </c>
      <c r="O1203" s="8" t="n">
        <f aca="false">K1203*(1-L1203)</f>
        <v>79.5</v>
      </c>
    </row>
    <row r="1204" customFormat="false" ht="11.4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IF(G1204="Male",VLOOKUP(H1204,'Shoe size conversion table'!$B$6:$D$22,2),VLOOKUP(H1204,'Shoe size conversion table'!$J$6:$L$22,2))</f>
        <v>41</v>
      </c>
      <c r="J1204" s="12" t="n">
        <f aca="false">IF(G1204="Male",VLOOKUP(H1204,'Shoe size conversion table'!$B$6:$D$22,3),VLOOKUP(H1204,'Shoe size conversion table'!$J$6:$L$22,3))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MONTH(C1204:C16171)</f>
        <v>6</v>
      </c>
      <c r="O1204" s="8" t="n">
        <f aca="false">K1204*(1-L1204)</f>
        <v>179</v>
      </c>
    </row>
    <row r="1205" customFormat="false" ht="11.4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IF(G1205="Male",VLOOKUP(H1205,'Shoe size conversion table'!$B$6:$D$22,2),VLOOKUP(H1205,'Shoe size conversion table'!$J$6:$L$22,2))</f>
        <v>37-38</v>
      </c>
      <c r="J1205" s="12" t="n">
        <f aca="false">IF(G1205="Male",VLOOKUP(H1205,'Shoe size conversion table'!$B$6:$D$22,3),VLOOKUP(H1205,'Shoe size conversion table'!$J$6:$L$22,3))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MONTH(C1205:C16172)</f>
        <v>6</v>
      </c>
      <c r="O1205" s="8" t="n">
        <f aca="false">K1205*(1-L1205)</f>
        <v>104.3</v>
      </c>
    </row>
    <row r="1206" customFormat="false" ht="11.4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IF(G1206="Male",VLOOKUP(H1206,'Shoe size conversion table'!$B$6:$D$22,2),VLOOKUP(H1206,'Shoe size conversion table'!$J$6:$L$22,2))</f>
        <v>39-40</v>
      </c>
      <c r="J1206" s="12" t="n">
        <f aca="false">IF(G1206="Male",VLOOKUP(H1206,'Shoe size conversion table'!$B$6:$D$22,3),VLOOKUP(H1206,'Shoe size conversion table'!$J$6:$L$22,3))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MONTH(C1206:C16173)</f>
        <v>6</v>
      </c>
      <c r="O1206" s="8" t="n">
        <f aca="false">K1206*(1-L1206)</f>
        <v>84.5</v>
      </c>
    </row>
    <row r="1207" customFormat="false" ht="11.4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IF(G1207="Male",VLOOKUP(H1207,'Shoe size conversion table'!$B$6:$D$22,2),VLOOKUP(H1207,'Shoe size conversion table'!$J$6:$L$22,2))</f>
        <v>38-39</v>
      </c>
      <c r="J1207" s="12" t="n">
        <f aca="false">IF(G1207="Male",VLOOKUP(H1207,'Shoe size conversion table'!$B$6:$D$22,3),VLOOKUP(H1207,'Shoe size conversion table'!$J$6:$L$22,3))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MONTH(C1207:C16174)</f>
        <v>6</v>
      </c>
      <c r="O1207" s="8" t="n">
        <f aca="false">K1207*(1-L1207)</f>
        <v>139</v>
      </c>
    </row>
    <row r="1208" customFormat="false" ht="11.4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IF(G1208="Male",VLOOKUP(H1208,'Shoe size conversion table'!$B$6:$D$22,2),VLOOKUP(H1208,'Shoe size conversion table'!$J$6:$L$22,2))</f>
        <v>43</v>
      </c>
      <c r="J1208" s="12" t="n">
        <f aca="false">IF(G1208="Male",VLOOKUP(H1208,'Shoe size conversion table'!$B$6:$D$22,3),VLOOKUP(H1208,'Shoe size conversion table'!$J$6:$L$22,3))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MONTH(C1208:C16175)</f>
        <v>6</v>
      </c>
      <c r="O1208" s="8" t="n">
        <f aca="false">K1208*(1-L1208)</f>
        <v>151.2</v>
      </c>
    </row>
    <row r="1209" customFormat="false" ht="11.4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IF(G1209="Male",VLOOKUP(H1209,'Shoe size conversion table'!$B$6:$D$22,2),VLOOKUP(H1209,'Shoe size conversion table'!$J$6:$L$22,2))</f>
        <v>42-43</v>
      </c>
      <c r="J1209" s="12" t="n">
        <f aca="false">IF(G1209="Male",VLOOKUP(H1209,'Shoe size conversion table'!$B$6:$D$22,3),VLOOKUP(H1209,'Shoe size conversion table'!$J$6:$L$22,3))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MONTH(C1209:C16176)</f>
        <v>6</v>
      </c>
      <c r="O1209" s="8" t="n">
        <f aca="false">K1209*(1-L1209)</f>
        <v>111.3</v>
      </c>
    </row>
    <row r="1210" customFormat="false" ht="11.4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IF(G1210="Male",VLOOKUP(H1210,'Shoe size conversion table'!$B$6:$D$22,2),VLOOKUP(H1210,'Shoe size conversion table'!$J$6:$L$22,2))</f>
        <v>43</v>
      </c>
      <c r="J1210" s="12" t="n">
        <f aca="false">IF(G1210="Male",VLOOKUP(H1210,'Shoe size conversion table'!$B$6:$D$22,3),VLOOKUP(H1210,'Shoe size conversion table'!$J$6:$L$22,3))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MONTH(C1210:C16177)</f>
        <v>6</v>
      </c>
      <c r="O1210" s="8" t="n">
        <f aca="false">K1210*(1-L1210)</f>
        <v>143.1</v>
      </c>
    </row>
    <row r="1211" customFormat="false" ht="11.4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IF(G1211="Male",VLOOKUP(H1211,'Shoe size conversion table'!$B$6:$D$22,2),VLOOKUP(H1211,'Shoe size conversion table'!$J$6:$L$22,2))</f>
        <v>38-39</v>
      </c>
      <c r="J1211" s="12" t="n">
        <f aca="false">IF(G1211="Male",VLOOKUP(H1211,'Shoe size conversion table'!$B$6:$D$22,3),VLOOKUP(H1211,'Shoe size conversion table'!$J$6:$L$22,3))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MONTH(C1211:C16178)</f>
        <v>6</v>
      </c>
      <c r="O1211" s="8" t="n">
        <f aca="false">K1211*(1-L1211)</f>
        <v>116.1</v>
      </c>
    </row>
    <row r="1212" customFormat="false" ht="11.4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IF(G1212="Male",VLOOKUP(H1212,'Shoe size conversion table'!$B$6:$D$22,2),VLOOKUP(H1212,'Shoe size conversion table'!$J$6:$L$22,2))</f>
        <v>37-38</v>
      </c>
      <c r="J1212" s="12" t="n">
        <f aca="false">IF(G1212="Male",VLOOKUP(H1212,'Shoe size conversion table'!$B$6:$D$22,3),VLOOKUP(H1212,'Shoe size conversion table'!$J$6:$L$22,3))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MONTH(C1212:C16179)</f>
        <v>6</v>
      </c>
      <c r="O1212" s="8" t="n">
        <f aca="false">K1212*(1-L1212)</f>
        <v>69.5</v>
      </c>
    </row>
    <row r="1213" customFormat="false" ht="11.4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IF(G1213="Male",VLOOKUP(H1213,'Shoe size conversion table'!$B$6:$D$22,2),VLOOKUP(H1213,'Shoe size conversion table'!$J$6:$L$22,2))</f>
        <v>41</v>
      </c>
      <c r="J1213" s="12" t="n">
        <f aca="false">IF(G1213="Male",VLOOKUP(H1213,'Shoe size conversion table'!$B$6:$D$22,3),VLOOKUP(H1213,'Shoe size conversion table'!$J$6:$L$22,3))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MONTH(C1213:C16180)</f>
        <v>6</v>
      </c>
      <c r="O1213" s="8" t="n">
        <f aca="false">K1213*(1-L1213)</f>
        <v>103.2</v>
      </c>
    </row>
    <row r="1214" customFormat="false" ht="11.4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IF(G1214="Male",VLOOKUP(H1214,'Shoe size conversion table'!$B$6:$D$22,2),VLOOKUP(H1214,'Shoe size conversion table'!$J$6:$L$22,2))</f>
        <v>41-42</v>
      </c>
      <c r="J1214" s="12" t="n">
        <f aca="false">IF(G1214="Male",VLOOKUP(H1214,'Shoe size conversion table'!$B$6:$D$22,3),VLOOKUP(H1214,'Shoe size conversion table'!$J$6:$L$22,3))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MONTH(C1214:C16181)</f>
        <v>6</v>
      </c>
      <c r="O1214" s="8" t="n">
        <f aca="false">K1214*(1-L1214)</f>
        <v>179.1</v>
      </c>
    </row>
    <row r="1215" customFormat="false" ht="11.4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IF(G1215="Male",VLOOKUP(H1215,'Shoe size conversion table'!$B$6:$D$22,2),VLOOKUP(H1215,'Shoe size conversion table'!$J$6:$L$22,2))</f>
        <v>44</v>
      </c>
      <c r="J1215" s="12" t="n">
        <f aca="false">IF(G1215="Male",VLOOKUP(H1215,'Shoe size conversion table'!$B$6:$D$22,3),VLOOKUP(H1215,'Shoe size conversion table'!$J$6:$L$22,3))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MONTH(C1215:C16182)</f>
        <v>6</v>
      </c>
      <c r="O1215" s="8" t="n">
        <f aca="false">K1215*(1-L1215)</f>
        <v>159</v>
      </c>
    </row>
    <row r="1216" customFormat="false" ht="11.4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IF(G1216="Male",VLOOKUP(H1216,'Shoe size conversion table'!$B$6:$D$22,2),VLOOKUP(H1216,'Shoe size conversion table'!$J$6:$L$22,2))</f>
        <v>39</v>
      </c>
      <c r="J1216" s="12" t="n">
        <f aca="false">IF(G1216="Male",VLOOKUP(H1216,'Shoe size conversion table'!$B$6:$D$22,3),VLOOKUP(H1216,'Shoe size conversion table'!$J$6:$L$22,3))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MONTH(C1216:C16183)</f>
        <v>6</v>
      </c>
      <c r="O1216" s="8" t="n">
        <f aca="false">K1216*(1-L1216)</f>
        <v>179</v>
      </c>
    </row>
    <row r="1217" customFormat="false" ht="11.4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IF(G1217="Male",VLOOKUP(H1217,'Shoe size conversion table'!$B$6:$D$22,2),VLOOKUP(H1217,'Shoe size conversion table'!$J$6:$L$22,2))</f>
        <v>41-42</v>
      </c>
      <c r="J1217" s="12" t="n">
        <f aca="false">IF(G1217="Male",VLOOKUP(H1217,'Shoe size conversion table'!$B$6:$D$22,3),VLOOKUP(H1217,'Shoe size conversion table'!$J$6:$L$22,3))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MONTH(C1217:C16184)</f>
        <v>6</v>
      </c>
      <c r="O1217" s="8" t="n">
        <f aca="false">K1217*(1-L1217)</f>
        <v>199</v>
      </c>
    </row>
    <row r="1218" customFormat="false" ht="11.4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IF(G1218="Male",VLOOKUP(H1218,'Shoe size conversion table'!$B$6:$D$22,2),VLOOKUP(H1218,'Shoe size conversion table'!$J$6:$L$22,2))</f>
        <v>44</v>
      </c>
      <c r="J1218" s="12" t="n">
        <f aca="false">IF(G1218="Male",VLOOKUP(H1218,'Shoe size conversion table'!$B$6:$D$22,3),VLOOKUP(H1218,'Shoe size conversion table'!$J$6:$L$22,3))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MONTH(C1218:C16185)</f>
        <v>6</v>
      </c>
      <c r="O1218" s="8" t="n">
        <f aca="false">K1218*(1-L1218)</f>
        <v>149</v>
      </c>
    </row>
    <row r="1219" customFormat="false" ht="11.4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IF(G1219="Male",VLOOKUP(H1219,'Shoe size conversion table'!$B$6:$D$22,2),VLOOKUP(H1219,'Shoe size conversion table'!$J$6:$L$22,2))</f>
        <v>42-43</v>
      </c>
      <c r="J1219" s="12" t="n">
        <f aca="false">IF(G1219="Male",VLOOKUP(H1219,'Shoe size conversion table'!$B$6:$D$22,3),VLOOKUP(H1219,'Shoe size conversion table'!$J$6:$L$22,3))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MONTH(C1219:C16186)</f>
        <v>6</v>
      </c>
      <c r="O1219" s="8" t="n">
        <f aca="false">K1219*(1-L1219)</f>
        <v>111.3</v>
      </c>
    </row>
    <row r="1220" customFormat="false" ht="11.4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IF(G1220="Male",VLOOKUP(H1220,'Shoe size conversion table'!$B$6:$D$22,2),VLOOKUP(H1220,'Shoe size conversion table'!$J$6:$L$22,2))</f>
        <v>42-43</v>
      </c>
      <c r="J1220" s="12" t="n">
        <f aca="false">IF(G1220="Male",VLOOKUP(H1220,'Shoe size conversion table'!$B$6:$D$22,3),VLOOKUP(H1220,'Shoe size conversion table'!$J$6:$L$22,3))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MONTH(C1220:C16187)</f>
        <v>6</v>
      </c>
      <c r="O1220" s="8" t="n">
        <f aca="false">K1220*(1-L1220)</f>
        <v>64.5</v>
      </c>
    </row>
    <row r="1221" customFormat="false" ht="11.4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IF(G1221="Male",VLOOKUP(H1221,'Shoe size conversion table'!$B$6:$D$22,2),VLOOKUP(H1221,'Shoe size conversion table'!$J$6:$L$22,2))</f>
        <v>42-43</v>
      </c>
      <c r="J1221" s="12" t="n">
        <f aca="false">IF(G1221="Male",VLOOKUP(H1221,'Shoe size conversion table'!$B$6:$D$22,3),VLOOKUP(H1221,'Shoe size conversion table'!$J$6:$L$22,3))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MONTH(C1221:C16188)</f>
        <v>6</v>
      </c>
      <c r="O1221" s="8" t="n">
        <f aca="false">K1221*(1-L1221)</f>
        <v>179.1</v>
      </c>
    </row>
    <row r="1222" customFormat="false" ht="11.4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IF(G1222="Male",VLOOKUP(H1222,'Shoe size conversion table'!$B$6:$D$22,2),VLOOKUP(H1222,'Shoe size conversion table'!$J$6:$L$22,2))</f>
        <v>38</v>
      </c>
      <c r="J1222" s="12" t="n">
        <f aca="false">IF(G1222="Male",VLOOKUP(H1222,'Shoe size conversion table'!$B$6:$D$22,3),VLOOKUP(H1222,'Shoe size conversion table'!$J$6:$L$22,3))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MONTH(C1222:C16189)</f>
        <v>6</v>
      </c>
      <c r="O1222" s="8" t="n">
        <f aca="false">K1222*(1-L1222)</f>
        <v>159</v>
      </c>
    </row>
    <row r="1223" customFormat="false" ht="11.4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IF(G1223="Male",VLOOKUP(H1223,'Shoe size conversion table'!$B$6:$D$22,2),VLOOKUP(H1223,'Shoe size conversion table'!$J$6:$L$22,2))</f>
        <v>48</v>
      </c>
      <c r="J1223" s="12" t="n">
        <f aca="false">IF(G1223="Male",VLOOKUP(H1223,'Shoe size conversion table'!$B$6:$D$22,3),VLOOKUP(H1223,'Shoe size conversion table'!$J$6:$L$22,3))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MONTH(C1223:C16190)</f>
        <v>6</v>
      </c>
      <c r="O1223" s="8" t="n">
        <f aca="false">K1223*(1-L1223)</f>
        <v>125.1</v>
      </c>
    </row>
    <row r="1224" customFormat="false" ht="11.4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IF(G1224="Male",VLOOKUP(H1224,'Shoe size conversion table'!$B$6:$D$22,2),VLOOKUP(H1224,'Shoe size conversion table'!$J$6:$L$22,2))</f>
        <v>39-40</v>
      </c>
      <c r="J1224" s="12" t="n">
        <f aca="false">IF(G1224="Male",VLOOKUP(H1224,'Shoe size conversion table'!$B$6:$D$22,3),VLOOKUP(H1224,'Shoe size conversion table'!$J$6:$L$22,3))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MONTH(C1224:C16191)</f>
        <v>6</v>
      </c>
      <c r="O1224" s="8" t="n">
        <f aca="false">K1224*(1-L1224)</f>
        <v>104.3</v>
      </c>
    </row>
    <row r="1225" customFormat="false" ht="11.4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IF(G1225="Male",VLOOKUP(H1225,'Shoe size conversion table'!$B$6:$D$22,2),VLOOKUP(H1225,'Shoe size conversion table'!$J$6:$L$22,2))</f>
        <v>39-40</v>
      </c>
      <c r="J1225" s="12" t="n">
        <f aca="false">IF(G1225="Male",VLOOKUP(H1225,'Shoe size conversion table'!$B$6:$D$22,3),VLOOKUP(H1225,'Shoe size conversion table'!$J$6:$L$22,3))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MONTH(C1225:C16192)</f>
        <v>6</v>
      </c>
      <c r="O1225" s="8" t="n">
        <f aca="false">K1225*(1-L1225)</f>
        <v>199</v>
      </c>
    </row>
    <row r="1226" customFormat="false" ht="11.4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IF(G1226="Male",VLOOKUP(H1226,'Shoe size conversion table'!$B$6:$D$22,2),VLOOKUP(H1226,'Shoe size conversion table'!$J$6:$L$22,2))</f>
        <v>39</v>
      </c>
      <c r="J1226" s="12" t="n">
        <f aca="false">IF(G1226="Male",VLOOKUP(H1226,'Shoe size conversion table'!$B$6:$D$22,3),VLOOKUP(H1226,'Shoe size conversion table'!$J$6:$L$22,3))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MONTH(C1226:C16193)</f>
        <v>6</v>
      </c>
      <c r="O1226" s="8" t="n">
        <f aca="false">K1226*(1-L1226)</f>
        <v>90.3</v>
      </c>
    </row>
    <row r="1227" customFormat="false" ht="11.4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IF(G1227="Male",VLOOKUP(H1227,'Shoe size conversion table'!$B$6:$D$22,2),VLOOKUP(H1227,'Shoe size conversion table'!$J$6:$L$22,2))</f>
        <v>43-44</v>
      </c>
      <c r="J1227" s="12" t="n">
        <f aca="false">IF(G1227="Male",VLOOKUP(H1227,'Shoe size conversion table'!$B$6:$D$22,3),VLOOKUP(H1227,'Shoe size conversion table'!$J$6:$L$22,3))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MONTH(C1227:C16194)</f>
        <v>6</v>
      </c>
      <c r="O1227" s="8" t="n">
        <f aca="false">K1227*(1-L1227)</f>
        <v>127.2</v>
      </c>
    </row>
    <row r="1228" customFormat="false" ht="11.4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IF(G1228="Male",VLOOKUP(H1228,'Shoe size conversion table'!$B$6:$D$22,2),VLOOKUP(H1228,'Shoe size conversion table'!$J$6:$L$22,2))</f>
        <v>42</v>
      </c>
      <c r="J1228" s="12" t="n">
        <f aca="false">IF(G1228="Male",VLOOKUP(H1228,'Shoe size conversion table'!$B$6:$D$22,3),VLOOKUP(H1228,'Shoe size conversion table'!$J$6:$L$22,3))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MONTH(C1228:C16195)</f>
        <v>6</v>
      </c>
      <c r="O1228" s="8" t="n">
        <f aca="false">K1228*(1-L1228)</f>
        <v>199</v>
      </c>
    </row>
    <row r="1229" customFormat="false" ht="11.4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IF(G1229="Male",VLOOKUP(H1229,'Shoe size conversion table'!$B$6:$D$22,2),VLOOKUP(H1229,'Shoe size conversion table'!$J$6:$L$22,2))</f>
        <v>44</v>
      </c>
      <c r="J1229" s="12" t="n">
        <f aca="false">IF(G1229="Male",VLOOKUP(H1229,'Shoe size conversion table'!$B$6:$D$22,3),VLOOKUP(H1229,'Shoe size conversion table'!$J$6:$L$22,3))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MONTH(C1229:C16196)</f>
        <v>6</v>
      </c>
      <c r="O1229" s="8" t="n">
        <f aca="false">K1229*(1-L1229)</f>
        <v>199</v>
      </c>
    </row>
    <row r="1230" customFormat="false" ht="11.4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IF(G1230="Male",VLOOKUP(H1230,'Shoe size conversion table'!$B$6:$D$22,2),VLOOKUP(H1230,'Shoe size conversion table'!$J$6:$L$22,2))</f>
        <v>39-40</v>
      </c>
      <c r="J1230" s="12" t="n">
        <f aca="false">IF(G1230="Male",VLOOKUP(H1230,'Shoe size conversion table'!$B$6:$D$22,3),VLOOKUP(H1230,'Shoe size conversion table'!$J$6:$L$22,3))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MONTH(C1230:C16197)</f>
        <v>6</v>
      </c>
      <c r="O1230" s="8" t="n">
        <f aca="false">K1230*(1-L1230)</f>
        <v>84.5</v>
      </c>
    </row>
    <row r="1231" customFormat="false" ht="11.4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IF(G1231="Male",VLOOKUP(H1231,'Shoe size conversion table'!$B$6:$D$22,2),VLOOKUP(H1231,'Shoe size conversion table'!$J$6:$L$22,2))</f>
        <v>39-40</v>
      </c>
      <c r="J1231" s="12" t="n">
        <f aca="false">IF(G1231="Male",VLOOKUP(H1231,'Shoe size conversion table'!$B$6:$D$22,3),VLOOKUP(H1231,'Shoe size conversion table'!$J$6:$L$22,3))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MONTH(C1231:C16198)</f>
        <v>6</v>
      </c>
      <c r="O1231" s="8" t="n">
        <f aca="false">K1231*(1-L1231)</f>
        <v>179.1</v>
      </c>
    </row>
    <row r="1232" customFormat="false" ht="11.4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IF(G1232="Male",VLOOKUP(H1232,'Shoe size conversion table'!$B$6:$D$22,2),VLOOKUP(H1232,'Shoe size conversion table'!$J$6:$L$22,2))</f>
        <v>38-39</v>
      </c>
      <c r="J1232" s="12" t="n">
        <f aca="false">IF(G1232="Male",VLOOKUP(H1232,'Shoe size conversion table'!$B$6:$D$22,3),VLOOKUP(H1232,'Shoe size conversion table'!$J$6:$L$22,3))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MONTH(C1232:C16199)</f>
        <v>6</v>
      </c>
      <c r="O1232" s="8" t="n">
        <f aca="false">K1232*(1-L1232)</f>
        <v>127.2</v>
      </c>
    </row>
    <row r="1233" customFormat="false" ht="11.4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IF(G1233="Male",VLOOKUP(H1233,'Shoe size conversion table'!$B$6:$D$22,2),VLOOKUP(H1233,'Shoe size conversion table'!$J$6:$L$22,2))</f>
        <v>38-39</v>
      </c>
      <c r="J1233" s="12" t="n">
        <f aca="false">IF(G1233="Male",VLOOKUP(H1233,'Shoe size conversion table'!$B$6:$D$22,3),VLOOKUP(H1233,'Shoe size conversion table'!$J$6:$L$22,3))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MONTH(C1233:C16200)</f>
        <v>6</v>
      </c>
      <c r="O1233" s="8" t="n">
        <f aca="false">K1233*(1-L1233)</f>
        <v>139</v>
      </c>
    </row>
    <row r="1234" customFormat="false" ht="11.4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IF(G1234="Male",VLOOKUP(H1234,'Shoe size conversion table'!$B$6:$D$22,2),VLOOKUP(H1234,'Shoe size conversion table'!$J$6:$L$22,2))</f>
        <v>37-38</v>
      </c>
      <c r="J1234" s="12" t="n">
        <f aca="false">IF(G1234="Male",VLOOKUP(H1234,'Shoe size conversion table'!$B$6:$D$22,3),VLOOKUP(H1234,'Shoe size conversion table'!$J$6:$L$22,3))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MONTH(C1234:C16201)</f>
        <v>6</v>
      </c>
      <c r="O1234" s="8" t="n">
        <f aca="false">K1234*(1-L1234)</f>
        <v>69.5</v>
      </c>
    </row>
    <row r="1235" customFormat="false" ht="11.4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IF(G1235="Male",VLOOKUP(H1235,'Shoe size conversion table'!$B$6:$D$22,2),VLOOKUP(H1235,'Shoe size conversion table'!$J$6:$L$22,2))</f>
        <v>43-44</v>
      </c>
      <c r="J1235" s="12" t="n">
        <f aca="false">IF(G1235="Male",VLOOKUP(H1235,'Shoe size conversion table'!$B$6:$D$22,3),VLOOKUP(H1235,'Shoe size conversion table'!$J$6:$L$22,3))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MONTH(C1235:C16202)</f>
        <v>6</v>
      </c>
      <c r="O1235" s="8" t="n">
        <f aca="false">K1235*(1-L1235)</f>
        <v>149</v>
      </c>
    </row>
    <row r="1236" customFormat="false" ht="11.4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IF(G1236="Male",VLOOKUP(H1236,'Shoe size conversion table'!$B$6:$D$22,2),VLOOKUP(H1236,'Shoe size conversion table'!$J$6:$L$22,2))</f>
        <v>38-39</v>
      </c>
      <c r="J1236" s="12" t="n">
        <f aca="false">IF(G1236="Male",VLOOKUP(H1236,'Shoe size conversion table'!$B$6:$D$22,3),VLOOKUP(H1236,'Shoe size conversion table'!$J$6:$L$22,3))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MONTH(C1236:C16203)</f>
        <v>6</v>
      </c>
      <c r="O1236" s="8" t="n">
        <f aca="false">K1236*(1-L1236)</f>
        <v>64.5</v>
      </c>
    </row>
    <row r="1237" customFormat="false" ht="11.4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IF(G1237="Male",VLOOKUP(H1237,'Shoe size conversion table'!$B$6:$D$22,2),VLOOKUP(H1237,'Shoe size conversion table'!$J$6:$L$22,2))</f>
        <v>39-40</v>
      </c>
      <c r="J1237" s="12" t="n">
        <f aca="false">IF(G1237="Male",VLOOKUP(H1237,'Shoe size conversion table'!$B$6:$D$22,3),VLOOKUP(H1237,'Shoe size conversion table'!$J$6:$L$22,3))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MONTH(C1237:C16204)</f>
        <v>6</v>
      </c>
      <c r="O1237" s="8" t="n">
        <f aca="false">K1237*(1-L1237)</f>
        <v>125.1</v>
      </c>
    </row>
    <row r="1238" customFormat="false" ht="11.4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IF(G1238="Male",VLOOKUP(H1238,'Shoe size conversion table'!$B$6:$D$22,2),VLOOKUP(H1238,'Shoe size conversion table'!$J$6:$L$22,2))</f>
        <v>43</v>
      </c>
      <c r="J1238" s="12" t="n">
        <f aca="false">IF(G1238="Male",VLOOKUP(H1238,'Shoe size conversion table'!$B$6:$D$22,3),VLOOKUP(H1238,'Shoe size conversion table'!$J$6:$L$22,3))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MONTH(C1238:C16205)</f>
        <v>6</v>
      </c>
      <c r="O1238" s="8" t="n">
        <f aca="false">K1238*(1-L1238)</f>
        <v>159</v>
      </c>
    </row>
    <row r="1239" customFormat="false" ht="11.4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IF(G1239="Male",VLOOKUP(H1239,'Shoe size conversion table'!$B$6:$D$22,2),VLOOKUP(H1239,'Shoe size conversion table'!$J$6:$L$22,2))</f>
        <v>41-42</v>
      </c>
      <c r="J1239" s="12" t="n">
        <f aca="false">IF(G1239="Male",VLOOKUP(H1239,'Shoe size conversion table'!$B$6:$D$22,3),VLOOKUP(H1239,'Shoe size conversion table'!$J$6:$L$22,3))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MONTH(C1239:C16206)</f>
        <v>6</v>
      </c>
      <c r="O1239" s="8" t="n">
        <f aca="false">K1239*(1-L1239)</f>
        <v>90.3</v>
      </c>
    </row>
    <row r="1240" customFormat="false" ht="11.4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IF(G1240="Male",VLOOKUP(H1240,'Shoe size conversion table'!$B$6:$D$22,2),VLOOKUP(H1240,'Shoe size conversion table'!$J$6:$L$22,2))</f>
        <v>38</v>
      </c>
      <c r="J1240" s="12" t="n">
        <f aca="false">IF(G1240="Male",VLOOKUP(H1240,'Shoe size conversion table'!$B$6:$D$22,3),VLOOKUP(H1240,'Shoe size conversion table'!$J$6:$L$22,3))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MONTH(C1240:C16207)</f>
        <v>6</v>
      </c>
      <c r="O1240" s="8" t="n">
        <f aca="false">K1240*(1-L1240)</f>
        <v>127.2</v>
      </c>
    </row>
    <row r="1241" customFormat="false" ht="11.4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IF(G1241="Male",VLOOKUP(H1241,'Shoe size conversion table'!$B$6:$D$22,2),VLOOKUP(H1241,'Shoe size conversion table'!$J$6:$L$22,2))</f>
        <v>43</v>
      </c>
      <c r="J1241" s="12" t="n">
        <f aca="false">IF(G1241="Male",VLOOKUP(H1241,'Shoe size conversion table'!$B$6:$D$22,3),VLOOKUP(H1241,'Shoe size conversion table'!$J$6:$L$22,3))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MONTH(C1241:C16208)</f>
        <v>6</v>
      </c>
      <c r="O1241" s="8" t="n">
        <f aca="false">K1241*(1-L1241)</f>
        <v>159</v>
      </c>
    </row>
    <row r="1242" customFormat="false" ht="11.4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IF(G1242="Male",VLOOKUP(H1242,'Shoe size conversion table'!$B$6:$D$22,2),VLOOKUP(H1242,'Shoe size conversion table'!$J$6:$L$22,2))</f>
        <v>41</v>
      </c>
      <c r="J1242" s="12" t="n">
        <f aca="false">IF(G1242="Male",VLOOKUP(H1242,'Shoe size conversion table'!$B$6:$D$22,3),VLOOKUP(H1242,'Shoe size conversion table'!$J$6:$L$22,3))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MONTH(C1242:C16209)</f>
        <v>6</v>
      </c>
      <c r="O1242" s="8" t="n">
        <f aca="false">K1242*(1-L1242)</f>
        <v>103.2</v>
      </c>
    </row>
    <row r="1243" customFormat="false" ht="11.4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IF(G1243="Male",VLOOKUP(H1243,'Shoe size conversion table'!$B$6:$D$22,2),VLOOKUP(H1243,'Shoe size conversion table'!$J$6:$L$22,2))</f>
        <v>38-39</v>
      </c>
      <c r="J1243" s="12" t="n">
        <f aca="false">IF(G1243="Male",VLOOKUP(H1243,'Shoe size conversion table'!$B$6:$D$22,3),VLOOKUP(H1243,'Shoe size conversion table'!$J$6:$L$22,3))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MONTH(C1243:C16210)</f>
        <v>6</v>
      </c>
      <c r="O1243" s="8" t="n">
        <f aca="false">K1243*(1-L1243)</f>
        <v>127.2</v>
      </c>
    </row>
    <row r="1244" customFormat="false" ht="11.4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IF(G1244="Male",VLOOKUP(H1244,'Shoe size conversion table'!$B$6:$D$22,2),VLOOKUP(H1244,'Shoe size conversion table'!$J$6:$L$22,2))</f>
        <v>42</v>
      </c>
      <c r="J1244" s="12" t="n">
        <f aca="false">IF(G1244="Male",VLOOKUP(H1244,'Shoe size conversion table'!$B$6:$D$22,3),VLOOKUP(H1244,'Shoe size conversion table'!$J$6:$L$22,3))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MONTH(C1244:C16211)</f>
        <v>6</v>
      </c>
      <c r="O1244" s="8" t="n">
        <f aca="false">K1244*(1-L1244)</f>
        <v>129</v>
      </c>
    </row>
    <row r="1245" customFormat="false" ht="11.4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IF(G1245="Male",VLOOKUP(H1245,'Shoe size conversion table'!$B$6:$D$22,2),VLOOKUP(H1245,'Shoe size conversion table'!$J$6:$L$22,2))</f>
        <v>43-44</v>
      </c>
      <c r="J1245" s="12" t="n">
        <f aca="false">IF(G1245="Male",VLOOKUP(H1245,'Shoe size conversion table'!$B$6:$D$22,3),VLOOKUP(H1245,'Shoe size conversion table'!$J$6:$L$22,3))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MONTH(C1245:C16212)</f>
        <v>6</v>
      </c>
      <c r="O1245" s="8" t="n">
        <f aca="false">K1245*(1-L1245)</f>
        <v>149</v>
      </c>
    </row>
    <row r="1246" customFormat="false" ht="11.4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IF(G1246="Male",VLOOKUP(H1246,'Shoe size conversion table'!$B$6:$D$22,2),VLOOKUP(H1246,'Shoe size conversion table'!$J$6:$L$22,2))</f>
        <v>41-42</v>
      </c>
      <c r="J1246" s="12" t="n">
        <f aca="false">IF(G1246="Male",VLOOKUP(H1246,'Shoe size conversion table'!$B$6:$D$22,3),VLOOKUP(H1246,'Shoe size conversion table'!$J$6:$L$22,3))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MONTH(C1246:C16213)</f>
        <v>6</v>
      </c>
      <c r="O1246" s="8" t="n">
        <f aca="false">K1246*(1-L1246)</f>
        <v>199</v>
      </c>
    </row>
    <row r="1247" customFormat="false" ht="11.4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IF(G1247="Male",VLOOKUP(H1247,'Shoe size conversion table'!$B$6:$D$22,2),VLOOKUP(H1247,'Shoe size conversion table'!$J$6:$L$22,2))</f>
        <v>43</v>
      </c>
      <c r="J1247" s="12" t="n">
        <f aca="false">IF(G1247="Male",VLOOKUP(H1247,'Shoe size conversion table'!$B$6:$D$22,3),VLOOKUP(H1247,'Shoe size conversion table'!$J$6:$L$22,3))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MONTH(C1247:C16214)</f>
        <v>6</v>
      </c>
      <c r="O1247" s="8" t="n">
        <f aca="false">K1247*(1-L1247)</f>
        <v>135.2</v>
      </c>
    </row>
    <row r="1248" customFormat="false" ht="11.4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IF(G1248="Male",VLOOKUP(H1248,'Shoe size conversion table'!$B$6:$D$22,2),VLOOKUP(H1248,'Shoe size conversion table'!$J$6:$L$22,2))</f>
        <v>40-41</v>
      </c>
      <c r="J1248" s="12" t="n">
        <f aca="false">IF(G1248="Male",VLOOKUP(H1248,'Shoe size conversion table'!$B$6:$D$22,3),VLOOKUP(H1248,'Shoe size conversion table'!$J$6:$L$22,3))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MONTH(C1248:C16215)</f>
        <v>6</v>
      </c>
      <c r="O1248" s="8" t="n">
        <f aca="false">K1248*(1-L1248)</f>
        <v>90.3</v>
      </c>
    </row>
    <row r="1249" customFormat="false" ht="11.4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IF(G1249="Male",VLOOKUP(H1249,'Shoe size conversion table'!$B$6:$D$22,2),VLOOKUP(H1249,'Shoe size conversion table'!$J$6:$L$22,2))</f>
        <v>42-43</v>
      </c>
      <c r="J1249" s="12" t="n">
        <f aca="false">IF(G1249="Male",VLOOKUP(H1249,'Shoe size conversion table'!$B$6:$D$22,3),VLOOKUP(H1249,'Shoe size conversion table'!$J$6:$L$22,3))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MONTH(C1249:C16216)</f>
        <v>6</v>
      </c>
      <c r="O1249" s="8" t="n">
        <f aca="false">K1249*(1-L1249)</f>
        <v>159</v>
      </c>
    </row>
    <row r="1250" customFormat="false" ht="11.4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IF(G1250="Male",VLOOKUP(H1250,'Shoe size conversion table'!$B$6:$D$22,2),VLOOKUP(H1250,'Shoe size conversion table'!$J$6:$L$22,2))</f>
        <v>39-40</v>
      </c>
      <c r="J1250" s="12" t="n">
        <f aca="false">IF(G1250="Male",VLOOKUP(H1250,'Shoe size conversion table'!$B$6:$D$22,3),VLOOKUP(H1250,'Shoe size conversion table'!$J$6:$L$22,3))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MONTH(C1250:C16217)</f>
        <v>6</v>
      </c>
      <c r="O1250" s="8" t="n">
        <f aca="false">K1250*(1-L1250)</f>
        <v>199</v>
      </c>
    </row>
    <row r="1251" customFormat="false" ht="11.4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IF(G1251="Male",VLOOKUP(H1251,'Shoe size conversion table'!$B$6:$D$22,2),VLOOKUP(H1251,'Shoe size conversion table'!$J$6:$L$22,2))</f>
        <v>47</v>
      </c>
      <c r="J1251" s="12" t="n">
        <f aca="false">IF(G1251="Male",VLOOKUP(H1251,'Shoe size conversion table'!$B$6:$D$22,3),VLOOKUP(H1251,'Shoe size conversion table'!$J$6:$L$22,3))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MONTH(C1251:C16218)</f>
        <v>6</v>
      </c>
      <c r="O1251" s="8" t="n">
        <f aca="false">K1251*(1-L1251)</f>
        <v>149</v>
      </c>
    </row>
    <row r="1252" customFormat="false" ht="11.4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IF(G1252="Male",VLOOKUP(H1252,'Shoe size conversion table'!$B$6:$D$22,2),VLOOKUP(H1252,'Shoe size conversion table'!$J$6:$L$22,2))</f>
        <v>38-39</v>
      </c>
      <c r="J1252" s="12" t="n">
        <f aca="false">IF(G1252="Male",VLOOKUP(H1252,'Shoe size conversion table'!$B$6:$D$22,3),VLOOKUP(H1252,'Shoe size conversion table'!$J$6:$L$22,3))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MONTH(C1252:C16219)</f>
        <v>6</v>
      </c>
      <c r="O1252" s="8" t="n">
        <f aca="false">K1252*(1-L1252)</f>
        <v>139</v>
      </c>
    </row>
    <row r="1253" customFormat="false" ht="11.4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IF(G1253="Male",VLOOKUP(H1253,'Shoe size conversion table'!$B$6:$D$22,2),VLOOKUP(H1253,'Shoe size conversion table'!$J$6:$L$22,2))</f>
        <v>37-38</v>
      </c>
      <c r="J1253" s="12" t="n">
        <f aca="false">IF(G1253="Male",VLOOKUP(H1253,'Shoe size conversion table'!$B$6:$D$22,3),VLOOKUP(H1253,'Shoe size conversion table'!$J$6:$L$22,3))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MONTH(C1253:C16220)</f>
        <v>6</v>
      </c>
      <c r="O1253" s="8" t="n">
        <f aca="false">K1253*(1-L1253)</f>
        <v>189</v>
      </c>
    </row>
    <row r="1254" customFormat="false" ht="11.4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IF(G1254="Male",VLOOKUP(H1254,'Shoe size conversion table'!$B$6:$D$22,2),VLOOKUP(H1254,'Shoe size conversion table'!$J$6:$L$22,2))</f>
        <v>43</v>
      </c>
      <c r="J1254" s="12" t="n">
        <f aca="false">IF(G1254="Male",VLOOKUP(H1254,'Shoe size conversion table'!$B$6:$D$22,3),VLOOKUP(H1254,'Shoe size conversion table'!$J$6:$L$22,3))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MONTH(C1254:C16221)</f>
        <v>6</v>
      </c>
      <c r="O1254" s="8" t="n">
        <f aca="false">K1254*(1-L1254)</f>
        <v>159</v>
      </c>
    </row>
    <row r="1255" customFormat="false" ht="11.4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IF(G1255="Male",VLOOKUP(H1255,'Shoe size conversion table'!$B$6:$D$22,2),VLOOKUP(H1255,'Shoe size conversion table'!$J$6:$L$22,2))</f>
        <v>42</v>
      </c>
      <c r="J1255" s="12" t="n">
        <f aca="false">IF(G1255="Male",VLOOKUP(H1255,'Shoe size conversion table'!$B$6:$D$22,3),VLOOKUP(H1255,'Shoe size conversion table'!$J$6:$L$22,3))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MONTH(C1255:C16222)</f>
        <v>6</v>
      </c>
      <c r="O1255" s="8" t="n">
        <f aca="false">K1255*(1-L1255)</f>
        <v>129</v>
      </c>
    </row>
    <row r="1256" customFormat="false" ht="11.4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IF(G1256="Male",VLOOKUP(H1256,'Shoe size conversion table'!$B$6:$D$22,2),VLOOKUP(H1256,'Shoe size conversion table'!$J$6:$L$22,2))</f>
        <v>43-44</v>
      </c>
      <c r="J1256" s="12" t="n">
        <f aca="false">IF(G1256="Male",VLOOKUP(H1256,'Shoe size conversion table'!$B$6:$D$22,3),VLOOKUP(H1256,'Shoe size conversion table'!$J$6:$L$22,3))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MONTH(C1256:C16223)</f>
        <v>6</v>
      </c>
      <c r="O1256" s="8" t="n">
        <f aca="false">K1256*(1-L1256)</f>
        <v>149</v>
      </c>
    </row>
    <row r="1257" customFormat="false" ht="11.4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IF(G1257="Male",VLOOKUP(H1257,'Shoe size conversion table'!$B$6:$D$22,2),VLOOKUP(H1257,'Shoe size conversion table'!$J$6:$L$22,2))</f>
        <v>38-39</v>
      </c>
      <c r="J1257" s="12" t="n">
        <f aca="false">IF(G1257="Male",VLOOKUP(H1257,'Shoe size conversion table'!$B$6:$D$22,3),VLOOKUP(H1257,'Shoe size conversion table'!$J$6:$L$22,3))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MONTH(C1257:C16224)</f>
        <v>6</v>
      </c>
      <c r="O1257" s="8" t="n">
        <f aca="false">K1257*(1-L1257)</f>
        <v>111.3</v>
      </c>
    </row>
    <row r="1258" customFormat="false" ht="11.4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IF(G1258="Male",VLOOKUP(H1258,'Shoe size conversion table'!$B$6:$D$22,2),VLOOKUP(H1258,'Shoe size conversion table'!$J$6:$L$22,2))</f>
        <v>40-41</v>
      </c>
      <c r="J1258" s="12" t="n">
        <f aca="false">IF(G1258="Male",VLOOKUP(H1258,'Shoe size conversion table'!$B$6:$D$22,3),VLOOKUP(H1258,'Shoe size conversion table'!$J$6:$L$22,3))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MONTH(C1258:C16225)</f>
        <v>6</v>
      </c>
      <c r="O1258" s="8" t="n">
        <f aca="false">K1258*(1-L1258)</f>
        <v>139</v>
      </c>
    </row>
    <row r="1259" customFormat="false" ht="11.4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IF(G1259="Male",VLOOKUP(H1259,'Shoe size conversion table'!$B$6:$D$22,2),VLOOKUP(H1259,'Shoe size conversion table'!$J$6:$L$22,2))</f>
        <v>48</v>
      </c>
      <c r="J1259" s="12" t="n">
        <f aca="false">IF(G1259="Male",VLOOKUP(H1259,'Shoe size conversion table'!$B$6:$D$22,3),VLOOKUP(H1259,'Shoe size conversion table'!$J$6:$L$22,3))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MONTH(C1259:C16226)</f>
        <v>6</v>
      </c>
      <c r="O1259" s="8" t="n">
        <f aca="false">K1259*(1-L1259)</f>
        <v>125.1</v>
      </c>
    </row>
    <row r="1260" customFormat="false" ht="11.4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IF(G1260="Male",VLOOKUP(H1260,'Shoe size conversion table'!$B$6:$D$22,2),VLOOKUP(H1260,'Shoe size conversion table'!$J$6:$L$22,2))</f>
        <v>42-43</v>
      </c>
      <c r="J1260" s="12" t="n">
        <f aca="false">IF(G1260="Male",VLOOKUP(H1260,'Shoe size conversion table'!$B$6:$D$22,3),VLOOKUP(H1260,'Shoe size conversion table'!$J$6:$L$22,3))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MONTH(C1260:C16227)</f>
        <v>6</v>
      </c>
      <c r="O1260" s="8" t="n">
        <f aca="false">K1260*(1-L1260)</f>
        <v>159</v>
      </c>
    </row>
    <row r="1261" customFormat="false" ht="11.4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IF(G1261="Male",VLOOKUP(H1261,'Shoe size conversion table'!$B$6:$D$22,2),VLOOKUP(H1261,'Shoe size conversion table'!$J$6:$L$22,2))</f>
        <v>42</v>
      </c>
      <c r="J1261" s="12" t="n">
        <f aca="false">IF(G1261="Male",VLOOKUP(H1261,'Shoe size conversion table'!$B$6:$D$22,3),VLOOKUP(H1261,'Shoe size conversion table'!$J$6:$L$22,3))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MONTH(C1261:C16228)</f>
        <v>6</v>
      </c>
      <c r="O1261" s="8" t="n">
        <f aca="false">K1261*(1-L1261)</f>
        <v>169</v>
      </c>
    </row>
    <row r="1262" customFormat="false" ht="11.4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IF(G1262="Male",VLOOKUP(H1262,'Shoe size conversion table'!$B$6:$D$22,2),VLOOKUP(H1262,'Shoe size conversion table'!$J$6:$L$22,2))</f>
        <v>38</v>
      </c>
      <c r="J1262" s="12" t="n">
        <f aca="false">IF(G1262="Male",VLOOKUP(H1262,'Shoe size conversion table'!$B$6:$D$22,3),VLOOKUP(H1262,'Shoe size conversion table'!$J$6:$L$22,3))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MONTH(C1262:C16229)</f>
        <v>6</v>
      </c>
      <c r="O1262" s="8" t="n">
        <f aca="false">K1262*(1-L1262)</f>
        <v>94.5</v>
      </c>
    </row>
    <row r="1263" customFormat="false" ht="11.4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IF(G1263="Male",VLOOKUP(H1263,'Shoe size conversion table'!$B$6:$D$22,2),VLOOKUP(H1263,'Shoe size conversion table'!$J$6:$L$22,2))</f>
        <v>38-39</v>
      </c>
      <c r="J1263" s="12" t="n">
        <f aca="false">IF(G1263="Male",VLOOKUP(H1263,'Shoe size conversion table'!$B$6:$D$22,3),VLOOKUP(H1263,'Shoe size conversion table'!$J$6:$L$22,3))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MONTH(C1263:C16230)</f>
        <v>6</v>
      </c>
      <c r="O1263" s="8" t="n">
        <f aca="false">K1263*(1-L1263)</f>
        <v>127.2</v>
      </c>
    </row>
    <row r="1264" customFormat="false" ht="11.4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IF(G1264="Male",VLOOKUP(H1264,'Shoe size conversion table'!$B$6:$D$22,2),VLOOKUP(H1264,'Shoe size conversion table'!$J$6:$L$22,2))</f>
        <v>37-38</v>
      </c>
      <c r="J1264" s="12" t="n">
        <f aca="false">IF(G1264="Male",VLOOKUP(H1264,'Shoe size conversion table'!$B$6:$D$22,3),VLOOKUP(H1264,'Shoe size conversion table'!$J$6:$L$22,3))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MONTH(C1264:C16231)</f>
        <v>6</v>
      </c>
      <c r="O1264" s="8" t="n">
        <f aca="false">K1264*(1-L1264)</f>
        <v>159</v>
      </c>
    </row>
    <row r="1265" customFormat="false" ht="11.4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IF(G1265="Male",VLOOKUP(H1265,'Shoe size conversion table'!$B$6:$D$22,2),VLOOKUP(H1265,'Shoe size conversion table'!$J$6:$L$22,2))</f>
        <v>42-43</v>
      </c>
      <c r="J1265" s="12" t="n">
        <f aca="false">IF(G1265="Male",VLOOKUP(H1265,'Shoe size conversion table'!$B$6:$D$22,3),VLOOKUP(H1265,'Shoe size conversion table'!$J$6:$L$22,3))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MONTH(C1265:C16232)</f>
        <v>6</v>
      </c>
      <c r="O1265" s="8" t="n">
        <f aca="false">K1265*(1-L1265)</f>
        <v>179</v>
      </c>
    </row>
    <row r="1266" customFormat="false" ht="11.4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IF(G1266="Male",VLOOKUP(H1266,'Shoe size conversion table'!$B$6:$D$22,2),VLOOKUP(H1266,'Shoe size conversion table'!$J$6:$L$22,2))</f>
        <v>42</v>
      </c>
      <c r="J1266" s="12" t="n">
        <f aca="false">IF(G1266="Male",VLOOKUP(H1266,'Shoe size conversion table'!$B$6:$D$22,3),VLOOKUP(H1266,'Shoe size conversion table'!$J$6:$L$22,3))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MONTH(C1266:C16233)</f>
        <v>6</v>
      </c>
      <c r="O1266" s="8" t="n">
        <f aca="false">K1266*(1-L1266)</f>
        <v>199</v>
      </c>
    </row>
    <row r="1267" customFormat="false" ht="11.4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IF(G1267="Male",VLOOKUP(H1267,'Shoe size conversion table'!$B$6:$D$22,2),VLOOKUP(H1267,'Shoe size conversion table'!$J$6:$L$22,2))</f>
        <v>48</v>
      </c>
      <c r="J1267" s="12" t="n">
        <f aca="false">IF(G1267="Male",VLOOKUP(H1267,'Shoe size conversion table'!$B$6:$D$22,3),VLOOKUP(H1267,'Shoe size conversion table'!$J$6:$L$22,3))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MONTH(C1267:C16234)</f>
        <v>6</v>
      </c>
      <c r="O1267" s="8" t="n">
        <f aca="false">K1267*(1-L1267)</f>
        <v>125.1</v>
      </c>
    </row>
    <row r="1268" customFormat="false" ht="11.4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IF(G1268="Male",VLOOKUP(H1268,'Shoe size conversion table'!$B$6:$D$22,2),VLOOKUP(H1268,'Shoe size conversion table'!$J$6:$L$22,2))</f>
        <v>38-39</v>
      </c>
      <c r="J1268" s="12" t="n">
        <f aca="false">IF(G1268="Male",VLOOKUP(H1268,'Shoe size conversion table'!$B$6:$D$22,3),VLOOKUP(H1268,'Shoe size conversion table'!$J$6:$L$22,3))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MONTH(C1268:C16235)</f>
        <v>6</v>
      </c>
      <c r="O1268" s="8" t="n">
        <f aca="false">K1268*(1-L1268)</f>
        <v>159</v>
      </c>
    </row>
    <row r="1269" customFormat="false" ht="11.4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IF(G1269="Male",VLOOKUP(H1269,'Shoe size conversion table'!$B$6:$D$22,2),VLOOKUP(H1269,'Shoe size conversion table'!$J$6:$L$22,2))</f>
        <v>40-41</v>
      </c>
      <c r="J1269" s="12" t="n">
        <f aca="false">IF(G1269="Male",VLOOKUP(H1269,'Shoe size conversion table'!$B$6:$D$22,3),VLOOKUP(H1269,'Shoe size conversion table'!$J$6:$L$22,3))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MONTH(C1269:C16236)</f>
        <v>6</v>
      </c>
      <c r="O1269" s="8" t="n">
        <f aca="false">K1269*(1-L1269)</f>
        <v>90.3</v>
      </c>
    </row>
    <row r="1270" customFormat="false" ht="11.4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IF(G1270="Male",VLOOKUP(H1270,'Shoe size conversion table'!$B$6:$D$22,2),VLOOKUP(H1270,'Shoe size conversion table'!$J$6:$L$22,2))</f>
        <v>41-42</v>
      </c>
      <c r="J1270" s="12" t="n">
        <f aca="false">IF(G1270="Male",VLOOKUP(H1270,'Shoe size conversion table'!$B$6:$D$22,3),VLOOKUP(H1270,'Shoe size conversion table'!$J$6:$L$22,3))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MONTH(C1270:C16237)</f>
        <v>6</v>
      </c>
      <c r="O1270" s="8" t="n">
        <f aca="false">K1270*(1-L1270)</f>
        <v>189</v>
      </c>
    </row>
    <row r="1271" customFormat="false" ht="11.4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IF(G1271="Male",VLOOKUP(H1271,'Shoe size conversion table'!$B$6:$D$22,2),VLOOKUP(H1271,'Shoe size conversion table'!$J$6:$L$22,2))</f>
        <v>37-38</v>
      </c>
      <c r="J1271" s="12" t="n">
        <f aca="false">IF(G1271="Male",VLOOKUP(H1271,'Shoe size conversion table'!$B$6:$D$22,3),VLOOKUP(H1271,'Shoe size conversion table'!$J$6:$L$22,3))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MONTH(C1271:C16238)</f>
        <v>6</v>
      </c>
      <c r="O1271" s="8" t="n">
        <f aca="false">K1271*(1-L1271)</f>
        <v>111.3</v>
      </c>
    </row>
    <row r="1272" customFormat="false" ht="11.4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IF(G1272="Male",VLOOKUP(H1272,'Shoe size conversion table'!$B$6:$D$22,2),VLOOKUP(H1272,'Shoe size conversion table'!$J$6:$L$22,2))</f>
        <v>40-41</v>
      </c>
      <c r="J1272" s="12" t="n">
        <f aca="false">IF(G1272="Male",VLOOKUP(H1272,'Shoe size conversion table'!$B$6:$D$22,3),VLOOKUP(H1272,'Shoe size conversion table'!$J$6:$L$22,3))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MONTH(C1272:C16239)</f>
        <v>6</v>
      </c>
      <c r="O1272" s="8" t="n">
        <f aca="false">K1272*(1-L1272)</f>
        <v>179</v>
      </c>
    </row>
    <row r="1273" customFormat="false" ht="11.4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IF(G1273="Male",VLOOKUP(H1273,'Shoe size conversion table'!$B$6:$D$22,2),VLOOKUP(H1273,'Shoe size conversion table'!$J$6:$L$22,2))</f>
        <v>40-41</v>
      </c>
      <c r="J1273" s="12" t="n">
        <f aca="false">IF(G1273="Male",VLOOKUP(H1273,'Shoe size conversion table'!$B$6:$D$22,3),VLOOKUP(H1273,'Shoe size conversion table'!$J$6:$L$22,3))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MONTH(C1273:C16240)</f>
        <v>6</v>
      </c>
      <c r="O1273" s="8" t="n">
        <f aca="false">K1273*(1-L1273)</f>
        <v>129</v>
      </c>
    </row>
    <row r="1274" customFormat="false" ht="11.4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IF(G1274="Male",VLOOKUP(H1274,'Shoe size conversion table'!$B$6:$D$22,2),VLOOKUP(H1274,'Shoe size conversion table'!$J$6:$L$22,2))</f>
        <v>43</v>
      </c>
      <c r="J1274" s="12" t="n">
        <f aca="false">IF(G1274="Male",VLOOKUP(H1274,'Shoe size conversion table'!$B$6:$D$22,3),VLOOKUP(H1274,'Shoe size conversion table'!$J$6:$L$22,3))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MONTH(C1274:C16241)</f>
        <v>6</v>
      </c>
      <c r="O1274" s="8" t="n">
        <f aca="false">K1274*(1-L1274)</f>
        <v>159</v>
      </c>
    </row>
    <row r="1275" customFormat="false" ht="11.4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IF(G1275="Male",VLOOKUP(H1275,'Shoe size conversion table'!$B$6:$D$22,2),VLOOKUP(H1275,'Shoe size conversion table'!$J$6:$L$22,2))</f>
        <v>42-43</v>
      </c>
      <c r="J1275" s="12" t="n">
        <f aca="false">IF(G1275="Male",VLOOKUP(H1275,'Shoe size conversion table'!$B$6:$D$22,3),VLOOKUP(H1275,'Shoe size conversion table'!$J$6:$L$22,3))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MONTH(C1275:C16242)</f>
        <v>6</v>
      </c>
      <c r="O1275" s="8" t="n">
        <f aca="false">K1275*(1-L1275)</f>
        <v>159</v>
      </c>
    </row>
    <row r="1276" customFormat="false" ht="11.4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IF(G1276="Male",VLOOKUP(H1276,'Shoe size conversion table'!$B$6:$D$22,2),VLOOKUP(H1276,'Shoe size conversion table'!$J$6:$L$22,2))</f>
        <v>41-42</v>
      </c>
      <c r="J1276" s="12" t="n">
        <f aca="false">IF(G1276="Male",VLOOKUP(H1276,'Shoe size conversion table'!$B$6:$D$22,3),VLOOKUP(H1276,'Shoe size conversion table'!$J$6:$L$22,3))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MONTH(C1276:C16243)</f>
        <v>6</v>
      </c>
      <c r="O1276" s="8" t="n">
        <f aca="false">K1276*(1-L1276)</f>
        <v>189</v>
      </c>
    </row>
    <row r="1277" customFormat="false" ht="11.4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IF(G1277="Male",VLOOKUP(H1277,'Shoe size conversion table'!$B$6:$D$22,2),VLOOKUP(H1277,'Shoe size conversion table'!$J$6:$L$22,2))</f>
        <v>43-44</v>
      </c>
      <c r="J1277" s="12" t="n">
        <f aca="false">IF(G1277="Male",VLOOKUP(H1277,'Shoe size conversion table'!$B$6:$D$22,3),VLOOKUP(H1277,'Shoe size conversion table'!$J$6:$L$22,3))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MONTH(C1277:C16244)</f>
        <v>6</v>
      </c>
      <c r="O1277" s="8" t="n">
        <f aca="false">K1277*(1-L1277)</f>
        <v>179</v>
      </c>
    </row>
    <row r="1278" customFormat="false" ht="11.4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IF(G1278="Male",VLOOKUP(H1278,'Shoe size conversion table'!$B$6:$D$22,2),VLOOKUP(H1278,'Shoe size conversion table'!$J$6:$L$22,2))</f>
        <v>42-43</v>
      </c>
      <c r="J1278" s="12" t="n">
        <f aca="false">IF(G1278="Male",VLOOKUP(H1278,'Shoe size conversion table'!$B$6:$D$22,3),VLOOKUP(H1278,'Shoe size conversion table'!$J$6:$L$22,3))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MONTH(C1278:C16245)</f>
        <v>6</v>
      </c>
      <c r="O1278" s="8" t="n">
        <f aca="false">K1278*(1-L1278)</f>
        <v>199</v>
      </c>
    </row>
    <row r="1279" customFormat="false" ht="11.4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IF(G1279="Male",VLOOKUP(H1279,'Shoe size conversion table'!$B$6:$D$22,2),VLOOKUP(H1279,'Shoe size conversion table'!$J$6:$L$22,2))</f>
        <v>43</v>
      </c>
      <c r="J1279" s="12" t="n">
        <f aca="false">IF(G1279="Male",VLOOKUP(H1279,'Shoe size conversion table'!$B$6:$D$22,3),VLOOKUP(H1279,'Shoe size conversion table'!$J$6:$L$22,3))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MONTH(C1279:C16246)</f>
        <v>6</v>
      </c>
      <c r="O1279" s="8" t="n">
        <f aca="false">K1279*(1-L1279)</f>
        <v>169</v>
      </c>
    </row>
    <row r="1280" customFormat="false" ht="11.4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IF(G1280="Male",VLOOKUP(H1280,'Shoe size conversion table'!$B$6:$D$22,2),VLOOKUP(H1280,'Shoe size conversion table'!$J$6:$L$22,2))</f>
        <v>43-44</v>
      </c>
      <c r="J1280" s="12" t="n">
        <f aca="false">IF(G1280="Male",VLOOKUP(H1280,'Shoe size conversion table'!$B$6:$D$22,3),VLOOKUP(H1280,'Shoe size conversion table'!$J$6:$L$22,3))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MONTH(C1280:C16247)</f>
        <v>6</v>
      </c>
      <c r="O1280" s="8" t="n">
        <f aca="false">K1280*(1-L1280)</f>
        <v>149</v>
      </c>
    </row>
    <row r="1281" customFormat="false" ht="11.4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IF(G1281="Male",VLOOKUP(H1281,'Shoe size conversion table'!$B$6:$D$22,2),VLOOKUP(H1281,'Shoe size conversion table'!$J$6:$L$22,2))</f>
        <v>47</v>
      </c>
      <c r="J1281" s="12" t="n">
        <f aca="false">IF(G1281="Male",VLOOKUP(H1281,'Shoe size conversion table'!$B$6:$D$22,3),VLOOKUP(H1281,'Shoe size conversion table'!$J$6:$L$22,3))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MONTH(C1281:C16248)</f>
        <v>6</v>
      </c>
      <c r="O1281" s="8" t="n">
        <f aca="false">K1281*(1-L1281)</f>
        <v>134.1</v>
      </c>
    </row>
    <row r="1282" customFormat="false" ht="11.4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IF(G1282="Male",VLOOKUP(H1282,'Shoe size conversion table'!$B$6:$D$22,2),VLOOKUP(H1282,'Shoe size conversion table'!$J$6:$L$22,2))</f>
        <v>42</v>
      </c>
      <c r="J1282" s="12" t="n">
        <f aca="false">IF(G1282="Male",VLOOKUP(H1282,'Shoe size conversion table'!$B$6:$D$22,3),VLOOKUP(H1282,'Shoe size conversion table'!$J$6:$L$22,3))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MONTH(C1282:C16249)</f>
        <v>6</v>
      </c>
      <c r="O1282" s="8" t="n">
        <f aca="false">K1282*(1-L1282)</f>
        <v>159.2</v>
      </c>
    </row>
    <row r="1283" customFormat="false" ht="11.4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IF(G1283="Male",VLOOKUP(H1283,'Shoe size conversion table'!$B$6:$D$22,2),VLOOKUP(H1283,'Shoe size conversion table'!$J$6:$L$22,2))</f>
        <v>38-39</v>
      </c>
      <c r="J1283" s="12" t="n">
        <f aca="false">IF(G1283="Male",VLOOKUP(H1283,'Shoe size conversion table'!$B$6:$D$22,3),VLOOKUP(H1283,'Shoe size conversion table'!$J$6:$L$22,3))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MONTH(C1283:C16250)</f>
        <v>6</v>
      </c>
      <c r="O1283" s="8" t="n">
        <f aca="false">K1283*(1-L1283)</f>
        <v>84.5</v>
      </c>
    </row>
    <row r="1284" customFormat="false" ht="11.4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IF(G1284="Male",VLOOKUP(H1284,'Shoe size conversion table'!$B$6:$D$22,2),VLOOKUP(H1284,'Shoe size conversion table'!$J$6:$L$22,2))</f>
        <v>39</v>
      </c>
      <c r="J1284" s="12" t="n">
        <f aca="false">IF(G1284="Male",VLOOKUP(H1284,'Shoe size conversion table'!$B$6:$D$22,3),VLOOKUP(H1284,'Shoe size conversion table'!$J$6:$L$22,3))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MONTH(C1284:C16251)</f>
        <v>6</v>
      </c>
      <c r="O1284" s="8" t="n">
        <f aca="false">K1284*(1-L1284)</f>
        <v>149</v>
      </c>
    </row>
    <row r="1285" customFormat="false" ht="11.4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IF(G1285="Male",VLOOKUP(H1285,'Shoe size conversion table'!$B$6:$D$22,2),VLOOKUP(H1285,'Shoe size conversion table'!$J$6:$L$22,2))</f>
        <v>35-36</v>
      </c>
      <c r="J1285" s="12" t="n">
        <f aca="false">IF(G1285="Male",VLOOKUP(H1285,'Shoe size conversion table'!$B$6:$D$22,3),VLOOKUP(H1285,'Shoe size conversion table'!$J$6:$L$22,3))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MONTH(C1285:C16252)</f>
        <v>6</v>
      </c>
      <c r="O1285" s="8" t="n">
        <f aca="false">K1285*(1-L1285)</f>
        <v>189</v>
      </c>
    </row>
    <row r="1286" customFormat="false" ht="11.4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IF(G1286="Male",VLOOKUP(H1286,'Shoe size conversion table'!$B$6:$D$22,2),VLOOKUP(H1286,'Shoe size conversion table'!$J$6:$L$22,2))</f>
        <v>43</v>
      </c>
      <c r="J1286" s="12" t="n">
        <f aca="false">IF(G1286="Male",VLOOKUP(H1286,'Shoe size conversion table'!$B$6:$D$22,3),VLOOKUP(H1286,'Shoe size conversion table'!$J$6:$L$22,3))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MONTH(C1286:C16253)</f>
        <v>6</v>
      </c>
      <c r="O1286" s="8" t="n">
        <f aca="false">K1286*(1-L1286)</f>
        <v>129</v>
      </c>
    </row>
    <row r="1287" customFormat="false" ht="11.4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IF(G1287="Male",VLOOKUP(H1287,'Shoe size conversion table'!$B$6:$D$22,2),VLOOKUP(H1287,'Shoe size conversion table'!$J$6:$L$22,2))</f>
        <v>42</v>
      </c>
      <c r="J1287" s="12" t="n">
        <f aca="false">IF(G1287="Male",VLOOKUP(H1287,'Shoe size conversion table'!$B$6:$D$22,3),VLOOKUP(H1287,'Shoe size conversion table'!$J$6:$L$22,3))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MONTH(C1287:C16254)</f>
        <v>6</v>
      </c>
      <c r="O1287" s="8" t="n">
        <f aca="false">K1287*(1-L1287)</f>
        <v>169</v>
      </c>
    </row>
    <row r="1288" customFormat="false" ht="11.4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IF(G1288="Male",VLOOKUP(H1288,'Shoe size conversion table'!$B$6:$D$22,2),VLOOKUP(H1288,'Shoe size conversion table'!$J$6:$L$22,2))</f>
        <v>42-43</v>
      </c>
      <c r="J1288" s="12" t="n">
        <f aca="false">IF(G1288="Male",VLOOKUP(H1288,'Shoe size conversion table'!$B$6:$D$22,3),VLOOKUP(H1288,'Shoe size conversion table'!$J$6:$L$22,3))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MONTH(C1288:C16255)</f>
        <v>6</v>
      </c>
      <c r="O1288" s="8" t="n">
        <f aca="false">K1288*(1-L1288)</f>
        <v>159</v>
      </c>
    </row>
    <row r="1289" customFormat="false" ht="11.4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IF(G1289="Male",VLOOKUP(H1289,'Shoe size conversion table'!$B$6:$D$22,2),VLOOKUP(H1289,'Shoe size conversion table'!$J$6:$L$22,2))</f>
        <v>43-44</v>
      </c>
      <c r="J1289" s="12" t="n">
        <f aca="false">IF(G1289="Male",VLOOKUP(H1289,'Shoe size conversion table'!$B$6:$D$22,3),VLOOKUP(H1289,'Shoe size conversion table'!$J$6:$L$22,3))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MONTH(C1289:C16256)</f>
        <v>6</v>
      </c>
      <c r="O1289" s="8" t="n">
        <f aca="false">K1289*(1-L1289)</f>
        <v>149</v>
      </c>
    </row>
    <row r="1290" customFormat="false" ht="11.4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IF(G1290="Male",VLOOKUP(H1290,'Shoe size conversion table'!$B$6:$D$22,2),VLOOKUP(H1290,'Shoe size conversion table'!$J$6:$L$22,2))</f>
        <v>41-42</v>
      </c>
      <c r="J1290" s="12" t="n">
        <f aca="false">IF(G1290="Male",VLOOKUP(H1290,'Shoe size conversion table'!$B$6:$D$22,3),VLOOKUP(H1290,'Shoe size conversion table'!$J$6:$L$22,3))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MONTH(C1290:C16257)</f>
        <v>6</v>
      </c>
      <c r="O1290" s="8" t="n">
        <f aca="false">K1290*(1-L1290)</f>
        <v>189</v>
      </c>
    </row>
    <row r="1291" customFormat="false" ht="11.4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IF(G1291="Male",VLOOKUP(H1291,'Shoe size conversion table'!$B$6:$D$22,2),VLOOKUP(H1291,'Shoe size conversion table'!$J$6:$L$22,2))</f>
        <v>43-44</v>
      </c>
      <c r="J1291" s="12" t="n">
        <f aca="false">IF(G1291="Male",VLOOKUP(H1291,'Shoe size conversion table'!$B$6:$D$22,3),VLOOKUP(H1291,'Shoe size conversion table'!$J$6:$L$22,3))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MONTH(C1291:C16258)</f>
        <v>6</v>
      </c>
      <c r="O1291" s="8" t="n">
        <f aca="false">K1291*(1-L1291)</f>
        <v>179</v>
      </c>
    </row>
    <row r="1292" customFormat="false" ht="11.4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IF(G1292="Male",VLOOKUP(H1292,'Shoe size conversion table'!$B$6:$D$22,2),VLOOKUP(H1292,'Shoe size conversion table'!$J$6:$L$22,2))</f>
        <v>43-44</v>
      </c>
      <c r="J1292" s="12" t="n">
        <f aca="false">IF(G1292="Male",VLOOKUP(H1292,'Shoe size conversion table'!$B$6:$D$22,3),VLOOKUP(H1292,'Shoe size conversion table'!$J$6:$L$22,3))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MONTH(C1292:C16259)</f>
        <v>6</v>
      </c>
      <c r="O1292" s="8" t="n">
        <f aca="false">K1292*(1-L1292)</f>
        <v>189</v>
      </c>
    </row>
    <row r="1293" customFormat="false" ht="11.4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IF(G1293="Male",VLOOKUP(H1293,'Shoe size conversion table'!$B$6:$D$22,2),VLOOKUP(H1293,'Shoe size conversion table'!$J$6:$L$22,2))</f>
        <v>47</v>
      </c>
      <c r="J1293" s="12" t="n">
        <f aca="false">IF(G1293="Male",VLOOKUP(H1293,'Shoe size conversion table'!$B$6:$D$22,3),VLOOKUP(H1293,'Shoe size conversion table'!$J$6:$L$22,3))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MONTH(C1293:C16260)</f>
        <v>6</v>
      </c>
      <c r="O1293" s="8" t="n">
        <f aca="false">K1293*(1-L1293)</f>
        <v>134.1</v>
      </c>
    </row>
    <row r="1294" customFormat="false" ht="11.4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IF(G1294="Male",VLOOKUP(H1294,'Shoe size conversion table'!$B$6:$D$22,2),VLOOKUP(H1294,'Shoe size conversion table'!$J$6:$L$22,2))</f>
        <v>42-43</v>
      </c>
      <c r="J1294" s="12" t="n">
        <f aca="false">IF(G1294="Male",VLOOKUP(H1294,'Shoe size conversion table'!$B$6:$D$22,3),VLOOKUP(H1294,'Shoe size conversion table'!$J$6:$L$22,3))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MONTH(C1294:C16261)</f>
        <v>6</v>
      </c>
      <c r="O1294" s="8" t="n">
        <f aca="false">K1294*(1-L1294)</f>
        <v>169</v>
      </c>
    </row>
    <row r="1295" customFormat="false" ht="11.4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IF(G1295="Male",VLOOKUP(H1295,'Shoe size conversion table'!$B$6:$D$22,2),VLOOKUP(H1295,'Shoe size conversion table'!$J$6:$L$22,2))</f>
        <v>42-43</v>
      </c>
      <c r="J1295" s="12" t="n">
        <f aca="false">IF(G1295="Male",VLOOKUP(H1295,'Shoe size conversion table'!$B$6:$D$22,3),VLOOKUP(H1295,'Shoe size conversion table'!$J$6:$L$22,3))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MONTH(C1295:C16262)</f>
        <v>6</v>
      </c>
      <c r="O1295" s="8" t="n">
        <f aca="false">K1295*(1-L1295)</f>
        <v>149</v>
      </c>
    </row>
    <row r="1296" customFormat="false" ht="11.4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IF(G1296="Male",VLOOKUP(H1296,'Shoe size conversion table'!$B$6:$D$22,2),VLOOKUP(H1296,'Shoe size conversion table'!$J$6:$L$22,2))</f>
        <v>43</v>
      </c>
      <c r="J1296" s="12" t="n">
        <f aca="false">IF(G1296="Male",VLOOKUP(H1296,'Shoe size conversion table'!$B$6:$D$22,3),VLOOKUP(H1296,'Shoe size conversion table'!$J$6:$L$22,3))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MONTH(C1296:C16263)</f>
        <v>6</v>
      </c>
      <c r="O1296" s="8" t="n">
        <f aca="false">K1296*(1-L1296)</f>
        <v>159</v>
      </c>
    </row>
    <row r="1297" customFormat="false" ht="11.4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IF(G1297="Male",VLOOKUP(H1297,'Shoe size conversion table'!$B$6:$D$22,2),VLOOKUP(H1297,'Shoe size conversion table'!$J$6:$L$22,2))</f>
        <v>43</v>
      </c>
      <c r="J1297" s="12" t="n">
        <f aca="false">IF(G1297="Male",VLOOKUP(H1297,'Shoe size conversion table'!$B$6:$D$22,3),VLOOKUP(H1297,'Shoe size conversion table'!$J$6:$L$22,3))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MONTH(C1297:C16264)</f>
        <v>6</v>
      </c>
      <c r="O1297" s="8" t="n">
        <f aca="false">K1297*(1-L1297)</f>
        <v>143.1</v>
      </c>
    </row>
    <row r="1298" customFormat="false" ht="11.4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IF(G1298="Male",VLOOKUP(H1298,'Shoe size conversion table'!$B$6:$D$22,2),VLOOKUP(H1298,'Shoe size conversion table'!$J$6:$L$22,2))</f>
        <v>42-43</v>
      </c>
      <c r="J1298" s="12" t="n">
        <f aca="false">IF(G1298="Male",VLOOKUP(H1298,'Shoe size conversion table'!$B$6:$D$22,3),VLOOKUP(H1298,'Shoe size conversion table'!$J$6:$L$22,3))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MONTH(C1298:C16265)</f>
        <v>6</v>
      </c>
      <c r="O1298" s="8" t="n">
        <f aca="false">K1298*(1-L1298)</f>
        <v>159</v>
      </c>
    </row>
    <row r="1299" customFormat="false" ht="11.4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IF(G1299="Male",VLOOKUP(H1299,'Shoe size conversion table'!$B$6:$D$22,2),VLOOKUP(H1299,'Shoe size conversion table'!$J$6:$L$22,2))</f>
        <v>42</v>
      </c>
      <c r="J1299" s="12" t="n">
        <f aca="false">IF(G1299="Male",VLOOKUP(H1299,'Shoe size conversion table'!$B$6:$D$22,3),VLOOKUP(H1299,'Shoe size conversion table'!$J$6:$L$22,3))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MONTH(C1299:C16266)</f>
        <v>6</v>
      </c>
      <c r="O1299" s="8" t="n">
        <f aca="false">K1299*(1-L1299)</f>
        <v>159.2</v>
      </c>
    </row>
    <row r="1300" customFormat="false" ht="11.4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IF(G1300="Male",VLOOKUP(H1300,'Shoe size conversion table'!$B$6:$D$22,2),VLOOKUP(H1300,'Shoe size conversion table'!$J$6:$L$22,2))</f>
        <v>43</v>
      </c>
      <c r="J1300" s="12" t="n">
        <f aca="false">IF(G1300="Male",VLOOKUP(H1300,'Shoe size conversion table'!$B$6:$D$22,3),VLOOKUP(H1300,'Shoe size conversion table'!$J$6:$L$22,3))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MONTH(C1300:C16267)</f>
        <v>6</v>
      </c>
      <c r="O1300" s="8" t="n">
        <f aca="false">K1300*(1-L1300)</f>
        <v>129</v>
      </c>
    </row>
    <row r="1301" customFormat="false" ht="11.4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IF(G1301="Male",VLOOKUP(H1301,'Shoe size conversion table'!$B$6:$D$22,2),VLOOKUP(H1301,'Shoe size conversion table'!$J$6:$L$22,2))</f>
        <v>39</v>
      </c>
      <c r="J1301" s="12" t="n">
        <f aca="false">IF(G1301="Male",VLOOKUP(H1301,'Shoe size conversion table'!$B$6:$D$22,3),VLOOKUP(H1301,'Shoe size conversion table'!$J$6:$L$22,3))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MONTH(C1301:C16268)</f>
        <v>6</v>
      </c>
      <c r="O1301" s="8" t="n">
        <f aca="false">K1301*(1-L1301)</f>
        <v>149</v>
      </c>
    </row>
    <row r="1302" customFormat="false" ht="11.4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IF(G1302="Male",VLOOKUP(H1302,'Shoe size conversion table'!$B$6:$D$22,2),VLOOKUP(H1302,'Shoe size conversion table'!$J$6:$L$22,2))</f>
        <v>42-43</v>
      </c>
      <c r="J1302" s="12" t="n">
        <f aca="false">IF(G1302="Male",VLOOKUP(H1302,'Shoe size conversion table'!$B$6:$D$22,3),VLOOKUP(H1302,'Shoe size conversion table'!$J$6:$L$22,3))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MONTH(C1302:C16269)</f>
        <v>6</v>
      </c>
      <c r="O1302" s="8" t="n">
        <f aca="false">K1302*(1-L1302)</f>
        <v>149</v>
      </c>
    </row>
    <row r="1303" customFormat="false" ht="11.4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IF(G1303="Male",VLOOKUP(H1303,'Shoe size conversion table'!$B$6:$D$22,2),VLOOKUP(H1303,'Shoe size conversion table'!$J$6:$L$22,2))</f>
        <v>43-44</v>
      </c>
      <c r="J1303" s="12" t="n">
        <f aca="false">IF(G1303="Male",VLOOKUP(H1303,'Shoe size conversion table'!$B$6:$D$22,3),VLOOKUP(H1303,'Shoe size conversion table'!$J$6:$L$22,3))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MONTH(C1303:C16270)</f>
        <v>6</v>
      </c>
      <c r="O1303" s="8" t="n">
        <f aca="false">K1303*(1-L1303)</f>
        <v>149</v>
      </c>
    </row>
    <row r="1304" customFormat="false" ht="11.4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IF(G1304="Male",VLOOKUP(H1304,'Shoe size conversion table'!$B$6:$D$22,2),VLOOKUP(H1304,'Shoe size conversion table'!$J$6:$L$22,2))</f>
        <v>42-43</v>
      </c>
      <c r="J1304" s="12" t="n">
        <f aca="false">IF(G1304="Male",VLOOKUP(H1304,'Shoe size conversion table'!$B$6:$D$22,3),VLOOKUP(H1304,'Shoe size conversion table'!$J$6:$L$22,3))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MONTH(C1304:C16271)</f>
        <v>6</v>
      </c>
      <c r="O1304" s="8" t="n">
        <f aca="false">K1304*(1-L1304)</f>
        <v>169</v>
      </c>
    </row>
    <row r="1305" customFormat="false" ht="11.4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IF(G1305="Male",VLOOKUP(H1305,'Shoe size conversion table'!$B$6:$D$22,2),VLOOKUP(H1305,'Shoe size conversion table'!$J$6:$L$22,2))</f>
        <v>40-41</v>
      </c>
      <c r="J1305" s="12" t="n">
        <f aca="false">IF(G1305="Male",VLOOKUP(H1305,'Shoe size conversion table'!$B$6:$D$22,3),VLOOKUP(H1305,'Shoe size conversion table'!$J$6:$L$22,3))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MONTH(C1305:C16272)</f>
        <v>6</v>
      </c>
      <c r="O1305" s="8" t="n">
        <f aca="false">K1305*(1-L1305)</f>
        <v>179</v>
      </c>
    </row>
    <row r="1306" customFormat="false" ht="11.4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IF(G1306="Male",VLOOKUP(H1306,'Shoe size conversion table'!$B$6:$D$22,2),VLOOKUP(H1306,'Shoe size conversion table'!$J$6:$L$22,2))</f>
        <v>42</v>
      </c>
      <c r="J1306" s="12" t="n">
        <f aca="false">IF(G1306="Male",VLOOKUP(H1306,'Shoe size conversion table'!$B$6:$D$22,3),VLOOKUP(H1306,'Shoe size conversion table'!$J$6:$L$22,3))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MONTH(C1306:C16273)</f>
        <v>6</v>
      </c>
      <c r="O1306" s="8" t="n">
        <f aca="false">K1306*(1-L1306)</f>
        <v>132.3</v>
      </c>
    </row>
    <row r="1307" customFormat="false" ht="11.4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IF(G1307="Male",VLOOKUP(H1307,'Shoe size conversion table'!$B$6:$D$22,2),VLOOKUP(H1307,'Shoe size conversion table'!$J$6:$L$22,2))</f>
        <v>40-41</v>
      </c>
      <c r="J1307" s="12" t="n">
        <f aca="false">IF(G1307="Male",VLOOKUP(H1307,'Shoe size conversion table'!$B$6:$D$22,3),VLOOKUP(H1307,'Shoe size conversion table'!$J$6:$L$22,3))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MONTH(C1307:C16274)</f>
        <v>6</v>
      </c>
      <c r="O1307" s="8" t="n">
        <f aca="false">K1307*(1-L1307)</f>
        <v>149</v>
      </c>
    </row>
    <row r="1308" customFormat="false" ht="11.4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IF(G1308="Male",VLOOKUP(H1308,'Shoe size conversion table'!$B$6:$D$22,2),VLOOKUP(H1308,'Shoe size conversion table'!$J$6:$L$22,2))</f>
        <v>43-44</v>
      </c>
      <c r="J1308" s="12" t="n">
        <f aca="false">IF(G1308="Male",VLOOKUP(H1308,'Shoe size conversion table'!$B$6:$D$22,3),VLOOKUP(H1308,'Shoe size conversion table'!$J$6:$L$22,3))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MONTH(C1308:C16275)</f>
        <v>6</v>
      </c>
      <c r="O1308" s="8" t="n">
        <f aca="false">K1308*(1-L1308)</f>
        <v>179</v>
      </c>
    </row>
    <row r="1309" customFormat="false" ht="11.4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IF(G1309="Male",VLOOKUP(H1309,'Shoe size conversion table'!$B$6:$D$22,2),VLOOKUP(H1309,'Shoe size conversion table'!$J$6:$L$22,2))</f>
        <v>38-39</v>
      </c>
      <c r="J1309" s="12" t="n">
        <f aca="false">IF(G1309="Male",VLOOKUP(H1309,'Shoe size conversion table'!$B$6:$D$22,3),VLOOKUP(H1309,'Shoe size conversion table'!$J$6:$L$22,3))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MONTH(C1309:C16276)</f>
        <v>6</v>
      </c>
      <c r="O1309" s="8" t="n">
        <f aca="false">K1309*(1-L1309)</f>
        <v>135.2</v>
      </c>
    </row>
    <row r="1310" customFormat="false" ht="11.4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IF(G1310="Male",VLOOKUP(H1310,'Shoe size conversion table'!$B$6:$D$22,2),VLOOKUP(H1310,'Shoe size conversion table'!$J$6:$L$22,2))</f>
        <v>47</v>
      </c>
      <c r="J1310" s="12" t="n">
        <f aca="false">IF(G1310="Male",VLOOKUP(H1310,'Shoe size conversion table'!$B$6:$D$22,3),VLOOKUP(H1310,'Shoe size conversion table'!$J$6:$L$22,3))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MONTH(C1310:C16277)</f>
        <v>6</v>
      </c>
      <c r="O1310" s="8" t="n">
        <f aca="false">K1310*(1-L1310)</f>
        <v>134.1</v>
      </c>
    </row>
    <row r="1311" customFormat="false" ht="11.4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IF(G1311="Male",VLOOKUP(H1311,'Shoe size conversion table'!$B$6:$D$22,2),VLOOKUP(H1311,'Shoe size conversion table'!$J$6:$L$22,2))</f>
        <v>41-42</v>
      </c>
      <c r="J1311" s="12" t="n">
        <f aca="false">IF(G1311="Male",VLOOKUP(H1311,'Shoe size conversion table'!$B$6:$D$22,3),VLOOKUP(H1311,'Shoe size conversion table'!$J$6:$L$22,3))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MONTH(C1311:C16278)</f>
        <v>6</v>
      </c>
      <c r="O1311" s="8" t="n">
        <f aca="false">K1311*(1-L1311)</f>
        <v>189</v>
      </c>
    </row>
    <row r="1312" customFormat="false" ht="11.4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IF(G1312="Male",VLOOKUP(H1312,'Shoe size conversion table'!$B$6:$D$22,2),VLOOKUP(H1312,'Shoe size conversion table'!$J$6:$L$22,2))</f>
        <v>42-43</v>
      </c>
      <c r="J1312" s="12" t="n">
        <f aca="false">IF(G1312="Male",VLOOKUP(H1312,'Shoe size conversion table'!$B$6:$D$22,3),VLOOKUP(H1312,'Shoe size conversion table'!$J$6:$L$22,3))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MONTH(C1312:C16279)</f>
        <v>6</v>
      </c>
      <c r="O1312" s="8" t="n">
        <f aca="false">K1312*(1-L1312)</f>
        <v>169</v>
      </c>
    </row>
    <row r="1313" customFormat="false" ht="11.4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IF(G1313="Male",VLOOKUP(H1313,'Shoe size conversion table'!$B$6:$D$22,2),VLOOKUP(H1313,'Shoe size conversion table'!$J$6:$L$22,2))</f>
        <v>38-39</v>
      </c>
      <c r="J1313" s="12" t="n">
        <f aca="false">IF(G1313="Male",VLOOKUP(H1313,'Shoe size conversion table'!$B$6:$D$22,3),VLOOKUP(H1313,'Shoe size conversion table'!$J$6:$L$22,3))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MONTH(C1313:C16280)</f>
        <v>6</v>
      </c>
      <c r="O1313" s="8" t="n">
        <f aca="false">K1313*(1-L1313)</f>
        <v>159</v>
      </c>
    </row>
    <row r="1314" customFormat="false" ht="11.4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IF(G1314="Male",VLOOKUP(H1314,'Shoe size conversion table'!$B$6:$D$22,2),VLOOKUP(H1314,'Shoe size conversion table'!$J$6:$L$22,2))</f>
        <v>43</v>
      </c>
      <c r="J1314" s="12" t="n">
        <f aca="false">IF(G1314="Male",VLOOKUP(H1314,'Shoe size conversion table'!$B$6:$D$22,3),VLOOKUP(H1314,'Shoe size conversion table'!$J$6:$L$22,3))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MONTH(C1314:C16281)</f>
        <v>6</v>
      </c>
      <c r="O1314" s="8" t="n">
        <f aca="false">K1314*(1-L1314)</f>
        <v>169</v>
      </c>
    </row>
    <row r="1315" customFormat="false" ht="11.4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IF(G1315="Male",VLOOKUP(H1315,'Shoe size conversion table'!$B$6:$D$22,2),VLOOKUP(H1315,'Shoe size conversion table'!$J$6:$L$22,2))</f>
        <v>40-41</v>
      </c>
      <c r="J1315" s="12" t="n">
        <f aca="false">IF(G1315="Male",VLOOKUP(H1315,'Shoe size conversion table'!$B$6:$D$22,3),VLOOKUP(H1315,'Shoe size conversion table'!$J$6:$L$22,3))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MONTH(C1315:C16282)</f>
        <v>6</v>
      </c>
      <c r="O1315" s="8" t="n">
        <f aca="false">K1315*(1-L1315)</f>
        <v>169</v>
      </c>
    </row>
    <row r="1316" customFormat="false" ht="11.4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IF(G1316="Male",VLOOKUP(H1316,'Shoe size conversion table'!$B$6:$D$22,2),VLOOKUP(H1316,'Shoe size conversion table'!$J$6:$L$22,2))</f>
        <v>38-39</v>
      </c>
      <c r="J1316" s="12" t="n">
        <f aca="false">IF(G1316="Male",VLOOKUP(H1316,'Shoe size conversion table'!$B$6:$D$22,3),VLOOKUP(H1316,'Shoe size conversion table'!$J$6:$L$22,3))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MONTH(C1316:C16283)</f>
        <v>6</v>
      </c>
      <c r="O1316" s="8" t="n">
        <f aca="false">K1316*(1-L1316)</f>
        <v>189</v>
      </c>
    </row>
    <row r="1317" customFormat="false" ht="11.4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IF(G1317="Male",VLOOKUP(H1317,'Shoe size conversion table'!$B$6:$D$22,2),VLOOKUP(H1317,'Shoe size conversion table'!$J$6:$L$22,2))</f>
        <v>42-43</v>
      </c>
      <c r="J1317" s="12" t="n">
        <f aca="false">IF(G1317="Male",VLOOKUP(H1317,'Shoe size conversion table'!$B$6:$D$22,3),VLOOKUP(H1317,'Shoe size conversion table'!$J$6:$L$22,3))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MONTH(C1317:C16284)</f>
        <v>6</v>
      </c>
      <c r="O1317" s="8" t="n">
        <f aca="false">K1317*(1-L1317)</f>
        <v>179</v>
      </c>
    </row>
    <row r="1318" customFormat="false" ht="11.4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IF(G1318="Male",VLOOKUP(H1318,'Shoe size conversion table'!$B$6:$D$22,2),VLOOKUP(H1318,'Shoe size conversion table'!$J$6:$L$22,2))</f>
        <v>39</v>
      </c>
      <c r="J1318" s="12" t="n">
        <f aca="false">IF(G1318="Male",VLOOKUP(H1318,'Shoe size conversion table'!$B$6:$D$22,3),VLOOKUP(H1318,'Shoe size conversion table'!$J$6:$L$22,3))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MONTH(C1318:C16285)</f>
        <v>6</v>
      </c>
      <c r="O1318" s="8" t="n">
        <f aca="false">K1318*(1-L1318)</f>
        <v>169</v>
      </c>
    </row>
    <row r="1319" customFormat="false" ht="11.4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IF(G1319="Male",VLOOKUP(H1319,'Shoe size conversion table'!$B$6:$D$22,2),VLOOKUP(H1319,'Shoe size conversion table'!$J$6:$L$22,2))</f>
        <v>42-43</v>
      </c>
      <c r="J1319" s="12" t="n">
        <f aca="false">IF(G1319="Male",VLOOKUP(H1319,'Shoe size conversion table'!$B$6:$D$22,3),VLOOKUP(H1319,'Shoe size conversion table'!$J$6:$L$22,3))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MONTH(C1319:C16286)</f>
        <v>6</v>
      </c>
      <c r="O1319" s="8" t="n">
        <f aca="false">K1319*(1-L1319)</f>
        <v>149</v>
      </c>
    </row>
    <row r="1320" customFormat="false" ht="11.4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IF(G1320="Male",VLOOKUP(H1320,'Shoe size conversion table'!$B$6:$D$22,2),VLOOKUP(H1320,'Shoe size conversion table'!$J$6:$L$22,2))</f>
        <v>42</v>
      </c>
      <c r="J1320" s="12" t="n">
        <f aca="false">IF(G1320="Male",VLOOKUP(H1320,'Shoe size conversion table'!$B$6:$D$22,3),VLOOKUP(H1320,'Shoe size conversion table'!$J$6:$L$22,3))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MONTH(C1320:C16287)</f>
        <v>6</v>
      </c>
      <c r="O1320" s="8" t="n">
        <f aca="false">K1320*(1-L1320)</f>
        <v>159.2</v>
      </c>
    </row>
    <row r="1321" customFormat="false" ht="11.4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IF(G1321="Male",VLOOKUP(H1321,'Shoe size conversion table'!$B$6:$D$22,2),VLOOKUP(H1321,'Shoe size conversion table'!$J$6:$L$22,2))</f>
        <v>38-39</v>
      </c>
      <c r="J1321" s="12" t="n">
        <f aca="false">IF(G1321="Male",VLOOKUP(H1321,'Shoe size conversion table'!$B$6:$D$22,3),VLOOKUP(H1321,'Shoe size conversion table'!$J$6:$L$22,3))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MONTH(C1321:C16288)</f>
        <v>6</v>
      </c>
      <c r="O1321" s="8" t="n">
        <f aca="false">K1321*(1-L1321)</f>
        <v>189</v>
      </c>
    </row>
    <row r="1322" customFormat="false" ht="11.4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IF(G1322="Male",VLOOKUP(H1322,'Shoe size conversion table'!$B$6:$D$22,2),VLOOKUP(H1322,'Shoe size conversion table'!$J$6:$L$22,2))</f>
        <v>42-43</v>
      </c>
      <c r="J1322" s="12" t="n">
        <f aca="false">IF(G1322="Male",VLOOKUP(H1322,'Shoe size conversion table'!$B$6:$D$22,3),VLOOKUP(H1322,'Shoe size conversion table'!$J$6:$L$22,3))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MONTH(C1322:C16289)</f>
        <v>6</v>
      </c>
      <c r="O1322" s="8" t="n">
        <f aca="false">K1322*(1-L1322)</f>
        <v>169</v>
      </c>
    </row>
    <row r="1323" customFormat="false" ht="11.4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IF(G1323="Male",VLOOKUP(H1323,'Shoe size conversion table'!$B$6:$D$22,2),VLOOKUP(H1323,'Shoe size conversion table'!$J$6:$L$22,2))</f>
        <v>39</v>
      </c>
      <c r="J1323" s="12" t="n">
        <f aca="false">IF(G1323="Male",VLOOKUP(H1323,'Shoe size conversion table'!$B$6:$D$22,3),VLOOKUP(H1323,'Shoe size conversion table'!$J$6:$L$22,3))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MONTH(C1323:C16290)</f>
        <v>6</v>
      </c>
      <c r="O1323" s="8" t="n">
        <f aca="false">K1323*(1-L1323)</f>
        <v>135.2</v>
      </c>
    </row>
    <row r="1324" customFormat="false" ht="11.4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IF(G1324="Male",VLOOKUP(H1324,'Shoe size conversion table'!$B$6:$D$22,2),VLOOKUP(H1324,'Shoe size conversion table'!$J$6:$L$22,2))</f>
        <v>40-41</v>
      </c>
      <c r="J1324" s="12" t="n">
        <f aca="false">IF(G1324="Male",VLOOKUP(H1324,'Shoe size conversion table'!$B$6:$D$22,3),VLOOKUP(H1324,'Shoe size conversion table'!$J$6:$L$22,3))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MONTH(C1324:C16291)</f>
        <v>6</v>
      </c>
      <c r="O1324" s="8" t="n">
        <f aca="false">K1324*(1-L1324)</f>
        <v>129</v>
      </c>
    </row>
    <row r="1325" customFormat="false" ht="11.4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IF(G1325="Male",VLOOKUP(H1325,'Shoe size conversion table'!$B$6:$D$22,2),VLOOKUP(H1325,'Shoe size conversion table'!$J$6:$L$22,2))</f>
        <v>47</v>
      </c>
      <c r="J1325" s="12" t="n">
        <f aca="false">IF(G1325="Male",VLOOKUP(H1325,'Shoe size conversion table'!$B$6:$D$22,3),VLOOKUP(H1325,'Shoe size conversion table'!$J$6:$L$22,3))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MONTH(C1325:C16292)</f>
        <v>6</v>
      </c>
      <c r="O1325" s="8" t="n">
        <f aca="false">K1325*(1-L1325)</f>
        <v>74.5</v>
      </c>
    </row>
    <row r="1326" customFormat="false" ht="11.4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IF(G1326="Male",VLOOKUP(H1326,'Shoe size conversion table'!$B$6:$D$22,2),VLOOKUP(H1326,'Shoe size conversion table'!$J$6:$L$22,2))</f>
        <v>37</v>
      </c>
      <c r="J1326" s="12" t="n">
        <f aca="false">IF(G1326="Male",VLOOKUP(H1326,'Shoe size conversion table'!$B$6:$D$22,3),VLOOKUP(H1326,'Shoe size conversion table'!$J$6:$L$22,3))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MONTH(C1326:C16293)</f>
        <v>6</v>
      </c>
      <c r="O1326" s="8" t="n">
        <f aca="false">K1326*(1-L1326)</f>
        <v>139</v>
      </c>
    </row>
    <row r="1327" customFormat="false" ht="11.4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IF(G1327="Male",VLOOKUP(H1327,'Shoe size conversion table'!$B$6:$D$22,2),VLOOKUP(H1327,'Shoe size conversion table'!$J$6:$L$22,2))</f>
        <v>41-42</v>
      </c>
      <c r="J1327" s="12" t="n">
        <f aca="false">IF(G1327="Male",VLOOKUP(H1327,'Shoe size conversion table'!$B$6:$D$22,3),VLOOKUP(H1327,'Shoe size conversion table'!$J$6:$L$22,3))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MONTH(C1327:C16294)</f>
        <v>6</v>
      </c>
      <c r="O1327" s="8" t="n">
        <f aca="false">K1327*(1-L1327)</f>
        <v>189</v>
      </c>
    </row>
    <row r="1328" customFormat="false" ht="11.4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IF(G1328="Male",VLOOKUP(H1328,'Shoe size conversion table'!$B$6:$D$22,2),VLOOKUP(H1328,'Shoe size conversion table'!$J$6:$L$22,2))</f>
        <v>39</v>
      </c>
      <c r="J1328" s="12" t="n">
        <f aca="false">IF(G1328="Male",VLOOKUP(H1328,'Shoe size conversion table'!$B$6:$D$22,3),VLOOKUP(H1328,'Shoe size conversion table'!$J$6:$L$22,3))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MONTH(C1328:C16295)</f>
        <v>6</v>
      </c>
      <c r="O1328" s="8" t="n">
        <f aca="false">K1328*(1-L1328)</f>
        <v>139</v>
      </c>
    </row>
    <row r="1329" customFormat="false" ht="11.4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IF(G1329="Male",VLOOKUP(H1329,'Shoe size conversion table'!$B$6:$D$22,2),VLOOKUP(H1329,'Shoe size conversion table'!$J$6:$L$22,2))</f>
        <v>43</v>
      </c>
      <c r="J1329" s="12" t="n">
        <f aca="false">IF(G1329="Male",VLOOKUP(H1329,'Shoe size conversion table'!$B$6:$D$22,3),VLOOKUP(H1329,'Shoe size conversion table'!$J$6:$L$22,3))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MONTH(C1329:C16296)</f>
        <v>6</v>
      </c>
      <c r="O1329" s="8" t="n">
        <f aca="false">K1329*(1-L1329)</f>
        <v>143.2</v>
      </c>
    </row>
    <row r="1330" customFormat="false" ht="11.4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IF(G1330="Male",VLOOKUP(H1330,'Shoe size conversion table'!$B$6:$D$22,2),VLOOKUP(H1330,'Shoe size conversion table'!$J$6:$L$22,2))</f>
        <v>41-42</v>
      </c>
      <c r="J1330" s="12" t="n">
        <f aca="false">IF(G1330="Male",VLOOKUP(H1330,'Shoe size conversion table'!$B$6:$D$22,3),VLOOKUP(H1330,'Shoe size conversion table'!$J$6:$L$22,3))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MONTH(C1330:C16297)</f>
        <v>6</v>
      </c>
      <c r="O1330" s="8" t="n">
        <f aca="false">K1330*(1-L1330)</f>
        <v>143.2</v>
      </c>
    </row>
    <row r="1331" customFormat="false" ht="11.4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IF(G1331="Male",VLOOKUP(H1331,'Shoe size conversion table'!$B$6:$D$22,2),VLOOKUP(H1331,'Shoe size conversion table'!$J$6:$L$22,2))</f>
        <v>36-37</v>
      </c>
      <c r="J1331" s="12" t="n">
        <f aca="false">IF(G1331="Male",VLOOKUP(H1331,'Shoe size conversion table'!$B$6:$D$22,3),VLOOKUP(H1331,'Shoe size conversion table'!$J$6:$L$22,3))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MONTH(C1331:C16298)</f>
        <v>6</v>
      </c>
      <c r="O1331" s="8" t="n">
        <f aca="false">K1331*(1-L1331)</f>
        <v>179</v>
      </c>
    </row>
    <row r="1332" customFormat="false" ht="11.4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IF(G1332="Male",VLOOKUP(H1332,'Shoe size conversion table'!$B$6:$D$22,2),VLOOKUP(H1332,'Shoe size conversion table'!$J$6:$L$22,2))</f>
        <v>38-39</v>
      </c>
      <c r="J1332" s="12" t="n">
        <f aca="false">IF(G1332="Male",VLOOKUP(H1332,'Shoe size conversion table'!$B$6:$D$22,3),VLOOKUP(H1332,'Shoe size conversion table'!$J$6:$L$22,3))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MONTH(C1332:C16299)</f>
        <v>6</v>
      </c>
      <c r="O1332" s="8" t="n">
        <f aca="false">K1332*(1-L1332)</f>
        <v>149</v>
      </c>
    </row>
    <row r="1333" customFormat="false" ht="11.4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IF(G1333="Male",VLOOKUP(H1333,'Shoe size conversion table'!$B$6:$D$22,2),VLOOKUP(H1333,'Shoe size conversion table'!$J$6:$L$22,2))</f>
        <v>43</v>
      </c>
      <c r="J1333" s="12" t="n">
        <f aca="false">IF(G1333="Male",VLOOKUP(H1333,'Shoe size conversion table'!$B$6:$D$22,3),VLOOKUP(H1333,'Shoe size conversion table'!$J$6:$L$22,3))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MONTH(C1333:C16300)</f>
        <v>6</v>
      </c>
      <c r="O1333" s="8" t="n">
        <f aca="false">K1333*(1-L1333)</f>
        <v>111.3</v>
      </c>
    </row>
    <row r="1334" customFormat="false" ht="11.4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IF(G1334="Male",VLOOKUP(H1334,'Shoe size conversion table'!$B$6:$D$22,2),VLOOKUP(H1334,'Shoe size conversion table'!$J$6:$L$22,2))</f>
        <v>43-44</v>
      </c>
      <c r="J1334" s="12" t="n">
        <f aca="false">IF(G1334="Male",VLOOKUP(H1334,'Shoe size conversion table'!$B$6:$D$22,3),VLOOKUP(H1334,'Shoe size conversion table'!$J$6:$L$22,3))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MONTH(C1334:C16301)</f>
        <v>6</v>
      </c>
      <c r="O1334" s="8" t="n">
        <f aca="false">K1334*(1-L1334)</f>
        <v>169</v>
      </c>
    </row>
    <row r="1335" customFormat="false" ht="11.4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IF(G1335="Male",VLOOKUP(H1335,'Shoe size conversion table'!$B$6:$D$22,2),VLOOKUP(H1335,'Shoe size conversion table'!$J$6:$L$22,2))</f>
        <v>44-45</v>
      </c>
      <c r="J1335" s="12" t="n">
        <f aca="false">IF(G1335="Male",VLOOKUP(H1335,'Shoe size conversion table'!$B$6:$D$22,3),VLOOKUP(H1335,'Shoe size conversion table'!$J$6:$L$22,3))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MONTH(C1335:C16302)</f>
        <v>6</v>
      </c>
      <c r="O1335" s="8" t="n">
        <f aca="false">K1335*(1-L1335)</f>
        <v>179</v>
      </c>
    </row>
    <row r="1336" customFormat="false" ht="11.4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IF(G1336="Male",VLOOKUP(H1336,'Shoe size conversion table'!$B$6:$D$22,2),VLOOKUP(H1336,'Shoe size conversion table'!$J$6:$L$22,2))</f>
        <v>43</v>
      </c>
      <c r="J1336" s="12" t="n">
        <f aca="false">IF(G1336="Male",VLOOKUP(H1336,'Shoe size conversion table'!$B$6:$D$22,3),VLOOKUP(H1336,'Shoe size conversion table'!$J$6:$L$22,3))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MONTH(C1336:C16303)</f>
        <v>6</v>
      </c>
      <c r="O1336" s="8" t="n">
        <f aca="false">K1336*(1-L1336)</f>
        <v>143.2</v>
      </c>
    </row>
    <row r="1337" customFormat="false" ht="11.4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IF(G1337="Male",VLOOKUP(H1337,'Shoe size conversion table'!$B$6:$D$22,2),VLOOKUP(H1337,'Shoe size conversion table'!$J$6:$L$22,2))</f>
        <v>39</v>
      </c>
      <c r="J1337" s="12" t="n">
        <f aca="false">IF(G1337="Male",VLOOKUP(H1337,'Shoe size conversion table'!$B$6:$D$22,3),VLOOKUP(H1337,'Shoe size conversion table'!$J$6:$L$22,3))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MONTH(C1337:C16304)</f>
        <v>6</v>
      </c>
      <c r="O1337" s="8" t="n">
        <f aca="false">K1337*(1-L1337)</f>
        <v>199</v>
      </c>
    </row>
    <row r="1338" customFormat="false" ht="11.4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IF(G1338="Male",VLOOKUP(H1338,'Shoe size conversion table'!$B$6:$D$22,2),VLOOKUP(H1338,'Shoe size conversion table'!$J$6:$L$22,2))</f>
        <v>38-39</v>
      </c>
      <c r="J1338" s="12" t="n">
        <f aca="false">IF(G1338="Male",VLOOKUP(H1338,'Shoe size conversion table'!$B$6:$D$22,3),VLOOKUP(H1338,'Shoe size conversion table'!$J$6:$L$22,3))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MONTH(C1338:C16305)</f>
        <v>6</v>
      </c>
      <c r="O1338" s="8" t="n">
        <f aca="false">K1338*(1-L1338)</f>
        <v>179</v>
      </c>
    </row>
    <row r="1339" customFormat="false" ht="11.4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IF(G1339="Male",VLOOKUP(H1339,'Shoe size conversion table'!$B$6:$D$22,2),VLOOKUP(H1339,'Shoe size conversion table'!$J$6:$L$22,2))</f>
        <v>38-39</v>
      </c>
      <c r="J1339" s="12" t="n">
        <f aca="false">IF(G1339="Male",VLOOKUP(H1339,'Shoe size conversion table'!$B$6:$D$22,3),VLOOKUP(H1339,'Shoe size conversion table'!$J$6:$L$22,3))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MONTH(C1339:C16306)</f>
        <v>6</v>
      </c>
      <c r="O1339" s="8" t="n">
        <f aca="false">K1339*(1-L1339)</f>
        <v>135.2</v>
      </c>
    </row>
    <row r="1340" customFormat="false" ht="11.4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IF(G1340="Male",VLOOKUP(H1340,'Shoe size conversion table'!$B$6:$D$22,2),VLOOKUP(H1340,'Shoe size conversion table'!$J$6:$L$22,2))</f>
        <v>43-44</v>
      </c>
      <c r="J1340" s="12" t="n">
        <f aca="false">IF(G1340="Male",VLOOKUP(H1340,'Shoe size conversion table'!$B$6:$D$22,3),VLOOKUP(H1340,'Shoe size conversion table'!$J$6:$L$22,3))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MONTH(C1340:C16307)</f>
        <v>6</v>
      </c>
      <c r="O1340" s="8" t="n">
        <f aca="false">K1340*(1-L1340)</f>
        <v>189</v>
      </c>
    </row>
    <row r="1341" customFormat="false" ht="11.4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IF(G1341="Male",VLOOKUP(H1341,'Shoe size conversion table'!$B$6:$D$22,2),VLOOKUP(H1341,'Shoe size conversion table'!$J$6:$L$22,2))</f>
        <v>44-45</v>
      </c>
      <c r="J1341" s="12" t="n">
        <f aca="false">IF(G1341="Male",VLOOKUP(H1341,'Shoe size conversion table'!$B$6:$D$22,3),VLOOKUP(H1341,'Shoe size conversion table'!$J$6:$L$22,3))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MONTH(C1341:C16308)</f>
        <v>6</v>
      </c>
      <c r="O1341" s="8" t="n">
        <f aca="false">K1341*(1-L1341)</f>
        <v>179</v>
      </c>
    </row>
    <row r="1342" customFormat="false" ht="11.4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IF(G1342="Male",VLOOKUP(H1342,'Shoe size conversion table'!$B$6:$D$22,2),VLOOKUP(H1342,'Shoe size conversion table'!$J$6:$L$22,2))</f>
        <v>43-44</v>
      </c>
      <c r="J1342" s="12" t="n">
        <f aca="false">IF(G1342="Male",VLOOKUP(H1342,'Shoe size conversion table'!$B$6:$D$22,3),VLOOKUP(H1342,'Shoe size conversion table'!$J$6:$L$22,3))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MONTH(C1342:C16309)</f>
        <v>6</v>
      </c>
      <c r="O1342" s="8" t="n">
        <f aca="false">K1342*(1-L1342)</f>
        <v>159</v>
      </c>
    </row>
    <row r="1343" customFormat="false" ht="11.4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IF(G1343="Male",VLOOKUP(H1343,'Shoe size conversion table'!$B$6:$D$22,2),VLOOKUP(H1343,'Shoe size conversion table'!$J$6:$L$22,2))</f>
        <v>43-44</v>
      </c>
      <c r="J1343" s="12" t="n">
        <f aca="false">IF(G1343="Male",VLOOKUP(H1343,'Shoe size conversion table'!$B$6:$D$22,3),VLOOKUP(H1343,'Shoe size conversion table'!$J$6:$L$22,3))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MONTH(C1343:C16310)</f>
        <v>6</v>
      </c>
      <c r="O1343" s="8" t="n">
        <f aca="false">K1343*(1-L1343)</f>
        <v>89.5</v>
      </c>
    </row>
    <row r="1344" customFormat="false" ht="11.4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IF(G1344="Male",VLOOKUP(H1344,'Shoe size conversion table'!$B$6:$D$22,2),VLOOKUP(H1344,'Shoe size conversion table'!$J$6:$L$22,2))</f>
        <v>42</v>
      </c>
      <c r="J1344" s="12" t="n">
        <f aca="false">IF(G1344="Male",VLOOKUP(H1344,'Shoe size conversion table'!$B$6:$D$22,3),VLOOKUP(H1344,'Shoe size conversion table'!$J$6:$L$22,3))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MONTH(C1344:C16311)</f>
        <v>6</v>
      </c>
      <c r="O1344" s="8" t="n">
        <f aca="false">K1344*(1-L1344)</f>
        <v>97.3</v>
      </c>
    </row>
    <row r="1345" customFormat="false" ht="11.4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IF(G1345="Male",VLOOKUP(H1345,'Shoe size conversion table'!$B$6:$D$22,2),VLOOKUP(H1345,'Shoe size conversion table'!$J$6:$L$22,2))</f>
        <v>48</v>
      </c>
      <c r="J1345" s="12" t="n">
        <f aca="false">IF(G1345="Male",VLOOKUP(H1345,'Shoe size conversion table'!$B$6:$D$22,3),VLOOKUP(H1345,'Shoe size conversion table'!$J$6:$L$22,3))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MONTH(C1345:C16312)</f>
        <v>6</v>
      </c>
      <c r="O1345" s="8" t="n">
        <f aca="false">K1345*(1-L1345)</f>
        <v>103.2</v>
      </c>
    </row>
    <row r="1346" customFormat="false" ht="11.4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IF(G1346="Male",VLOOKUP(H1346,'Shoe size conversion table'!$B$6:$D$22,2),VLOOKUP(H1346,'Shoe size conversion table'!$J$6:$L$22,2))</f>
        <v>39-40</v>
      </c>
      <c r="J1346" s="12" t="n">
        <f aca="false">IF(G1346="Male",VLOOKUP(H1346,'Shoe size conversion table'!$B$6:$D$22,3),VLOOKUP(H1346,'Shoe size conversion table'!$J$6:$L$22,3))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MONTH(C1346:C16313)</f>
        <v>6</v>
      </c>
      <c r="O1346" s="8" t="n">
        <f aca="false">K1346*(1-L1346)</f>
        <v>89.5</v>
      </c>
    </row>
    <row r="1347" customFormat="false" ht="11.4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IF(G1347="Male",VLOOKUP(H1347,'Shoe size conversion table'!$B$6:$D$22,2),VLOOKUP(H1347,'Shoe size conversion table'!$J$6:$L$22,2))</f>
        <v>37-38</v>
      </c>
      <c r="J1347" s="12" t="n">
        <f aca="false">IF(G1347="Male",VLOOKUP(H1347,'Shoe size conversion table'!$B$6:$D$22,3),VLOOKUP(H1347,'Shoe size conversion table'!$J$6:$L$22,3))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MONTH(C1347:C16314)</f>
        <v>6</v>
      </c>
      <c r="O1347" s="8" t="n">
        <f aca="false">K1347*(1-L1347)</f>
        <v>159</v>
      </c>
    </row>
    <row r="1348" customFormat="false" ht="11.4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IF(G1348="Male",VLOOKUP(H1348,'Shoe size conversion table'!$B$6:$D$22,2),VLOOKUP(H1348,'Shoe size conversion table'!$J$6:$L$22,2))</f>
        <v>42-43</v>
      </c>
      <c r="J1348" s="12" t="n">
        <f aca="false">IF(G1348="Male",VLOOKUP(H1348,'Shoe size conversion table'!$B$6:$D$22,3),VLOOKUP(H1348,'Shoe size conversion table'!$J$6:$L$22,3))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MONTH(C1348:C16315)</f>
        <v>6</v>
      </c>
      <c r="O1348" s="8" t="n">
        <f aca="false">K1348*(1-L1348)</f>
        <v>149</v>
      </c>
    </row>
    <row r="1349" customFormat="false" ht="11.4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IF(G1349="Male",VLOOKUP(H1349,'Shoe size conversion table'!$B$6:$D$22,2),VLOOKUP(H1349,'Shoe size conversion table'!$J$6:$L$22,2))</f>
        <v>39</v>
      </c>
      <c r="J1349" s="12" t="n">
        <f aca="false">IF(G1349="Male",VLOOKUP(H1349,'Shoe size conversion table'!$B$6:$D$22,3),VLOOKUP(H1349,'Shoe size conversion table'!$J$6:$L$22,3))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MONTH(C1349:C16316)</f>
        <v>6</v>
      </c>
      <c r="O1349" s="8" t="n">
        <f aca="false">K1349*(1-L1349)</f>
        <v>139</v>
      </c>
    </row>
    <row r="1350" customFormat="false" ht="11.4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IF(G1350="Male",VLOOKUP(H1350,'Shoe size conversion table'!$B$6:$D$22,2),VLOOKUP(H1350,'Shoe size conversion table'!$J$6:$L$22,2))</f>
        <v>38-39</v>
      </c>
      <c r="J1350" s="12" t="n">
        <f aca="false">IF(G1350="Male",VLOOKUP(H1350,'Shoe size conversion table'!$B$6:$D$22,3),VLOOKUP(H1350,'Shoe size conversion table'!$J$6:$L$22,3))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MONTH(C1350:C16317)</f>
        <v>6</v>
      </c>
      <c r="O1350" s="8" t="n">
        <f aca="false">K1350*(1-L1350)</f>
        <v>189</v>
      </c>
    </row>
    <row r="1351" customFormat="false" ht="11.4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IF(G1351="Male",VLOOKUP(H1351,'Shoe size conversion table'!$B$6:$D$22,2),VLOOKUP(H1351,'Shoe size conversion table'!$J$6:$L$22,2))</f>
        <v>44</v>
      </c>
      <c r="J1351" s="12" t="n">
        <f aca="false">IF(G1351="Male",VLOOKUP(H1351,'Shoe size conversion table'!$B$6:$D$22,3),VLOOKUP(H1351,'Shoe size conversion table'!$J$6:$L$22,3))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MONTH(C1351:C16318)</f>
        <v>6</v>
      </c>
      <c r="O1351" s="8" t="n">
        <f aca="false">K1351*(1-L1351)</f>
        <v>97.3</v>
      </c>
    </row>
    <row r="1352" customFormat="false" ht="11.4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IF(G1352="Male",VLOOKUP(H1352,'Shoe size conversion table'!$B$6:$D$22,2),VLOOKUP(H1352,'Shoe size conversion table'!$J$6:$L$22,2))</f>
        <v>39-40</v>
      </c>
      <c r="J1352" s="12" t="n">
        <f aca="false">IF(G1352="Male",VLOOKUP(H1352,'Shoe size conversion table'!$B$6:$D$22,3),VLOOKUP(H1352,'Shoe size conversion table'!$J$6:$L$22,3))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MONTH(C1352:C16319)</f>
        <v>6</v>
      </c>
      <c r="O1352" s="8" t="n">
        <f aca="false">K1352*(1-L1352)</f>
        <v>159</v>
      </c>
    </row>
    <row r="1353" customFormat="false" ht="11.4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IF(G1353="Male",VLOOKUP(H1353,'Shoe size conversion table'!$B$6:$D$22,2),VLOOKUP(H1353,'Shoe size conversion table'!$J$6:$L$22,2))</f>
        <v>43-44</v>
      </c>
      <c r="J1353" s="12" t="n">
        <f aca="false">IF(G1353="Male",VLOOKUP(H1353,'Shoe size conversion table'!$B$6:$D$22,3),VLOOKUP(H1353,'Shoe size conversion table'!$J$6:$L$22,3))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MONTH(C1353:C16320)</f>
        <v>6</v>
      </c>
      <c r="O1353" s="8" t="n">
        <f aca="false">K1353*(1-L1353)</f>
        <v>127.2</v>
      </c>
    </row>
    <row r="1354" customFormat="false" ht="11.4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IF(G1354="Male",VLOOKUP(H1354,'Shoe size conversion table'!$B$6:$D$22,2),VLOOKUP(H1354,'Shoe size conversion table'!$J$6:$L$22,2))</f>
        <v>37-38</v>
      </c>
      <c r="J1354" s="12" t="n">
        <f aca="false">IF(G1354="Male",VLOOKUP(H1354,'Shoe size conversion table'!$B$6:$D$22,3),VLOOKUP(H1354,'Shoe size conversion table'!$J$6:$L$22,3))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MONTH(C1354:C16321)</f>
        <v>6</v>
      </c>
      <c r="O1354" s="8" t="n">
        <f aca="false">K1354*(1-L1354)</f>
        <v>159</v>
      </c>
    </row>
    <row r="1355" customFormat="false" ht="11.4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IF(G1355="Male",VLOOKUP(H1355,'Shoe size conversion table'!$B$6:$D$22,2),VLOOKUP(H1355,'Shoe size conversion table'!$J$6:$L$22,2))</f>
        <v>45</v>
      </c>
      <c r="J1355" s="12" t="n">
        <f aca="false">IF(G1355="Male",VLOOKUP(H1355,'Shoe size conversion table'!$B$6:$D$22,3),VLOOKUP(H1355,'Shoe size conversion table'!$J$6:$L$22,3))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MONTH(C1355:C16322)</f>
        <v>6</v>
      </c>
      <c r="O1355" s="8" t="n">
        <f aca="false">K1355*(1-L1355)</f>
        <v>118.3</v>
      </c>
    </row>
    <row r="1356" customFormat="false" ht="11.4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IF(G1356="Male",VLOOKUP(H1356,'Shoe size conversion table'!$B$6:$D$22,2),VLOOKUP(H1356,'Shoe size conversion table'!$J$6:$L$22,2))</f>
        <v>47</v>
      </c>
      <c r="J1356" s="12" t="n">
        <f aca="false">IF(G1356="Male",VLOOKUP(H1356,'Shoe size conversion table'!$B$6:$D$22,3),VLOOKUP(H1356,'Shoe size conversion table'!$J$6:$L$22,3))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MONTH(C1356:C16323)</f>
        <v>6</v>
      </c>
      <c r="O1356" s="8" t="n">
        <f aca="false">K1356*(1-L1356)</f>
        <v>159.2</v>
      </c>
    </row>
    <row r="1357" customFormat="false" ht="11.4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IF(G1357="Male",VLOOKUP(H1357,'Shoe size conversion table'!$B$6:$D$22,2),VLOOKUP(H1357,'Shoe size conversion table'!$J$6:$L$22,2))</f>
        <v>43</v>
      </c>
      <c r="J1357" s="12" t="n">
        <f aca="false">IF(G1357="Male",VLOOKUP(H1357,'Shoe size conversion table'!$B$6:$D$22,3),VLOOKUP(H1357,'Shoe size conversion table'!$J$6:$L$22,3))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MONTH(C1357:C16324)</f>
        <v>6</v>
      </c>
      <c r="O1357" s="8" t="n">
        <f aca="false">K1357*(1-L1357)</f>
        <v>143.2</v>
      </c>
    </row>
    <row r="1358" customFormat="false" ht="11.4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IF(G1358="Male",VLOOKUP(H1358,'Shoe size conversion table'!$B$6:$D$22,2),VLOOKUP(H1358,'Shoe size conversion table'!$J$6:$L$22,2))</f>
        <v>39-40</v>
      </c>
      <c r="J1358" s="12" t="n">
        <f aca="false">IF(G1358="Male",VLOOKUP(H1358,'Shoe size conversion table'!$B$6:$D$22,3),VLOOKUP(H1358,'Shoe size conversion table'!$J$6:$L$22,3))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MONTH(C1358:C16325)</f>
        <v>6</v>
      </c>
      <c r="O1358" s="8" t="n">
        <f aca="false">K1358*(1-L1358)</f>
        <v>169</v>
      </c>
    </row>
    <row r="1359" customFormat="false" ht="11.4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IF(G1359="Male",VLOOKUP(H1359,'Shoe size conversion table'!$B$6:$D$22,2),VLOOKUP(H1359,'Shoe size conversion table'!$J$6:$L$22,2))</f>
        <v>42-43</v>
      </c>
      <c r="J1359" s="12" t="n">
        <f aca="false">IF(G1359="Male",VLOOKUP(H1359,'Shoe size conversion table'!$B$6:$D$22,3),VLOOKUP(H1359,'Shoe size conversion table'!$J$6:$L$22,3))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MONTH(C1359:C16326)</f>
        <v>6</v>
      </c>
      <c r="O1359" s="8" t="n">
        <f aca="false">K1359*(1-L1359)</f>
        <v>169</v>
      </c>
    </row>
    <row r="1360" customFormat="false" ht="11.4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IF(G1360="Male",VLOOKUP(H1360,'Shoe size conversion table'!$B$6:$D$22,2),VLOOKUP(H1360,'Shoe size conversion table'!$J$6:$L$22,2))</f>
        <v>46</v>
      </c>
      <c r="J1360" s="12" t="n">
        <f aca="false">IF(G1360="Male",VLOOKUP(H1360,'Shoe size conversion table'!$B$6:$D$22,3),VLOOKUP(H1360,'Shoe size conversion table'!$J$6:$L$22,3))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MONTH(C1360:C16327)</f>
        <v>6</v>
      </c>
      <c r="O1360" s="8" t="n">
        <f aca="false">K1360*(1-L1360)</f>
        <v>69.5</v>
      </c>
    </row>
    <row r="1361" customFormat="false" ht="11.4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IF(G1361="Male",VLOOKUP(H1361,'Shoe size conversion table'!$B$6:$D$22,2),VLOOKUP(H1361,'Shoe size conversion table'!$J$6:$L$22,2))</f>
        <v>45</v>
      </c>
      <c r="J1361" s="12" t="n">
        <f aca="false">IF(G1361="Male",VLOOKUP(H1361,'Shoe size conversion table'!$B$6:$D$22,3),VLOOKUP(H1361,'Shoe size conversion table'!$J$6:$L$22,3))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MONTH(C1361:C16328)</f>
        <v>6</v>
      </c>
      <c r="O1361" s="8" t="n">
        <f aca="false">K1361*(1-L1361)</f>
        <v>118.3</v>
      </c>
    </row>
    <row r="1362" customFormat="false" ht="11.4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IF(G1362="Male",VLOOKUP(H1362,'Shoe size conversion table'!$B$6:$D$22,2),VLOOKUP(H1362,'Shoe size conversion table'!$J$6:$L$22,2))</f>
        <v>39-40</v>
      </c>
      <c r="J1362" s="12" t="n">
        <f aca="false">IF(G1362="Male",VLOOKUP(H1362,'Shoe size conversion table'!$B$6:$D$22,3),VLOOKUP(H1362,'Shoe size conversion table'!$J$6:$L$22,3))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MONTH(C1362:C16329)</f>
        <v>6</v>
      </c>
      <c r="O1362" s="8" t="n">
        <f aca="false">K1362*(1-L1362)</f>
        <v>125.1</v>
      </c>
    </row>
    <row r="1363" customFormat="false" ht="11.4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IF(G1363="Male",VLOOKUP(H1363,'Shoe size conversion table'!$B$6:$D$22,2),VLOOKUP(H1363,'Shoe size conversion table'!$J$6:$L$22,2))</f>
        <v>39-40</v>
      </c>
      <c r="J1363" s="12" t="n">
        <f aca="false">IF(G1363="Male",VLOOKUP(H1363,'Shoe size conversion table'!$B$6:$D$22,3),VLOOKUP(H1363,'Shoe size conversion table'!$J$6:$L$22,3))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MONTH(C1363:C16330)</f>
        <v>6</v>
      </c>
      <c r="O1363" s="8" t="n">
        <f aca="false">K1363*(1-L1363)</f>
        <v>89.5</v>
      </c>
    </row>
    <row r="1364" customFormat="false" ht="11.4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IF(G1364="Male",VLOOKUP(H1364,'Shoe size conversion table'!$B$6:$D$22,2),VLOOKUP(H1364,'Shoe size conversion table'!$J$6:$L$22,2))</f>
        <v>43-44</v>
      </c>
      <c r="J1364" s="12" t="n">
        <f aca="false">IF(G1364="Male",VLOOKUP(H1364,'Shoe size conversion table'!$B$6:$D$22,3),VLOOKUP(H1364,'Shoe size conversion table'!$J$6:$L$22,3))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MONTH(C1364:C16331)</f>
        <v>6</v>
      </c>
      <c r="O1364" s="8" t="n">
        <f aca="false">K1364*(1-L1364)</f>
        <v>179.1</v>
      </c>
    </row>
    <row r="1365" customFormat="false" ht="11.4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IF(G1365="Male",VLOOKUP(H1365,'Shoe size conversion table'!$B$6:$D$22,2),VLOOKUP(H1365,'Shoe size conversion table'!$J$6:$L$22,2))</f>
        <v>43-44</v>
      </c>
      <c r="J1365" s="12" t="n">
        <f aca="false">IF(G1365="Male",VLOOKUP(H1365,'Shoe size conversion table'!$B$6:$D$22,3),VLOOKUP(H1365,'Shoe size conversion table'!$J$6:$L$22,3))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MONTH(C1365:C16332)</f>
        <v>6</v>
      </c>
      <c r="O1365" s="8" t="n">
        <f aca="false">K1365*(1-L1365)</f>
        <v>189</v>
      </c>
    </row>
    <row r="1366" customFormat="false" ht="11.4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IF(G1366="Male",VLOOKUP(H1366,'Shoe size conversion table'!$B$6:$D$22,2),VLOOKUP(H1366,'Shoe size conversion table'!$J$6:$L$22,2))</f>
        <v>44</v>
      </c>
      <c r="J1366" s="12" t="n">
        <f aca="false">IF(G1366="Male",VLOOKUP(H1366,'Shoe size conversion table'!$B$6:$D$22,3),VLOOKUP(H1366,'Shoe size conversion table'!$J$6:$L$22,3))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MONTH(C1366:C16333)</f>
        <v>6</v>
      </c>
      <c r="O1366" s="8" t="n">
        <f aca="false">K1366*(1-L1366)</f>
        <v>149</v>
      </c>
    </row>
    <row r="1367" customFormat="false" ht="11.4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IF(G1367="Male",VLOOKUP(H1367,'Shoe size conversion table'!$B$6:$D$22,2),VLOOKUP(H1367,'Shoe size conversion table'!$J$6:$L$22,2))</f>
        <v>43</v>
      </c>
      <c r="J1367" s="12" t="n">
        <f aca="false">IF(G1367="Male",VLOOKUP(H1367,'Shoe size conversion table'!$B$6:$D$22,3),VLOOKUP(H1367,'Shoe size conversion table'!$J$6:$L$22,3))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MONTH(C1367:C16334)</f>
        <v>6</v>
      </c>
      <c r="O1367" s="8" t="n">
        <f aca="false">K1367*(1-L1367)</f>
        <v>118.3</v>
      </c>
    </row>
    <row r="1368" customFormat="false" ht="11.4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IF(G1368="Male",VLOOKUP(H1368,'Shoe size conversion table'!$B$6:$D$22,2),VLOOKUP(H1368,'Shoe size conversion table'!$J$6:$L$22,2))</f>
        <v>39-40</v>
      </c>
      <c r="J1368" s="12" t="n">
        <f aca="false">IF(G1368="Male",VLOOKUP(H1368,'Shoe size conversion table'!$B$6:$D$22,3),VLOOKUP(H1368,'Shoe size conversion table'!$J$6:$L$22,3))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MONTH(C1368:C16335)</f>
        <v>6</v>
      </c>
      <c r="O1368" s="8" t="n">
        <f aca="false">K1368*(1-L1368)</f>
        <v>159</v>
      </c>
    </row>
    <row r="1369" customFormat="false" ht="11.4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IF(G1369="Male",VLOOKUP(H1369,'Shoe size conversion table'!$B$6:$D$22,2),VLOOKUP(H1369,'Shoe size conversion table'!$J$6:$L$22,2))</f>
        <v>42-43</v>
      </c>
      <c r="J1369" s="12" t="n">
        <f aca="false">IF(G1369="Male",VLOOKUP(H1369,'Shoe size conversion table'!$B$6:$D$22,3),VLOOKUP(H1369,'Shoe size conversion table'!$J$6:$L$22,3))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MONTH(C1369:C16336)</f>
        <v>7</v>
      </c>
      <c r="O1369" s="8" t="n">
        <f aca="false">K1369*(1-L1369)</f>
        <v>179</v>
      </c>
    </row>
    <row r="1370" customFormat="false" ht="11.4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IF(G1370="Male",VLOOKUP(H1370,'Shoe size conversion table'!$B$6:$D$22,2),VLOOKUP(H1370,'Shoe size conversion table'!$J$6:$L$22,2))</f>
        <v>42-43</v>
      </c>
      <c r="J1370" s="12" t="n">
        <f aca="false">IF(G1370="Male",VLOOKUP(H1370,'Shoe size conversion table'!$B$6:$D$22,3),VLOOKUP(H1370,'Shoe size conversion table'!$J$6:$L$22,3))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MONTH(C1370:C16337)</f>
        <v>7</v>
      </c>
      <c r="O1370" s="8" t="n">
        <f aca="false">K1370*(1-L1370)</f>
        <v>111.3</v>
      </c>
    </row>
    <row r="1371" customFormat="false" ht="11.4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IF(G1371="Male",VLOOKUP(H1371,'Shoe size conversion table'!$B$6:$D$22,2),VLOOKUP(H1371,'Shoe size conversion table'!$J$6:$L$22,2))</f>
        <v>40-41</v>
      </c>
      <c r="J1371" s="12" t="n">
        <f aca="false">IF(G1371="Male",VLOOKUP(H1371,'Shoe size conversion table'!$B$6:$D$22,3),VLOOKUP(H1371,'Shoe size conversion table'!$J$6:$L$22,3))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MONTH(C1371:C16338)</f>
        <v>7</v>
      </c>
      <c r="O1371" s="8" t="n">
        <f aca="false">K1371*(1-L1371)</f>
        <v>169</v>
      </c>
    </row>
    <row r="1372" customFormat="false" ht="11.4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IF(G1372="Male",VLOOKUP(H1372,'Shoe size conversion table'!$B$6:$D$22,2),VLOOKUP(H1372,'Shoe size conversion table'!$J$6:$L$22,2))</f>
        <v>39-40</v>
      </c>
      <c r="J1372" s="12" t="n">
        <f aca="false">IF(G1372="Male",VLOOKUP(H1372,'Shoe size conversion table'!$B$6:$D$22,3),VLOOKUP(H1372,'Shoe size conversion table'!$J$6:$L$22,3))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MONTH(C1372:C16339)</f>
        <v>7</v>
      </c>
      <c r="O1372" s="8" t="n">
        <f aca="false">K1372*(1-L1372)</f>
        <v>199</v>
      </c>
    </row>
    <row r="1373" customFormat="false" ht="11.4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IF(G1373="Male",VLOOKUP(H1373,'Shoe size conversion table'!$B$6:$D$22,2),VLOOKUP(H1373,'Shoe size conversion table'!$J$6:$L$22,2))</f>
        <v>46</v>
      </c>
      <c r="J1373" s="12" t="n">
        <f aca="false">IF(G1373="Male",VLOOKUP(H1373,'Shoe size conversion table'!$B$6:$D$22,3),VLOOKUP(H1373,'Shoe size conversion table'!$J$6:$L$22,3))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MONTH(C1373:C16340)</f>
        <v>7</v>
      </c>
      <c r="O1373" s="8" t="n">
        <f aca="false">K1373*(1-L1373)</f>
        <v>129</v>
      </c>
    </row>
    <row r="1374" customFormat="false" ht="11.4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IF(G1374="Male",VLOOKUP(H1374,'Shoe size conversion table'!$B$6:$D$22,2),VLOOKUP(H1374,'Shoe size conversion table'!$J$6:$L$22,2))</f>
        <v>39</v>
      </c>
      <c r="J1374" s="12" t="n">
        <f aca="false">IF(G1374="Male",VLOOKUP(H1374,'Shoe size conversion table'!$B$6:$D$22,3),VLOOKUP(H1374,'Shoe size conversion table'!$J$6:$L$22,3))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MONTH(C1374:C16341)</f>
        <v>7</v>
      </c>
      <c r="O1374" s="8" t="n">
        <f aca="false">K1374*(1-L1374)</f>
        <v>125.3</v>
      </c>
    </row>
    <row r="1375" customFormat="false" ht="11.4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IF(G1375="Male",VLOOKUP(H1375,'Shoe size conversion table'!$B$6:$D$22,2),VLOOKUP(H1375,'Shoe size conversion table'!$J$6:$L$22,2))</f>
        <v>44</v>
      </c>
      <c r="J1375" s="12" t="n">
        <f aca="false">IF(G1375="Male",VLOOKUP(H1375,'Shoe size conversion table'!$B$6:$D$22,3),VLOOKUP(H1375,'Shoe size conversion table'!$J$6:$L$22,3))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MONTH(C1375:C16342)</f>
        <v>7</v>
      </c>
      <c r="O1375" s="8" t="n">
        <f aca="false">K1375*(1-L1375)</f>
        <v>199</v>
      </c>
    </row>
    <row r="1376" customFormat="false" ht="11.4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IF(G1376="Male",VLOOKUP(H1376,'Shoe size conversion table'!$B$6:$D$22,2),VLOOKUP(H1376,'Shoe size conversion table'!$J$6:$L$22,2))</f>
        <v>47</v>
      </c>
      <c r="J1376" s="12" t="n">
        <f aca="false">IF(G1376="Male",VLOOKUP(H1376,'Shoe size conversion table'!$B$6:$D$22,3),VLOOKUP(H1376,'Shoe size conversion table'!$J$6:$L$22,3))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MONTH(C1376:C16343)</f>
        <v>7</v>
      </c>
      <c r="O1376" s="8" t="n">
        <f aca="false">K1376*(1-L1376)</f>
        <v>159.2</v>
      </c>
    </row>
    <row r="1377" customFormat="false" ht="11.4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IF(G1377="Male",VLOOKUP(H1377,'Shoe size conversion table'!$B$6:$D$22,2),VLOOKUP(H1377,'Shoe size conversion table'!$J$6:$L$22,2))</f>
        <v>43-44</v>
      </c>
      <c r="J1377" s="12" t="n">
        <f aca="false">IF(G1377="Male",VLOOKUP(H1377,'Shoe size conversion table'!$B$6:$D$22,3),VLOOKUP(H1377,'Shoe size conversion table'!$J$6:$L$22,3))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MONTH(C1377:C16344)</f>
        <v>7</v>
      </c>
      <c r="O1377" s="8" t="n">
        <f aca="false">K1377*(1-L1377)</f>
        <v>169</v>
      </c>
    </row>
    <row r="1378" customFormat="false" ht="11.4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IF(G1378="Male",VLOOKUP(H1378,'Shoe size conversion table'!$B$6:$D$22,2),VLOOKUP(H1378,'Shoe size conversion table'!$J$6:$L$22,2))</f>
        <v>44-45</v>
      </c>
      <c r="J1378" s="12" t="n">
        <f aca="false">IF(G1378="Male",VLOOKUP(H1378,'Shoe size conversion table'!$B$6:$D$22,3),VLOOKUP(H1378,'Shoe size conversion table'!$J$6:$L$22,3))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MONTH(C1378:C16345)</f>
        <v>7</v>
      </c>
      <c r="O1378" s="8" t="n">
        <f aca="false">K1378*(1-L1378)</f>
        <v>169</v>
      </c>
    </row>
    <row r="1379" customFormat="false" ht="11.4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IF(G1379="Male",VLOOKUP(H1379,'Shoe size conversion table'!$B$6:$D$22,2),VLOOKUP(H1379,'Shoe size conversion table'!$J$6:$L$22,2))</f>
        <v>43</v>
      </c>
      <c r="J1379" s="12" t="n">
        <f aca="false">IF(G1379="Male",VLOOKUP(H1379,'Shoe size conversion table'!$B$6:$D$22,3),VLOOKUP(H1379,'Shoe size conversion table'!$J$6:$L$22,3))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MONTH(C1379:C16346)</f>
        <v>7</v>
      </c>
      <c r="O1379" s="8" t="n">
        <f aca="false">K1379*(1-L1379)</f>
        <v>118.3</v>
      </c>
    </row>
    <row r="1380" customFormat="false" ht="11.4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IF(G1380="Male",VLOOKUP(H1380,'Shoe size conversion table'!$B$6:$D$22,2),VLOOKUP(H1380,'Shoe size conversion table'!$J$6:$L$22,2))</f>
        <v>43-44</v>
      </c>
      <c r="J1380" s="12" t="n">
        <f aca="false">IF(G1380="Male",VLOOKUP(H1380,'Shoe size conversion table'!$B$6:$D$22,3),VLOOKUP(H1380,'Shoe size conversion table'!$J$6:$L$22,3))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MONTH(C1380:C16347)</f>
        <v>7</v>
      </c>
      <c r="O1380" s="8" t="n">
        <f aca="false">K1380*(1-L1380)</f>
        <v>179.1</v>
      </c>
    </row>
    <row r="1381" customFormat="false" ht="11.4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IF(G1381="Male",VLOOKUP(H1381,'Shoe size conversion table'!$B$6:$D$22,2),VLOOKUP(H1381,'Shoe size conversion table'!$J$6:$L$22,2))</f>
        <v>42-43</v>
      </c>
      <c r="J1381" s="12" t="n">
        <f aca="false">IF(G1381="Male",VLOOKUP(H1381,'Shoe size conversion table'!$B$6:$D$22,3),VLOOKUP(H1381,'Shoe size conversion table'!$J$6:$L$22,3))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MONTH(C1381:C16348)</f>
        <v>7</v>
      </c>
      <c r="O1381" s="8" t="n">
        <f aca="false">K1381*(1-L1381)</f>
        <v>199</v>
      </c>
    </row>
    <row r="1382" customFormat="false" ht="11.4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IF(G1382="Male",VLOOKUP(H1382,'Shoe size conversion table'!$B$6:$D$22,2),VLOOKUP(H1382,'Shoe size conversion table'!$J$6:$L$22,2))</f>
        <v>42-43</v>
      </c>
      <c r="J1382" s="12" t="n">
        <f aca="false">IF(G1382="Male",VLOOKUP(H1382,'Shoe size conversion table'!$B$6:$D$22,3),VLOOKUP(H1382,'Shoe size conversion table'!$J$6:$L$22,3))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MONTH(C1382:C16349)</f>
        <v>7</v>
      </c>
      <c r="O1382" s="8" t="n">
        <f aca="false">K1382*(1-L1382)</f>
        <v>189</v>
      </c>
    </row>
    <row r="1383" customFormat="false" ht="11.4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IF(G1383="Male",VLOOKUP(H1383,'Shoe size conversion table'!$B$6:$D$22,2),VLOOKUP(H1383,'Shoe size conversion table'!$J$6:$L$22,2))</f>
        <v>40-41</v>
      </c>
      <c r="J1383" s="12" t="n">
        <f aca="false">IF(G1383="Male",VLOOKUP(H1383,'Shoe size conversion table'!$B$6:$D$22,3),VLOOKUP(H1383,'Shoe size conversion table'!$J$6:$L$22,3))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MONTH(C1383:C16350)</f>
        <v>7</v>
      </c>
      <c r="O1383" s="8" t="n">
        <f aca="false">K1383*(1-L1383)</f>
        <v>169</v>
      </c>
    </row>
    <row r="1384" customFormat="false" ht="11.4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IF(G1384="Male",VLOOKUP(H1384,'Shoe size conversion table'!$B$6:$D$22,2),VLOOKUP(H1384,'Shoe size conversion table'!$J$6:$L$22,2))</f>
        <v>40</v>
      </c>
      <c r="J1384" s="12" t="n">
        <f aca="false">IF(G1384="Male",VLOOKUP(H1384,'Shoe size conversion table'!$B$6:$D$22,3),VLOOKUP(H1384,'Shoe size conversion table'!$J$6:$L$22,3))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MONTH(C1384:C16351)</f>
        <v>7</v>
      </c>
      <c r="O1384" s="8" t="n">
        <f aca="false">K1384*(1-L1384)</f>
        <v>64.5</v>
      </c>
    </row>
    <row r="1385" customFormat="false" ht="11.4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IF(G1385="Male",VLOOKUP(H1385,'Shoe size conversion table'!$B$6:$D$22,2),VLOOKUP(H1385,'Shoe size conversion table'!$J$6:$L$22,2))</f>
        <v>46</v>
      </c>
      <c r="J1385" s="12" t="n">
        <f aca="false">IF(G1385="Male",VLOOKUP(H1385,'Shoe size conversion table'!$B$6:$D$22,3),VLOOKUP(H1385,'Shoe size conversion table'!$J$6:$L$22,3))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MONTH(C1385:C16352)</f>
        <v>7</v>
      </c>
      <c r="O1385" s="8" t="n">
        <f aca="false">K1385*(1-L1385)</f>
        <v>129</v>
      </c>
    </row>
    <row r="1386" customFormat="false" ht="11.4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IF(G1386="Male",VLOOKUP(H1386,'Shoe size conversion table'!$B$6:$D$22,2),VLOOKUP(H1386,'Shoe size conversion table'!$J$6:$L$22,2))</f>
        <v>42</v>
      </c>
      <c r="J1386" s="12" t="n">
        <f aca="false">IF(G1386="Male",VLOOKUP(H1386,'Shoe size conversion table'!$B$6:$D$22,3),VLOOKUP(H1386,'Shoe size conversion table'!$J$6:$L$22,3))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MONTH(C1386:C16353)</f>
        <v>7</v>
      </c>
      <c r="O1386" s="8" t="n">
        <f aca="false">K1386*(1-L1386)</f>
        <v>169</v>
      </c>
    </row>
    <row r="1387" customFormat="false" ht="11.4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IF(G1387="Male",VLOOKUP(H1387,'Shoe size conversion table'!$B$6:$D$22,2),VLOOKUP(H1387,'Shoe size conversion table'!$J$6:$L$22,2))</f>
        <v>44-45</v>
      </c>
      <c r="J1387" s="12" t="n">
        <f aca="false">IF(G1387="Male",VLOOKUP(H1387,'Shoe size conversion table'!$B$6:$D$22,3),VLOOKUP(H1387,'Shoe size conversion table'!$J$6:$L$22,3))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MONTH(C1387:C16354)</f>
        <v>7</v>
      </c>
      <c r="O1387" s="8" t="n">
        <f aca="false">K1387*(1-L1387)</f>
        <v>179</v>
      </c>
    </row>
    <row r="1388" customFormat="false" ht="11.4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IF(G1388="Male",VLOOKUP(H1388,'Shoe size conversion table'!$B$6:$D$22,2),VLOOKUP(H1388,'Shoe size conversion table'!$J$6:$L$22,2))</f>
        <v>42-43</v>
      </c>
      <c r="J1388" s="12" t="n">
        <f aca="false">IF(G1388="Male",VLOOKUP(H1388,'Shoe size conversion table'!$B$6:$D$22,3),VLOOKUP(H1388,'Shoe size conversion table'!$J$6:$L$22,3))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MONTH(C1388:C16355)</f>
        <v>7</v>
      </c>
      <c r="O1388" s="8" t="n">
        <f aca="false">K1388*(1-L1388)</f>
        <v>139</v>
      </c>
    </row>
    <row r="1389" customFormat="false" ht="11.4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IF(G1389="Male",VLOOKUP(H1389,'Shoe size conversion table'!$B$6:$D$22,2),VLOOKUP(H1389,'Shoe size conversion table'!$J$6:$L$22,2))</f>
        <v>43</v>
      </c>
      <c r="J1389" s="12" t="n">
        <f aca="false">IF(G1389="Male",VLOOKUP(H1389,'Shoe size conversion table'!$B$6:$D$22,3),VLOOKUP(H1389,'Shoe size conversion table'!$J$6:$L$22,3))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MONTH(C1389:C16356)</f>
        <v>7</v>
      </c>
      <c r="O1389" s="8" t="n">
        <f aca="false">K1389*(1-L1389)</f>
        <v>97.3</v>
      </c>
    </row>
    <row r="1390" customFormat="false" ht="11.4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IF(G1390="Male",VLOOKUP(H1390,'Shoe size conversion table'!$B$6:$D$22,2),VLOOKUP(H1390,'Shoe size conversion table'!$J$6:$L$22,2))</f>
        <v>47</v>
      </c>
      <c r="J1390" s="12" t="n">
        <f aca="false">IF(G1390="Male",VLOOKUP(H1390,'Shoe size conversion table'!$B$6:$D$22,3),VLOOKUP(H1390,'Shoe size conversion table'!$J$6:$L$22,3))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MONTH(C1390:C16357)</f>
        <v>7</v>
      </c>
      <c r="O1390" s="8" t="n">
        <f aca="false">K1390*(1-L1390)</f>
        <v>159.2</v>
      </c>
    </row>
    <row r="1391" customFormat="false" ht="11.4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IF(G1391="Male",VLOOKUP(H1391,'Shoe size conversion table'!$B$6:$D$22,2),VLOOKUP(H1391,'Shoe size conversion table'!$J$6:$L$22,2))</f>
        <v>40</v>
      </c>
      <c r="J1391" s="12" t="n">
        <f aca="false">IF(G1391="Male",VLOOKUP(H1391,'Shoe size conversion table'!$B$6:$D$22,3),VLOOKUP(H1391,'Shoe size conversion table'!$J$6:$L$22,3))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MONTH(C1391:C16358)</f>
        <v>7</v>
      </c>
      <c r="O1391" s="8" t="n">
        <f aca="false">K1391*(1-L1391)</f>
        <v>89.5</v>
      </c>
    </row>
    <row r="1392" customFormat="false" ht="11.4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IF(G1392="Male",VLOOKUP(H1392,'Shoe size conversion table'!$B$6:$D$22,2),VLOOKUP(H1392,'Shoe size conversion table'!$J$6:$L$22,2))</f>
        <v>41</v>
      </c>
      <c r="J1392" s="12" t="n">
        <f aca="false">IF(G1392="Male",VLOOKUP(H1392,'Shoe size conversion table'!$B$6:$D$22,3),VLOOKUP(H1392,'Shoe size conversion table'!$J$6:$L$22,3))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MONTH(C1392:C16359)</f>
        <v>7</v>
      </c>
      <c r="O1392" s="8" t="n">
        <f aca="false">K1392*(1-L1392)</f>
        <v>159</v>
      </c>
    </row>
    <row r="1393" customFormat="false" ht="11.4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IF(G1393="Male",VLOOKUP(H1393,'Shoe size conversion table'!$B$6:$D$22,2),VLOOKUP(H1393,'Shoe size conversion table'!$J$6:$L$22,2))</f>
        <v>37</v>
      </c>
      <c r="J1393" s="12" t="n">
        <f aca="false">IF(G1393="Male",VLOOKUP(H1393,'Shoe size conversion table'!$B$6:$D$22,3),VLOOKUP(H1393,'Shoe size conversion table'!$J$6:$L$22,3))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MONTH(C1393:C16360)</f>
        <v>7</v>
      </c>
      <c r="O1393" s="8" t="n">
        <f aca="false">K1393*(1-L1393)</f>
        <v>159</v>
      </c>
    </row>
    <row r="1394" customFormat="false" ht="11.4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IF(G1394="Male",VLOOKUP(H1394,'Shoe size conversion table'!$B$6:$D$22,2),VLOOKUP(H1394,'Shoe size conversion table'!$J$6:$L$22,2))</f>
        <v>41-42</v>
      </c>
      <c r="J1394" s="12" t="n">
        <f aca="false">IF(G1394="Male",VLOOKUP(H1394,'Shoe size conversion table'!$B$6:$D$22,3),VLOOKUP(H1394,'Shoe size conversion table'!$J$6:$L$22,3))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MONTH(C1394:C16361)</f>
        <v>7</v>
      </c>
      <c r="O1394" s="8" t="n">
        <f aca="false">K1394*(1-L1394)</f>
        <v>139</v>
      </c>
    </row>
    <row r="1395" customFormat="false" ht="11.4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IF(G1395="Male",VLOOKUP(H1395,'Shoe size conversion table'!$B$6:$D$22,2),VLOOKUP(H1395,'Shoe size conversion table'!$J$6:$L$22,2))</f>
        <v>37-38</v>
      </c>
      <c r="J1395" s="12" t="n">
        <f aca="false">IF(G1395="Male",VLOOKUP(H1395,'Shoe size conversion table'!$B$6:$D$22,3),VLOOKUP(H1395,'Shoe size conversion table'!$J$6:$L$22,3))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MONTH(C1395:C16362)</f>
        <v>7</v>
      </c>
      <c r="O1395" s="8" t="n">
        <f aca="false">K1395*(1-L1395)</f>
        <v>169</v>
      </c>
    </row>
    <row r="1396" customFormat="false" ht="11.4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IF(G1396="Male",VLOOKUP(H1396,'Shoe size conversion table'!$B$6:$D$22,2),VLOOKUP(H1396,'Shoe size conversion table'!$J$6:$L$22,2))</f>
        <v>42</v>
      </c>
      <c r="J1396" s="12" t="n">
        <f aca="false">IF(G1396="Male",VLOOKUP(H1396,'Shoe size conversion table'!$B$6:$D$22,3),VLOOKUP(H1396,'Shoe size conversion table'!$J$6:$L$22,3))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MONTH(C1396:C16363)</f>
        <v>7</v>
      </c>
      <c r="O1396" s="8" t="n">
        <f aca="false">K1396*(1-L1396)</f>
        <v>179</v>
      </c>
    </row>
    <row r="1397" customFormat="false" ht="11.4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IF(G1397="Male",VLOOKUP(H1397,'Shoe size conversion table'!$B$6:$D$22,2),VLOOKUP(H1397,'Shoe size conversion table'!$J$6:$L$22,2))</f>
        <v>40</v>
      </c>
      <c r="J1397" s="12" t="n">
        <f aca="false">IF(G1397="Male",VLOOKUP(H1397,'Shoe size conversion table'!$B$6:$D$22,3),VLOOKUP(H1397,'Shoe size conversion table'!$J$6:$L$22,3))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MONTH(C1397:C16364)</f>
        <v>7</v>
      </c>
      <c r="O1397" s="8" t="n">
        <f aca="false">K1397*(1-L1397)</f>
        <v>149</v>
      </c>
    </row>
    <row r="1398" customFormat="false" ht="11.4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IF(G1398="Male",VLOOKUP(H1398,'Shoe size conversion table'!$B$6:$D$22,2),VLOOKUP(H1398,'Shoe size conversion table'!$J$6:$L$22,2))</f>
        <v>44-45</v>
      </c>
      <c r="J1398" s="12" t="n">
        <f aca="false">IF(G1398="Male",VLOOKUP(H1398,'Shoe size conversion table'!$B$6:$D$22,3),VLOOKUP(H1398,'Shoe size conversion table'!$J$6:$L$22,3))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MONTH(C1398:C16365)</f>
        <v>7</v>
      </c>
      <c r="O1398" s="8" t="n">
        <f aca="false">K1398*(1-L1398)</f>
        <v>135.2</v>
      </c>
    </row>
    <row r="1399" customFormat="false" ht="11.4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IF(G1399="Male",VLOOKUP(H1399,'Shoe size conversion table'!$B$6:$D$22,2),VLOOKUP(H1399,'Shoe size conversion table'!$J$6:$L$22,2))</f>
        <v>44-45</v>
      </c>
      <c r="J1399" s="12" t="n">
        <f aca="false">IF(G1399="Male",VLOOKUP(H1399,'Shoe size conversion table'!$B$6:$D$22,3),VLOOKUP(H1399,'Shoe size conversion table'!$J$6:$L$22,3))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MONTH(C1399:C16366)</f>
        <v>7</v>
      </c>
      <c r="O1399" s="8" t="n">
        <f aca="false">K1399*(1-L1399)</f>
        <v>179</v>
      </c>
    </row>
    <row r="1400" customFormat="false" ht="11.4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IF(G1400="Male",VLOOKUP(H1400,'Shoe size conversion table'!$B$6:$D$22,2),VLOOKUP(H1400,'Shoe size conversion table'!$J$6:$L$22,2))</f>
        <v>40-41</v>
      </c>
      <c r="J1400" s="12" t="n">
        <f aca="false">IF(G1400="Male",VLOOKUP(H1400,'Shoe size conversion table'!$B$6:$D$22,3),VLOOKUP(H1400,'Shoe size conversion table'!$J$6:$L$22,3))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MONTH(C1400:C16367)</f>
        <v>7</v>
      </c>
      <c r="O1400" s="8" t="n">
        <f aca="false">K1400*(1-L1400)</f>
        <v>170.1</v>
      </c>
    </row>
    <row r="1401" customFormat="false" ht="11.4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IF(G1401="Male",VLOOKUP(H1401,'Shoe size conversion table'!$B$6:$D$22,2),VLOOKUP(H1401,'Shoe size conversion table'!$J$6:$L$22,2))</f>
        <v>48</v>
      </c>
      <c r="J1401" s="12" t="n">
        <f aca="false">IF(G1401="Male",VLOOKUP(H1401,'Shoe size conversion table'!$B$6:$D$22,3),VLOOKUP(H1401,'Shoe size conversion table'!$J$6:$L$22,3))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MONTH(C1401:C16368)</f>
        <v>7</v>
      </c>
      <c r="O1401" s="8" t="n">
        <f aca="false">K1401*(1-L1401)</f>
        <v>103.2</v>
      </c>
    </row>
    <row r="1402" customFormat="false" ht="11.4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IF(G1402="Male",VLOOKUP(H1402,'Shoe size conversion table'!$B$6:$D$22,2),VLOOKUP(H1402,'Shoe size conversion table'!$J$6:$L$22,2))</f>
        <v>43-44</v>
      </c>
      <c r="J1402" s="12" t="n">
        <f aca="false">IF(G1402="Male",VLOOKUP(H1402,'Shoe size conversion table'!$B$6:$D$22,3),VLOOKUP(H1402,'Shoe size conversion table'!$J$6:$L$22,3))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MONTH(C1402:C16369)</f>
        <v>7</v>
      </c>
      <c r="O1402" s="8" t="n">
        <f aca="false">K1402*(1-L1402)</f>
        <v>159</v>
      </c>
    </row>
    <row r="1403" customFormat="false" ht="11.4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IF(G1403="Male",VLOOKUP(H1403,'Shoe size conversion table'!$B$6:$D$22,2),VLOOKUP(H1403,'Shoe size conversion table'!$J$6:$L$22,2))</f>
        <v>41</v>
      </c>
      <c r="J1403" s="12" t="n">
        <f aca="false">IF(G1403="Male",VLOOKUP(H1403,'Shoe size conversion table'!$B$6:$D$22,3),VLOOKUP(H1403,'Shoe size conversion table'!$J$6:$L$22,3))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MONTH(C1403:C16370)</f>
        <v>7</v>
      </c>
      <c r="O1403" s="8" t="n">
        <f aca="false">K1403*(1-L1403)</f>
        <v>169</v>
      </c>
    </row>
    <row r="1404" customFormat="false" ht="11.4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IF(G1404="Male",VLOOKUP(H1404,'Shoe size conversion table'!$B$6:$D$22,2),VLOOKUP(H1404,'Shoe size conversion table'!$J$6:$L$22,2))</f>
        <v>42</v>
      </c>
      <c r="J1404" s="12" t="n">
        <f aca="false">IF(G1404="Male",VLOOKUP(H1404,'Shoe size conversion table'!$B$6:$D$22,3),VLOOKUP(H1404,'Shoe size conversion table'!$J$6:$L$22,3))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MONTH(C1404:C16371)</f>
        <v>7</v>
      </c>
      <c r="O1404" s="8" t="n">
        <f aca="false">K1404*(1-L1404)</f>
        <v>179</v>
      </c>
    </row>
    <row r="1405" customFormat="false" ht="11.4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IF(G1405="Male",VLOOKUP(H1405,'Shoe size conversion table'!$B$6:$D$22,2),VLOOKUP(H1405,'Shoe size conversion table'!$J$6:$L$22,2))</f>
        <v>44</v>
      </c>
      <c r="J1405" s="12" t="n">
        <f aca="false">IF(G1405="Male",VLOOKUP(H1405,'Shoe size conversion table'!$B$6:$D$22,3),VLOOKUP(H1405,'Shoe size conversion table'!$J$6:$L$22,3))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MONTH(C1405:C16372)</f>
        <v>7</v>
      </c>
      <c r="O1405" s="8" t="n">
        <f aca="false">K1405*(1-L1405)</f>
        <v>97.3</v>
      </c>
    </row>
    <row r="1406" customFormat="false" ht="11.4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IF(G1406="Male",VLOOKUP(H1406,'Shoe size conversion table'!$B$6:$D$22,2),VLOOKUP(H1406,'Shoe size conversion table'!$J$6:$L$22,2))</f>
        <v>41-42</v>
      </c>
      <c r="J1406" s="12" t="n">
        <f aca="false">IF(G1406="Male",VLOOKUP(H1406,'Shoe size conversion table'!$B$6:$D$22,3),VLOOKUP(H1406,'Shoe size conversion table'!$J$6:$L$22,3))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MONTH(C1406:C16373)</f>
        <v>7</v>
      </c>
      <c r="O1406" s="8" t="n">
        <f aca="false">K1406*(1-L1406)</f>
        <v>139</v>
      </c>
    </row>
    <row r="1407" customFormat="false" ht="11.4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IF(G1407="Male",VLOOKUP(H1407,'Shoe size conversion table'!$B$6:$D$22,2),VLOOKUP(H1407,'Shoe size conversion table'!$J$6:$L$22,2))</f>
        <v>40-41</v>
      </c>
      <c r="J1407" s="12" t="n">
        <f aca="false">IF(G1407="Male",VLOOKUP(H1407,'Shoe size conversion table'!$B$6:$D$22,3),VLOOKUP(H1407,'Shoe size conversion table'!$J$6:$L$22,3))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MONTH(C1407:C16374)</f>
        <v>7</v>
      </c>
      <c r="O1407" s="8" t="n">
        <f aca="false">K1407*(1-L1407)</f>
        <v>139</v>
      </c>
    </row>
    <row r="1408" customFormat="false" ht="11.4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IF(G1408="Male",VLOOKUP(H1408,'Shoe size conversion table'!$B$6:$D$22,2),VLOOKUP(H1408,'Shoe size conversion table'!$J$6:$L$22,2))</f>
        <v>38-39</v>
      </c>
      <c r="J1408" s="12" t="n">
        <f aca="false">IF(G1408="Male",VLOOKUP(H1408,'Shoe size conversion table'!$B$6:$D$22,3),VLOOKUP(H1408,'Shoe size conversion table'!$J$6:$L$22,3))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MONTH(C1408:C16375)</f>
        <v>7</v>
      </c>
      <c r="O1408" s="8" t="n">
        <f aca="false">K1408*(1-L1408)</f>
        <v>159</v>
      </c>
    </row>
    <row r="1409" customFormat="false" ht="11.4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IF(G1409="Male",VLOOKUP(H1409,'Shoe size conversion table'!$B$6:$D$22,2),VLOOKUP(H1409,'Shoe size conversion table'!$J$6:$L$22,2))</f>
        <v>41</v>
      </c>
      <c r="J1409" s="12" t="n">
        <f aca="false">IF(G1409="Male",VLOOKUP(H1409,'Shoe size conversion table'!$B$6:$D$22,3),VLOOKUP(H1409,'Shoe size conversion table'!$J$6:$L$22,3))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MONTH(C1409:C16376)</f>
        <v>7</v>
      </c>
      <c r="O1409" s="8" t="n">
        <f aca="false">K1409*(1-L1409)</f>
        <v>149</v>
      </c>
    </row>
    <row r="1410" customFormat="false" ht="11.4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IF(G1410="Male",VLOOKUP(H1410,'Shoe size conversion table'!$B$6:$D$22,2),VLOOKUP(H1410,'Shoe size conversion table'!$J$6:$L$22,2))</f>
        <v>43</v>
      </c>
      <c r="J1410" s="12" t="n">
        <f aca="false">IF(G1410="Male",VLOOKUP(H1410,'Shoe size conversion table'!$B$6:$D$22,3),VLOOKUP(H1410,'Shoe size conversion table'!$J$6:$L$22,3))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MONTH(C1410:C16377)</f>
        <v>7</v>
      </c>
      <c r="O1410" s="8" t="n">
        <f aca="false">K1410*(1-L1410)</f>
        <v>97.3</v>
      </c>
    </row>
    <row r="1411" customFormat="false" ht="11.4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IF(G1411="Male",VLOOKUP(H1411,'Shoe size conversion table'!$B$6:$D$22,2),VLOOKUP(H1411,'Shoe size conversion table'!$J$6:$L$22,2))</f>
        <v>41</v>
      </c>
      <c r="J1411" s="12" t="n">
        <f aca="false">IF(G1411="Male",VLOOKUP(H1411,'Shoe size conversion table'!$B$6:$D$22,3),VLOOKUP(H1411,'Shoe size conversion table'!$J$6:$L$22,3))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MONTH(C1411:C16378)</f>
        <v>7</v>
      </c>
      <c r="O1411" s="8" t="n">
        <f aca="false">K1411*(1-L1411)</f>
        <v>169</v>
      </c>
    </row>
    <row r="1412" customFormat="false" ht="11.4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IF(G1412="Male",VLOOKUP(H1412,'Shoe size conversion table'!$B$6:$D$22,2),VLOOKUP(H1412,'Shoe size conversion table'!$J$6:$L$22,2))</f>
        <v>42-43</v>
      </c>
      <c r="J1412" s="12" t="n">
        <f aca="false">IF(G1412="Male",VLOOKUP(H1412,'Shoe size conversion table'!$B$6:$D$22,3),VLOOKUP(H1412,'Shoe size conversion table'!$J$6:$L$22,3))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MONTH(C1412:C16379)</f>
        <v>7</v>
      </c>
      <c r="O1412" s="8" t="n">
        <f aca="false">K1412*(1-L1412)</f>
        <v>169</v>
      </c>
    </row>
    <row r="1413" customFormat="false" ht="11.4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IF(G1413="Male",VLOOKUP(H1413,'Shoe size conversion table'!$B$6:$D$22,2),VLOOKUP(H1413,'Shoe size conversion table'!$J$6:$L$22,2))</f>
        <v>42-43</v>
      </c>
      <c r="J1413" s="12" t="n">
        <f aca="false">IF(G1413="Male",VLOOKUP(H1413,'Shoe size conversion table'!$B$6:$D$22,3),VLOOKUP(H1413,'Shoe size conversion table'!$J$6:$L$22,3))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MONTH(C1413:C16380)</f>
        <v>7</v>
      </c>
      <c r="O1413" s="8" t="n">
        <f aca="false">K1413*(1-L1413)</f>
        <v>179</v>
      </c>
    </row>
    <row r="1414" customFormat="false" ht="11.4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IF(G1414="Male",VLOOKUP(H1414,'Shoe size conversion table'!$B$6:$D$22,2),VLOOKUP(H1414,'Shoe size conversion table'!$J$6:$L$22,2))</f>
        <v>42-43</v>
      </c>
      <c r="J1414" s="12" t="n">
        <f aca="false">IF(G1414="Male",VLOOKUP(H1414,'Shoe size conversion table'!$B$6:$D$22,3),VLOOKUP(H1414,'Shoe size conversion table'!$J$6:$L$22,3))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MONTH(C1414:C16381)</f>
        <v>7</v>
      </c>
      <c r="O1414" s="8" t="n">
        <f aca="false">K1414*(1-L1414)</f>
        <v>159</v>
      </c>
    </row>
    <row r="1415" customFormat="false" ht="11.4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IF(G1415="Male",VLOOKUP(H1415,'Shoe size conversion table'!$B$6:$D$22,2),VLOOKUP(H1415,'Shoe size conversion table'!$J$6:$L$22,2))</f>
        <v>44-45</v>
      </c>
      <c r="J1415" s="12" t="n">
        <f aca="false">IF(G1415="Male",VLOOKUP(H1415,'Shoe size conversion table'!$B$6:$D$22,3),VLOOKUP(H1415,'Shoe size conversion table'!$J$6:$L$22,3))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MONTH(C1415:C16382)</f>
        <v>7</v>
      </c>
      <c r="O1415" s="8" t="n">
        <f aca="false">K1415*(1-L1415)</f>
        <v>169</v>
      </c>
    </row>
    <row r="1416" customFormat="false" ht="11.4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IF(G1416="Male",VLOOKUP(H1416,'Shoe size conversion table'!$B$6:$D$22,2),VLOOKUP(H1416,'Shoe size conversion table'!$J$6:$L$22,2))</f>
        <v>44</v>
      </c>
      <c r="J1416" s="12" t="n">
        <f aca="false">IF(G1416="Male",VLOOKUP(H1416,'Shoe size conversion table'!$B$6:$D$22,3),VLOOKUP(H1416,'Shoe size conversion table'!$J$6:$L$22,3))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MONTH(C1416:C16383)</f>
        <v>7</v>
      </c>
      <c r="O1416" s="8" t="n">
        <f aca="false">K1416*(1-L1416)</f>
        <v>199</v>
      </c>
    </row>
    <row r="1417" customFormat="false" ht="11.4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IF(G1417="Male",VLOOKUP(H1417,'Shoe size conversion table'!$B$6:$D$22,2),VLOOKUP(H1417,'Shoe size conversion table'!$J$6:$L$22,2))</f>
        <v>42-43</v>
      </c>
      <c r="J1417" s="12" t="n">
        <f aca="false">IF(G1417="Male",VLOOKUP(H1417,'Shoe size conversion table'!$B$6:$D$22,3),VLOOKUP(H1417,'Shoe size conversion table'!$J$6:$L$22,3))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MONTH(C1417:C16384)</f>
        <v>7</v>
      </c>
      <c r="O1417" s="8" t="n">
        <f aca="false">K1417*(1-L1417)</f>
        <v>199</v>
      </c>
    </row>
    <row r="1418" customFormat="false" ht="11.4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IF(G1418="Male",VLOOKUP(H1418,'Shoe size conversion table'!$B$6:$D$22,2),VLOOKUP(H1418,'Shoe size conversion table'!$J$6:$L$22,2))</f>
        <v>44-45</v>
      </c>
      <c r="J1418" s="12" t="n">
        <f aca="false">IF(G1418="Male",VLOOKUP(H1418,'Shoe size conversion table'!$B$6:$D$22,3),VLOOKUP(H1418,'Shoe size conversion table'!$J$6:$L$22,3))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MONTH(C1418:C16385)</f>
        <v>7</v>
      </c>
      <c r="O1418" s="8" t="n">
        <f aca="false">K1418*(1-L1418)</f>
        <v>135.2</v>
      </c>
    </row>
    <row r="1419" customFormat="false" ht="11.4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IF(G1419="Male",VLOOKUP(H1419,'Shoe size conversion table'!$B$6:$D$22,2),VLOOKUP(H1419,'Shoe size conversion table'!$J$6:$L$22,2))</f>
        <v>42</v>
      </c>
      <c r="J1419" s="12" t="n">
        <f aca="false">IF(G1419="Male",VLOOKUP(H1419,'Shoe size conversion table'!$B$6:$D$22,3),VLOOKUP(H1419,'Shoe size conversion table'!$J$6:$L$22,3))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MONTH(C1419:C16386)</f>
        <v>7</v>
      </c>
      <c r="O1419" s="8" t="n">
        <f aca="false">K1419*(1-L1419)</f>
        <v>179</v>
      </c>
    </row>
    <row r="1420" customFormat="false" ht="11.4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IF(G1420="Male",VLOOKUP(H1420,'Shoe size conversion table'!$B$6:$D$22,2),VLOOKUP(H1420,'Shoe size conversion table'!$J$6:$L$22,2))</f>
        <v>43</v>
      </c>
      <c r="J1420" s="12" t="n">
        <f aca="false">IF(G1420="Male",VLOOKUP(H1420,'Shoe size conversion table'!$B$6:$D$22,3),VLOOKUP(H1420,'Shoe size conversion table'!$J$6:$L$22,3))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MONTH(C1420:C16387)</f>
        <v>7</v>
      </c>
      <c r="O1420" s="8" t="n">
        <f aca="false">K1420*(1-L1420)</f>
        <v>97.3</v>
      </c>
    </row>
    <row r="1421" customFormat="false" ht="11.4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IF(G1421="Male",VLOOKUP(H1421,'Shoe size conversion table'!$B$6:$D$22,2),VLOOKUP(H1421,'Shoe size conversion table'!$J$6:$L$22,2))</f>
        <v>42</v>
      </c>
      <c r="J1421" s="12" t="n">
        <f aca="false">IF(G1421="Male",VLOOKUP(H1421,'Shoe size conversion table'!$B$6:$D$22,3),VLOOKUP(H1421,'Shoe size conversion table'!$J$6:$L$22,3))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MONTH(C1421:C16388)</f>
        <v>7</v>
      </c>
      <c r="O1421" s="8" t="n">
        <f aca="false">K1421*(1-L1421)</f>
        <v>135.2</v>
      </c>
    </row>
    <row r="1422" customFormat="false" ht="11.4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IF(G1422="Male",VLOOKUP(H1422,'Shoe size conversion table'!$B$6:$D$22,2),VLOOKUP(H1422,'Shoe size conversion table'!$J$6:$L$22,2))</f>
        <v>42</v>
      </c>
      <c r="J1422" s="12" t="n">
        <f aca="false">IF(G1422="Male",VLOOKUP(H1422,'Shoe size conversion table'!$B$6:$D$22,3),VLOOKUP(H1422,'Shoe size conversion table'!$J$6:$L$22,3))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MONTH(C1422:C16389)</f>
        <v>7</v>
      </c>
      <c r="O1422" s="8" t="n">
        <f aca="false">K1422*(1-L1422)</f>
        <v>179</v>
      </c>
    </row>
    <row r="1423" customFormat="false" ht="11.4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IF(G1423="Male",VLOOKUP(H1423,'Shoe size conversion table'!$B$6:$D$22,2),VLOOKUP(H1423,'Shoe size conversion table'!$J$6:$L$22,2))</f>
        <v>42-43</v>
      </c>
      <c r="J1423" s="12" t="n">
        <f aca="false">IF(G1423="Male",VLOOKUP(H1423,'Shoe size conversion table'!$B$6:$D$22,3),VLOOKUP(H1423,'Shoe size conversion table'!$J$6:$L$22,3))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MONTH(C1423:C16390)</f>
        <v>7</v>
      </c>
      <c r="O1423" s="8" t="n">
        <f aca="false">K1423*(1-L1423)</f>
        <v>179</v>
      </c>
    </row>
    <row r="1424" customFormat="false" ht="11.4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IF(G1424="Male",VLOOKUP(H1424,'Shoe size conversion table'!$B$6:$D$22,2),VLOOKUP(H1424,'Shoe size conversion table'!$J$6:$L$22,2))</f>
        <v>43</v>
      </c>
      <c r="J1424" s="12" t="n">
        <f aca="false">IF(G1424="Male",VLOOKUP(H1424,'Shoe size conversion table'!$B$6:$D$22,3),VLOOKUP(H1424,'Shoe size conversion table'!$J$6:$L$22,3))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MONTH(C1424:C16391)</f>
        <v>7</v>
      </c>
      <c r="O1424" s="8" t="n">
        <f aca="false">K1424*(1-L1424)</f>
        <v>118.3</v>
      </c>
    </row>
    <row r="1425" customFormat="false" ht="11.4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IF(G1425="Male",VLOOKUP(H1425,'Shoe size conversion table'!$B$6:$D$22,2),VLOOKUP(H1425,'Shoe size conversion table'!$J$6:$L$22,2))</f>
        <v>38-39</v>
      </c>
      <c r="J1425" s="12" t="n">
        <f aca="false">IF(G1425="Male",VLOOKUP(H1425,'Shoe size conversion table'!$B$6:$D$22,3),VLOOKUP(H1425,'Shoe size conversion table'!$J$6:$L$22,3))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MONTH(C1425:C16392)</f>
        <v>7</v>
      </c>
      <c r="O1425" s="8" t="n">
        <f aca="false">K1425*(1-L1425)</f>
        <v>159</v>
      </c>
    </row>
    <row r="1426" customFormat="false" ht="11.4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IF(G1426="Male",VLOOKUP(H1426,'Shoe size conversion table'!$B$6:$D$22,2),VLOOKUP(H1426,'Shoe size conversion table'!$J$6:$L$22,2))</f>
        <v>43</v>
      </c>
      <c r="J1426" s="12" t="n">
        <f aca="false">IF(G1426="Male",VLOOKUP(H1426,'Shoe size conversion table'!$B$6:$D$22,3),VLOOKUP(H1426,'Shoe size conversion table'!$J$6:$L$22,3))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MONTH(C1426:C16393)</f>
        <v>7</v>
      </c>
      <c r="O1426" s="8" t="n">
        <f aca="false">K1426*(1-L1426)</f>
        <v>169</v>
      </c>
    </row>
    <row r="1427" customFormat="false" ht="11.4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IF(G1427="Male",VLOOKUP(H1427,'Shoe size conversion table'!$B$6:$D$22,2),VLOOKUP(H1427,'Shoe size conversion table'!$J$6:$L$22,2))</f>
        <v>44</v>
      </c>
      <c r="J1427" s="12" t="n">
        <f aca="false">IF(G1427="Male",VLOOKUP(H1427,'Shoe size conversion table'!$B$6:$D$22,3),VLOOKUP(H1427,'Shoe size conversion table'!$J$6:$L$22,3))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MONTH(C1427:C16394)</f>
        <v>7</v>
      </c>
      <c r="O1427" s="8" t="n">
        <f aca="false">K1427*(1-L1427)</f>
        <v>97.3</v>
      </c>
    </row>
    <row r="1428" customFormat="false" ht="11.4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IF(G1428="Male",VLOOKUP(H1428,'Shoe size conversion table'!$B$6:$D$22,2),VLOOKUP(H1428,'Shoe size conversion table'!$J$6:$L$22,2))</f>
        <v>42</v>
      </c>
      <c r="J1428" s="12" t="n">
        <f aca="false">IF(G1428="Male",VLOOKUP(H1428,'Shoe size conversion table'!$B$6:$D$22,3),VLOOKUP(H1428,'Shoe size conversion table'!$J$6:$L$22,3))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MONTH(C1428:C16395)</f>
        <v>7</v>
      </c>
      <c r="O1428" s="8" t="n">
        <f aca="false">K1428*(1-L1428)</f>
        <v>159</v>
      </c>
    </row>
    <row r="1429" customFormat="false" ht="11.4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IF(G1429="Male",VLOOKUP(H1429,'Shoe size conversion table'!$B$6:$D$22,2),VLOOKUP(H1429,'Shoe size conversion table'!$J$6:$L$22,2))</f>
        <v>41</v>
      </c>
      <c r="J1429" s="12" t="n">
        <f aca="false">IF(G1429="Male",VLOOKUP(H1429,'Shoe size conversion table'!$B$6:$D$22,3),VLOOKUP(H1429,'Shoe size conversion table'!$J$6:$L$22,3))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MONTH(C1429:C16396)</f>
        <v>7</v>
      </c>
      <c r="O1429" s="8" t="n">
        <f aca="false">K1429*(1-L1429)</f>
        <v>199</v>
      </c>
    </row>
    <row r="1430" customFormat="false" ht="11.4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IF(G1430="Male",VLOOKUP(H1430,'Shoe size conversion table'!$B$6:$D$22,2),VLOOKUP(H1430,'Shoe size conversion table'!$J$6:$L$22,2))</f>
        <v>39</v>
      </c>
      <c r="J1430" s="12" t="n">
        <f aca="false">IF(G1430="Male",VLOOKUP(H1430,'Shoe size conversion table'!$B$6:$D$22,3),VLOOKUP(H1430,'Shoe size conversion table'!$J$6:$L$22,3))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MONTH(C1430:C16397)</f>
        <v>7</v>
      </c>
      <c r="O1430" s="8" t="n">
        <f aca="false">K1430*(1-L1430)</f>
        <v>129</v>
      </c>
    </row>
    <row r="1431" customFormat="false" ht="11.4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IF(G1431="Male",VLOOKUP(H1431,'Shoe size conversion table'!$B$6:$D$22,2),VLOOKUP(H1431,'Shoe size conversion table'!$J$6:$L$22,2))</f>
        <v>41</v>
      </c>
      <c r="J1431" s="12" t="n">
        <f aca="false">IF(G1431="Male",VLOOKUP(H1431,'Shoe size conversion table'!$B$6:$D$22,3),VLOOKUP(H1431,'Shoe size conversion table'!$J$6:$L$22,3))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MONTH(C1431:C16398)</f>
        <v>7</v>
      </c>
      <c r="O1431" s="8" t="n">
        <f aca="false">K1431*(1-L1431)</f>
        <v>169</v>
      </c>
    </row>
    <row r="1432" customFormat="false" ht="11.4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IF(G1432="Male",VLOOKUP(H1432,'Shoe size conversion table'!$B$6:$D$22,2),VLOOKUP(H1432,'Shoe size conversion table'!$J$6:$L$22,2))</f>
        <v>42</v>
      </c>
      <c r="J1432" s="12" t="n">
        <f aca="false">IF(G1432="Male",VLOOKUP(H1432,'Shoe size conversion table'!$B$6:$D$22,3),VLOOKUP(H1432,'Shoe size conversion table'!$J$6:$L$22,3))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MONTH(C1432:C16399)</f>
        <v>7</v>
      </c>
      <c r="O1432" s="8" t="n">
        <f aca="false">K1432*(1-L1432)</f>
        <v>179</v>
      </c>
    </row>
    <row r="1433" customFormat="false" ht="11.4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IF(G1433="Male",VLOOKUP(H1433,'Shoe size conversion table'!$B$6:$D$22,2),VLOOKUP(H1433,'Shoe size conversion table'!$J$6:$L$22,2))</f>
        <v>38-39</v>
      </c>
      <c r="J1433" s="12" t="n">
        <f aca="false">IF(G1433="Male",VLOOKUP(H1433,'Shoe size conversion table'!$B$6:$D$22,3),VLOOKUP(H1433,'Shoe size conversion table'!$J$6:$L$22,3))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MONTH(C1433:C16400)</f>
        <v>7</v>
      </c>
      <c r="O1433" s="8" t="n">
        <f aca="false">K1433*(1-L1433)</f>
        <v>139.3</v>
      </c>
    </row>
    <row r="1434" customFormat="false" ht="11.4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IF(G1434="Male",VLOOKUP(H1434,'Shoe size conversion table'!$B$6:$D$22,2),VLOOKUP(H1434,'Shoe size conversion table'!$J$6:$L$22,2))</f>
        <v>44</v>
      </c>
      <c r="J1434" s="12" t="n">
        <f aca="false">IF(G1434="Male",VLOOKUP(H1434,'Shoe size conversion table'!$B$6:$D$22,3),VLOOKUP(H1434,'Shoe size conversion table'!$J$6:$L$22,3))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MONTH(C1434:C16401)</f>
        <v>7</v>
      </c>
      <c r="O1434" s="8" t="n">
        <f aca="false">K1434*(1-L1434)</f>
        <v>199</v>
      </c>
    </row>
    <row r="1435" customFormat="false" ht="11.4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IF(G1435="Male",VLOOKUP(H1435,'Shoe size conversion table'!$B$6:$D$22,2),VLOOKUP(H1435,'Shoe size conversion table'!$J$6:$L$22,2))</f>
        <v>39-40</v>
      </c>
      <c r="J1435" s="12" t="n">
        <f aca="false">IF(G1435="Male",VLOOKUP(H1435,'Shoe size conversion table'!$B$6:$D$22,3),VLOOKUP(H1435,'Shoe size conversion table'!$J$6:$L$22,3))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MONTH(C1435:C16402)</f>
        <v>7</v>
      </c>
      <c r="O1435" s="8" t="n">
        <f aca="false">K1435*(1-L1435)</f>
        <v>159</v>
      </c>
    </row>
    <row r="1436" customFormat="false" ht="11.4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IF(G1436="Male",VLOOKUP(H1436,'Shoe size conversion table'!$B$6:$D$22,2),VLOOKUP(H1436,'Shoe size conversion table'!$J$6:$L$22,2))</f>
        <v>47</v>
      </c>
      <c r="J1436" s="12" t="n">
        <f aca="false">IF(G1436="Male",VLOOKUP(H1436,'Shoe size conversion table'!$B$6:$D$22,3),VLOOKUP(H1436,'Shoe size conversion table'!$J$6:$L$22,3))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MONTH(C1436:C16403)</f>
        <v>7</v>
      </c>
      <c r="O1436" s="8" t="n">
        <f aca="false">K1436*(1-L1436)</f>
        <v>179</v>
      </c>
    </row>
    <row r="1437" customFormat="false" ht="11.4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IF(G1437="Male",VLOOKUP(H1437,'Shoe size conversion table'!$B$6:$D$22,2),VLOOKUP(H1437,'Shoe size conversion table'!$J$6:$L$22,2))</f>
        <v>38-39</v>
      </c>
      <c r="J1437" s="12" t="n">
        <f aca="false">IF(G1437="Male",VLOOKUP(H1437,'Shoe size conversion table'!$B$6:$D$22,3),VLOOKUP(H1437,'Shoe size conversion table'!$J$6:$L$22,3))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MONTH(C1437:C16404)</f>
        <v>7</v>
      </c>
      <c r="O1437" s="8" t="n">
        <f aca="false">K1437*(1-L1437)</f>
        <v>111.3</v>
      </c>
    </row>
    <row r="1438" customFormat="false" ht="11.4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IF(G1438="Male",VLOOKUP(H1438,'Shoe size conversion table'!$B$6:$D$22,2),VLOOKUP(H1438,'Shoe size conversion table'!$J$6:$L$22,2))</f>
        <v>42-43</v>
      </c>
      <c r="J1438" s="12" t="n">
        <f aca="false">IF(G1438="Male",VLOOKUP(H1438,'Shoe size conversion table'!$B$6:$D$22,3),VLOOKUP(H1438,'Shoe size conversion table'!$J$6:$L$22,3))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MONTH(C1438:C16405)</f>
        <v>7</v>
      </c>
      <c r="O1438" s="8" t="n">
        <f aca="false">K1438*(1-L1438)</f>
        <v>79.5</v>
      </c>
    </row>
    <row r="1439" customFormat="false" ht="11.4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IF(G1439="Male",VLOOKUP(H1439,'Shoe size conversion table'!$B$6:$D$22,2),VLOOKUP(H1439,'Shoe size conversion table'!$J$6:$L$22,2))</f>
        <v>39</v>
      </c>
      <c r="J1439" s="12" t="n">
        <f aca="false">IF(G1439="Male",VLOOKUP(H1439,'Shoe size conversion table'!$B$6:$D$22,3),VLOOKUP(H1439,'Shoe size conversion table'!$J$6:$L$22,3))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MONTH(C1439:C16406)</f>
        <v>7</v>
      </c>
      <c r="O1439" s="8" t="n">
        <f aca="false">K1439*(1-L1439)</f>
        <v>179.1</v>
      </c>
    </row>
    <row r="1440" customFormat="false" ht="11.4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IF(G1440="Male",VLOOKUP(H1440,'Shoe size conversion table'!$B$6:$D$22,2),VLOOKUP(H1440,'Shoe size conversion table'!$J$6:$L$22,2))</f>
        <v>42-43</v>
      </c>
      <c r="J1440" s="12" t="n">
        <f aca="false">IF(G1440="Male",VLOOKUP(H1440,'Shoe size conversion table'!$B$6:$D$22,3),VLOOKUP(H1440,'Shoe size conversion table'!$J$6:$L$22,3))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MONTH(C1440:C16407)</f>
        <v>7</v>
      </c>
      <c r="O1440" s="8" t="n">
        <f aca="false">K1440*(1-L1440)</f>
        <v>159</v>
      </c>
    </row>
    <row r="1441" customFormat="false" ht="11.4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IF(G1441="Male",VLOOKUP(H1441,'Shoe size conversion table'!$B$6:$D$22,2),VLOOKUP(H1441,'Shoe size conversion table'!$J$6:$L$22,2))</f>
        <v>38-39</v>
      </c>
      <c r="J1441" s="12" t="n">
        <f aca="false">IF(G1441="Male",VLOOKUP(H1441,'Shoe size conversion table'!$B$6:$D$22,3),VLOOKUP(H1441,'Shoe size conversion table'!$J$6:$L$22,3))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MONTH(C1441:C16408)</f>
        <v>7</v>
      </c>
      <c r="O1441" s="8" t="n">
        <f aca="false">K1441*(1-L1441)</f>
        <v>139</v>
      </c>
    </row>
    <row r="1442" customFormat="false" ht="11.4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IF(G1442="Male",VLOOKUP(H1442,'Shoe size conversion table'!$B$6:$D$22,2),VLOOKUP(H1442,'Shoe size conversion table'!$J$6:$L$22,2))</f>
        <v>43</v>
      </c>
      <c r="J1442" s="12" t="n">
        <f aca="false">IF(G1442="Male",VLOOKUP(H1442,'Shoe size conversion table'!$B$6:$D$22,3),VLOOKUP(H1442,'Shoe size conversion table'!$J$6:$L$22,3))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MONTH(C1442:C16409)</f>
        <v>7</v>
      </c>
      <c r="O1442" s="8" t="n">
        <f aca="false">K1442*(1-L1442)</f>
        <v>189</v>
      </c>
    </row>
    <row r="1443" customFormat="false" ht="11.4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IF(G1443="Male",VLOOKUP(H1443,'Shoe size conversion table'!$B$6:$D$22,2),VLOOKUP(H1443,'Shoe size conversion table'!$J$6:$L$22,2))</f>
        <v>44</v>
      </c>
      <c r="J1443" s="12" t="n">
        <f aca="false">IF(G1443="Male",VLOOKUP(H1443,'Shoe size conversion table'!$B$6:$D$22,3),VLOOKUP(H1443,'Shoe size conversion table'!$J$6:$L$22,3))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MONTH(C1443:C16410)</f>
        <v>7</v>
      </c>
      <c r="O1443" s="8" t="n">
        <f aca="false">K1443*(1-L1443)</f>
        <v>119.2</v>
      </c>
    </row>
    <row r="1444" customFormat="false" ht="11.4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IF(G1444="Male",VLOOKUP(H1444,'Shoe size conversion table'!$B$6:$D$22,2),VLOOKUP(H1444,'Shoe size conversion table'!$J$6:$L$22,2))</f>
        <v>42</v>
      </c>
      <c r="J1444" s="12" t="n">
        <f aca="false">IF(G1444="Male",VLOOKUP(H1444,'Shoe size conversion table'!$B$6:$D$22,3),VLOOKUP(H1444,'Shoe size conversion table'!$J$6:$L$22,3))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MONTH(C1444:C16411)</f>
        <v>7</v>
      </c>
      <c r="O1444" s="8" t="n">
        <f aca="false">K1444*(1-L1444)</f>
        <v>132.3</v>
      </c>
    </row>
    <row r="1445" customFormat="false" ht="11.4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IF(G1445="Male",VLOOKUP(H1445,'Shoe size conversion table'!$B$6:$D$22,2),VLOOKUP(H1445,'Shoe size conversion table'!$J$6:$L$22,2))</f>
        <v>41</v>
      </c>
      <c r="J1445" s="12" t="n">
        <f aca="false">IF(G1445="Male",VLOOKUP(H1445,'Shoe size conversion table'!$B$6:$D$22,3),VLOOKUP(H1445,'Shoe size conversion table'!$J$6:$L$22,3))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MONTH(C1445:C16412)</f>
        <v>7</v>
      </c>
      <c r="O1445" s="8" t="n">
        <f aca="false">K1445*(1-L1445)</f>
        <v>149</v>
      </c>
    </row>
    <row r="1446" customFormat="false" ht="11.4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IF(G1446="Male",VLOOKUP(H1446,'Shoe size conversion table'!$B$6:$D$22,2),VLOOKUP(H1446,'Shoe size conversion table'!$J$6:$L$22,2))</f>
        <v>47</v>
      </c>
      <c r="J1446" s="12" t="n">
        <f aca="false">IF(G1446="Male",VLOOKUP(H1446,'Shoe size conversion table'!$B$6:$D$22,3),VLOOKUP(H1446,'Shoe size conversion table'!$J$6:$L$22,3))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MONTH(C1446:C16413)</f>
        <v>7</v>
      </c>
      <c r="O1446" s="8" t="n">
        <f aca="false">K1446*(1-L1446)</f>
        <v>179</v>
      </c>
    </row>
    <row r="1447" customFormat="false" ht="11.4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IF(G1447="Male",VLOOKUP(H1447,'Shoe size conversion table'!$B$6:$D$22,2),VLOOKUP(H1447,'Shoe size conversion table'!$J$6:$L$22,2))</f>
        <v>38-39</v>
      </c>
      <c r="J1447" s="12" t="n">
        <f aca="false">IF(G1447="Male",VLOOKUP(H1447,'Shoe size conversion table'!$B$6:$D$22,3),VLOOKUP(H1447,'Shoe size conversion table'!$J$6:$L$22,3))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MONTH(C1447:C16414)</f>
        <v>7</v>
      </c>
      <c r="O1447" s="8" t="n">
        <f aca="false">K1447*(1-L1447)</f>
        <v>159.2</v>
      </c>
    </row>
    <row r="1448" customFormat="false" ht="11.4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IF(G1448="Male",VLOOKUP(H1448,'Shoe size conversion table'!$B$6:$D$22,2),VLOOKUP(H1448,'Shoe size conversion table'!$J$6:$L$22,2))</f>
        <v>41-42</v>
      </c>
      <c r="J1448" s="12" t="n">
        <f aca="false">IF(G1448="Male",VLOOKUP(H1448,'Shoe size conversion table'!$B$6:$D$22,3),VLOOKUP(H1448,'Shoe size conversion table'!$J$6:$L$22,3))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MONTH(C1448:C16415)</f>
        <v>7</v>
      </c>
      <c r="O1448" s="8" t="n">
        <f aca="false">K1448*(1-L1448)</f>
        <v>74.5</v>
      </c>
    </row>
    <row r="1449" customFormat="false" ht="11.4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IF(G1449="Male",VLOOKUP(H1449,'Shoe size conversion table'!$B$6:$D$22,2),VLOOKUP(H1449,'Shoe size conversion table'!$J$6:$L$22,2))</f>
        <v>42-43</v>
      </c>
      <c r="J1449" s="12" t="n">
        <f aca="false">IF(G1449="Male",VLOOKUP(H1449,'Shoe size conversion table'!$B$6:$D$22,3),VLOOKUP(H1449,'Shoe size conversion table'!$J$6:$L$22,3))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MONTH(C1449:C16416)</f>
        <v>7</v>
      </c>
      <c r="O1449" s="8" t="n">
        <f aca="false">K1449*(1-L1449)</f>
        <v>179</v>
      </c>
    </row>
    <row r="1450" customFormat="false" ht="11.4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IF(G1450="Male",VLOOKUP(H1450,'Shoe size conversion table'!$B$6:$D$22,2),VLOOKUP(H1450,'Shoe size conversion table'!$J$6:$L$22,2))</f>
        <v>45</v>
      </c>
      <c r="J1450" s="12" t="n">
        <f aca="false">IF(G1450="Male",VLOOKUP(H1450,'Shoe size conversion table'!$B$6:$D$22,3),VLOOKUP(H1450,'Shoe size conversion table'!$J$6:$L$22,3))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MONTH(C1450:C16417)</f>
        <v>7</v>
      </c>
      <c r="O1450" s="8" t="n">
        <f aca="false">K1450*(1-L1450)</f>
        <v>143.2</v>
      </c>
    </row>
    <row r="1451" customFormat="false" ht="11.4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IF(G1451="Male",VLOOKUP(H1451,'Shoe size conversion table'!$B$6:$D$22,2),VLOOKUP(H1451,'Shoe size conversion table'!$J$6:$L$22,2))</f>
        <v>42-43</v>
      </c>
      <c r="J1451" s="12" t="n">
        <f aca="false">IF(G1451="Male",VLOOKUP(H1451,'Shoe size conversion table'!$B$6:$D$22,3),VLOOKUP(H1451,'Shoe size conversion table'!$J$6:$L$22,3))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MONTH(C1451:C16418)</f>
        <v>7</v>
      </c>
      <c r="O1451" s="8" t="n">
        <f aca="false">K1451*(1-L1451)</f>
        <v>199</v>
      </c>
    </row>
    <row r="1452" customFormat="false" ht="11.4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IF(G1452="Male",VLOOKUP(H1452,'Shoe size conversion table'!$B$6:$D$22,2),VLOOKUP(H1452,'Shoe size conversion table'!$J$6:$L$22,2))</f>
        <v>43</v>
      </c>
      <c r="J1452" s="12" t="n">
        <f aca="false">IF(G1452="Male",VLOOKUP(H1452,'Shoe size conversion table'!$B$6:$D$22,3),VLOOKUP(H1452,'Shoe size conversion table'!$J$6:$L$22,3))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MONTH(C1452:C16419)</f>
        <v>7</v>
      </c>
      <c r="O1452" s="8" t="n">
        <f aca="false">K1452*(1-L1452)</f>
        <v>169</v>
      </c>
    </row>
    <row r="1453" customFormat="false" ht="11.4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IF(G1453="Male",VLOOKUP(H1453,'Shoe size conversion table'!$B$6:$D$22,2),VLOOKUP(H1453,'Shoe size conversion table'!$J$6:$L$22,2))</f>
        <v>41</v>
      </c>
      <c r="J1453" s="12" t="n">
        <f aca="false">IF(G1453="Male",VLOOKUP(H1453,'Shoe size conversion table'!$B$6:$D$22,3),VLOOKUP(H1453,'Shoe size conversion table'!$J$6:$L$22,3))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MONTH(C1453:C16420)</f>
        <v>7</v>
      </c>
      <c r="O1453" s="8" t="n">
        <f aca="false">K1453*(1-L1453)</f>
        <v>159</v>
      </c>
    </row>
    <row r="1454" customFormat="false" ht="11.4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IF(G1454="Male",VLOOKUP(H1454,'Shoe size conversion table'!$B$6:$D$22,2),VLOOKUP(H1454,'Shoe size conversion table'!$J$6:$L$22,2))</f>
        <v>44</v>
      </c>
      <c r="J1454" s="12" t="n">
        <f aca="false">IF(G1454="Male",VLOOKUP(H1454,'Shoe size conversion table'!$B$6:$D$22,3),VLOOKUP(H1454,'Shoe size conversion table'!$J$6:$L$22,3))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MONTH(C1454:C16421)</f>
        <v>7</v>
      </c>
      <c r="O1454" s="8" t="n">
        <f aca="false">K1454*(1-L1454)</f>
        <v>119.2</v>
      </c>
    </row>
    <row r="1455" customFormat="false" ht="11.4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IF(G1455="Male",VLOOKUP(H1455,'Shoe size conversion table'!$B$6:$D$22,2),VLOOKUP(H1455,'Shoe size conversion table'!$J$6:$L$22,2))</f>
        <v>44-45</v>
      </c>
      <c r="J1455" s="12" t="n">
        <f aca="false">IF(G1455="Male",VLOOKUP(H1455,'Shoe size conversion table'!$B$6:$D$22,3),VLOOKUP(H1455,'Shoe size conversion table'!$J$6:$L$22,3))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MONTH(C1455:C16422)</f>
        <v>7</v>
      </c>
      <c r="O1455" s="8" t="n">
        <f aca="false">K1455*(1-L1455)</f>
        <v>135.2</v>
      </c>
    </row>
    <row r="1456" customFormat="false" ht="11.4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IF(G1456="Male",VLOOKUP(H1456,'Shoe size conversion table'!$B$6:$D$22,2),VLOOKUP(H1456,'Shoe size conversion table'!$J$6:$L$22,2))</f>
        <v>41</v>
      </c>
      <c r="J1456" s="12" t="n">
        <f aca="false">IF(G1456="Male",VLOOKUP(H1456,'Shoe size conversion table'!$B$6:$D$22,3),VLOOKUP(H1456,'Shoe size conversion table'!$J$6:$L$22,3))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MONTH(C1456:C16423)</f>
        <v>7</v>
      </c>
      <c r="O1456" s="8" t="n">
        <f aca="false">K1456*(1-L1456)</f>
        <v>149</v>
      </c>
    </row>
    <row r="1457" customFormat="false" ht="11.4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IF(G1457="Male",VLOOKUP(H1457,'Shoe size conversion table'!$B$6:$D$22,2),VLOOKUP(H1457,'Shoe size conversion table'!$J$6:$L$22,2))</f>
        <v>39-40</v>
      </c>
      <c r="J1457" s="12" t="n">
        <f aca="false">IF(G1457="Male",VLOOKUP(H1457,'Shoe size conversion table'!$B$6:$D$22,3),VLOOKUP(H1457,'Shoe size conversion table'!$J$6:$L$22,3))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MONTH(C1457:C16424)</f>
        <v>7</v>
      </c>
      <c r="O1457" s="8" t="n">
        <f aca="false">K1457*(1-L1457)</f>
        <v>84.5</v>
      </c>
    </row>
    <row r="1458" customFormat="false" ht="11.4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IF(G1458="Male",VLOOKUP(H1458,'Shoe size conversion table'!$B$6:$D$22,2),VLOOKUP(H1458,'Shoe size conversion table'!$J$6:$L$22,2))</f>
        <v>39</v>
      </c>
      <c r="J1458" s="12" t="n">
        <f aca="false">IF(G1458="Male",VLOOKUP(H1458,'Shoe size conversion table'!$B$6:$D$22,3),VLOOKUP(H1458,'Shoe size conversion table'!$J$6:$L$22,3))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MONTH(C1458:C16425)</f>
        <v>7</v>
      </c>
      <c r="O1458" s="8" t="n">
        <f aca="false">K1458*(1-L1458)</f>
        <v>129</v>
      </c>
    </row>
    <row r="1459" customFormat="false" ht="11.4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IF(G1459="Male",VLOOKUP(H1459,'Shoe size conversion table'!$B$6:$D$22,2),VLOOKUP(H1459,'Shoe size conversion table'!$J$6:$L$22,2))</f>
        <v>38-39</v>
      </c>
      <c r="J1459" s="12" t="n">
        <f aca="false">IF(G1459="Male",VLOOKUP(H1459,'Shoe size conversion table'!$B$6:$D$22,3),VLOOKUP(H1459,'Shoe size conversion table'!$J$6:$L$22,3))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MONTH(C1459:C16426)</f>
        <v>7</v>
      </c>
      <c r="O1459" s="8" t="n">
        <f aca="false">K1459*(1-L1459)</f>
        <v>111.3</v>
      </c>
    </row>
    <row r="1460" customFormat="false" ht="11.4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IF(G1460="Male",VLOOKUP(H1460,'Shoe size conversion table'!$B$6:$D$22,2),VLOOKUP(H1460,'Shoe size conversion table'!$J$6:$L$22,2))</f>
        <v>44-45</v>
      </c>
      <c r="J1460" s="12" t="n">
        <f aca="false">IF(G1460="Male",VLOOKUP(H1460,'Shoe size conversion table'!$B$6:$D$22,3),VLOOKUP(H1460,'Shoe size conversion table'!$J$6:$L$22,3))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MONTH(C1460:C16427)</f>
        <v>7</v>
      </c>
      <c r="O1460" s="8" t="n">
        <f aca="false">K1460*(1-L1460)</f>
        <v>179</v>
      </c>
    </row>
    <row r="1461" customFormat="false" ht="11.4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IF(G1461="Male",VLOOKUP(H1461,'Shoe size conversion table'!$B$6:$D$22,2),VLOOKUP(H1461,'Shoe size conversion table'!$J$6:$L$22,2))</f>
        <v>41</v>
      </c>
      <c r="J1461" s="12" t="n">
        <f aca="false">IF(G1461="Male",VLOOKUP(H1461,'Shoe size conversion table'!$B$6:$D$22,3),VLOOKUP(H1461,'Shoe size conversion table'!$J$6:$L$22,3))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MONTH(C1461:C16428)</f>
        <v>7</v>
      </c>
      <c r="O1461" s="8" t="n">
        <f aca="false">K1461*(1-L1461)</f>
        <v>159</v>
      </c>
    </row>
    <row r="1462" customFormat="false" ht="11.4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IF(G1462="Male",VLOOKUP(H1462,'Shoe size conversion table'!$B$6:$D$22,2),VLOOKUP(H1462,'Shoe size conversion table'!$J$6:$L$22,2))</f>
        <v>41-42</v>
      </c>
      <c r="J1462" s="12" t="n">
        <f aca="false">IF(G1462="Male",VLOOKUP(H1462,'Shoe size conversion table'!$B$6:$D$22,3),VLOOKUP(H1462,'Shoe size conversion table'!$J$6:$L$22,3))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MONTH(C1462:C16429)</f>
        <v>7</v>
      </c>
      <c r="O1462" s="8" t="n">
        <f aca="false">K1462*(1-L1462)</f>
        <v>189</v>
      </c>
    </row>
    <row r="1463" customFormat="false" ht="11.4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IF(G1463="Male",VLOOKUP(H1463,'Shoe size conversion table'!$B$6:$D$22,2),VLOOKUP(H1463,'Shoe size conversion table'!$J$6:$L$22,2))</f>
        <v>39-40</v>
      </c>
      <c r="J1463" s="12" t="n">
        <f aca="false">IF(G1463="Male",VLOOKUP(H1463,'Shoe size conversion table'!$B$6:$D$22,3),VLOOKUP(H1463,'Shoe size conversion table'!$J$6:$L$22,3))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MONTH(C1463:C16430)</f>
        <v>7</v>
      </c>
      <c r="O1463" s="8" t="n">
        <f aca="false">K1463*(1-L1463)</f>
        <v>159</v>
      </c>
    </row>
    <row r="1464" customFormat="false" ht="11.4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IF(G1464="Male",VLOOKUP(H1464,'Shoe size conversion table'!$B$6:$D$22,2),VLOOKUP(H1464,'Shoe size conversion table'!$J$6:$L$22,2))</f>
        <v>42-43</v>
      </c>
      <c r="J1464" s="12" t="n">
        <f aca="false">IF(G1464="Male",VLOOKUP(H1464,'Shoe size conversion table'!$B$6:$D$22,3),VLOOKUP(H1464,'Shoe size conversion table'!$J$6:$L$22,3))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MONTH(C1464:C16431)</f>
        <v>7</v>
      </c>
      <c r="O1464" s="8" t="n">
        <f aca="false">K1464*(1-L1464)</f>
        <v>159</v>
      </c>
    </row>
    <row r="1465" customFormat="false" ht="11.4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IF(G1465="Male",VLOOKUP(H1465,'Shoe size conversion table'!$B$6:$D$22,2),VLOOKUP(H1465,'Shoe size conversion table'!$J$6:$L$22,2))</f>
        <v>43-44</v>
      </c>
      <c r="J1465" s="12" t="n">
        <f aca="false">IF(G1465="Male",VLOOKUP(H1465,'Shoe size conversion table'!$B$6:$D$22,3),VLOOKUP(H1465,'Shoe size conversion table'!$J$6:$L$22,3))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MONTH(C1465:C16432)</f>
        <v>7</v>
      </c>
      <c r="O1465" s="8" t="n">
        <f aca="false">K1465*(1-L1465)</f>
        <v>159</v>
      </c>
    </row>
    <row r="1466" customFormat="false" ht="11.4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IF(G1466="Male",VLOOKUP(H1466,'Shoe size conversion table'!$B$6:$D$22,2),VLOOKUP(H1466,'Shoe size conversion table'!$J$6:$L$22,2))</f>
        <v>40-41</v>
      </c>
      <c r="J1466" s="12" t="n">
        <f aca="false">IF(G1466="Male",VLOOKUP(H1466,'Shoe size conversion table'!$B$6:$D$22,3),VLOOKUP(H1466,'Shoe size conversion table'!$J$6:$L$22,3))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MONTH(C1466:C16433)</f>
        <v>7</v>
      </c>
      <c r="O1466" s="8" t="n">
        <f aca="false">K1466*(1-L1466)</f>
        <v>159</v>
      </c>
    </row>
    <row r="1467" customFormat="false" ht="11.4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IF(G1467="Male",VLOOKUP(H1467,'Shoe size conversion table'!$B$6:$D$22,2),VLOOKUP(H1467,'Shoe size conversion table'!$J$6:$L$22,2))</f>
        <v>37</v>
      </c>
      <c r="J1467" s="12" t="n">
        <f aca="false">IF(G1467="Male",VLOOKUP(H1467,'Shoe size conversion table'!$B$6:$D$22,3),VLOOKUP(H1467,'Shoe size conversion table'!$J$6:$L$22,3))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MONTH(C1467:C16434)</f>
        <v>7</v>
      </c>
      <c r="O1467" s="8" t="n">
        <f aca="false">K1467*(1-L1467)</f>
        <v>84.5</v>
      </c>
    </row>
    <row r="1468" customFormat="false" ht="11.4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IF(G1468="Male",VLOOKUP(H1468,'Shoe size conversion table'!$B$6:$D$22,2),VLOOKUP(H1468,'Shoe size conversion table'!$J$6:$L$22,2))</f>
        <v>42-43</v>
      </c>
      <c r="J1468" s="12" t="n">
        <f aca="false">IF(G1468="Male",VLOOKUP(H1468,'Shoe size conversion table'!$B$6:$D$22,3),VLOOKUP(H1468,'Shoe size conversion table'!$J$6:$L$22,3))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MONTH(C1468:C16435)</f>
        <v>7</v>
      </c>
      <c r="O1468" s="8" t="n">
        <f aca="false">K1468*(1-L1468)</f>
        <v>149</v>
      </c>
    </row>
    <row r="1469" customFormat="false" ht="11.4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IF(G1469="Male",VLOOKUP(H1469,'Shoe size conversion table'!$B$6:$D$22,2),VLOOKUP(H1469,'Shoe size conversion table'!$J$6:$L$22,2))</f>
        <v>47</v>
      </c>
      <c r="J1469" s="12" t="n">
        <f aca="false">IF(G1469="Male",VLOOKUP(H1469,'Shoe size conversion table'!$B$6:$D$22,3),VLOOKUP(H1469,'Shoe size conversion table'!$J$6:$L$22,3))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MONTH(C1469:C16436)</f>
        <v>7</v>
      </c>
      <c r="O1469" s="8" t="n">
        <f aca="false">K1469*(1-L1469)</f>
        <v>179</v>
      </c>
    </row>
    <row r="1470" customFormat="false" ht="11.4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IF(G1470="Male",VLOOKUP(H1470,'Shoe size conversion table'!$B$6:$D$22,2),VLOOKUP(H1470,'Shoe size conversion table'!$J$6:$L$22,2))</f>
        <v>37-38</v>
      </c>
      <c r="J1470" s="12" t="n">
        <f aca="false">IF(G1470="Male",VLOOKUP(H1470,'Shoe size conversion table'!$B$6:$D$22,3),VLOOKUP(H1470,'Shoe size conversion table'!$J$6:$L$22,3))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MONTH(C1470:C16437)</f>
        <v>7</v>
      </c>
      <c r="O1470" s="8" t="n">
        <f aca="false">K1470*(1-L1470)</f>
        <v>64.5</v>
      </c>
    </row>
    <row r="1471" customFormat="false" ht="11.4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IF(G1471="Male",VLOOKUP(H1471,'Shoe size conversion table'!$B$6:$D$22,2),VLOOKUP(H1471,'Shoe size conversion table'!$J$6:$L$22,2))</f>
        <v>43-44</v>
      </c>
      <c r="J1471" s="12" t="n">
        <f aca="false">IF(G1471="Male",VLOOKUP(H1471,'Shoe size conversion table'!$B$6:$D$22,3),VLOOKUP(H1471,'Shoe size conversion table'!$J$6:$L$22,3))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MONTH(C1471:C16438)</f>
        <v>7</v>
      </c>
      <c r="O1471" s="8" t="n">
        <f aca="false">K1471*(1-L1471)</f>
        <v>64.5</v>
      </c>
    </row>
    <row r="1472" customFormat="false" ht="11.4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IF(G1472="Male",VLOOKUP(H1472,'Shoe size conversion table'!$B$6:$D$22,2),VLOOKUP(H1472,'Shoe size conversion table'!$J$6:$L$22,2))</f>
        <v>42-43</v>
      </c>
      <c r="J1472" s="12" t="n">
        <f aca="false">IF(G1472="Male",VLOOKUP(H1472,'Shoe size conversion table'!$B$6:$D$22,3),VLOOKUP(H1472,'Shoe size conversion table'!$J$6:$L$22,3))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MONTH(C1472:C16439)</f>
        <v>7</v>
      </c>
      <c r="O1472" s="8" t="n">
        <f aca="false">K1472*(1-L1472)</f>
        <v>159</v>
      </c>
    </row>
    <row r="1473" customFormat="false" ht="11.4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IF(G1473="Male",VLOOKUP(H1473,'Shoe size conversion table'!$B$6:$D$22,2),VLOOKUP(H1473,'Shoe size conversion table'!$J$6:$L$22,2))</f>
        <v>40-41</v>
      </c>
      <c r="J1473" s="12" t="n">
        <f aca="false">IF(G1473="Male",VLOOKUP(H1473,'Shoe size conversion table'!$B$6:$D$22,3),VLOOKUP(H1473,'Shoe size conversion table'!$J$6:$L$22,3))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MONTH(C1473:C16440)</f>
        <v>7</v>
      </c>
      <c r="O1473" s="8" t="n">
        <f aca="false">K1473*(1-L1473)</f>
        <v>89.5</v>
      </c>
    </row>
    <row r="1474" customFormat="false" ht="11.4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IF(G1474="Male",VLOOKUP(H1474,'Shoe size conversion table'!$B$6:$D$22,2),VLOOKUP(H1474,'Shoe size conversion table'!$J$6:$L$22,2))</f>
        <v>37</v>
      </c>
      <c r="J1474" s="12" t="n">
        <f aca="false">IF(G1474="Male",VLOOKUP(H1474,'Shoe size conversion table'!$B$6:$D$22,3),VLOOKUP(H1474,'Shoe size conversion table'!$J$6:$L$22,3))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MONTH(C1474:C16441)</f>
        <v>7</v>
      </c>
      <c r="O1474" s="8" t="n">
        <f aca="false">K1474*(1-L1474)</f>
        <v>159.2</v>
      </c>
    </row>
    <row r="1475" customFormat="false" ht="11.4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IF(G1475="Male",VLOOKUP(H1475,'Shoe size conversion table'!$B$6:$D$22,2),VLOOKUP(H1475,'Shoe size conversion table'!$J$6:$L$22,2))</f>
        <v>38</v>
      </c>
      <c r="J1475" s="12" t="n">
        <f aca="false">IF(G1475="Male",VLOOKUP(H1475,'Shoe size conversion table'!$B$6:$D$22,3),VLOOKUP(H1475,'Shoe size conversion table'!$J$6:$L$22,3))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MONTH(C1475:C16442)</f>
        <v>7</v>
      </c>
      <c r="O1475" s="8" t="n">
        <f aca="false">K1475*(1-L1475)</f>
        <v>139</v>
      </c>
    </row>
    <row r="1476" customFormat="false" ht="11.4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IF(G1476="Male",VLOOKUP(H1476,'Shoe size conversion table'!$B$6:$D$22,2),VLOOKUP(H1476,'Shoe size conversion table'!$J$6:$L$22,2))</f>
        <v>43</v>
      </c>
      <c r="J1476" s="12" t="n">
        <f aca="false">IF(G1476="Male",VLOOKUP(H1476,'Shoe size conversion table'!$B$6:$D$22,3),VLOOKUP(H1476,'Shoe size conversion table'!$J$6:$L$22,3))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MONTH(C1476:C16443)</f>
        <v>7</v>
      </c>
      <c r="O1476" s="8" t="n">
        <f aca="false">K1476*(1-L1476)</f>
        <v>149</v>
      </c>
    </row>
    <row r="1477" customFormat="false" ht="11.4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IF(G1477="Male",VLOOKUP(H1477,'Shoe size conversion table'!$B$6:$D$22,2),VLOOKUP(H1477,'Shoe size conversion table'!$J$6:$L$22,2))</f>
        <v>42</v>
      </c>
      <c r="J1477" s="12" t="n">
        <f aca="false">IF(G1477="Male",VLOOKUP(H1477,'Shoe size conversion table'!$B$6:$D$22,3),VLOOKUP(H1477,'Shoe size conversion table'!$J$6:$L$22,3))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MONTH(C1477:C16444)</f>
        <v>7</v>
      </c>
      <c r="O1477" s="8" t="n">
        <f aca="false">K1477*(1-L1477)</f>
        <v>132.3</v>
      </c>
    </row>
    <row r="1478" customFormat="false" ht="11.4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IF(G1478="Male",VLOOKUP(H1478,'Shoe size conversion table'!$B$6:$D$22,2),VLOOKUP(H1478,'Shoe size conversion table'!$J$6:$L$22,2))</f>
        <v>43-44</v>
      </c>
      <c r="J1478" s="12" t="n">
        <f aca="false">IF(G1478="Male",VLOOKUP(H1478,'Shoe size conversion table'!$B$6:$D$22,3),VLOOKUP(H1478,'Shoe size conversion table'!$J$6:$L$22,3))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MONTH(C1478:C16445)</f>
        <v>7</v>
      </c>
      <c r="O1478" s="8" t="n">
        <f aca="false">K1478*(1-L1478)</f>
        <v>64.5</v>
      </c>
    </row>
    <row r="1479" customFormat="false" ht="11.4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IF(G1479="Male",VLOOKUP(H1479,'Shoe size conversion table'!$B$6:$D$22,2),VLOOKUP(H1479,'Shoe size conversion table'!$J$6:$L$22,2))</f>
        <v>37</v>
      </c>
      <c r="J1479" s="12" t="n">
        <f aca="false">IF(G1479="Male",VLOOKUP(H1479,'Shoe size conversion table'!$B$6:$D$22,3),VLOOKUP(H1479,'Shoe size conversion table'!$J$6:$L$22,3))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MONTH(C1479:C16446)</f>
        <v>7</v>
      </c>
      <c r="O1479" s="8" t="n">
        <f aca="false">K1479*(1-L1479)</f>
        <v>139</v>
      </c>
    </row>
    <row r="1480" customFormat="false" ht="11.4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IF(G1480="Male",VLOOKUP(H1480,'Shoe size conversion table'!$B$6:$D$22,2),VLOOKUP(H1480,'Shoe size conversion table'!$J$6:$L$22,2))</f>
        <v>44</v>
      </c>
      <c r="J1480" s="12" t="n">
        <f aca="false">IF(G1480="Male",VLOOKUP(H1480,'Shoe size conversion table'!$B$6:$D$22,3),VLOOKUP(H1480,'Shoe size conversion table'!$J$6:$L$22,3))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MONTH(C1480:C16447)</f>
        <v>7</v>
      </c>
      <c r="O1480" s="8" t="n">
        <f aca="false">K1480*(1-L1480)</f>
        <v>125.3</v>
      </c>
    </row>
    <row r="1481" customFormat="false" ht="11.4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IF(G1481="Male",VLOOKUP(H1481,'Shoe size conversion table'!$B$6:$D$22,2),VLOOKUP(H1481,'Shoe size conversion table'!$J$6:$L$22,2))</f>
        <v>40-41</v>
      </c>
      <c r="J1481" s="12" t="n">
        <f aca="false">IF(G1481="Male",VLOOKUP(H1481,'Shoe size conversion table'!$B$6:$D$22,3),VLOOKUP(H1481,'Shoe size conversion table'!$J$6:$L$22,3))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MONTH(C1481:C16448)</f>
        <v>7</v>
      </c>
      <c r="O1481" s="8" t="n">
        <f aca="false">K1481*(1-L1481)</f>
        <v>79.5</v>
      </c>
    </row>
    <row r="1482" customFormat="false" ht="11.4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IF(G1482="Male",VLOOKUP(H1482,'Shoe size conversion table'!$B$6:$D$22,2),VLOOKUP(H1482,'Shoe size conversion table'!$J$6:$L$22,2))</f>
        <v>37-38</v>
      </c>
      <c r="J1482" s="12" t="n">
        <f aca="false">IF(G1482="Male",VLOOKUP(H1482,'Shoe size conversion table'!$B$6:$D$22,3),VLOOKUP(H1482,'Shoe size conversion table'!$J$6:$L$22,3))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MONTH(C1482:C16449)</f>
        <v>7</v>
      </c>
      <c r="O1482" s="8" t="n">
        <f aca="false">K1482*(1-L1482)</f>
        <v>151.2</v>
      </c>
    </row>
    <row r="1483" customFormat="false" ht="11.4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IF(G1483="Male",VLOOKUP(H1483,'Shoe size conversion table'!$B$6:$D$22,2),VLOOKUP(H1483,'Shoe size conversion table'!$J$6:$L$22,2))</f>
        <v>43-44</v>
      </c>
      <c r="J1483" s="12" t="n">
        <f aca="false">IF(G1483="Male",VLOOKUP(H1483,'Shoe size conversion table'!$B$6:$D$22,3),VLOOKUP(H1483,'Shoe size conversion table'!$J$6:$L$22,3))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MONTH(C1483:C16450)</f>
        <v>7</v>
      </c>
      <c r="O1483" s="8" t="n">
        <f aca="false">K1483*(1-L1483)</f>
        <v>139</v>
      </c>
    </row>
    <row r="1484" customFormat="false" ht="11.4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IF(G1484="Male",VLOOKUP(H1484,'Shoe size conversion table'!$B$6:$D$22,2),VLOOKUP(H1484,'Shoe size conversion table'!$J$6:$L$22,2))</f>
        <v>43-44</v>
      </c>
      <c r="J1484" s="12" t="n">
        <f aca="false">IF(G1484="Male",VLOOKUP(H1484,'Shoe size conversion table'!$B$6:$D$22,3),VLOOKUP(H1484,'Shoe size conversion table'!$J$6:$L$22,3))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MONTH(C1484:C16451)</f>
        <v>7</v>
      </c>
      <c r="O1484" s="8" t="n">
        <f aca="false">K1484*(1-L1484)</f>
        <v>97.3</v>
      </c>
    </row>
    <row r="1485" customFormat="false" ht="11.4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IF(G1485="Male",VLOOKUP(H1485,'Shoe size conversion table'!$B$6:$D$22,2),VLOOKUP(H1485,'Shoe size conversion table'!$J$6:$L$22,2))</f>
        <v>44</v>
      </c>
      <c r="J1485" s="12" t="n">
        <f aca="false">IF(G1485="Male",VLOOKUP(H1485,'Shoe size conversion table'!$B$6:$D$22,3),VLOOKUP(H1485,'Shoe size conversion table'!$J$6:$L$22,3))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MONTH(C1485:C16452)</f>
        <v>7</v>
      </c>
      <c r="O1485" s="8" t="n">
        <f aca="false">K1485*(1-L1485)</f>
        <v>119.2</v>
      </c>
    </row>
    <row r="1486" customFormat="false" ht="11.4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IF(G1486="Male",VLOOKUP(H1486,'Shoe size conversion table'!$B$6:$D$22,2),VLOOKUP(H1486,'Shoe size conversion table'!$J$6:$L$22,2))</f>
        <v>42</v>
      </c>
      <c r="J1486" s="12" t="n">
        <f aca="false">IF(G1486="Male",VLOOKUP(H1486,'Shoe size conversion table'!$B$6:$D$22,3),VLOOKUP(H1486,'Shoe size conversion table'!$J$6:$L$22,3))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MONTH(C1486:C16453)</f>
        <v>7</v>
      </c>
      <c r="O1486" s="8" t="n">
        <f aca="false">K1486*(1-L1486)</f>
        <v>132.3</v>
      </c>
    </row>
    <row r="1487" customFormat="false" ht="11.4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IF(G1487="Male",VLOOKUP(H1487,'Shoe size conversion table'!$B$6:$D$22,2),VLOOKUP(H1487,'Shoe size conversion table'!$J$6:$L$22,2))</f>
        <v>37-38</v>
      </c>
      <c r="J1487" s="12" t="n">
        <f aca="false">IF(G1487="Male",VLOOKUP(H1487,'Shoe size conversion table'!$B$6:$D$22,3),VLOOKUP(H1487,'Shoe size conversion table'!$J$6:$L$22,3))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MONTH(C1487:C16454)</f>
        <v>7</v>
      </c>
      <c r="O1487" s="8" t="n">
        <f aca="false">K1487*(1-L1487)</f>
        <v>64.5</v>
      </c>
    </row>
    <row r="1488" customFormat="false" ht="11.4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IF(G1488="Male",VLOOKUP(H1488,'Shoe size conversion table'!$B$6:$D$22,2),VLOOKUP(H1488,'Shoe size conversion table'!$J$6:$L$22,2))</f>
        <v>45</v>
      </c>
      <c r="J1488" s="12" t="n">
        <f aca="false">IF(G1488="Male",VLOOKUP(H1488,'Shoe size conversion table'!$B$6:$D$22,3),VLOOKUP(H1488,'Shoe size conversion table'!$J$6:$L$22,3))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MONTH(C1488:C16455)</f>
        <v>7</v>
      </c>
      <c r="O1488" s="8" t="n">
        <f aca="false">K1488*(1-L1488)</f>
        <v>143.2</v>
      </c>
    </row>
    <row r="1489" customFormat="false" ht="11.4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IF(G1489="Male",VLOOKUP(H1489,'Shoe size conversion table'!$B$6:$D$22,2),VLOOKUP(H1489,'Shoe size conversion table'!$J$6:$L$22,2))</f>
        <v>39</v>
      </c>
      <c r="J1489" s="12" t="n">
        <f aca="false">IF(G1489="Male",VLOOKUP(H1489,'Shoe size conversion table'!$B$6:$D$22,3),VLOOKUP(H1489,'Shoe size conversion table'!$J$6:$L$22,3))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MONTH(C1489:C16456)</f>
        <v>7</v>
      </c>
      <c r="O1489" s="8" t="n">
        <f aca="false">K1489*(1-L1489)</f>
        <v>199</v>
      </c>
    </row>
    <row r="1490" customFormat="false" ht="11.4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IF(G1490="Male",VLOOKUP(H1490,'Shoe size conversion table'!$B$6:$D$22,2),VLOOKUP(H1490,'Shoe size conversion table'!$J$6:$L$22,2))</f>
        <v>38-39</v>
      </c>
      <c r="J1490" s="12" t="n">
        <f aca="false">IF(G1490="Male",VLOOKUP(H1490,'Shoe size conversion table'!$B$6:$D$22,3),VLOOKUP(H1490,'Shoe size conversion table'!$J$6:$L$22,3))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MONTH(C1490:C16457)</f>
        <v>7</v>
      </c>
      <c r="O1490" s="8" t="n">
        <f aca="false">K1490*(1-L1490)</f>
        <v>161.1</v>
      </c>
    </row>
    <row r="1491" customFormat="false" ht="11.4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IF(G1491="Male",VLOOKUP(H1491,'Shoe size conversion table'!$B$6:$D$22,2),VLOOKUP(H1491,'Shoe size conversion table'!$J$6:$L$22,2))</f>
        <v>40</v>
      </c>
      <c r="J1491" s="12" t="n">
        <f aca="false">IF(G1491="Male",VLOOKUP(H1491,'Shoe size conversion table'!$B$6:$D$22,3),VLOOKUP(H1491,'Shoe size conversion table'!$J$6:$L$22,3))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MONTH(C1491:C16458)</f>
        <v>7</v>
      </c>
      <c r="O1491" s="8" t="n">
        <f aca="false">K1491*(1-L1491)</f>
        <v>159.2</v>
      </c>
    </row>
    <row r="1492" customFormat="false" ht="11.4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IF(G1492="Male",VLOOKUP(H1492,'Shoe size conversion table'!$B$6:$D$22,2),VLOOKUP(H1492,'Shoe size conversion table'!$J$6:$L$22,2))</f>
        <v>42-43</v>
      </c>
      <c r="J1492" s="12" t="n">
        <f aca="false">IF(G1492="Male",VLOOKUP(H1492,'Shoe size conversion table'!$B$6:$D$22,3),VLOOKUP(H1492,'Shoe size conversion table'!$J$6:$L$22,3))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MONTH(C1492:C16459)</f>
        <v>7</v>
      </c>
      <c r="O1492" s="8" t="n">
        <f aca="false">K1492*(1-L1492)</f>
        <v>159.2</v>
      </c>
    </row>
    <row r="1493" customFormat="false" ht="11.4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IF(G1493="Male",VLOOKUP(H1493,'Shoe size conversion table'!$B$6:$D$22,2),VLOOKUP(H1493,'Shoe size conversion table'!$J$6:$L$22,2))</f>
        <v>43-44</v>
      </c>
      <c r="J1493" s="12" t="n">
        <f aca="false">IF(G1493="Male",VLOOKUP(H1493,'Shoe size conversion table'!$B$6:$D$22,3),VLOOKUP(H1493,'Shoe size conversion table'!$J$6:$L$22,3))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MONTH(C1493:C16460)</f>
        <v>7</v>
      </c>
      <c r="O1493" s="8" t="n">
        <f aca="false">K1493*(1-L1493)</f>
        <v>64.5</v>
      </c>
    </row>
    <row r="1494" customFormat="false" ht="11.4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IF(G1494="Male",VLOOKUP(H1494,'Shoe size conversion table'!$B$6:$D$22,2),VLOOKUP(H1494,'Shoe size conversion table'!$J$6:$L$22,2))</f>
        <v>39</v>
      </c>
      <c r="J1494" s="12" t="n">
        <f aca="false">IF(G1494="Male",VLOOKUP(H1494,'Shoe size conversion table'!$B$6:$D$22,3),VLOOKUP(H1494,'Shoe size conversion table'!$J$6:$L$22,3))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MONTH(C1494:C16461)</f>
        <v>7</v>
      </c>
      <c r="O1494" s="8" t="n">
        <f aca="false">K1494*(1-L1494)</f>
        <v>134.1</v>
      </c>
    </row>
    <row r="1495" customFormat="false" ht="11.4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IF(G1495="Male",VLOOKUP(H1495,'Shoe size conversion table'!$B$6:$D$22,2),VLOOKUP(H1495,'Shoe size conversion table'!$J$6:$L$22,2))</f>
        <v>38-39</v>
      </c>
      <c r="J1495" s="12" t="n">
        <f aca="false">IF(G1495="Male",VLOOKUP(H1495,'Shoe size conversion table'!$B$6:$D$22,3),VLOOKUP(H1495,'Shoe size conversion table'!$J$6:$L$22,3))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MONTH(C1495:C16462)</f>
        <v>7</v>
      </c>
      <c r="O1495" s="8" t="n">
        <f aca="false">K1495*(1-L1495)</f>
        <v>139</v>
      </c>
    </row>
    <row r="1496" customFormat="false" ht="11.4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IF(G1496="Male",VLOOKUP(H1496,'Shoe size conversion table'!$B$6:$D$22,2),VLOOKUP(H1496,'Shoe size conversion table'!$J$6:$L$22,2))</f>
        <v>38</v>
      </c>
      <c r="J1496" s="12" t="n">
        <f aca="false">IF(G1496="Male",VLOOKUP(H1496,'Shoe size conversion table'!$B$6:$D$22,3),VLOOKUP(H1496,'Shoe size conversion table'!$J$6:$L$22,3))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MONTH(C1496:C16463)</f>
        <v>7</v>
      </c>
      <c r="O1496" s="8" t="n">
        <f aca="false">K1496*(1-L1496)</f>
        <v>79.5</v>
      </c>
    </row>
    <row r="1497" customFormat="false" ht="11.4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IF(G1497="Male",VLOOKUP(H1497,'Shoe size conversion table'!$B$6:$D$22,2),VLOOKUP(H1497,'Shoe size conversion table'!$J$6:$L$22,2))</f>
        <v>42-43</v>
      </c>
      <c r="J1497" s="12" t="n">
        <f aca="false">IF(G1497="Male",VLOOKUP(H1497,'Shoe size conversion table'!$B$6:$D$22,3),VLOOKUP(H1497,'Shoe size conversion table'!$J$6:$L$22,3))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MONTH(C1497:C16464)</f>
        <v>7</v>
      </c>
      <c r="O1497" s="8" t="n">
        <f aca="false">K1497*(1-L1497)</f>
        <v>159</v>
      </c>
    </row>
    <row r="1498" customFormat="false" ht="11.4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IF(G1498="Male",VLOOKUP(H1498,'Shoe size conversion table'!$B$6:$D$22,2),VLOOKUP(H1498,'Shoe size conversion table'!$J$6:$L$22,2))</f>
        <v>40-41</v>
      </c>
      <c r="J1498" s="12" t="n">
        <f aca="false">IF(G1498="Male",VLOOKUP(H1498,'Shoe size conversion table'!$B$6:$D$22,3),VLOOKUP(H1498,'Shoe size conversion table'!$J$6:$L$22,3))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MONTH(C1498:C16465)</f>
        <v>7</v>
      </c>
      <c r="O1498" s="8" t="n">
        <f aca="false">K1498*(1-L1498)</f>
        <v>199</v>
      </c>
    </row>
    <row r="1499" customFormat="false" ht="11.4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IF(G1499="Male",VLOOKUP(H1499,'Shoe size conversion table'!$B$6:$D$22,2),VLOOKUP(H1499,'Shoe size conversion table'!$J$6:$L$22,2))</f>
        <v>43</v>
      </c>
      <c r="J1499" s="12" t="n">
        <f aca="false">IF(G1499="Male",VLOOKUP(H1499,'Shoe size conversion table'!$B$6:$D$22,3),VLOOKUP(H1499,'Shoe size conversion table'!$J$6:$L$22,3))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MONTH(C1499:C16466)</f>
        <v>7</v>
      </c>
      <c r="O1499" s="8" t="n">
        <f aca="false">K1499*(1-L1499)</f>
        <v>149</v>
      </c>
    </row>
    <row r="1500" customFormat="false" ht="11.4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IF(G1500="Male",VLOOKUP(H1500,'Shoe size conversion table'!$B$6:$D$22,2),VLOOKUP(H1500,'Shoe size conversion table'!$J$6:$L$22,2))</f>
        <v>39</v>
      </c>
      <c r="J1500" s="12" t="n">
        <f aca="false">IF(G1500="Male",VLOOKUP(H1500,'Shoe size conversion table'!$B$6:$D$22,3),VLOOKUP(H1500,'Shoe size conversion table'!$J$6:$L$22,3))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MONTH(C1500:C16467)</f>
        <v>7</v>
      </c>
      <c r="O1500" s="8" t="n">
        <f aca="false">K1500*(1-L1500)</f>
        <v>139</v>
      </c>
    </row>
    <row r="1501" customFormat="false" ht="11.4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IF(G1501="Male",VLOOKUP(H1501,'Shoe size conversion table'!$B$6:$D$22,2),VLOOKUP(H1501,'Shoe size conversion table'!$J$6:$L$22,2))</f>
        <v>42-43</v>
      </c>
      <c r="J1501" s="12" t="n">
        <f aca="false">IF(G1501="Male",VLOOKUP(H1501,'Shoe size conversion table'!$B$6:$D$22,3),VLOOKUP(H1501,'Shoe size conversion table'!$J$6:$L$22,3))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MONTH(C1501:C16468)</f>
        <v>7</v>
      </c>
      <c r="O1501" s="8" t="n">
        <f aca="false">K1501*(1-L1501)</f>
        <v>199</v>
      </c>
    </row>
    <row r="1502" customFormat="false" ht="11.4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IF(G1502="Male",VLOOKUP(H1502,'Shoe size conversion table'!$B$6:$D$22,2),VLOOKUP(H1502,'Shoe size conversion table'!$J$6:$L$22,2))</f>
        <v>38</v>
      </c>
      <c r="J1502" s="12" t="n">
        <f aca="false">IF(G1502="Male",VLOOKUP(H1502,'Shoe size conversion table'!$B$6:$D$22,3),VLOOKUP(H1502,'Shoe size conversion table'!$J$6:$L$22,3))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MONTH(C1502:C16469)</f>
        <v>7</v>
      </c>
      <c r="O1502" s="8" t="n">
        <f aca="false">K1502*(1-L1502)</f>
        <v>129</v>
      </c>
    </row>
    <row r="1503" customFormat="false" ht="11.4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IF(G1503="Male",VLOOKUP(H1503,'Shoe size conversion table'!$B$6:$D$22,2),VLOOKUP(H1503,'Shoe size conversion table'!$J$6:$L$22,2))</f>
        <v>42</v>
      </c>
      <c r="J1503" s="12" t="n">
        <f aca="false">IF(G1503="Male",VLOOKUP(H1503,'Shoe size conversion table'!$B$6:$D$22,3),VLOOKUP(H1503,'Shoe size conversion table'!$J$6:$L$22,3))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MONTH(C1503:C16470)</f>
        <v>7</v>
      </c>
      <c r="O1503" s="8" t="n">
        <f aca="false">K1503*(1-L1503)</f>
        <v>139</v>
      </c>
    </row>
    <row r="1504" customFormat="false" ht="11.4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IF(G1504="Male",VLOOKUP(H1504,'Shoe size conversion table'!$B$6:$D$22,2),VLOOKUP(H1504,'Shoe size conversion table'!$J$6:$L$22,2))</f>
        <v>38-39</v>
      </c>
      <c r="J1504" s="12" t="n">
        <f aca="false">IF(G1504="Male",VLOOKUP(H1504,'Shoe size conversion table'!$B$6:$D$22,3),VLOOKUP(H1504,'Shoe size conversion table'!$J$6:$L$22,3))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MONTH(C1504:C16471)</f>
        <v>7</v>
      </c>
      <c r="O1504" s="8" t="n">
        <f aca="false">K1504*(1-L1504)</f>
        <v>189</v>
      </c>
    </row>
    <row r="1505" customFormat="false" ht="11.4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IF(G1505="Male",VLOOKUP(H1505,'Shoe size conversion table'!$B$6:$D$22,2),VLOOKUP(H1505,'Shoe size conversion table'!$J$6:$L$22,2))</f>
        <v>43-44</v>
      </c>
      <c r="J1505" s="12" t="n">
        <f aca="false">IF(G1505="Male",VLOOKUP(H1505,'Shoe size conversion table'!$B$6:$D$22,3),VLOOKUP(H1505,'Shoe size conversion table'!$J$6:$L$22,3))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MONTH(C1505:C16472)</f>
        <v>7</v>
      </c>
      <c r="O1505" s="8" t="n">
        <f aca="false">K1505*(1-L1505)</f>
        <v>119.2</v>
      </c>
    </row>
    <row r="1506" customFormat="false" ht="11.4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IF(G1506="Male",VLOOKUP(H1506,'Shoe size conversion table'!$B$6:$D$22,2),VLOOKUP(H1506,'Shoe size conversion table'!$J$6:$L$22,2))</f>
        <v>43-44</v>
      </c>
      <c r="J1506" s="12" t="n">
        <f aca="false">IF(G1506="Male",VLOOKUP(H1506,'Shoe size conversion table'!$B$6:$D$22,3),VLOOKUP(H1506,'Shoe size conversion table'!$J$6:$L$22,3))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MONTH(C1506:C16473)</f>
        <v>7</v>
      </c>
      <c r="O1506" s="8" t="n">
        <f aca="false">K1506*(1-L1506)</f>
        <v>139</v>
      </c>
    </row>
    <row r="1507" customFormat="false" ht="11.4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IF(G1507="Male",VLOOKUP(H1507,'Shoe size conversion table'!$B$6:$D$22,2),VLOOKUP(H1507,'Shoe size conversion table'!$J$6:$L$22,2))</f>
        <v>42-43</v>
      </c>
      <c r="J1507" s="12" t="n">
        <f aca="false">IF(G1507="Male",VLOOKUP(H1507,'Shoe size conversion table'!$B$6:$D$22,3),VLOOKUP(H1507,'Shoe size conversion table'!$J$6:$L$22,3))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MONTH(C1507:C16474)</f>
        <v>7</v>
      </c>
      <c r="O1507" s="8" t="n">
        <f aca="false">K1507*(1-L1507)</f>
        <v>189</v>
      </c>
    </row>
    <row r="1508" customFormat="false" ht="11.4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IF(G1508="Male",VLOOKUP(H1508,'Shoe size conversion table'!$B$6:$D$22,2),VLOOKUP(H1508,'Shoe size conversion table'!$J$6:$L$22,2))</f>
        <v>43</v>
      </c>
      <c r="J1508" s="12" t="n">
        <f aca="false">IF(G1508="Male",VLOOKUP(H1508,'Shoe size conversion table'!$B$6:$D$22,3),VLOOKUP(H1508,'Shoe size conversion table'!$J$6:$L$22,3))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MONTH(C1508:C16475)</f>
        <v>7</v>
      </c>
      <c r="O1508" s="8" t="n">
        <f aca="false">K1508*(1-L1508)</f>
        <v>135.2</v>
      </c>
    </row>
    <row r="1509" customFormat="false" ht="11.4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IF(G1509="Male",VLOOKUP(H1509,'Shoe size conversion table'!$B$6:$D$22,2),VLOOKUP(H1509,'Shoe size conversion table'!$J$6:$L$22,2))</f>
        <v>42</v>
      </c>
      <c r="J1509" s="12" t="n">
        <f aca="false">IF(G1509="Male",VLOOKUP(H1509,'Shoe size conversion table'!$B$6:$D$22,3),VLOOKUP(H1509,'Shoe size conversion table'!$J$6:$L$22,3))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MONTH(C1509:C16476)</f>
        <v>7</v>
      </c>
      <c r="O1509" s="8" t="n">
        <f aca="false">K1509*(1-L1509)</f>
        <v>97.3</v>
      </c>
    </row>
    <row r="1510" customFormat="false" ht="11.4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IF(G1510="Male",VLOOKUP(H1510,'Shoe size conversion table'!$B$6:$D$22,2),VLOOKUP(H1510,'Shoe size conversion table'!$J$6:$L$22,2))</f>
        <v>41</v>
      </c>
      <c r="J1510" s="12" t="n">
        <f aca="false">IF(G1510="Male",VLOOKUP(H1510,'Shoe size conversion table'!$B$6:$D$22,3),VLOOKUP(H1510,'Shoe size conversion table'!$J$6:$L$22,3))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MONTH(C1510:C16477)</f>
        <v>7</v>
      </c>
      <c r="O1510" s="8" t="n">
        <f aca="false">K1510*(1-L1510)</f>
        <v>152.1</v>
      </c>
    </row>
    <row r="1511" customFormat="false" ht="11.4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IF(G1511="Male",VLOOKUP(H1511,'Shoe size conversion table'!$B$6:$D$22,2),VLOOKUP(H1511,'Shoe size conversion table'!$J$6:$L$22,2))</f>
        <v>42</v>
      </c>
      <c r="J1511" s="12" t="n">
        <f aca="false">IF(G1511="Male",VLOOKUP(H1511,'Shoe size conversion table'!$B$6:$D$22,3),VLOOKUP(H1511,'Shoe size conversion table'!$J$6:$L$22,3))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MONTH(C1511:C16478)</f>
        <v>7</v>
      </c>
      <c r="O1511" s="8" t="n">
        <f aca="false">K1511*(1-L1511)</f>
        <v>199</v>
      </c>
    </row>
    <row r="1512" customFormat="false" ht="11.4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IF(G1512="Male",VLOOKUP(H1512,'Shoe size conversion table'!$B$6:$D$22,2),VLOOKUP(H1512,'Shoe size conversion table'!$J$6:$L$22,2))</f>
        <v>39</v>
      </c>
      <c r="J1512" s="12" t="n">
        <f aca="false">IF(G1512="Male",VLOOKUP(H1512,'Shoe size conversion table'!$B$6:$D$22,3),VLOOKUP(H1512,'Shoe size conversion table'!$J$6:$L$22,3))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MONTH(C1512:C16479)</f>
        <v>7</v>
      </c>
      <c r="O1512" s="8" t="n">
        <f aca="false">K1512*(1-L1512)</f>
        <v>169</v>
      </c>
    </row>
    <row r="1513" customFormat="false" ht="11.4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IF(G1513="Male",VLOOKUP(H1513,'Shoe size conversion table'!$B$6:$D$22,2),VLOOKUP(H1513,'Shoe size conversion table'!$J$6:$L$22,2))</f>
        <v>43</v>
      </c>
      <c r="J1513" s="12" t="n">
        <f aca="false">IF(G1513="Male",VLOOKUP(H1513,'Shoe size conversion table'!$B$6:$D$22,3),VLOOKUP(H1513,'Shoe size conversion table'!$J$6:$L$22,3))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MONTH(C1513:C16480)</f>
        <v>7</v>
      </c>
      <c r="O1513" s="8" t="n">
        <f aca="false">K1513*(1-L1513)</f>
        <v>149</v>
      </c>
    </row>
    <row r="1514" customFormat="false" ht="11.4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IF(G1514="Male",VLOOKUP(H1514,'Shoe size conversion table'!$B$6:$D$22,2),VLOOKUP(H1514,'Shoe size conversion table'!$J$6:$L$22,2))</f>
        <v>36</v>
      </c>
      <c r="J1514" s="12" t="n">
        <f aca="false">IF(G1514="Male",VLOOKUP(H1514,'Shoe size conversion table'!$B$6:$D$22,3),VLOOKUP(H1514,'Shoe size conversion table'!$J$6:$L$22,3))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MONTH(C1514:C16481)</f>
        <v>7</v>
      </c>
      <c r="O1514" s="8" t="n">
        <f aca="false">K1514*(1-L1514)</f>
        <v>111.3</v>
      </c>
    </row>
    <row r="1515" customFormat="false" ht="11.4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IF(G1515="Male",VLOOKUP(H1515,'Shoe size conversion table'!$B$6:$D$22,2),VLOOKUP(H1515,'Shoe size conversion table'!$J$6:$L$22,2))</f>
        <v>41-42</v>
      </c>
      <c r="J1515" s="12" t="n">
        <f aca="false">IF(G1515="Male",VLOOKUP(H1515,'Shoe size conversion table'!$B$6:$D$22,3),VLOOKUP(H1515,'Shoe size conversion table'!$J$6:$L$22,3))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MONTH(C1515:C16482)</f>
        <v>7</v>
      </c>
      <c r="O1515" s="8" t="n">
        <f aca="false">K1515*(1-L1515)</f>
        <v>169</v>
      </c>
    </row>
    <row r="1516" customFormat="false" ht="11.4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IF(G1516="Male",VLOOKUP(H1516,'Shoe size conversion table'!$B$6:$D$22,2),VLOOKUP(H1516,'Shoe size conversion table'!$J$6:$L$22,2))</f>
        <v>39-40</v>
      </c>
      <c r="J1516" s="12" t="n">
        <f aca="false">IF(G1516="Male",VLOOKUP(H1516,'Shoe size conversion table'!$B$6:$D$22,3),VLOOKUP(H1516,'Shoe size conversion table'!$J$6:$L$22,3))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MONTH(C1516:C16483)</f>
        <v>7</v>
      </c>
      <c r="O1516" s="8" t="n">
        <f aca="false">K1516*(1-L1516)</f>
        <v>159</v>
      </c>
    </row>
    <row r="1517" customFormat="false" ht="11.4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IF(G1517="Male",VLOOKUP(H1517,'Shoe size conversion table'!$B$6:$D$22,2),VLOOKUP(H1517,'Shoe size conversion table'!$J$6:$L$22,2))</f>
        <v>42-43</v>
      </c>
      <c r="J1517" s="12" t="n">
        <f aca="false">IF(G1517="Male",VLOOKUP(H1517,'Shoe size conversion table'!$B$6:$D$22,3),VLOOKUP(H1517,'Shoe size conversion table'!$J$6:$L$22,3))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MONTH(C1517:C16484)</f>
        <v>7</v>
      </c>
      <c r="O1517" s="8" t="n">
        <f aca="false">K1517*(1-L1517)</f>
        <v>159.2</v>
      </c>
    </row>
    <row r="1518" customFormat="false" ht="11.4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IF(G1518="Male",VLOOKUP(H1518,'Shoe size conversion table'!$B$6:$D$22,2),VLOOKUP(H1518,'Shoe size conversion table'!$J$6:$L$22,2))</f>
        <v>39</v>
      </c>
      <c r="J1518" s="12" t="n">
        <f aca="false">IF(G1518="Male",VLOOKUP(H1518,'Shoe size conversion table'!$B$6:$D$22,3),VLOOKUP(H1518,'Shoe size conversion table'!$J$6:$L$22,3))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MONTH(C1518:C16485)</f>
        <v>7</v>
      </c>
      <c r="O1518" s="8" t="n">
        <f aca="false">K1518*(1-L1518)</f>
        <v>152.1</v>
      </c>
    </row>
    <row r="1519" customFormat="false" ht="11.4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IF(G1519="Male",VLOOKUP(H1519,'Shoe size conversion table'!$B$6:$D$22,2),VLOOKUP(H1519,'Shoe size conversion table'!$J$6:$L$22,2))</f>
        <v>40-41</v>
      </c>
      <c r="J1519" s="12" t="n">
        <f aca="false">IF(G1519="Male",VLOOKUP(H1519,'Shoe size conversion table'!$B$6:$D$22,3),VLOOKUP(H1519,'Shoe size conversion table'!$J$6:$L$22,3))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MONTH(C1519:C16486)</f>
        <v>7</v>
      </c>
      <c r="O1519" s="8" t="n">
        <f aca="false">K1519*(1-L1519)</f>
        <v>64.5</v>
      </c>
    </row>
    <row r="1520" customFormat="false" ht="11.4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IF(G1520="Male",VLOOKUP(H1520,'Shoe size conversion table'!$B$6:$D$22,2),VLOOKUP(H1520,'Shoe size conversion table'!$J$6:$L$22,2))</f>
        <v>40-41</v>
      </c>
      <c r="J1520" s="12" t="n">
        <f aca="false">IF(G1520="Male",VLOOKUP(H1520,'Shoe size conversion table'!$B$6:$D$22,3),VLOOKUP(H1520,'Shoe size conversion table'!$J$6:$L$22,3))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MONTH(C1520:C16487)</f>
        <v>7</v>
      </c>
      <c r="O1520" s="8" t="n">
        <f aca="false">K1520*(1-L1520)</f>
        <v>159</v>
      </c>
    </row>
    <row r="1521" customFormat="false" ht="11.4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IF(G1521="Male",VLOOKUP(H1521,'Shoe size conversion table'!$B$6:$D$22,2),VLOOKUP(H1521,'Shoe size conversion table'!$J$6:$L$22,2))</f>
        <v>43</v>
      </c>
      <c r="J1521" s="12" t="n">
        <f aca="false">IF(G1521="Male",VLOOKUP(H1521,'Shoe size conversion table'!$B$6:$D$22,3),VLOOKUP(H1521,'Shoe size conversion table'!$J$6:$L$22,3))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MONTH(C1521:C16488)</f>
        <v>7</v>
      </c>
      <c r="O1521" s="8" t="n">
        <f aca="false">K1521*(1-L1521)</f>
        <v>149</v>
      </c>
    </row>
    <row r="1522" customFormat="false" ht="11.4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IF(G1522="Male",VLOOKUP(H1522,'Shoe size conversion table'!$B$6:$D$22,2),VLOOKUP(H1522,'Shoe size conversion table'!$J$6:$L$22,2))</f>
        <v>39-40</v>
      </c>
      <c r="J1522" s="12" t="n">
        <f aca="false">IF(G1522="Male",VLOOKUP(H1522,'Shoe size conversion table'!$B$6:$D$22,3),VLOOKUP(H1522,'Shoe size conversion table'!$J$6:$L$22,3))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MONTH(C1522:C16489)</f>
        <v>7</v>
      </c>
      <c r="O1522" s="8" t="n">
        <f aca="false">K1522*(1-L1522)</f>
        <v>159</v>
      </c>
    </row>
    <row r="1523" customFormat="false" ht="11.4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IF(G1523="Male",VLOOKUP(H1523,'Shoe size conversion table'!$B$6:$D$22,2),VLOOKUP(H1523,'Shoe size conversion table'!$J$6:$L$22,2))</f>
        <v>39-40</v>
      </c>
      <c r="J1523" s="12" t="n">
        <f aca="false">IF(G1523="Male",VLOOKUP(H1523,'Shoe size conversion table'!$B$6:$D$22,3),VLOOKUP(H1523,'Shoe size conversion table'!$J$6:$L$22,3))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MONTH(C1523:C16490)</f>
        <v>7</v>
      </c>
      <c r="O1523" s="8" t="n">
        <f aca="false">K1523*(1-L1523)</f>
        <v>189</v>
      </c>
    </row>
    <row r="1524" customFormat="false" ht="11.4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IF(G1524="Male",VLOOKUP(H1524,'Shoe size conversion table'!$B$6:$D$22,2),VLOOKUP(H1524,'Shoe size conversion table'!$J$6:$L$22,2))</f>
        <v>40-41</v>
      </c>
      <c r="J1524" s="12" t="n">
        <f aca="false">IF(G1524="Male",VLOOKUP(H1524,'Shoe size conversion table'!$B$6:$D$22,3),VLOOKUP(H1524,'Shoe size conversion table'!$J$6:$L$22,3))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MONTH(C1524:C16491)</f>
        <v>7</v>
      </c>
      <c r="O1524" s="8" t="n">
        <f aca="false">K1524*(1-L1524)</f>
        <v>199</v>
      </c>
    </row>
    <row r="1525" customFormat="false" ht="11.4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IF(G1525="Male",VLOOKUP(H1525,'Shoe size conversion table'!$B$6:$D$22,2),VLOOKUP(H1525,'Shoe size conversion table'!$J$6:$L$22,2))</f>
        <v>37</v>
      </c>
      <c r="J1525" s="12" t="n">
        <f aca="false">IF(G1525="Male",VLOOKUP(H1525,'Shoe size conversion table'!$B$6:$D$22,3),VLOOKUP(H1525,'Shoe size conversion table'!$J$6:$L$22,3))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MONTH(C1525:C16492)</f>
        <v>7</v>
      </c>
      <c r="O1525" s="8" t="n">
        <f aca="false">K1525*(1-L1525)</f>
        <v>135.2</v>
      </c>
    </row>
    <row r="1526" customFormat="false" ht="11.4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IF(G1526="Male",VLOOKUP(H1526,'Shoe size conversion table'!$B$6:$D$22,2),VLOOKUP(H1526,'Shoe size conversion table'!$J$6:$L$22,2))</f>
        <v>42-43</v>
      </c>
      <c r="J1526" s="12" t="n">
        <f aca="false">IF(G1526="Male",VLOOKUP(H1526,'Shoe size conversion table'!$B$6:$D$22,3),VLOOKUP(H1526,'Shoe size conversion table'!$J$6:$L$22,3))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MONTH(C1526:C16493)</f>
        <v>7</v>
      </c>
      <c r="O1526" s="8" t="n">
        <f aca="false">K1526*(1-L1526)</f>
        <v>199</v>
      </c>
    </row>
    <row r="1527" customFormat="false" ht="11.4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IF(G1527="Male",VLOOKUP(H1527,'Shoe size conversion table'!$B$6:$D$22,2),VLOOKUP(H1527,'Shoe size conversion table'!$J$6:$L$22,2))</f>
        <v>37-38</v>
      </c>
      <c r="J1527" s="12" t="n">
        <f aca="false">IF(G1527="Male",VLOOKUP(H1527,'Shoe size conversion table'!$B$6:$D$22,3),VLOOKUP(H1527,'Shoe size conversion table'!$J$6:$L$22,3))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MONTH(C1527:C16494)</f>
        <v>7</v>
      </c>
      <c r="O1527" s="8" t="n">
        <f aca="false">K1527*(1-L1527)</f>
        <v>169</v>
      </c>
    </row>
    <row r="1528" customFormat="false" ht="11.4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IF(G1528="Male",VLOOKUP(H1528,'Shoe size conversion table'!$B$6:$D$22,2),VLOOKUP(H1528,'Shoe size conversion table'!$J$6:$L$22,2))</f>
        <v>44-45</v>
      </c>
      <c r="J1528" s="12" t="n">
        <f aca="false">IF(G1528="Male",VLOOKUP(H1528,'Shoe size conversion table'!$B$6:$D$22,3),VLOOKUP(H1528,'Shoe size conversion table'!$J$6:$L$22,3))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MONTH(C1528:C16495)</f>
        <v>7</v>
      </c>
      <c r="O1528" s="8" t="n">
        <f aca="false">K1528*(1-L1528)</f>
        <v>119.2</v>
      </c>
    </row>
    <row r="1529" customFormat="false" ht="11.4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IF(G1529="Male",VLOOKUP(H1529,'Shoe size conversion table'!$B$6:$D$22,2),VLOOKUP(H1529,'Shoe size conversion table'!$J$6:$L$22,2))</f>
        <v>39</v>
      </c>
      <c r="J1529" s="12" t="n">
        <f aca="false">IF(G1529="Male",VLOOKUP(H1529,'Shoe size conversion table'!$B$6:$D$22,3),VLOOKUP(H1529,'Shoe size conversion table'!$J$6:$L$22,3))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MONTH(C1529:C16496)</f>
        <v>7</v>
      </c>
      <c r="O1529" s="8" t="n">
        <f aca="false">K1529*(1-L1529)</f>
        <v>169</v>
      </c>
    </row>
    <row r="1530" customFormat="false" ht="11.4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IF(G1530="Male",VLOOKUP(H1530,'Shoe size conversion table'!$B$6:$D$22,2),VLOOKUP(H1530,'Shoe size conversion table'!$J$6:$L$22,2))</f>
        <v>39-40</v>
      </c>
      <c r="J1530" s="12" t="n">
        <f aca="false">IF(G1530="Male",VLOOKUP(H1530,'Shoe size conversion table'!$B$6:$D$22,3),VLOOKUP(H1530,'Shoe size conversion table'!$J$6:$L$22,3))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MONTH(C1530:C16497)</f>
        <v>7</v>
      </c>
      <c r="O1530" s="8" t="n">
        <f aca="false">K1530*(1-L1530)</f>
        <v>159</v>
      </c>
    </row>
    <row r="1531" customFormat="false" ht="11.4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IF(G1531="Male",VLOOKUP(H1531,'Shoe size conversion table'!$B$6:$D$22,2),VLOOKUP(H1531,'Shoe size conversion table'!$J$6:$L$22,2))</f>
        <v>42</v>
      </c>
      <c r="J1531" s="12" t="n">
        <f aca="false">IF(G1531="Male",VLOOKUP(H1531,'Shoe size conversion table'!$B$6:$D$22,3),VLOOKUP(H1531,'Shoe size conversion table'!$J$6:$L$22,3))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MONTH(C1531:C16498)</f>
        <v>7</v>
      </c>
      <c r="O1531" s="8" t="n">
        <f aca="false">K1531*(1-L1531)</f>
        <v>169</v>
      </c>
    </row>
    <row r="1532" customFormat="false" ht="11.4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IF(G1532="Male",VLOOKUP(H1532,'Shoe size conversion table'!$B$6:$D$22,2),VLOOKUP(H1532,'Shoe size conversion table'!$J$6:$L$22,2))</f>
        <v>43-44</v>
      </c>
      <c r="J1532" s="12" t="n">
        <f aca="false">IF(G1532="Male",VLOOKUP(H1532,'Shoe size conversion table'!$B$6:$D$22,3),VLOOKUP(H1532,'Shoe size conversion table'!$J$6:$L$22,3))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MONTH(C1532:C16499)</f>
        <v>7</v>
      </c>
      <c r="O1532" s="8" t="n">
        <f aca="false">K1532*(1-L1532)</f>
        <v>119.2</v>
      </c>
    </row>
    <row r="1533" customFormat="false" ht="11.4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IF(G1533="Male",VLOOKUP(H1533,'Shoe size conversion table'!$B$6:$D$22,2),VLOOKUP(H1533,'Shoe size conversion table'!$J$6:$L$22,2))</f>
        <v>43</v>
      </c>
      <c r="J1533" s="12" t="n">
        <f aca="false">IF(G1533="Male",VLOOKUP(H1533,'Shoe size conversion table'!$B$6:$D$22,3),VLOOKUP(H1533,'Shoe size conversion table'!$J$6:$L$22,3))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MONTH(C1533:C16500)</f>
        <v>7</v>
      </c>
      <c r="O1533" s="8" t="n">
        <f aca="false">K1533*(1-L1533)</f>
        <v>170.1</v>
      </c>
    </row>
    <row r="1534" customFormat="false" ht="11.4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IF(G1534="Male",VLOOKUP(H1534,'Shoe size conversion table'!$B$6:$D$22,2),VLOOKUP(H1534,'Shoe size conversion table'!$J$6:$L$22,2))</f>
        <v>42-43</v>
      </c>
      <c r="J1534" s="12" t="n">
        <f aca="false">IF(G1534="Male",VLOOKUP(H1534,'Shoe size conversion table'!$B$6:$D$22,3),VLOOKUP(H1534,'Shoe size conversion table'!$J$6:$L$22,3))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MONTH(C1534:C16501)</f>
        <v>7</v>
      </c>
      <c r="O1534" s="8" t="n">
        <f aca="false">K1534*(1-L1534)</f>
        <v>139</v>
      </c>
    </row>
    <row r="1535" customFormat="false" ht="11.4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IF(G1535="Male",VLOOKUP(H1535,'Shoe size conversion table'!$B$6:$D$22,2),VLOOKUP(H1535,'Shoe size conversion table'!$J$6:$L$22,2))</f>
        <v>42</v>
      </c>
      <c r="J1535" s="12" t="n">
        <f aca="false">IF(G1535="Male",VLOOKUP(H1535,'Shoe size conversion table'!$B$6:$D$22,3),VLOOKUP(H1535,'Shoe size conversion table'!$J$6:$L$22,3))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MONTH(C1535:C16502)</f>
        <v>7</v>
      </c>
      <c r="O1535" s="8" t="n">
        <f aca="false">K1535*(1-L1535)</f>
        <v>125.3</v>
      </c>
    </row>
    <row r="1536" customFormat="false" ht="11.4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IF(G1536="Male",VLOOKUP(H1536,'Shoe size conversion table'!$B$6:$D$22,2),VLOOKUP(H1536,'Shoe size conversion table'!$J$6:$L$22,2))</f>
        <v>43</v>
      </c>
      <c r="J1536" s="12" t="n">
        <f aca="false">IF(G1536="Male",VLOOKUP(H1536,'Shoe size conversion table'!$B$6:$D$22,3),VLOOKUP(H1536,'Shoe size conversion table'!$J$6:$L$22,3))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MONTH(C1536:C16503)</f>
        <v>7</v>
      </c>
      <c r="O1536" s="8" t="n">
        <f aca="false">K1536*(1-L1536)</f>
        <v>84.5</v>
      </c>
    </row>
    <row r="1537" customFormat="false" ht="11.4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IF(G1537="Male",VLOOKUP(H1537,'Shoe size conversion table'!$B$6:$D$22,2),VLOOKUP(H1537,'Shoe size conversion table'!$J$6:$L$22,2))</f>
        <v>39</v>
      </c>
      <c r="J1537" s="12" t="n">
        <f aca="false">IF(G1537="Male",VLOOKUP(H1537,'Shoe size conversion table'!$B$6:$D$22,3),VLOOKUP(H1537,'Shoe size conversion table'!$J$6:$L$22,3))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MONTH(C1537:C16504)</f>
        <v>7</v>
      </c>
      <c r="O1537" s="8" t="n">
        <f aca="false">K1537*(1-L1537)</f>
        <v>169</v>
      </c>
    </row>
    <row r="1538" customFormat="false" ht="11.4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IF(G1538="Male",VLOOKUP(H1538,'Shoe size conversion table'!$B$6:$D$22,2),VLOOKUP(H1538,'Shoe size conversion table'!$J$6:$L$22,2))</f>
        <v>43</v>
      </c>
      <c r="J1538" s="12" t="n">
        <f aca="false">IF(G1538="Male",VLOOKUP(H1538,'Shoe size conversion table'!$B$6:$D$22,3),VLOOKUP(H1538,'Shoe size conversion table'!$J$6:$L$22,3))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MONTH(C1538:C16505)</f>
        <v>7</v>
      </c>
      <c r="O1538" s="8" t="n">
        <f aca="false">K1538*(1-L1538)</f>
        <v>116.1</v>
      </c>
    </row>
    <row r="1539" customFormat="false" ht="11.4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IF(G1539="Male",VLOOKUP(H1539,'Shoe size conversion table'!$B$6:$D$22,2),VLOOKUP(H1539,'Shoe size conversion table'!$J$6:$L$22,2))</f>
        <v>42</v>
      </c>
      <c r="J1539" s="12" t="n">
        <f aca="false">IF(G1539="Male",VLOOKUP(H1539,'Shoe size conversion table'!$B$6:$D$22,3),VLOOKUP(H1539,'Shoe size conversion table'!$J$6:$L$22,3))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MONTH(C1539:C16506)</f>
        <v>7</v>
      </c>
      <c r="O1539" s="8" t="n">
        <f aca="false">K1539*(1-L1539)</f>
        <v>169</v>
      </c>
    </row>
    <row r="1540" customFormat="false" ht="11.4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IF(G1540="Male",VLOOKUP(H1540,'Shoe size conversion table'!$B$6:$D$22,2),VLOOKUP(H1540,'Shoe size conversion table'!$J$6:$L$22,2))</f>
        <v>43</v>
      </c>
      <c r="J1540" s="12" t="n">
        <f aca="false">IF(G1540="Male",VLOOKUP(H1540,'Shoe size conversion table'!$B$6:$D$22,3),VLOOKUP(H1540,'Shoe size conversion table'!$J$6:$L$22,3))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MONTH(C1540:C16507)</f>
        <v>7</v>
      </c>
      <c r="O1540" s="8" t="n">
        <f aca="false">K1540*(1-L1540)</f>
        <v>169</v>
      </c>
    </row>
    <row r="1541" customFormat="false" ht="11.4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IF(G1541="Male",VLOOKUP(H1541,'Shoe size conversion table'!$B$6:$D$22,2),VLOOKUP(H1541,'Shoe size conversion table'!$J$6:$L$22,2))</f>
        <v>43-44</v>
      </c>
      <c r="J1541" s="12" t="n">
        <f aca="false">IF(G1541="Male",VLOOKUP(H1541,'Shoe size conversion table'!$B$6:$D$22,3),VLOOKUP(H1541,'Shoe size conversion table'!$J$6:$L$22,3))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MONTH(C1541:C16508)</f>
        <v>7</v>
      </c>
      <c r="O1541" s="8" t="n">
        <f aca="false">K1541*(1-L1541)</f>
        <v>79.5</v>
      </c>
    </row>
    <row r="1542" customFormat="false" ht="11.4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IF(G1542="Male",VLOOKUP(H1542,'Shoe size conversion table'!$B$6:$D$22,2),VLOOKUP(H1542,'Shoe size conversion table'!$J$6:$L$22,2))</f>
        <v>37</v>
      </c>
      <c r="J1542" s="12" t="n">
        <f aca="false">IF(G1542="Male",VLOOKUP(H1542,'Shoe size conversion table'!$B$6:$D$22,3),VLOOKUP(H1542,'Shoe size conversion table'!$J$6:$L$22,3))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MONTH(C1542:C16509)</f>
        <v>7</v>
      </c>
      <c r="O1542" s="8" t="n">
        <f aca="false">K1542*(1-L1542)</f>
        <v>134.1</v>
      </c>
    </row>
    <row r="1543" customFormat="false" ht="11.4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IF(G1543="Male",VLOOKUP(H1543,'Shoe size conversion table'!$B$6:$D$22,2),VLOOKUP(H1543,'Shoe size conversion table'!$J$6:$L$22,2))</f>
        <v>42-43</v>
      </c>
      <c r="J1543" s="12" t="n">
        <f aca="false">IF(G1543="Male",VLOOKUP(H1543,'Shoe size conversion table'!$B$6:$D$22,3),VLOOKUP(H1543,'Shoe size conversion table'!$J$6:$L$22,3))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MONTH(C1543:C16510)</f>
        <v>7</v>
      </c>
      <c r="O1543" s="8" t="n">
        <f aca="false">K1543*(1-L1543)</f>
        <v>74.5</v>
      </c>
    </row>
    <row r="1544" customFormat="false" ht="11.4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IF(G1544="Male",VLOOKUP(H1544,'Shoe size conversion table'!$B$6:$D$22,2),VLOOKUP(H1544,'Shoe size conversion table'!$J$6:$L$22,2))</f>
        <v>43</v>
      </c>
      <c r="J1544" s="12" t="n">
        <f aca="false">IF(G1544="Male",VLOOKUP(H1544,'Shoe size conversion table'!$B$6:$D$22,3),VLOOKUP(H1544,'Shoe size conversion table'!$J$6:$L$22,3))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MONTH(C1544:C16511)</f>
        <v>7</v>
      </c>
      <c r="O1544" s="8" t="n">
        <f aca="false">K1544*(1-L1544)</f>
        <v>199</v>
      </c>
    </row>
    <row r="1545" customFormat="false" ht="11.4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IF(G1545="Male",VLOOKUP(H1545,'Shoe size conversion table'!$B$6:$D$22,2),VLOOKUP(H1545,'Shoe size conversion table'!$J$6:$L$22,2))</f>
        <v>39-40</v>
      </c>
      <c r="J1545" s="12" t="n">
        <f aca="false">IF(G1545="Male",VLOOKUP(H1545,'Shoe size conversion table'!$B$6:$D$22,3),VLOOKUP(H1545,'Shoe size conversion table'!$J$6:$L$22,3))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MONTH(C1545:C16512)</f>
        <v>7</v>
      </c>
      <c r="O1545" s="8" t="n">
        <f aca="false">K1545*(1-L1545)</f>
        <v>169</v>
      </c>
    </row>
    <row r="1546" customFormat="false" ht="11.4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IF(G1546="Male",VLOOKUP(H1546,'Shoe size conversion table'!$B$6:$D$22,2),VLOOKUP(H1546,'Shoe size conversion table'!$J$6:$L$22,2))</f>
        <v>38-39</v>
      </c>
      <c r="J1546" s="12" t="n">
        <f aca="false">IF(G1546="Male",VLOOKUP(H1546,'Shoe size conversion table'!$B$6:$D$22,3),VLOOKUP(H1546,'Shoe size conversion table'!$J$6:$L$22,3))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MONTH(C1546:C16513)</f>
        <v>7</v>
      </c>
      <c r="O1546" s="8" t="n">
        <f aca="false">K1546*(1-L1546)</f>
        <v>179</v>
      </c>
    </row>
    <row r="1547" customFormat="false" ht="11.4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IF(G1547="Male",VLOOKUP(H1547,'Shoe size conversion table'!$B$6:$D$22,2),VLOOKUP(H1547,'Shoe size conversion table'!$J$6:$L$22,2))</f>
        <v>42-43</v>
      </c>
      <c r="J1547" s="12" t="n">
        <f aca="false">IF(G1547="Male",VLOOKUP(H1547,'Shoe size conversion table'!$B$6:$D$22,3),VLOOKUP(H1547,'Shoe size conversion table'!$J$6:$L$22,3))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MONTH(C1547:C16514)</f>
        <v>7</v>
      </c>
      <c r="O1547" s="8" t="n">
        <f aca="false">K1547*(1-L1547)</f>
        <v>159.2</v>
      </c>
    </row>
    <row r="1548" customFormat="false" ht="11.4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IF(G1548="Male",VLOOKUP(H1548,'Shoe size conversion table'!$B$6:$D$22,2),VLOOKUP(H1548,'Shoe size conversion table'!$J$6:$L$22,2))</f>
        <v>38</v>
      </c>
      <c r="J1548" s="12" t="n">
        <f aca="false">IF(G1548="Male",VLOOKUP(H1548,'Shoe size conversion table'!$B$6:$D$22,3),VLOOKUP(H1548,'Shoe size conversion table'!$J$6:$L$22,3))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MONTH(C1548:C16515)</f>
        <v>7</v>
      </c>
      <c r="O1548" s="8" t="n">
        <f aca="false">K1548*(1-L1548)</f>
        <v>161.1</v>
      </c>
    </row>
    <row r="1549" customFormat="false" ht="11.4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IF(G1549="Male",VLOOKUP(H1549,'Shoe size conversion table'!$B$6:$D$22,2),VLOOKUP(H1549,'Shoe size conversion table'!$J$6:$L$22,2))</f>
        <v>39</v>
      </c>
      <c r="J1549" s="12" t="n">
        <f aca="false">IF(G1549="Male",VLOOKUP(H1549,'Shoe size conversion table'!$B$6:$D$22,3),VLOOKUP(H1549,'Shoe size conversion table'!$J$6:$L$22,3))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MONTH(C1549:C16516)</f>
        <v>7</v>
      </c>
      <c r="O1549" s="8" t="n">
        <f aca="false">K1549*(1-L1549)</f>
        <v>149</v>
      </c>
    </row>
    <row r="1550" customFormat="false" ht="11.4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IF(G1550="Male",VLOOKUP(H1550,'Shoe size conversion table'!$B$6:$D$22,2),VLOOKUP(H1550,'Shoe size conversion table'!$J$6:$L$22,2))</f>
        <v>40</v>
      </c>
      <c r="J1550" s="12" t="n">
        <f aca="false">IF(G1550="Male",VLOOKUP(H1550,'Shoe size conversion table'!$B$6:$D$22,3),VLOOKUP(H1550,'Shoe size conversion table'!$J$6:$L$22,3))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MONTH(C1550:C16517)</f>
        <v>7</v>
      </c>
      <c r="O1550" s="8" t="n">
        <f aca="false">K1550*(1-L1550)</f>
        <v>64.5</v>
      </c>
    </row>
    <row r="1551" customFormat="false" ht="11.4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IF(G1551="Male",VLOOKUP(H1551,'Shoe size conversion table'!$B$6:$D$22,2),VLOOKUP(H1551,'Shoe size conversion table'!$J$6:$L$22,2))</f>
        <v>37</v>
      </c>
      <c r="J1551" s="12" t="n">
        <f aca="false">IF(G1551="Male",VLOOKUP(H1551,'Shoe size conversion table'!$B$6:$D$22,3),VLOOKUP(H1551,'Shoe size conversion table'!$J$6:$L$22,3))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MONTH(C1551:C16518)</f>
        <v>7</v>
      </c>
      <c r="O1551" s="8" t="n">
        <f aca="false">K1551*(1-L1551)</f>
        <v>179</v>
      </c>
    </row>
    <row r="1552" customFormat="false" ht="11.4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IF(G1552="Male",VLOOKUP(H1552,'Shoe size conversion table'!$B$6:$D$22,2),VLOOKUP(H1552,'Shoe size conversion table'!$J$6:$L$22,2))</f>
        <v>38-39</v>
      </c>
      <c r="J1552" s="12" t="n">
        <f aca="false">IF(G1552="Male",VLOOKUP(H1552,'Shoe size conversion table'!$B$6:$D$22,3),VLOOKUP(H1552,'Shoe size conversion table'!$J$6:$L$22,3))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MONTH(C1552:C16519)</f>
        <v>7</v>
      </c>
      <c r="O1552" s="8" t="n">
        <f aca="false">K1552*(1-L1552)</f>
        <v>104.3</v>
      </c>
    </row>
    <row r="1553" customFormat="false" ht="11.4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IF(G1553="Male",VLOOKUP(H1553,'Shoe size conversion table'!$B$6:$D$22,2),VLOOKUP(H1553,'Shoe size conversion table'!$J$6:$L$22,2))</f>
        <v>41</v>
      </c>
      <c r="J1553" s="12" t="n">
        <f aca="false">IF(G1553="Male",VLOOKUP(H1553,'Shoe size conversion table'!$B$6:$D$22,3),VLOOKUP(H1553,'Shoe size conversion table'!$J$6:$L$22,3))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MONTH(C1553:C16520)</f>
        <v>7</v>
      </c>
      <c r="O1553" s="8" t="n">
        <f aca="false">K1553*(1-L1553)</f>
        <v>79.5</v>
      </c>
    </row>
    <row r="1554" customFormat="false" ht="11.4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IF(G1554="Male",VLOOKUP(H1554,'Shoe size conversion table'!$B$6:$D$22,2),VLOOKUP(H1554,'Shoe size conversion table'!$J$6:$L$22,2))</f>
        <v>46</v>
      </c>
      <c r="J1554" s="12" t="n">
        <f aca="false">IF(G1554="Male",VLOOKUP(H1554,'Shoe size conversion table'!$B$6:$D$22,3),VLOOKUP(H1554,'Shoe size conversion table'!$J$6:$L$22,3))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MONTH(C1554:C16521)</f>
        <v>7</v>
      </c>
      <c r="O1554" s="8" t="n">
        <f aca="false">K1554*(1-L1554)</f>
        <v>132.3</v>
      </c>
    </row>
    <row r="1555" customFormat="false" ht="11.4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IF(G1555="Male",VLOOKUP(H1555,'Shoe size conversion table'!$B$6:$D$22,2),VLOOKUP(H1555,'Shoe size conversion table'!$J$6:$L$22,2))</f>
        <v>39-40</v>
      </c>
      <c r="J1555" s="12" t="n">
        <f aca="false">IF(G1555="Male",VLOOKUP(H1555,'Shoe size conversion table'!$B$6:$D$22,3),VLOOKUP(H1555,'Shoe size conversion table'!$J$6:$L$22,3))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MONTH(C1555:C16522)</f>
        <v>7</v>
      </c>
      <c r="O1555" s="8" t="n">
        <f aca="false">K1555*(1-L1555)</f>
        <v>139</v>
      </c>
    </row>
    <row r="1556" customFormat="false" ht="11.4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IF(G1556="Male",VLOOKUP(H1556,'Shoe size conversion table'!$B$6:$D$22,2),VLOOKUP(H1556,'Shoe size conversion table'!$J$6:$L$22,2))</f>
        <v>42-43</v>
      </c>
      <c r="J1556" s="12" t="n">
        <f aca="false">IF(G1556="Male",VLOOKUP(H1556,'Shoe size conversion table'!$B$6:$D$22,3),VLOOKUP(H1556,'Shoe size conversion table'!$J$6:$L$22,3))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MONTH(C1556:C16523)</f>
        <v>7</v>
      </c>
      <c r="O1556" s="8" t="n">
        <f aca="false">K1556*(1-L1556)</f>
        <v>139</v>
      </c>
    </row>
    <row r="1557" customFormat="false" ht="11.4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IF(G1557="Male",VLOOKUP(H1557,'Shoe size conversion table'!$B$6:$D$22,2),VLOOKUP(H1557,'Shoe size conversion table'!$J$6:$L$22,2))</f>
        <v>39</v>
      </c>
      <c r="J1557" s="12" t="n">
        <f aca="false">IF(G1557="Male",VLOOKUP(H1557,'Shoe size conversion table'!$B$6:$D$22,3),VLOOKUP(H1557,'Shoe size conversion table'!$J$6:$L$22,3))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MONTH(C1557:C16524)</f>
        <v>7</v>
      </c>
      <c r="O1557" s="8" t="n">
        <f aca="false">K1557*(1-L1557)</f>
        <v>125.3</v>
      </c>
    </row>
    <row r="1558" customFormat="false" ht="11.4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IF(G1558="Male",VLOOKUP(H1558,'Shoe size conversion table'!$B$6:$D$22,2),VLOOKUP(H1558,'Shoe size conversion table'!$J$6:$L$22,2))</f>
        <v>40</v>
      </c>
      <c r="J1558" s="12" t="n">
        <f aca="false">IF(G1558="Male",VLOOKUP(H1558,'Shoe size conversion table'!$B$6:$D$22,3),VLOOKUP(H1558,'Shoe size conversion table'!$J$6:$L$22,3))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MONTH(C1558:C16525)</f>
        <v>7</v>
      </c>
      <c r="O1558" s="8" t="n">
        <f aca="false">K1558*(1-L1558)</f>
        <v>89.5</v>
      </c>
    </row>
    <row r="1559" customFormat="false" ht="11.4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IF(G1559="Male",VLOOKUP(H1559,'Shoe size conversion table'!$B$6:$D$22,2),VLOOKUP(H1559,'Shoe size conversion table'!$J$6:$L$22,2))</f>
        <v>42-43</v>
      </c>
      <c r="J1559" s="12" t="n">
        <f aca="false">IF(G1559="Male",VLOOKUP(H1559,'Shoe size conversion table'!$B$6:$D$22,3),VLOOKUP(H1559,'Shoe size conversion table'!$J$6:$L$22,3))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MONTH(C1559:C16526)</f>
        <v>7</v>
      </c>
      <c r="O1559" s="8" t="n">
        <f aca="false">K1559*(1-L1559)</f>
        <v>199</v>
      </c>
    </row>
    <row r="1560" customFormat="false" ht="11.4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IF(G1560="Male",VLOOKUP(H1560,'Shoe size conversion table'!$B$6:$D$22,2),VLOOKUP(H1560,'Shoe size conversion table'!$J$6:$L$22,2))</f>
        <v>38-39</v>
      </c>
      <c r="J1560" s="12" t="n">
        <f aca="false">IF(G1560="Male",VLOOKUP(H1560,'Shoe size conversion table'!$B$6:$D$22,3),VLOOKUP(H1560,'Shoe size conversion table'!$J$6:$L$22,3))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MONTH(C1560:C16527)</f>
        <v>7</v>
      </c>
      <c r="O1560" s="8" t="n">
        <f aca="false">K1560*(1-L1560)</f>
        <v>99.5</v>
      </c>
    </row>
    <row r="1561" customFormat="false" ht="11.4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IF(G1561="Male",VLOOKUP(H1561,'Shoe size conversion table'!$B$6:$D$22,2),VLOOKUP(H1561,'Shoe size conversion table'!$J$6:$L$22,2))</f>
        <v>39-40</v>
      </c>
      <c r="J1561" s="12" t="n">
        <f aca="false">IF(G1561="Male",VLOOKUP(H1561,'Shoe size conversion table'!$B$6:$D$22,3),VLOOKUP(H1561,'Shoe size conversion table'!$J$6:$L$22,3))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MONTH(C1561:C16528)</f>
        <v>7</v>
      </c>
      <c r="O1561" s="8" t="n">
        <f aca="false">K1561*(1-L1561)</f>
        <v>125.1</v>
      </c>
    </row>
    <row r="1562" customFormat="false" ht="11.4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IF(G1562="Male",VLOOKUP(H1562,'Shoe size conversion table'!$B$6:$D$22,2),VLOOKUP(H1562,'Shoe size conversion table'!$J$6:$L$22,2))</f>
        <v>43</v>
      </c>
      <c r="J1562" s="12" t="n">
        <f aca="false">IF(G1562="Male",VLOOKUP(H1562,'Shoe size conversion table'!$B$6:$D$22,3),VLOOKUP(H1562,'Shoe size conversion table'!$J$6:$L$22,3))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MONTH(C1562:C16529)</f>
        <v>7</v>
      </c>
      <c r="O1562" s="8" t="n">
        <f aca="false">K1562*(1-L1562)</f>
        <v>169</v>
      </c>
    </row>
    <row r="1563" customFormat="false" ht="11.4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IF(G1563="Male",VLOOKUP(H1563,'Shoe size conversion table'!$B$6:$D$22,2),VLOOKUP(H1563,'Shoe size conversion table'!$J$6:$L$22,2))</f>
        <v>38-39</v>
      </c>
      <c r="J1563" s="12" t="n">
        <f aca="false">IF(G1563="Male",VLOOKUP(H1563,'Shoe size conversion table'!$B$6:$D$22,3),VLOOKUP(H1563,'Shoe size conversion table'!$J$6:$L$22,3))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MONTH(C1563:C16530)</f>
        <v>7</v>
      </c>
      <c r="O1563" s="8" t="n">
        <f aca="false">K1563*(1-L1563)</f>
        <v>159.2</v>
      </c>
    </row>
    <row r="1564" customFormat="false" ht="11.4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IF(G1564="Male",VLOOKUP(H1564,'Shoe size conversion table'!$B$6:$D$22,2),VLOOKUP(H1564,'Shoe size conversion table'!$J$6:$L$22,2))</f>
        <v>42-43</v>
      </c>
      <c r="J1564" s="12" t="n">
        <f aca="false">IF(G1564="Male",VLOOKUP(H1564,'Shoe size conversion table'!$B$6:$D$22,3),VLOOKUP(H1564,'Shoe size conversion table'!$J$6:$L$22,3))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MONTH(C1564:C16531)</f>
        <v>7</v>
      </c>
      <c r="O1564" s="8" t="n">
        <f aca="false">K1564*(1-L1564)</f>
        <v>84.5</v>
      </c>
    </row>
    <row r="1565" customFormat="false" ht="11.4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IF(G1565="Male",VLOOKUP(H1565,'Shoe size conversion table'!$B$6:$D$22,2),VLOOKUP(H1565,'Shoe size conversion table'!$J$6:$L$22,2))</f>
        <v>38</v>
      </c>
      <c r="J1565" s="12" t="n">
        <f aca="false">IF(G1565="Male",VLOOKUP(H1565,'Shoe size conversion table'!$B$6:$D$22,3),VLOOKUP(H1565,'Shoe size conversion table'!$J$6:$L$22,3))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MONTH(C1565:C16532)</f>
        <v>7</v>
      </c>
      <c r="O1565" s="8" t="n">
        <f aca="false">K1565*(1-L1565)</f>
        <v>119.2</v>
      </c>
    </row>
    <row r="1566" customFormat="false" ht="11.4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IF(G1566="Male",VLOOKUP(H1566,'Shoe size conversion table'!$B$6:$D$22,2),VLOOKUP(H1566,'Shoe size conversion table'!$J$6:$L$22,2))</f>
        <v>39</v>
      </c>
      <c r="J1566" s="12" t="n">
        <f aca="false">IF(G1566="Male",VLOOKUP(H1566,'Shoe size conversion table'!$B$6:$D$22,3),VLOOKUP(H1566,'Shoe size conversion table'!$J$6:$L$22,3))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MONTH(C1566:C16533)</f>
        <v>7</v>
      </c>
      <c r="O1566" s="8" t="n">
        <f aca="false">K1566*(1-L1566)</f>
        <v>64.5</v>
      </c>
    </row>
    <row r="1567" customFormat="false" ht="11.4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IF(G1567="Male",VLOOKUP(H1567,'Shoe size conversion table'!$B$6:$D$22,2),VLOOKUP(H1567,'Shoe size conversion table'!$J$6:$L$22,2))</f>
        <v>37-38</v>
      </c>
      <c r="J1567" s="12" t="n">
        <f aca="false">IF(G1567="Male",VLOOKUP(H1567,'Shoe size conversion table'!$B$6:$D$22,3),VLOOKUP(H1567,'Shoe size conversion table'!$J$6:$L$22,3))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MONTH(C1567:C16534)</f>
        <v>7</v>
      </c>
      <c r="O1567" s="8" t="n">
        <f aca="false">K1567*(1-L1567)</f>
        <v>169</v>
      </c>
    </row>
    <row r="1568" customFormat="false" ht="11.4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IF(G1568="Male",VLOOKUP(H1568,'Shoe size conversion table'!$B$6:$D$22,2),VLOOKUP(H1568,'Shoe size conversion table'!$J$6:$L$22,2))</f>
        <v>39</v>
      </c>
      <c r="J1568" s="12" t="n">
        <f aca="false">IF(G1568="Male",VLOOKUP(H1568,'Shoe size conversion table'!$B$6:$D$22,3),VLOOKUP(H1568,'Shoe size conversion table'!$J$6:$L$22,3))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MONTH(C1568:C16535)</f>
        <v>7</v>
      </c>
      <c r="O1568" s="8" t="n">
        <f aca="false">K1568*(1-L1568)</f>
        <v>149</v>
      </c>
    </row>
    <row r="1569" customFormat="false" ht="11.4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IF(G1569="Male",VLOOKUP(H1569,'Shoe size conversion table'!$B$6:$D$22,2),VLOOKUP(H1569,'Shoe size conversion table'!$J$6:$L$22,2))</f>
        <v>39-40</v>
      </c>
      <c r="J1569" s="12" t="n">
        <f aca="false">IF(G1569="Male",VLOOKUP(H1569,'Shoe size conversion table'!$B$6:$D$22,3),VLOOKUP(H1569,'Shoe size conversion table'!$J$6:$L$22,3))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MONTH(C1569:C16536)</f>
        <v>7</v>
      </c>
      <c r="O1569" s="8" t="n">
        <f aca="false">K1569*(1-L1569)</f>
        <v>103.2</v>
      </c>
    </row>
    <row r="1570" customFormat="false" ht="11.4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IF(G1570="Male",VLOOKUP(H1570,'Shoe size conversion table'!$B$6:$D$22,2),VLOOKUP(H1570,'Shoe size conversion table'!$J$6:$L$22,2))</f>
        <v>43</v>
      </c>
      <c r="J1570" s="12" t="n">
        <f aca="false">IF(G1570="Male",VLOOKUP(H1570,'Shoe size conversion table'!$B$6:$D$22,3),VLOOKUP(H1570,'Shoe size conversion table'!$J$6:$L$22,3))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MONTH(C1570:C16537)</f>
        <v>7</v>
      </c>
      <c r="O1570" s="8" t="n">
        <f aca="false">K1570*(1-L1570)</f>
        <v>169</v>
      </c>
    </row>
    <row r="1571" customFormat="false" ht="11.4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IF(G1571="Male",VLOOKUP(H1571,'Shoe size conversion table'!$B$6:$D$22,2),VLOOKUP(H1571,'Shoe size conversion table'!$J$6:$L$22,2))</f>
        <v>44</v>
      </c>
      <c r="J1571" s="12" t="n">
        <f aca="false">IF(G1571="Male",VLOOKUP(H1571,'Shoe size conversion table'!$B$6:$D$22,3),VLOOKUP(H1571,'Shoe size conversion table'!$J$6:$L$22,3))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MONTH(C1571:C16538)</f>
        <v>7</v>
      </c>
      <c r="O1571" s="8" t="n">
        <f aca="false">K1571*(1-L1571)</f>
        <v>169</v>
      </c>
    </row>
    <row r="1572" customFormat="false" ht="11.4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IF(G1572="Male",VLOOKUP(H1572,'Shoe size conversion table'!$B$6:$D$22,2),VLOOKUP(H1572,'Shoe size conversion table'!$J$6:$L$22,2))</f>
        <v>39-40</v>
      </c>
      <c r="J1572" s="12" t="n">
        <f aca="false">IF(G1572="Male",VLOOKUP(H1572,'Shoe size conversion table'!$B$6:$D$22,3),VLOOKUP(H1572,'Shoe size conversion table'!$J$6:$L$22,3))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MONTH(C1572:C16539)</f>
        <v>7</v>
      </c>
      <c r="O1572" s="8" t="n">
        <f aca="false">K1572*(1-L1572)</f>
        <v>169</v>
      </c>
    </row>
    <row r="1573" customFormat="false" ht="11.4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IF(G1573="Male",VLOOKUP(H1573,'Shoe size conversion table'!$B$6:$D$22,2),VLOOKUP(H1573,'Shoe size conversion table'!$J$6:$L$22,2))</f>
        <v>37-38</v>
      </c>
      <c r="J1573" s="12" t="n">
        <f aca="false">IF(G1573="Male",VLOOKUP(H1573,'Shoe size conversion table'!$B$6:$D$22,3),VLOOKUP(H1573,'Shoe size conversion table'!$J$6:$L$22,3))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MONTH(C1573:C16540)</f>
        <v>7</v>
      </c>
      <c r="O1573" s="8" t="n">
        <f aca="false">K1573*(1-L1573)</f>
        <v>84.5</v>
      </c>
    </row>
    <row r="1574" customFormat="false" ht="11.4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IF(G1574="Male",VLOOKUP(H1574,'Shoe size conversion table'!$B$6:$D$22,2),VLOOKUP(H1574,'Shoe size conversion table'!$J$6:$L$22,2))</f>
        <v>42-43</v>
      </c>
      <c r="J1574" s="12" t="n">
        <f aca="false">IF(G1574="Male",VLOOKUP(H1574,'Shoe size conversion table'!$B$6:$D$22,3),VLOOKUP(H1574,'Shoe size conversion table'!$J$6:$L$22,3))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MONTH(C1574:C16541)</f>
        <v>7</v>
      </c>
      <c r="O1574" s="8" t="n">
        <f aca="false">K1574*(1-L1574)</f>
        <v>84.5</v>
      </c>
    </row>
    <row r="1575" customFormat="false" ht="11.4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IF(G1575="Male",VLOOKUP(H1575,'Shoe size conversion table'!$B$6:$D$22,2),VLOOKUP(H1575,'Shoe size conversion table'!$J$6:$L$22,2))</f>
        <v>39</v>
      </c>
      <c r="J1575" s="12" t="n">
        <f aca="false">IF(G1575="Male",VLOOKUP(H1575,'Shoe size conversion table'!$B$6:$D$22,3),VLOOKUP(H1575,'Shoe size conversion table'!$J$6:$L$22,3))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MONTH(C1575:C16542)</f>
        <v>7</v>
      </c>
      <c r="O1575" s="8" t="n">
        <f aca="false">K1575*(1-L1575)</f>
        <v>161.1</v>
      </c>
    </row>
    <row r="1576" customFormat="false" ht="11.4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IF(G1576="Male",VLOOKUP(H1576,'Shoe size conversion table'!$B$6:$D$22,2),VLOOKUP(H1576,'Shoe size conversion table'!$J$6:$L$22,2))</f>
        <v>42</v>
      </c>
      <c r="J1576" s="12" t="n">
        <f aca="false">IF(G1576="Male",VLOOKUP(H1576,'Shoe size conversion table'!$B$6:$D$22,3),VLOOKUP(H1576,'Shoe size conversion table'!$J$6:$L$22,3))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MONTH(C1576:C16543)</f>
        <v>7</v>
      </c>
      <c r="O1576" s="8" t="n">
        <f aca="false">K1576*(1-L1576)</f>
        <v>125.3</v>
      </c>
    </row>
    <row r="1577" customFormat="false" ht="11.4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IF(G1577="Male",VLOOKUP(H1577,'Shoe size conversion table'!$B$6:$D$22,2),VLOOKUP(H1577,'Shoe size conversion table'!$J$6:$L$22,2))</f>
        <v>37-38</v>
      </c>
      <c r="J1577" s="12" t="n">
        <f aca="false">IF(G1577="Male",VLOOKUP(H1577,'Shoe size conversion table'!$B$6:$D$22,3),VLOOKUP(H1577,'Shoe size conversion table'!$J$6:$L$22,3))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MONTH(C1577:C16544)</f>
        <v>7</v>
      </c>
      <c r="O1577" s="8" t="n">
        <f aca="false">K1577*(1-L1577)</f>
        <v>135.2</v>
      </c>
    </row>
    <row r="1578" customFormat="false" ht="11.4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IF(G1578="Male",VLOOKUP(H1578,'Shoe size conversion table'!$B$6:$D$22,2),VLOOKUP(H1578,'Shoe size conversion table'!$J$6:$L$22,2))</f>
        <v>38-39</v>
      </c>
      <c r="J1578" s="12" t="n">
        <f aca="false">IF(G1578="Male",VLOOKUP(H1578,'Shoe size conversion table'!$B$6:$D$22,3),VLOOKUP(H1578,'Shoe size conversion table'!$J$6:$L$22,3))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MONTH(C1578:C16545)</f>
        <v>7</v>
      </c>
      <c r="O1578" s="8" t="n">
        <f aca="false">K1578*(1-L1578)</f>
        <v>169</v>
      </c>
    </row>
    <row r="1579" customFormat="false" ht="11.4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IF(G1579="Male",VLOOKUP(H1579,'Shoe size conversion table'!$B$6:$D$22,2),VLOOKUP(H1579,'Shoe size conversion table'!$J$6:$L$22,2))</f>
        <v>42-43</v>
      </c>
      <c r="J1579" s="12" t="n">
        <f aca="false">IF(G1579="Male",VLOOKUP(H1579,'Shoe size conversion table'!$B$6:$D$22,3),VLOOKUP(H1579,'Shoe size conversion table'!$J$6:$L$22,3))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MONTH(C1579:C16546)</f>
        <v>7</v>
      </c>
      <c r="O1579" s="8" t="n">
        <f aca="false">K1579*(1-L1579)</f>
        <v>159</v>
      </c>
    </row>
    <row r="1580" customFormat="false" ht="11.4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IF(G1580="Male",VLOOKUP(H1580,'Shoe size conversion table'!$B$6:$D$22,2),VLOOKUP(H1580,'Shoe size conversion table'!$J$6:$L$22,2))</f>
        <v>39</v>
      </c>
      <c r="J1580" s="12" t="n">
        <f aca="false">IF(G1580="Male",VLOOKUP(H1580,'Shoe size conversion table'!$B$6:$D$22,3),VLOOKUP(H1580,'Shoe size conversion table'!$J$6:$L$22,3))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MONTH(C1580:C16547)</f>
        <v>7</v>
      </c>
      <c r="O1580" s="8" t="n">
        <f aca="false">K1580*(1-L1580)</f>
        <v>103.2</v>
      </c>
    </row>
    <row r="1581" customFormat="false" ht="11.4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IF(G1581="Male",VLOOKUP(H1581,'Shoe size conversion table'!$B$6:$D$22,2),VLOOKUP(H1581,'Shoe size conversion table'!$J$6:$L$22,2))</f>
        <v>43</v>
      </c>
      <c r="J1581" s="12" t="n">
        <f aca="false">IF(G1581="Male",VLOOKUP(H1581,'Shoe size conversion table'!$B$6:$D$22,3),VLOOKUP(H1581,'Shoe size conversion table'!$J$6:$L$22,3))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MONTH(C1581:C16548)</f>
        <v>7</v>
      </c>
      <c r="O1581" s="8" t="n">
        <f aca="false">K1581*(1-L1581)</f>
        <v>139</v>
      </c>
    </row>
    <row r="1582" customFormat="false" ht="11.4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IF(G1582="Male",VLOOKUP(H1582,'Shoe size conversion table'!$B$6:$D$22,2),VLOOKUP(H1582,'Shoe size conversion table'!$J$6:$L$22,2))</f>
        <v>38-39</v>
      </c>
      <c r="J1582" s="12" t="n">
        <f aca="false">IF(G1582="Male",VLOOKUP(H1582,'Shoe size conversion table'!$B$6:$D$22,3),VLOOKUP(H1582,'Shoe size conversion table'!$J$6:$L$22,3))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MONTH(C1582:C16549)</f>
        <v>7</v>
      </c>
      <c r="O1582" s="8" t="n">
        <f aca="false">K1582*(1-L1582)</f>
        <v>159.2</v>
      </c>
    </row>
    <row r="1583" customFormat="false" ht="11.4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IF(G1583="Male",VLOOKUP(H1583,'Shoe size conversion table'!$B$6:$D$22,2),VLOOKUP(H1583,'Shoe size conversion table'!$J$6:$L$22,2))</f>
        <v>41</v>
      </c>
      <c r="J1583" s="12" t="n">
        <f aca="false">IF(G1583="Male",VLOOKUP(H1583,'Shoe size conversion table'!$B$6:$D$22,3),VLOOKUP(H1583,'Shoe size conversion table'!$J$6:$L$22,3))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MONTH(C1583:C16550)</f>
        <v>7</v>
      </c>
      <c r="O1583" s="8" t="n">
        <f aca="false">K1583*(1-L1583)</f>
        <v>159.2</v>
      </c>
    </row>
    <row r="1584" customFormat="false" ht="11.4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IF(G1584="Male",VLOOKUP(H1584,'Shoe size conversion table'!$B$6:$D$22,2),VLOOKUP(H1584,'Shoe size conversion table'!$J$6:$L$22,2))</f>
        <v>42-43</v>
      </c>
      <c r="J1584" s="12" t="n">
        <f aca="false">IF(G1584="Male",VLOOKUP(H1584,'Shoe size conversion table'!$B$6:$D$22,3),VLOOKUP(H1584,'Shoe size conversion table'!$J$6:$L$22,3))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MONTH(C1584:C16551)</f>
        <v>7</v>
      </c>
      <c r="O1584" s="8" t="n">
        <f aca="false">K1584*(1-L1584)</f>
        <v>84.5</v>
      </c>
    </row>
    <row r="1585" customFormat="false" ht="11.4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IF(G1585="Male",VLOOKUP(H1585,'Shoe size conversion table'!$B$6:$D$22,2),VLOOKUP(H1585,'Shoe size conversion table'!$J$6:$L$22,2))</f>
        <v>39</v>
      </c>
      <c r="J1585" s="12" t="n">
        <f aca="false">IF(G1585="Male",VLOOKUP(H1585,'Shoe size conversion table'!$B$6:$D$22,3),VLOOKUP(H1585,'Shoe size conversion table'!$J$6:$L$22,3))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MONTH(C1585:C16552)</f>
        <v>7</v>
      </c>
      <c r="O1585" s="8" t="n">
        <f aca="false">K1585*(1-L1585)</f>
        <v>135.2</v>
      </c>
    </row>
    <row r="1586" customFormat="false" ht="11.4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IF(G1586="Male",VLOOKUP(H1586,'Shoe size conversion table'!$B$6:$D$22,2),VLOOKUP(H1586,'Shoe size conversion table'!$J$6:$L$22,2))</f>
        <v>42-43</v>
      </c>
      <c r="J1586" s="12" t="n">
        <f aca="false">IF(G1586="Male",VLOOKUP(H1586,'Shoe size conversion table'!$B$6:$D$22,3),VLOOKUP(H1586,'Shoe size conversion table'!$J$6:$L$22,3))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MONTH(C1586:C16553)</f>
        <v>7</v>
      </c>
      <c r="O1586" s="8" t="n">
        <f aca="false">K1586*(1-L1586)</f>
        <v>143.1</v>
      </c>
    </row>
    <row r="1587" customFormat="false" ht="11.4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IF(G1587="Male",VLOOKUP(H1587,'Shoe size conversion table'!$B$6:$D$22,2),VLOOKUP(H1587,'Shoe size conversion table'!$J$6:$L$22,2))</f>
        <v>43-44</v>
      </c>
      <c r="J1587" s="12" t="n">
        <f aca="false">IF(G1587="Male",VLOOKUP(H1587,'Shoe size conversion table'!$B$6:$D$22,3),VLOOKUP(H1587,'Shoe size conversion table'!$J$6:$L$22,3))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MONTH(C1587:C16554)</f>
        <v>7</v>
      </c>
      <c r="O1587" s="8" t="n">
        <f aca="false">K1587*(1-L1587)</f>
        <v>97.3</v>
      </c>
    </row>
    <row r="1588" customFormat="false" ht="11.4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IF(G1588="Male",VLOOKUP(H1588,'Shoe size conversion table'!$B$6:$D$22,2),VLOOKUP(H1588,'Shoe size conversion table'!$J$6:$L$22,2))</f>
        <v>39</v>
      </c>
      <c r="J1588" s="12" t="n">
        <f aca="false">IF(G1588="Male",VLOOKUP(H1588,'Shoe size conversion table'!$B$6:$D$22,3),VLOOKUP(H1588,'Shoe size conversion table'!$J$6:$L$22,3))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MONTH(C1588:C16555)</f>
        <v>8</v>
      </c>
      <c r="O1588" s="8" t="n">
        <f aca="false">K1588*(1-L1588)</f>
        <v>97.3</v>
      </c>
    </row>
    <row r="1589" customFormat="false" ht="11.4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IF(G1589="Male",VLOOKUP(H1589,'Shoe size conversion table'!$B$6:$D$22,2),VLOOKUP(H1589,'Shoe size conversion table'!$J$6:$L$22,2))</f>
        <v>42</v>
      </c>
      <c r="J1589" s="12" t="n">
        <f aca="false">IF(G1589="Male",VLOOKUP(H1589,'Shoe size conversion table'!$B$6:$D$22,3),VLOOKUP(H1589,'Shoe size conversion table'!$J$6:$L$22,3))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MONTH(C1589:C16556)</f>
        <v>8</v>
      </c>
      <c r="O1589" s="8" t="n">
        <f aca="false">K1589*(1-L1589)</f>
        <v>139</v>
      </c>
    </row>
    <row r="1590" customFormat="false" ht="11.4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IF(G1590="Male",VLOOKUP(H1590,'Shoe size conversion table'!$B$6:$D$22,2),VLOOKUP(H1590,'Shoe size conversion table'!$J$6:$L$22,2))</f>
        <v>38-39</v>
      </c>
      <c r="J1590" s="12" t="n">
        <f aca="false">IF(G1590="Male",VLOOKUP(H1590,'Shoe size conversion table'!$B$6:$D$22,3),VLOOKUP(H1590,'Shoe size conversion table'!$J$6:$L$22,3))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MONTH(C1590:C16557)</f>
        <v>8</v>
      </c>
      <c r="O1590" s="8" t="n">
        <f aca="false">K1590*(1-L1590)</f>
        <v>149</v>
      </c>
    </row>
    <row r="1591" customFormat="false" ht="11.4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IF(G1591="Male",VLOOKUP(H1591,'Shoe size conversion table'!$B$6:$D$22,2),VLOOKUP(H1591,'Shoe size conversion table'!$J$6:$L$22,2))</f>
        <v>43</v>
      </c>
      <c r="J1591" s="12" t="n">
        <f aca="false">IF(G1591="Male",VLOOKUP(H1591,'Shoe size conversion table'!$B$6:$D$22,3),VLOOKUP(H1591,'Shoe size conversion table'!$J$6:$L$22,3))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MONTH(C1591:C16558)</f>
        <v>8</v>
      </c>
      <c r="O1591" s="8" t="n">
        <f aca="false">K1591*(1-L1591)</f>
        <v>169</v>
      </c>
    </row>
    <row r="1592" customFormat="false" ht="11.4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IF(G1592="Male",VLOOKUP(H1592,'Shoe size conversion table'!$B$6:$D$22,2),VLOOKUP(H1592,'Shoe size conversion table'!$J$6:$L$22,2))</f>
        <v>42-43</v>
      </c>
      <c r="J1592" s="12" t="n">
        <f aca="false">IF(G1592="Male",VLOOKUP(H1592,'Shoe size conversion table'!$B$6:$D$22,3),VLOOKUP(H1592,'Shoe size conversion table'!$J$6:$L$22,3))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MONTH(C1592:C16559)</f>
        <v>8</v>
      </c>
      <c r="O1592" s="8" t="n">
        <f aca="false">K1592*(1-L1592)</f>
        <v>199</v>
      </c>
    </row>
    <row r="1593" customFormat="false" ht="11.4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IF(G1593="Male",VLOOKUP(H1593,'Shoe size conversion table'!$B$6:$D$22,2),VLOOKUP(H1593,'Shoe size conversion table'!$J$6:$L$22,2))</f>
        <v>41</v>
      </c>
      <c r="J1593" s="12" t="n">
        <f aca="false">IF(G1593="Male",VLOOKUP(H1593,'Shoe size conversion table'!$B$6:$D$22,3),VLOOKUP(H1593,'Shoe size conversion table'!$J$6:$L$22,3))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MONTH(C1593:C16560)</f>
        <v>8</v>
      </c>
      <c r="O1593" s="8" t="n">
        <f aca="false">K1593*(1-L1593)</f>
        <v>159.2</v>
      </c>
    </row>
    <row r="1594" customFormat="false" ht="11.4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IF(G1594="Male",VLOOKUP(H1594,'Shoe size conversion table'!$B$6:$D$22,2),VLOOKUP(H1594,'Shoe size conversion table'!$J$6:$L$22,2))</f>
        <v>37-38</v>
      </c>
      <c r="J1594" s="12" t="n">
        <f aca="false">IF(G1594="Male",VLOOKUP(H1594,'Shoe size conversion table'!$B$6:$D$22,3),VLOOKUP(H1594,'Shoe size conversion table'!$J$6:$L$22,3))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MONTH(C1594:C16561)</f>
        <v>8</v>
      </c>
      <c r="O1594" s="8" t="n">
        <f aca="false">K1594*(1-L1594)</f>
        <v>189</v>
      </c>
    </row>
    <row r="1595" customFormat="false" ht="11.4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IF(G1595="Male",VLOOKUP(H1595,'Shoe size conversion table'!$B$6:$D$22,2),VLOOKUP(H1595,'Shoe size conversion table'!$J$6:$L$22,2))</f>
        <v>38-39</v>
      </c>
      <c r="J1595" s="12" t="n">
        <f aca="false">IF(G1595="Male",VLOOKUP(H1595,'Shoe size conversion table'!$B$6:$D$22,3),VLOOKUP(H1595,'Shoe size conversion table'!$J$6:$L$22,3))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MONTH(C1595:C16562)</f>
        <v>8</v>
      </c>
      <c r="O1595" s="8" t="n">
        <f aca="false">K1595*(1-L1595)</f>
        <v>161.1</v>
      </c>
    </row>
    <row r="1596" customFormat="false" ht="11.4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IF(G1596="Male",VLOOKUP(H1596,'Shoe size conversion table'!$B$6:$D$22,2),VLOOKUP(H1596,'Shoe size conversion table'!$J$6:$L$22,2))</f>
        <v>39</v>
      </c>
      <c r="J1596" s="12" t="n">
        <f aca="false">IF(G1596="Male",VLOOKUP(H1596,'Shoe size conversion table'!$B$6:$D$22,3),VLOOKUP(H1596,'Shoe size conversion table'!$J$6:$L$22,3))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MONTH(C1596:C16563)</f>
        <v>8</v>
      </c>
      <c r="O1596" s="8" t="n">
        <f aca="false">K1596*(1-L1596)</f>
        <v>159</v>
      </c>
    </row>
    <row r="1597" customFormat="false" ht="11.4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IF(G1597="Male",VLOOKUP(H1597,'Shoe size conversion table'!$B$6:$D$22,2),VLOOKUP(H1597,'Shoe size conversion table'!$J$6:$L$22,2))</f>
        <v>43</v>
      </c>
      <c r="J1597" s="12" t="n">
        <f aca="false">IF(G1597="Male",VLOOKUP(H1597,'Shoe size conversion table'!$B$6:$D$22,3),VLOOKUP(H1597,'Shoe size conversion table'!$J$6:$L$22,3))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MONTH(C1597:C16564)</f>
        <v>8</v>
      </c>
      <c r="O1597" s="8" t="n">
        <f aca="false">K1597*(1-L1597)</f>
        <v>119.2</v>
      </c>
    </row>
    <row r="1598" customFormat="false" ht="11.4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IF(G1598="Male",VLOOKUP(H1598,'Shoe size conversion table'!$B$6:$D$22,2),VLOOKUP(H1598,'Shoe size conversion table'!$J$6:$L$22,2))</f>
        <v>48</v>
      </c>
      <c r="J1598" s="12" t="n">
        <f aca="false">IF(G1598="Male",VLOOKUP(H1598,'Shoe size conversion table'!$B$6:$D$22,3),VLOOKUP(H1598,'Shoe size conversion table'!$J$6:$L$22,3))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MONTH(C1598:C16565)</f>
        <v>8</v>
      </c>
      <c r="O1598" s="8" t="n">
        <f aca="false">K1598*(1-L1598)</f>
        <v>125.1</v>
      </c>
    </row>
    <row r="1599" customFormat="false" ht="11.4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IF(G1599="Male",VLOOKUP(H1599,'Shoe size conversion table'!$B$6:$D$22,2),VLOOKUP(H1599,'Shoe size conversion table'!$J$6:$L$22,2))</f>
        <v>44</v>
      </c>
      <c r="J1599" s="12" t="n">
        <f aca="false">IF(G1599="Male",VLOOKUP(H1599,'Shoe size conversion table'!$B$6:$D$22,3),VLOOKUP(H1599,'Shoe size conversion table'!$J$6:$L$22,3))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MONTH(C1599:C16566)</f>
        <v>8</v>
      </c>
      <c r="O1599" s="8" t="n">
        <f aca="false">K1599*(1-L1599)</f>
        <v>169</v>
      </c>
    </row>
    <row r="1600" customFormat="false" ht="11.4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IF(G1600="Male",VLOOKUP(H1600,'Shoe size conversion table'!$B$6:$D$22,2),VLOOKUP(H1600,'Shoe size conversion table'!$J$6:$L$22,2))</f>
        <v>38-39</v>
      </c>
      <c r="J1600" s="12" t="n">
        <f aca="false">IF(G1600="Male",VLOOKUP(H1600,'Shoe size conversion table'!$B$6:$D$22,3),VLOOKUP(H1600,'Shoe size conversion table'!$J$6:$L$22,3))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MONTH(C1600:C16567)</f>
        <v>8</v>
      </c>
      <c r="O1600" s="8" t="n">
        <f aca="false">K1600*(1-L1600)</f>
        <v>149</v>
      </c>
    </row>
    <row r="1601" customFormat="false" ht="11.4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IF(G1601="Male",VLOOKUP(H1601,'Shoe size conversion table'!$B$6:$D$22,2),VLOOKUP(H1601,'Shoe size conversion table'!$J$6:$L$22,2))</f>
        <v>39</v>
      </c>
      <c r="J1601" s="12" t="n">
        <f aca="false">IF(G1601="Male",VLOOKUP(H1601,'Shoe size conversion table'!$B$6:$D$22,3),VLOOKUP(H1601,'Shoe size conversion table'!$J$6:$L$22,3))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MONTH(C1601:C16568)</f>
        <v>8</v>
      </c>
      <c r="O1601" s="8" t="n">
        <f aca="false">K1601*(1-L1601)</f>
        <v>199</v>
      </c>
    </row>
    <row r="1602" customFormat="false" ht="11.4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IF(G1602="Male",VLOOKUP(H1602,'Shoe size conversion table'!$B$6:$D$22,2),VLOOKUP(H1602,'Shoe size conversion table'!$J$6:$L$22,2))</f>
        <v>40-41</v>
      </c>
      <c r="J1602" s="12" t="n">
        <f aca="false">IF(G1602="Male",VLOOKUP(H1602,'Shoe size conversion table'!$B$6:$D$22,3),VLOOKUP(H1602,'Shoe size conversion table'!$J$6:$L$22,3))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MONTH(C1602:C16569)</f>
        <v>8</v>
      </c>
      <c r="O1602" s="8" t="n">
        <f aca="false">K1602*(1-L1602)</f>
        <v>119.2</v>
      </c>
    </row>
    <row r="1603" customFormat="false" ht="11.4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IF(G1603="Male",VLOOKUP(H1603,'Shoe size conversion table'!$B$6:$D$22,2),VLOOKUP(H1603,'Shoe size conversion table'!$J$6:$L$22,2))</f>
        <v>43</v>
      </c>
      <c r="J1603" s="12" t="n">
        <f aca="false">IF(G1603="Male",VLOOKUP(H1603,'Shoe size conversion table'!$B$6:$D$22,3),VLOOKUP(H1603,'Shoe size conversion table'!$J$6:$L$22,3))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MONTH(C1603:C16570)</f>
        <v>8</v>
      </c>
      <c r="O1603" s="8" t="n">
        <f aca="false">K1603*(1-L1603)</f>
        <v>189</v>
      </c>
    </row>
    <row r="1604" customFormat="false" ht="11.4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IF(G1604="Male",VLOOKUP(H1604,'Shoe size conversion table'!$B$6:$D$22,2),VLOOKUP(H1604,'Shoe size conversion table'!$J$6:$L$22,2))</f>
        <v>38-39</v>
      </c>
      <c r="J1604" s="12" t="n">
        <f aca="false">IF(G1604="Male",VLOOKUP(H1604,'Shoe size conversion table'!$B$6:$D$22,3),VLOOKUP(H1604,'Shoe size conversion table'!$J$6:$L$22,3))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MONTH(C1604:C16571)</f>
        <v>8</v>
      </c>
      <c r="O1604" s="8" t="n">
        <f aca="false">K1604*(1-L1604)</f>
        <v>139</v>
      </c>
    </row>
    <row r="1605" customFormat="false" ht="11.4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IF(G1605="Male",VLOOKUP(H1605,'Shoe size conversion table'!$B$6:$D$22,2),VLOOKUP(H1605,'Shoe size conversion table'!$J$6:$L$22,2))</f>
        <v>43-44</v>
      </c>
      <c r="J1605" s="12" t="n">
        <f aca="false">IF(G1605="Male",VLOOKUP(H1605,'Shoe size conversion table'!$B$6:$D$22,3),VLOOKUP(H1605,'Shoe size conversion table'!$J$6:$L$22,3))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MONTH(C1605:C16572)</f>
        <v>8</v>
      </c>
      <c r="O1605" s="8" t="n">
        <f aca="false">K1605*(1-L1605)</f>
        <v>199</v>
      </c>
    </row>
    <row r="1606" customFormat="false" ht="11.4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IF(G1606="Male",VLOOKUP(H1606,'Shoe size conversion table'!$B$6:$D$22,2),VLOOKUP(H1606,'Shoe size conversion table'!$J$6:$L$22,2))</f>
        <v>39</v>
      </c>
      <c r="J1606" s="12" t="n">
        <f aca="false">IF(G1606="Male",VLOOKUP(H1606,'Shoe size conversion table'!$B$6:$D$22,3),VLOOKUP(H1606,'Shoe size conversion table'!$J$6:$L$22,3))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MONTH(C1606:C16573)</f>
        <v>8</v>
      </c>
      <c r="O1606" s="8" t="n">
        <f aca="false">K1606*(1-L1606)</f>
        <v>134.1</v>
      </c>
    </row>
    <row r="1607" customFormat="false" ht="11.4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IF(G1607="Male",VLOOKUP(H1607,'Shoe size conversion table'!$B$6:$D$22,2),VLOOKUP(H1607,'Shoe size conversion table'!$J$6:$L$22,2))</f>
        <v>43</v>
      </c>
      <c r="J1607" s="12" t="n">
        <f aca="false">IF(G1607="Male",VLOOKUP(H1607,'Shoe size conversion table'!$B$6:$D$22,3),VLOOKUP(H1607,'Shoe size conversion table'!$J$6:$L$22,3))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MONTH(C1607:C16574)</f>
        <v>8</v>
      </c>
      <c r="O1607" s="8" t="n">
        <f aca="false">K1607*(1-L1607)</f>
        <v>170.1</v>
      </c>
    </row>
    <row r="1608" customFormat="false" ht="11.4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IF(G1608="Male",VLOOKUP(H1608,'Shoe size conversion table'!$B$6:$D$22,2),VLOOKUP(H1608,'Shoe size conversion table'!$J$6:$L$22,2))</f>
        <v>42</v>
      </c>
      <c r="J1608" s="12" t="n">
        <f aca="false">IF(G1608="Male",VLOOKUP(H1608,'Shoe size conversion table'!$B$6:$D$22,3),VLOOKUP(H1608,'Shoe size conversion table'!$J$6:$L$22,3))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MONTH(C1608:C16575)</f>
        <v>8</v>
      </c>
      <c r="O1608" s="8" t="n">
        <f aca="false">K1608*(1-L1608)</f>
        <v>99.5</v>
      </c>
    </row>
    <row r="1609" customFormat="false" ht="11.4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IF(G1609="Male",VLOOKUP(H1609,'Shoe size conversion table'!$B$6:$D$22,2),VLOOKUP(H1609,'Shoe size conversion table'!$J$6:$L$22,2))</f>
        <v>38-39</v>
      </c>
      <c r="J1609" s="12" t="n">
        <f aca="false">IF(G1609="Male",VLOOKUP(H1609,'Shoe size conversion table'!$B$6:$D$22,3),VLOOKUP(H1609,'Shoe size conversion table'!$J$6:$L$22,3))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MONTH(C1609:C16576)</f>
        <v>8</v>
      </c>
      <c r="O1609" s="8" t="n">
        <f aca="false">K1609*(1-L1609)</f>
        <v>129</v>
      </c>
    </row>
    <row r="1610" customFormat="false" ht="11.4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IF(G1610="Male",VLOOKUP(H1610,'Shoe size conversion table'!$B$6:$D$22,2),VLOOKUP(H1610,'Shoe size conversion table'!$J$6:$L$22,2))</f>
        <v>41-42</v>
      </c>
      <c r="J1610" s="12" t="n">
        <f aca="false">IF(G1610="Male",VLOOKUP(H1610,'Shoe size conversion table'!$B$6:$D$22,3),VLOOKUP(H1610,'Shoe size conversion table'!$J$6:$L$22,3))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MONTH(C1610:C16577)</f>
        <v>8</v>
      </c>
      <c r="O1610" s="8" t="n">
        <f aca="false">K1610*(1-L1610)</f>
        <v>139.3</v>
      </c>
    </row>
    <row r="1611" customFormat="false" ht="11.4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IF(G1611="Male",VLOOKUP(H1611,'Shoe size conversion table'!$B$6:$D$22,2),VLOOKUP(H1611,'Shoe size conversion table'!$J$6:$L$22,2))</f>
        <v>38-39</v>
      </c>
      <c r="J1611" s="12" t="n">
        <f aca="false">IF(G1611="Male",VLOOKUP(H1611,'Shoe size conversion table'!$B$6:$D$22,3),VLOOKUP(H1611,'Shoe size conversion table'!$J$6:$L$22,3))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MONTH(C1611:C16578)</f>
        <v>8</v>
      </c>
      <c r="O1611" s="8" t="n">
        <f aca="false">K1611*(1-L1611)</f>
        <v>159</v>
      </c>
    </row>
    <row r="1612" customFormat="false" ht="11.4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IF(G1612="Male",VLOOKUP(H1612,'Shoe size conversion table'!$B$6:$D$22,2),VLOOKUP(H1612,'Shoe size conversion table'!$J$6:$L$22,2))</f>
        <v>37-38</v>
      </c>
      <c r="J1612" s="12" t="n">
        <f aca="false">IF(G1612="Male",VLOOKUP(H1612,'Shoe size conversion table'!$B$6:$D$22,3),VLOOKUP(H1612,'Shoe size conversion table'!$J$6:$L$22,3))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MONTH(C1612:C16579)</f>
        <v>8</v>
      </c>
      <c r="O1612" s="8" t="n">
        <f aca="false">K1612*(1-L1612)</f>
        <v>84.5</v>
      </c>
    </row>
    <row r="1613" customFormat="false" ht="11.4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IF(G1613="Male",VLOOKUP(H1613,'Shoe size conversion table'!$B$6:$D$22,2),VLOOKUP(H1613,'Shoe size conversion table'!$J$6:$L$22,2))</f>
        <v>39-40</v>
      </c>
      <c r="J1613" s="12" t="n">
        <f aca="false">IF(G1613="Male",VLOOKUP(H1613,'Shoe size conversion table'!$B$6:$D$22,3),VLOOKUP(H1613,'Shoe size conversion table'!$J$6:$L$22,3))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MONTH(C1613:C16580)</f>
        <v>8</v>
      </c>
      <c r="O1613" s="8" t="n">
        <f aca="false">K1613*(1-L1613)</f>
        <v>103.2</v>
      </c>
    </row>
    <row r="1614" customFormat="false" ht="11.4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IF(G1614="Male",VLOOKUP(H1614,'Shoe size conversion table'!$B$6:$D$22,2),VLOOKUP(H1614,'Shoe size conversion table'!$J$6:$L$22,2))</f>
        <v>42-43</v>
      </c>
      <c r="J1614" s="12" t="n">
        <f aca="false">IF(G1614="Male",VLOOKUP(H1614,'Shoe size conversion table'!$B$6:$D$22,3),VLOOKUP(H1614,'Shoe size conversion table'!$J$6:$L$22,3))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MONTH(C1614:C16581)</f>
        <v>8</v>
      </c>
      <c r="O1614" s="8" t="n">
        <f aca="false">K1614*(1-L1614)</f>
        <v>90.3</v>
      </c>
    </row>
    <row r="1615" customFormat="false" ht="11.4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IF(G1615="Male",VLOOKUP(H1615,'Shoe size conversion table'!$B$6:$D$22,2),VLOOKUP(H1615,'Shoe size conversion table'!$J$6:$L$22,2))</f>
        <v>37</v>
      </c>
      <c r="J1615" s="12" t="n">
        <f aca="false">IF(G1615="Male",VLOOKUP(H1615,'Shoe size conversion table'!$B$6:$D$22,3),VLOOKUP(H1615,'Shoe size conversion table'!$J$6:$L$22,3))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MONTH(C1615:C16582)</f>
        <v>8</v>
      </c>
      <c r="O1615" s="8" t="n">
        <f aca="false">K1615*(1-L1615)</f>
        <v>134.1</v>
      </c>
    </row>
    <row r="1616" customFormat="false" ht="11.4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IF(G1616="Male",VLOOKUP(H1616,'Shoe size conversion table'!$B$6:$D$22,2),VLOOKUP(H1616,'Shoe size conversion table'!$J$6:$L$22,2))</f>
        <v>42</v>
      </c>
      <c r="J1616" s="12" t="n">
        <f aca="false">IF(G1616="Male",VLOOKUP(H1616,'Shoe size conversion table'!$B$6:$D$22,3),VLOOKUP(H1616,'Shoe size conversion table'!$J$6:$L$22,3))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MONTH(C1616:C16583)</f>
        <v>8</v>
      </c>
      <c r="O1616" s="8" t="n">
        <f aca="false">K1616*(1-L1616)</f>
        <v>139</v>
      </c>
    </row>
    <row r="1617" customFormat="false" ht="11.4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IF(G1617="Male",VLOOKUP(H1617,'Shoe size conversion table'!$B$6:$D$22,2),VLOOKUP(H1617,'Shoe size conversion table'!$J$6:$L$22,2))</f>
        <v>38-39</v>
      </c>
      <c r="J1617" s="12" t="n">
        <f aca="false">IF(G1617="Male",VLOOKUP(H1617,'Shoe size conversion table'!$B$6:$D$22,3),VLOOKUP(H1617,'Shoe size conversion table'!$J$6:$L$22,3))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MONTH(C1617:C16584)</f>
        <v>8</v>
      </c>
      <c r="O1617" s="8" t="n">
        <f aca="false">K1617*(1-L1617)</f>
        <v>149</v>
      </c>
    </row>
    <row r="1618" customFormat="false" ht="11.4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IF(G1618="Male",VLOOKUP(H1618,'Shoe size conversion table'!$B$6:$D$22,2),VLOOKUP(H1618,'Shoe size conversion table'!$J$6:$L$22,2))</f>
        <v>43</v>
      </c>
      <c r="J1618" s="12" t="n">
        <f aca="false">IF(G1618="Male",VLOOKUP(H1618,'Shoe size conversion table'!$B$6:$D$22,3),VLOOKUP(H1618,'Shoe size conversion table'!$J$6:$L$22,3))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MONTH(C1618:C16585)</f>
        <v>8</v>
      </c>
      <c r="O1618" s="8" t="n">
        <f aca="false">K1618*(1-L1618)</f>
        <v>169</v>
      </c>
    </row>
    <row r="1619" customFormat="false" ht="11.4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IF(G1619="Male",VLOOKUP(H1619,'Shoe size conversion table'!$B$6:$D$22,2),VLOOKUP(H1619,'Shoe size conversion table'!$J$6:$L$22,2))</f>
        <v>42-43</v>
      </c>
      <c r="J1619" s="12" t="n">
        <f aca="false">IF(G1619="Male",VLOOKUP(H1619,'Shoe size conversion table'!$B$6:$D$22,3),VLOOKUP(H1619,'Shoe size conversion table'!$J$6:$L$22,3))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MONTH(C1619:C16586)</f>
        <v>8</v>
      </c>
      <c r="O1619" s="8" t="n">
        <f aca="false">K1619*(1-L1619)</f>
        <v>84.5</v>
      </c>
    </row>
    <row r="1620" customFormat="false" ht="11.4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IF(G1620="Male",VLOOKUP(H1620,'Shoe size conversion table'!$B$6:$D$22,2),VLOOKUP(H1620,'Shoe size conversion table'!$J$6:$L$22,2))</f>
        <v>42-43</v>
      </c>
      <c r="J1620" s="12" t="n">
        <f aca="false">IF(G1620="Male",VLOOKUP(H1620,'Shoe size conversion table'!$B$6:$D$22,3),VLOOKUP(H1620,'Shoe size conversion table'!$J$6:$L$22,3))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MONTH(C1620:C16587)</f>
        <v>8</v>
      </c>
      <c r="O1620" s="8" t="n">
        <f aca="false">K1620*(1-L1620)</f>
        <v>64.5</v>
      </c>
    </row>
    <row r="1621" customFormat="false" ht="11.4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IF(G1621="Male",VLOOKUP(H1621,'Shoe size conversion table'!$B$6:$D$22,2),VLOOKUP(H1621,'Shoe size conversion table'!$J$6:$L$22,2))</f>
        <v>42</v>
      </c>
      <c r="J1621" s="12" t="n">
        <f aca="false">IF(G1621="Male",VLOOKUP(H1621,'Shoe size conversion table'!$B$6:$D$22,3),VLOOKUP(H1621,'Shoe size conversion table'!$J$6:$L$22,3))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MONTH(C1621:C16588)</f>
        <v>8</v>
      </c>
      <c r="O1621" s="8" t="n">
        <f aca="false">K1621*(1-L1621)</f>
        <v>99.5</v>
      </c>
    </row>
    <row r="1622" customFormat="false" ht="11.4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IF(G1622="Male",VLOOKUP(H1622,'Shoe size conversion table'!$B$6:$D$22,2),VLOOKUP(H1622,'Shoe size conversion table'!$J$6:$L$22,2))</f>
        <v>42-43</v>
      </c>
      <c r="J1622" s="12" t="n">
        <f aca="false">IF(G1622="Male",VLOOKUP(H1622,'Shoe size conversion table'!$B$6:$D$22,3),VLOOKUP(H1622,'Shoe size conversion table'!$J$6:$L$22,3))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MONTH(C1622:C16589)</f>
        <v>8</v>
      </c>
      <c r="O1622" s="8" t="n">
        <f aca="false">K1622*(1-L1622)</f>
        <v>90.3</v>
      </c>
    </row>
    <row r="1623" customFormat="false" ht="11.4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IF(G1623="Male",VLOOKUP(H1623,'Shoe size conversion table'!$B$6:$D$22,2),VLOOKUP(H1623,'Shoe size conversion table'!$J$6:$L$22,2))</f>
        <v>48</v>
      </c>
      <c r="J1623" s="12" t="n">
        <f aca="false">IF(G1623="Male",VLOOKUP(H1623,'Shoe size conversion table'!$B$6:$D$22,3),VLOOKUP(H1623,'Shoe size conversion table'!$J$6:$L$22,3))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MONTH(C1623:C16590)</f>
        <v>8</v>
      </c>
      <c r="O1623" s="8" t="n">
        <f aca="false">K1623*(1-L1623)</f>
        <v>125.1</v>
      </c>
    </row>
    <row r="1624" customFormat="false" ht="11.4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IF(G1624="Male",VLOOKUP(H1624,'Shoe size conversion table'!$B$6:$D$22,2),VLOOKUP(H1624,'Shoe size conversion table'!$J$6:$L$22,2))</f>
        <v>38-39</v>
      </c>
      <c r="J1624" s="12" t="n">
        <f aca="false">IF(G1624="Male",VLOOKUP(H1624,'Shoe size conversion table'!$B$6:$D$22,3),VLOOKUP(H1624,'Shoe size conversion table'!$J$6:$L$22,3))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MONTH(C1624:C16591)</f>
        <v>8</v>
      </c>
      <c r="O1624" s="8" t="n">
        <f aca="false">K1624*(1-L1624)</f>
        <v>139</v>
      </c>
    </row>
    <row r="1625" customFormat="false" ht="11.4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IF(G1625="Male",VLOOKUP(H1625,'Shoe size conversion table'!$B$6:$D$22,2),VLOOKUP(H1625,'Shoe size conversion table'!$J$6:$L$22,2))</f>
        <v>40</v>
      </c>
      <c r="J1625" s="12" t="n">
        <f aca="false">IF(G1625="Male",VLOOKUP(H1625,'Shoe size conversion table'!$B$6:$D$22,3),VLOOKUP(H1625,'Shoe size conversion table'!$J$6:$L$22,3))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MONTH(C1625:C16592)</f>
        <v>8</v>
      </c>
      <c r="O1625" s="8" t="n">
        <f aca="false">K1625*(1-L1625)</f>
        <v>103.2</v>
      </c>
    </row>
    <row r="1626" customFormat="false" ht="11.4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IF(G1626="Male",VLOOKUP(H1626,'Shoe size conversion table'!$B$6:$D$22,2),VLOOKUP(H1626,'Shoe size conversion table'!$J$6:$L$22,2))</f>
        <v>44-45</v>
      </c>
      <c r="J1626" s="12" t="n">
        <f aca="false">IF(G1626="Male",VLOOKUP(H1626,'Shoe size conversion table'!$B$6:$D$22,3),VLOOKUP(H1626,'Shoe size conversion table'!$J$6:$L$22,3))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MONTH(C1626:C16593)</f>
        <v>8</v>
      </c>
      <c r="O1626" s="8" t="n">
        <f aca="false">K1626*(1-L1626)</f>
        <v>84.5</v>
      </c>
    </row>
    <row r="1627" customFormat="false" ht="11.4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IF(G1627="Male",VLOOKUP(H1627,'Shoe size conversion table'!$B$6:$D$22,2),VLOOKUP(H1627,'Shoe size conversion table'!$J$6:$L$22,2))</f>
        <v>43-44</v>
      </c>
      <c r="J1627" s="12" t="n">
        <f aca="false">IF(G1627="Male",VLOOKUP(H1627,'Shoe size conversion table'!$B$6:$D$22,3),VLOOKUP(H1627,'Shoe size conversion table'!$J$6:$L$22,3))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MONTH(C1627:C16594)</f>
        <v>8</v>
      </c>
      <c r="O1627" s="8" t="n">
        <f aca="false">K1627*(1-L1627)</f>
        <v>139</v>
      </c>
    </row>
    <row r="1628" customFormat="false" ht="11.4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IF(G1628="Male",VLOOKUP(H1628,'Shoe size conversion table'!$B$6:$D$22,2),VLOOKUP(H1628,'Shoe size conversion table'!$J$6:$L$22,2))</f>
        <v>42</v>
      </c>
      <c r="J1628" s="12" t="n">
        <f aca="false">IF(G1628="Male",VLOOKUP(H1628,'Shoe size conversion table'!$B$6:$D$22,3),VLOOKUP(H1628,'Shoe size conversion table'!$J$6:$L$22,3))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MONTH(C1628:C16595)</f>
        <v>8</v>
      </c>
      <c r="O1628" s="8" t="n">
        <f aca="false">K1628*(1-L1628)</f>
        <v>139</v>
      </c>
    </row>
    <row r="1629" customFormat="false" ht="11.4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IF(G1629="Male",VLOOKUP(H1629,'Shoe size conversion table'!$B$6:$D$22,2),VLOOKUP(H1629,'Shoe size conversion table'!$J$6:$L$22,2))</f>
        <v>42</v>
      </c>
      <c r="J1629" s="12" t="n">
        <f aca="false">IF(G1629="Male",VLOOKUP(H1629,'Shoe size conversion table'!$B$6:$D$22,3),VLOOKUP(H1629,'Shoe size conversion table'!$J$6:$L$22,3))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MONTH(C1629:C16596)</f>
        <v>8</v>
      </c>
      <c r="O1629" s="8" t="n">
        <f aca="false">K1629*(1-L1629)</f>
        <v>99.5</v>
      </c>
    </row>
    <row r="1630" customFormat="false" ht="11.4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IF(G1630="Male",VLOOKUP(H1630,'Shoe size conversion table'!$B$6:$D$22,2),VLOOKUP(H1630,'Shoe size conversion table'!$J$6:$L$22,2))</f>
        <v>42-43</v>
      </c>
      <c r="J1630" s="12" t="n">
        <f aca="false">IF(G1630="Male",VLOOKUP(H1630,'Shoe size conversion table'!$B$6:$D$22,3),VLOOKUP(H1630,'Shoe size conversion table'!$J$6:$L$22,3))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MONTH(C1630:C16597)</f>
        <v>8</v>
      </c>
      <c r="O1630" s="8" t="n">
        <f aca="false">K1630*(1-L1630)</f>
        <v>169</v>
      </c>
    </row>
    <row r="1631" customFormat="false" ht="11.4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IF(G1631="Male",VLOOKUP(H1631,'Shoe size conversion table'!$B$6:$D$22,2),VLOOKUP(H1631,'Shoe size conversion table'!$J$6:$L$22,2))</f>
        <v>37-38</v>
      </c>
      <c r="J1631" s="12" t="n">
        <f aca="false">IF(G1631="Male",VLOOKUP(H1631,'Shoe size conversion table'!$B$6:$D$22,3),VLOOKUP(H1631,'Shoe size conversion table'!$J$6:$L$22,3))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MONTH(C1631:C16598)</f>
        <v>8</v>
      </c>
      <c r="O1631" s="8" t="n">
        <f aca="false">K1631*(1-L1631)</f>
        <v>149</v>
      </c>
    </row>
    <row r="1632" customFormat="false" ht="11.4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IF(G1632="Male",VLOOKUP(H1632,'Shoe size conversion table'!$B$6:$D$22,2),VLOOKUP(H1632,'Shoe size conversion table'!$J$6:$L$22,2))</f>
        <v>39-40</v>
      </c>
      <c r="J1632" s="12" t="n">
        <f aca="false">IF(G1632="Male",VLOOKUP(H1632,'Shoe size conversion table'!$B$6:$D$22,3),VLOOKUP(H1632,'Shoe size conversion table'!$J$6:$L$22,3))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MONTH(C1632:C16599)</f>
        <v>8</v>
      </c>
      <c r="O1632" s="8" t="n">
        <f aca="false">K1632*(1-L1632)</f>
        <v>103.2</v>
      </c>
    </row>
    <row r="1633" customFormat="false" ht="11.4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IF(G1633="Male",VLOOKUP(H1633,'Shoe size conversion table'!$B$6:$D$22,2),VLOOKUP(H1633,'Shoe size conversion table'!$J$6:$L$22,2))</f>
        <v>39-40</v>
      </c>
      <c r="J1633" s="12" t="n">
        <f aca="false">IF(G1633="Male",VLOOKUP(H1633,'Shoe size conversion table'!$B$6:$D$22,3),VLOOKUP(H1633,'Shoe size conversion table'!$J$6:$L$22,3))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MONTH(C1633:C16600)</f>
        <v>8</v>
      </c>
      <c r="O1633" s="8" t="n">
        <f aca="false">K1633*(1-L1633)</f>
        <v>134.1</v>
      </c>
    </row>
    <row r="1634" customFormat="false" ht="11.4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IF(G1634="Male",VLOOKUP(H1634,'Shoe size conversion table'!$B$6:$D$22,2),VLOOKUP(H1634,'Shoe size conversion table'!$J$6:$L$22,2))</f>
        <v>43-44</v>
      </c>
      <c r="J1634" s="12" t="n">
        <f aca="false">IF(G1634="Male",VLOOKUP(H1634,'Shoe size conversion table'!$B$6:$D$22,3),VLOOKUP(H1634,'Shoe size conversion table'!$J$6:$L$22,3))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MONTH(C1634:C16601)</f>
        <v>8</v>
      </c>
      <c r="O1634" s="8" t="n">
        <f aca="false">K1634*(1-L1634)</f>
        <v>135.2</v>
      </c>
    </row>
    <row r="1635" customFormat="false" ht="11.4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IF(G1635="Male",VLOOKUP(H1635,'Shoe size conversion table'!$B$6:$D$22,2),VLOOKUP(H1635,'Shoe size conversion table'!$J$6:$L$22,2))</f>
        <v>43</v>
      </c>
      <c r="J1635" s="12" t="n">
        <f aca="false">IF(G1635="Male",VLOOKUP(H1635,'Shoe size conversion table'!$B$6:$D$22,3),VLOOKUP(H1635,'Shoe size conversion table'!$J$6:$L$22,3))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MONTH(C1635:C16602)</f>
        <v>8</v>
      </c>
      <c r="O1635" s="8" t="n">
        <f aca="false">K1635*(1-L1635)</f>
        <v>139</v>
      </c>
    </row>
    <row r="1636" customFormat="false" ht="11.4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IF(G1636="Male",VLOOKUP(H1636,'Shoe size conversion table'!$B$6:$D$22,2),VLOOKUP(H1636,'Shoe size conversion table'!$J$6:$L$22,2))</f>
        <v>42-43</v>
      </c>
      <c r="J1636" s="12" t="n">
        <f aca="false">IF(G1636="Male",VLOOKUP(H1636,'Shoe size conversion table'!$B$6:$D$22,3),VLOOKUP(H1636,'Shoe size conversion table'!$J$6:$L$22,3))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MONTH(C1636:C16603)</f>
        <v>8</v>
      </c>
      <c r="O1636" s="8" t="n">
        <f aca="false">K1636*(1-L1636)</f>
        <v>139</v>
      </c>
    </row>
    <row r="1637" customFormat="false" ht="11.4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IF(G1637="Male",VLOOKUP(H1637,'Shoe size conversion table'!$B$6:$D$22,2),VLOOKUP(H1637,'Shoe size conversion table'!$J$6:$L$22,2))</f>
        <v>43-44</v>
      </c>
      <c r="J1637" s="12" t="n">
        <f aca="false">IF(G1637="Male",VLOOKUP(H1637,'Shoe size conversion table'!$B$6:$D$22,3),VLOOKUP(H1637,'Shoe size conversion table'!$J$6:$L$22,3))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MONTH(C1637:C16604)</f>
        <v>8</v>
      </c>
      <c r="O1637" s="8" t="n">
        <f aca="false">K1637*(1-L1637)</f>
        <v>94.5</v>
      </c>
    </row>
    <row r="1638" customFormat="false" ht="11.4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IF(G1638="Male",VLOOKUP(H1638,'Shoe size conversion table'!$B$6:$D$22,2),VLOOKUP(H1638,'Shoe size conversion table'!$J$6:$L$22,2))</f>
        <v>43-44</v>
      </c>
      <c r="J1638" s="12" t="n">
        <f aca="false">IF(G1638="Male",VLOOKUP(H1638,'Shoe size conversion table'!$B$6:$D$22,3),VLOOKUP(H1638,'Shoe size conversion table'!$J$6:$L$22,3))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MONTH(C1638:C16605)</f>
        <v>8</v>
      </c>
      <c r="O1638" s="8" t="n">
        <f aca="false">K1638*(1-L1638)</f>
        <v>89.5</v>
      </c>
    </row>
    <row r="1639" customFormat="false" ht="11.4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IF(G1639="Male",VLOOKUP(H1639,'Shoe size conversion table'!$B$6:$D$22,2),VLOOKUP(H1639,'Shoe size conversion table'!$J$6:$L$22,2))</f>
        <v>41</v>
      </c>
      <c r="J1639" s="12" t="n">
        <f aca="false">IF(G1639="Male",VLOOKUP(H1639,'Shoe size conversion table'!$B$6:$D$22,3),VLOOKUP(H1639,'Shoe size conversion table'!$J$6:$L$22,3))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MONTH(C1639:C16606)</f>
        <v>8</v>
      </c>
      <c r="O1639" s="8" t="n">
        <f aca="false">K1639*(1-L1639)</f>
        <v>143.1</v>
      </c>
    </row>
    <row r="1640" customFormat="false" ht="11.4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IF(G1640="Male",VLOOKUP(H1640,'Shoe size conversion table'!$B$6:$D$22,2),VLOOKUP(H1640,'Shoe size conversion table'!$J$6:$L$22,2))</f>
        <v>40-41</v>
      </c>
      <c r="J1640" s="12" t="n">
        <f aca="false">IF(G1640="Male",VLOOKUP(H1640,'Shoe size conversion table'!$B$6:$D$22,3),VLOOKUP(H1640,'Shoe size conversion table'!$J$6:$L$22,3))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MONTH(C1640:C16607)</f>
        <v>8</v>
      </c>
      <c r="O1640" s="8" t="n">
        <f aca="false">K1640*(1-L1640)</f>
        <v>64.5</v>
      </c>
    </row>
    <row r="1641" customFormat="false" ht="11.4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IF(G1641="Male",VLOOKUP(H1641,'Shoe size conversion table'!$B$6:$D$22,2),VLOOKUP(H1641,'Shoe size conversion table'!$J$6:$L$22,2))</f>
        <v>42-43</v>
      </c>
      <c r="J1641" s="12" t="n">
        <f aca="false">IF(G1641="Male",VLOOKUP(H1641,'Shoe size conversion table'!$B$6:$D$22,3),VLOOKUP(H1641,'Shoe size conversion table'!$J$6:$L$22,3))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MONTH(C1641:C16608)</f>
        <v>8</v>
      </c>
      <c r="O1641" s="8" t="n">
        <f aca="false">K1641*(1-L1641)</f>
        <v>90.3</v>
      </c>
    </row>
    <row r="1642" customFormat="false" ht="11.4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IF(G1642="Male",VLOOKUP(H1642,'Shoe size conversion table'!$B$6:$D$22,2),VLOOKUP(H1642,'Shoe size conversion table'!$J$6:$L$22,2))</f>
        <v>42-43</v>
      </c>
      <c r="J1642" s="12" t="n">
        <f aca="false">IF(G1642="Male",VLOOKUP(H1642,'Shoe size conversion table'!$B$6:$D$22,3),VLOOKUP(H1642,'Shoe size conversion table'!$J$6:$L$22,3))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MONTH(C1642:C16609)</f>
        <v>8</v>
      </c>
      <c r="O1642" s="8" t="n">
        <f aca="false">K1642*(1-L1642)</f>
        <v>189</v>
      </c>
    </row>
    <row r="1643" customFormat="false" ht="11.4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IF(G1643="Male",VLOOKUP(H1643,'Shoe size conversion table'!$B$6:$D$22,2),VLOOKUP(H1643,'Shoe size conversion table'!$J$6:$L$22,2))</f>
        <v>38-39</v>
      </c>
      <c r="J1643" s="12" t="n">
        <f aca="false">IF(G1643="Male",VLOOKUP(H1643,'Shoe size conversion table'!$B$6:$D$22,3),VLOOKUP(H1643,'Shoe size conversion table'!$J$6:$L$22,3))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MONTH(C1643:C16610)</f>
        <v>8</v>
      </c>
      <c r="O1643" s="8" t="n">
        <f aca="false">K1643*(1-L1643)</f>
        <v>169</v>
      </c>
    </row>
    <row r="1644" customFormat="false" ht="11.4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IF(G1644="Male",VLOOKUP(H1644,'Shoe size conversion table'!$B$6:$D$22,2),VLOOKUP(H1644,'Shoe size conversion table'!$J$6:$L$22,2))</f>
        <v>44</v>
      </c>
      <c r="J1644" s="12" t="n">
        <f aca="false">IF(G1644="Male",VLOOKUP(H1644,'Shoe size conversion table'!$B$6:$D$22,3),VLOOKUP(H1644,'Shoe size conversion table'!$J$6:$L$22,3))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MONTH(C1644:C16611)</f>
        <v>8</v>
      </c>
      <c r="O1644" s="8" t="n">
        <f aca="false">K1644*(1-L1644)</f>
        <v>149</v>
      </c>
    </row>
    <row r="1645" customFormat="false" ht="11.4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IF(G1645="Male",VLOOKUP(H1645,'Shoe size conversion table'!$B$6:$D$22,2),VLOOKUP(H1645,'Shoe size conversion table'!$J$6:$L$22,2))</f>
        <v>42</v>
      </c>
      <c r="J1645" s="12" t="n">
        <f aca="false">IF(G1645="Male",VLOOKUP(H1645,'Shoe size conversion table'!$B$6:$D$22,3),VLOOKUP(H1645,'Shoe size conversion table'!$J$6:$L$22,3))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MONTH(C1645:C16612)</f>
        <v>8</v>
      </c>
      <c r="O1645" s="8" t="n">
        <f aca="false">K1645*(1-L1645)</f>
        <v>69.5</v>
      </c>
    </row>
    <row r="1646" customFormat="false" ht="11.4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IF(G1646="Male",VLOOKUP(H1646,'Shoe size conversion table'!$B$6:$D$22,2),VLOOKUP(H1646,'Shoe size conversion table'!$J$6:$L$22,2))</f>
        <v>40-41</v>
      </c>
      <c r="J1646" s="12" t="n">
        <f aca="false">IF(G1646="Male",VLOOKUP(H1646,'Shoe size conversion table'!$B$6:$D$22,3),VLOOKUP(H1646,'Shoe size conversion table'!$J$6:$L$22,3))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MONTH(C1646:C16613)</f>
        <v>8</v>
      </c>
      <c r="O1646" s="8" t="n">
        <f aca="false">K1646*(1-L1646)</f>
        <v>159</v>
      </c>
    </row>
    <row r="1647" customFormat="false" ht="11.4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IF(G1647="Male",VLOOKUP(H1647,'Shoe size conversion table'!$B$6:$D$22,2),VLOOKUP(H1647,'Shoe size conversion table'!$J$6:$L$22,2))</f>
        <v>42-43</v>
      </c>
      <c r="J1647" s="12" t="n">
        <f aca="false">IF(G1647="Male",VLOOKUP(H1647,'Shoe size conversion table'!$B$6:$D$22,3),VLOOKUP(H1647,'Shoe size conversion table'!$J$6:$L$22,3))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MONTH(C1647:C16614)</f>
        <v>8</v>
      </c>
      <c r="O1647" s="8" t="n">
        <f aca="false">K1647*(1-L1647)</f>
        <v>64.5</v>
      </c>
    </row>
    <row r="1648" customFormat="false" ht="11.4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IF(G1648="Male",VLOOKUP(H1648,'Shoe size conversion table'!$B$6:$D$22,2),VLOOKUP(H1648,'Shoe size conversion table'!$J$6:$L$22,2))</f>
        <v>37-38</v>
      </c>
      <c r="J1648" s="12" t="n">
        <f aca="false">IF(G1648="Male",VLOOKUP(H1648,'Shoe size conversion table'!$B$6:$D$22,3),VLOOKUP(H1648,'Shoe size conversion table'!$J$6:$L$22,3))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MONTH(C1648:C16615)</f>
        <v>8</v>
      </c>
      <c r="O1648" s="8" t="n">
        <f aca="false">K1648*(1-L1648)</f>
        <v>149</v>
      </c>
    </row>
    <row r="1649" customFormat="false" ht="11.4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IF(G1649="Male",VLOOKUP(H1649,'Shoe size conversion table'!$B$6:$D$22,2),VLOOKUP(H1649,'Shoe size conversion table'!$J$6:$L$22,2))</f>
        <v>43-44</v>
      </c>
      <c r="J1649" s="12" t="n">
        <f aca="false">IF(G1649="Male",VLOOKUP(H1649,'Shoe size conversion table'!$B$6:$D$22,3),VLOOKUP(H1649,'Shoe size conversion table'!$J$6:$L$22,3))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MONTH(C1649:C16616)</f>
        <v>8</v>
      </c>
      <c r="O1649" s="8" t="n">
        <f aca="false">K1649*(1-L1649)</f>
        <v>199</v>
      </c>
    </row>
    <row r="1650" customFormat="false" ht="11.4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IF(G1650="Male",VLOOKUP(H1650,'Shoe size conversion table'!$B$6:$D$22,2),VLOOKUP(H1650,'Shoe size conversion table'!$J$6:$L$22,2))</f>
        <v>41</v>
      </c>
      <c r="J1650" s="12" t="n">
        <f aca="false">IF(G1650="Male",VLOOKUP(H1650,'Shoe size conversion table'!$B$6:$D$22,3),VLOOKUP(H1650,'Shoe size conversion table'!$J$6:$L$22,3))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MONTH(C1650:C16617)</f>
        <v>8</v>
      </c>
      <c r="O1650" s="8" t="n">
        <f aca="false">K1650*(1-L1650)</f>
        <v>169</v>
      </c>
    </row>
    <row r="1651" customFormat="false" ht="11.4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IF(G1651="Male",VLOOKUP(H1651,'Shoe size conversion table'!$B$6:$D$22,2),VLOOKUP(H1651,'Shoe size conversion table'!$J$6:$L$22,2))</f>
        <v>40-41</v>
      </c>
      <c r="J1651" s="12" t="n">
        <f aca="false">IF(G1651="Male",VLOOKUP(H1651,'Shoe size conversion table'!$B$6:$D$22,3),VLOOKUP(H1651,'Shoe size conversion table'!$J$6:$L$22,3))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MONTH(C1651:C16618)</f>
        <v>8</v>
      </c>
      <c r="O1651" s="8" t="n">
        <f aca="false">K1651*(1-L1651)</f>
        <v>179</v>
      </c>
    </row>
    <row r="1652" customFormat="false" ht="11.4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IF(G1652="Male",VLOOKUP(H1652,'Shoe size conversion table'!$B$6:$D$22,2),VLOOKUP(H1652,'Shoe size conversion table'!$J$6:$L$22,2))</f>
        <v>39-40</v>
      </c>
      <c r="J1652" s="12" t="n">
        <f aca="false">IF(G1652="Male",VLOOKUP(H1652,'Shoe size conversion table'!$B$6:$D$22,3),VLOOKUP(H1652,'Shoe size conversion table'!$J$6:$L$22,3))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MONTH(C1652:C16619)</f>
        <v>8</v>
      </c>
      <c r="O1652" s="8" t="n">
        <f aca="false">K1652*(1-L1652)</f>
        <v>134.1</v>
      </c>
    </row>
    <row r="1653" customFormat="false" ht="11.4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IF(G1653="Male",VLOOKUP(H1653,'Shoe size conversion table'!$B$6:$D$22,2),VLOOKUP(H1653,'Shoe size conversion table'!$J$6:$L$22,2))</f>
        <v>38-39</v>
      </c>
      <c r="J1653" s="12" t="n">
        <f aca="false">IF(G1653="Male",VLOOKUP(H1653,'Shoe size conversion table'!$B$6:$D$22,3),VLOOKUP(H1653,'Shoe size conversion table'!$J$6:$L$22,3))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MONTH(C1653:C16620)</f>
        <v>8</v>
      </c>
      <c r="O1653" s="8" t="n">
        <f aca="false">K1653*(1-L1653)</f>
        <v>64.5</v>
      </c>
    </row>
    <row r="1654" customFormat="false" ht="11.4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IF(G1654="Male",VLOOKUP(H1654,'Shoe size conversion table'!$B$6:$D$22,2),VLOOKUP(H1654,'Shoe size conversion table'!$J$6:$L$22,2))</f>
        <v>44-45</v>
      </c>
      <c r="J1654" s="12" t="n">
        <f aca="false">IF(G1654="Male",VLOOKUP(H1654,'Shoe size conversion table'!$B$6:$D$22,3),VLOOKUP(H1654,'Shoe size conversion table'!$J$6:$L$22,3))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MONTH(C1654:C16621)</f>
        <v>8</v>
      </c>
      <c r="O1654" s="8" t="n">
        <f aca="false">K1654*(1-L1654)</f>
        <v>84.5</v>
      </c>
    </row>
    <row r="1655" customFormat="false" ht="11.4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IF(G1655="Male",VLOOKUP(H1655,'Shoe size conversion table'!$B$6:$D$22,2),VLOOKUP(H1655,'Shoe size conversion table'!$J$6:$L$22,2))</f>
        <v>37-38</v>
      </c>
      <c r="J1655" s="12" t="n">
        <f aca="false">IF(G1655="Male",VLOOKUP(H1655,'Shoe size conversion table'!$B$6:$D$22,3),VLOOKUP(H1655,'Shoe size conversion table'!$J$6:$L$22,3))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MONTH(C1655:C16622)</f>
        <v>8</v>
      </c>
      <c r="O1655" s="8" t="n">
        <f aca="false">K1655*(1-L1655)</f>
        <v>179.1</v>
      </c>
    </row>
    <row r="1656" customFormat="false" ht="11.4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IF(G1656="Male",VLOOKUP(H1656,'Shoe size conversion table'!$B$6:$D$22,2),VLOOKUP(H1656,'Shoe size conversion table'!$J$6:$L$22,2))</f>
        <v>41-42</v>
      </c>
      <c r="J1656" s="12" t="n">
        <f aca="false">IF(G1656="Male",VLOOKUP(H1656,'Shoe size conversion table'!$B$6:$D$22,3),VLOOKUP(H1656,'Shoe size conversion table'!$J$6:$L$22,3))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MONTH(C1656:C16623)</f>
        <v>8</v>
      </c>
      <c r="O1656" s="8" t="n">
        <f aca="false">K1656*(1-L1656)</f>
        <v>189</v>
      </c>
    </row>
    <row r="1657" customFormat="false" ht="11.4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IF(G1657="Male",VLOOKUP(H1657,'Shoe size conversion table'!$B$6:$D$22,2),VLOOKUP(H1657,'Shoe size conversion table'!$J$6:$L$22,2))</f>
        <v>40-41</v>
      </c>
      <c r="J1657" s="12" t="n">
        <f aca="false">IF(G1657="Male",VLOOKUP(H1657,'Shoe size conversion table'!$B$6:$D$22,3),VLOOKUP(H1657,'Shoe size conversion table'!$J$6:$L$22,3))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MONTH(C1657:C16624)</f>
        <v>8</v>
      </c>
      <c r="O1657" s="8" t="n">
        <f aca="false">K1657*(1-L1657)</f>
        <v>179.1</v>
      </c>
    </row>
    <row r="1658" customFormat="false" ht="11.4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IF(G1658="Male",VLOOKUP(H1658,'Shoe size conversion table'!$B$6:$D$22,2),VLOOKUP(H1658,'Shoe size conversion table'!$J$6:$L$22,2))</f>
        <v>43-44</v>
      </c>
      <c r="J1658" s="12" t="n">
        <f aca="false">IF(G1658="Male",VLOOKUP(H1658,'Shoe size conversion table'!$B$6:$D$22,3),VLOOKUP(H1658,'Shoe size conversion table'!$J$6:$L$22,3))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MONTH(C1658:C16625)</f>
        <v>8</v>
      </c>
      <c r="O1658" s="8" t="n">
        <f aca="false">K1658*(1-L1658)</f>
        <v>139</v>
      </c>
    </row>
    <row r="1659" customFormat="false" ht="11.4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IF(G1659="Male",VLOOKUP(H1659,'Shoe size conversion table'!$B$6:$D$22,2),VLOOKUP(H1659,'Shoe size conversion table'!$J$6:$L$22,2))</f>
        <v>43-44</v>
      </c>
      <c r="J1659" s="12" t="n">
        <f aca="false">IF(G1659="Male",VLOOKUP(H1659,'Shoe size conversion table'!$B$6:$D$22,3),VLOOKUP(H1659,'Shoe size conversion table'!$J$6:$L$22,3))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MONTH(C1659:C16626)</f>
        <v>8</v>
      </c>
      <c r="O1659" s="8" t="n">
        <f aca="false">K1659*(1-L1659)</f>
        <v>89.5</v>
      </c>
    </row>
    <row r="1660" customFormat="false" ht="11.4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IF(G1660="Male",VLOOKUP(H1660,'Shoe size conversion table'!$B$6:$D$22,2),VLOOKUP(H1660,'Shoe size conversion table'!$J$6:$L$22,2))</f>
        <v>42-43</v>
      </c>
      <c r="J1660" s="12" t="n">
        <f aca="false">IF(G1660="Male",VLOOKUP(H1660,'Shoe size conversion table'!$B$6:$D$22,3),VLOOKUP(H1660,'Shoe size conversion table'!$J$6:$L$22,3))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MONTH(C1660:C16627)</f>
        <v>8</v>
      </c>
      <c r="O1660" s="8" t="n">
        <f aca="false">K1660*(1-L1660)</f>
        <v>169</v>
      </c>
    </row>
    <row r="1661" customFormat="false" ht="11.4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IF(G1661="Male",VLOOKUP(H1661,'Shoe size conversion table'!$B$6:$D$22,2),VLOOKUP(H1661,'Shoe size conversion table'!$J$6:$L$22,2))</f>
        <v>44</v>
      </c>
      <c r="J1661" s="12" t="n">
        <f aca="false">IF(G1661="Male",VLOOKUP(H1661,'Shoe size conversion table'!$B$6:$D$22,3),VLOOKUP(H1661,'Shoe size conversion table'!$J$6:$L$22,3))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MONTH(C1661:C16628)</f>
        <v>8</v>
      </c>
      <c r="O1661" s="8" t="n">
        <f aca="false">K1661*(1-L1661)</f>
        <v>149</v>
      </c>
    </row>
    <row r="1662" customFormat="false" ht="11.4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IF(G1662="Male",VLOOKUP(H1662,'Shoe size conversion table'!$B$6:$D$22,2),VLOOKUP(H1662,'Shoe size conversion table'!$J$6:$L$22,2))</f>
        <v>38-39</v>
      </c>
      <c r="J1662" s="12" t="n">
        <f aca="false">IF(G1662="Male",VLOOKUP(H1662,'Shoe size conversion table'!$B$6:$D$22,3),VLOOKUP(H1662,'Shoe size conversion table'!$J$6:$L$22,3))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MONTH(C1662:C16629)</f>
        <v>8</v>
      </c>
      <c r="O1662" s="8" t="n">
        <f aca="false">K1662*(1-L1662)</f>
        <v>129</v>
      </c>
    </row>
    <row r="1663" customFormat="false" ht="11.4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IF(G1663="Male",VLOOKUP(H1663,'Shoe size conversion table'!$B$6:$D$22,2),VLOOKUP(H1663,'Shoe size conversion table'!$J$6:$L$22,2))</f>
        <v>37-38</v>
      </c>
      <c r="J1663" s="12" t="n">
        <f aca="false">IF(G1663="Male",VLOOKUP(H1663,'Shoe size conversion table'!$B$6:$D$22,3),VLOOKUP(H1663,'Shoe size conversion table'!$J$6:$L$22,3))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MONTH(C1663:C16630)</f>
        <v>8</v>
      </c>
      <c r="O1663" s="8" t="n">
        <f aca="false">K1663*(1-L1663)</f>
        <v>159.2</v>
      </c>
    </row>
    <row r="1664" customFormat="false" ht="11.4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IF(G1664="Male",VLOOKUP(H1664,'Shoe size conversion table'!$B$6:$D$22,2),VLOOKUP(H1664,'Shoe size conversion table'!$J$6:$L$22,2))</f>
        <v>42</v>
      </c>
      <c r="J1664" s="12" t="n">
        <f aca="false">IF(G1664="Male",VLOOKUP(H1664,'Shoe size conversion table'!$B$6:$D$22,3),VLOOKUP(H1664,'Shoe size conversion table'!$J$6:$L$22,3))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MONTH(C1664:C16631)</f>
        <v>8</v>
      </c>
      <c r="O1664" s="8" t="n">
        <f aca="false">K1664*(1-L1664)</f>
        <v>139</v>
      </c>
    </row>
    <row r="1665" customFormat="false" ht="11.4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IF(G1665="Male",VLOOKUP(H1665,'Shoe size conversion table'!$B$6:$D$22,2),VLOOKUP(H1665,'Shoe size conversion table'!$J$6:$L$22,2))</f>
        <v>43-44</v>
      </c>
      <c r="J1665" s="12" t="n">
        <f aca="false">IF(G1665="Male",VLOOKUP(H1665,'Shoe size conversion table'!$B$6:$D$22,3),VLOOKUP(H1665,'Shoe size conversion table'!$J$6:$L$22,3))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MONTH(C1665:C16632)</f>
        <v>8</v>
      </c>
      <c r="O1665" s="8" t="n">
        <f aca="false">K1665*(1-L1665)</f>
        <v>94.5</v>
      </c>
    </row>
    <row r="1666" customFormat="false" ht="11.4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IF(G1666="Male",VLOOKUP(H1666,'Shoe size conversion table'!$B$6:$D$22,2),VLOOKUP(H1666,'Shoe size conversion table'!$J$6:$L$22,2))</f>
        <v>40-41</v>
      </c>
      <c r="J1666" s="12" t="n">
        <f aca="false">IF(G1666="Male",VLOOKUP(H1666,'Shoe size conversion table'!$B$6:$D$22,3),VLOOKUP(H1666,'Shoe size conversion table'!$J$6:$L$22,3))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MONTH(C1666:C16633)</f>
        <v>8</v>
      </c>
      <c r="O1666" s="8" t="n">
        <f aca="false">K1666*(1-L1666)</f>
        <v>135.2</v>
      </c>
    </row>
    <row r="1667" customFormat="false" ht="11.4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IF(G1667="Male",VLOOKUP(H1667,'Shoe size conversion table'!$B$6:$D$22,2),VLOOKUP(H1667,'Shoe size conversion table'!$J$6:$L$22,2))</f>
        <v>42-43</v>
      </c>
      <c r="J1667" s="12" t="n">
        <f aca="false">IF(G1667="Male",VLOOKUP(H1667,'Shoe size conversion table'!$B$6:$D$22,3),VLOOKUP(H1667,'Shoe size conversion table'!$J$6:$L$22,3))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MONTH(C1667:C16634)</f>
        <v>8</v>
      </c>
      <c r="O1667" s="8" t="n">
        <f aca="false">K1667*(1-L1667)</f>
        <v>139</v>
      </c>
    </row>
    <row r="1668" customFormat="false" ht="11.4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IF(G1668="Male",VLOOKUP(H1668,'Shoe size conversion table'!$B$6:$D$22,2),VLOOKUP(H1668,'Shoe size conversion table'!$J$6:$L$22,2))</f>
        <v>38-39</v>
      </c>
      <c r="J1668" s="12" t="n">
        <f aca="false">IF(G1668="Male",VLOOKUP(H1668,'Shoe size conversion table'!$B$6:$D$22,3),VLOOKUP(H1668,'Shoe size conversion table'!$J$6:$L$22,3))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MONTH(C1668:C16635)</f>
        <v>8</v>
      </c>
      <c r="O1668" s="8" t="n">
        <f aca="false">K1668*(1-L1668)</f>
        <v>179</v>
      </c>
    </row>
    <row r="1669" customFormat="false" ht="11.4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IF(G1669="Male",VLOOKUP(H1669,'Shoe size conversion table'!$B$6:$D$22,2),VLOOKUP(H1669,'Shoe size conversion table'!$J$6:$L$22,2))</f>
        <v>37-38</v>
      </c>
      <c r="J1669" s="12" t="n">
        <f aca="false">IF(G1669="Male",VLOOKUP(H1669,'Shoe size conversion table'!$B$6:$D$22,3),VLOOKUP(H1669,'Shoe size conversion table'!$J$6:$L$22,3))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MONTH(C1669:C16636)</f>
        <v>8</v>
      </c>
      <c r="O1669" s="8" t="n">
        <f aca="false">K1669*(1-L1669)</f>
        <v>129</v>
      </c>
    </row>
    <row r="1670" customFormat="false" ht="11.4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IF(G1670="Male",VLOOKUP(H1670,'Shoe size conversion table'!$B$6:$D$22,2),VLOOKUP(H1670,'Shoe size conversion table'!$J$6:$L$22,2))</f>
        <v>42</v>
      </c>
      <c r="J1670" s="12" t="n">
        <f aca="false">IF(G1670="Male",VLOOKUP(H1670,'Shoe size conversion table'!$B$6:$D$22,3),VLOOKUP(H1670,'Shoe size conversion table'!$J$6:$L$22,3))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MONTH(C1670:C16637)</f>
        <v>8</v>
      </c>
      <c r="O1670" s="8" t="n">
        <f aca="false">K1670*(1-L1670)</f>
        <v>129</v>
      </c>
    </row>
    <row r="1671" customFormat="false" ht="11.4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IF(G1671="Male",VLOOKUP(H1671,'Shoe size conversion table'!$B$6:$D$22,2),VLOOKUP(H1671,'Shoe size conversion table'!$J$6:$L$22,2))</f>
        <v>39</v>
      </c>
      <c r="J1671" s="12" t="n">
        <f aca="false">IF(G1671="Male",VLOOKUP(H1671,'Shoe size conversion table'!$B$6:$D$22,3),VLOOKUP(H1671,'Shoe size conversion table'!$J$6:$L$22,3))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MONTH(C1671:C16638)</f>
        <v>8</v>
      </c>
      <c r="O1671" s="8" t="n">
        <f aca="false">K1671*(1-L1671)</f>
        <v>199</v>
      </c>
    </row>
    <row r="1672" customFormat="false" ht="11.4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IF(G1672="Male",VLOOKUP(H1672,'Shoe size conversion table'!$B$6:$D$22,2),VLOOKUP(H1672,'Shoe size conversion table'!$J$6:$L$22,2))</f>
        <v>40-41</v>
      </c>
      <c r="J1672" s="12" t="n">
        <f aca="false">IF(G1672="Male",VLOOKUP(H1672,'Shoe size conversion table'!$B$6:$D$22,3),VLOOKUP(H1672,'Shoe size conversion table'!$J$6:$L$22,3))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MONTH(C1672:C16639)</f>
        <v>8</v>
      </c>
      <c r="O1672" s="8" t="n">
        <f aca="false">K1672*(1-L1672)</f>
        <v>129</v>
      </c>
    </row>
    <row r="1673" customFormat="false" ht="11.4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IF(G1673="Male",VLOOKUP(H1673,'Shoe size conversion table'!$B$6:$D$22,2),VLOOKUP(H1673,'Shoe size conversion table'!$J$6:$L$22,2))</f>
        <v>42-43</v>
      </c>
      <c r="J1673" s="12" t="n">
        <f aca="false">IF(G1673="Male",VLOOKUP(H1673,'Shoe size conversion table'!$B$6:$D$22,3),VLOOKUP(H1673,'Shoe size conversion table'!$J$6:$L$22,3))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MONTH(C1673:C16640)</f>
        <v>8</v>
      </c>
      <c r="O1673" s="8" t="n">
        <f aca="false">K1673*(1-L1673)</f>
        <v>64.5</v>
      </c>
    </row>
    <row r="1674" customFormat="false" ht="11.4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IF(G1674="Male",VLOOKUP(H1674,'Shoe size conversion table'!$B$6:$D$22,2),VLOOKUP(H1674,'Shoe size conversion table'!$J$6:$L$22,2))</f>
        <v>38-39</v>
      </c>
      <c r="J1674" s="12" t="n">
        <f aca="false">IF(G1674="Male",VLOOKUP(H1674,'Shoe size conversion table'!$B$6:$D$22,3),VLOOKUP(H1674,'Shoe size conversion table'!$J$6:$L$22,3))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MONTH(C1674:C16641)</f>
        <v>8</v>
      </c>
      <c r="O1674" s="8" t="n">
        <f aca="false">K1674*(1-L1674)</f>
        <v>129</v>
      </c>
    </row>
    <row r="1675" customFormat="false" ht="11.4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IF(G1675="Male",VLOOKUP(H1675,'Shoe size conversion table'!$B$6:$D$22,2),VLOOKUP(H1675,'Shoe size conversion table'!$J$6:$L$22,2))</f>
        <v>37-38</v>
      </c>
      <c r="J1675" s="12" t="n">
        <f aca="false">IF(G1675="Male",VLOOKUP(H1675,'Shoe size conversion table'!$B$6:$D$22,3),VLOOKUP(H1675,'Shoe size conversion table'!$J$6:$L$22,3))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MONTH(C1675:C16642)</f>
        <v>8</v>
      </c>
      <c r="O1675" s="8" t="n">
        <f aca="false">K1675*(1-L1675)</f>
        <v>139</v>
      </c>
    </row>
    <row r="1676" customFormat="false" ht="11.4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IF(G1676="Male",VLOOKUP(H1676,'Shoe size conversion table'!$B$6:$D$22,2),VLOOKUP(H1676,'Shoe size conversion table'!$J$6:$L$22,2))</f>
        <v>43</v>
      </c>
      <c r="J1676" s="12" t="n">
        <f aca="false">IF(G1676="Male",VLOOKUP(H1676,'Shoe size conversion table'!$B$6:$D$22,3),VLOOKUP(H1676,'Shoe size conversion table'!$J$6:$L$22,3))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MONTH(C1676:C16643)</f>
        <v>8</v>
      </c>
      <c r="O1676" s="8" t="n">
        <f aca="false">K1676*(1-L1676)</f>
        <v>84.5</v>
      </c>
    </row>
    <row r="1677" customFormat="false" ht="11.4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IF(G1677="Male",VLOOKUP(H1677,'Shoe size conversion table'!$B$6:$D$22,2),VLOOKUP(H1677,'Shoe size conversion table'!$J$6:$L$22,2))</f>
        <v>37-38</v>
      </c>
      <c r="J1677" s="12" t="n">
        <f aca="false">IF(G1677="Male",VLOOKUP(H1677,'Shoe size conversion table'!$B$6:$D$22,3),VLOOKUP(H1677,'Shoe size conversion table'!$J$6:$L$22,3))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MONTH(C1677:C16644)</f>
        <v>8</v>
      </c>
      <c r="O1677" s="8" t="n">
        <f aca="false">K1677*(1-L1677)</f>
        <v>179</v>
      </c>
    </row>
    <row r="1678" customFormat="false" ht="11.4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IF(G1678="Male",VLOOKUP(H1678,'Shoe size conversion table'!$B$6:$D$22,2),VLOOKUP(H1678,'Shoe size conversion table'!$J$6:$L$22,2))</f>
        <v>43-44</v>
      </c>
      <c r="J1678" s="12" t="n">
        <f aca="false">IF(G1678="Male",VLOOKUP(H1678,'Shoe size conversion table'!$B$6:$D$22,3),VLOOKUP(H1678,'Shoe size conversion table'!$J$6:$L$22,3))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MONTH(C1678:C16645)</f>
        <v>8</v>
      </c>
      <c r="O1678" s="8" t="n">
        <f aca="false">K1678*(1-L1678)</f>
        <v>139</v>
      </c>
    </row>
    <row r="1679" customFormat="false" ht="11.4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IF(G1679="Male",VLOOKUP(H1679,'Shoe size conversion table'!$B$6:$D$22,2),VLOOKUP(H1679,'Shoe size conversion table'!$J$6:$L$22,2))</f>
        <v>40-41</v>
      </c>
      <c r="J1679" s="12" t="n">
        <f aca="false">IF(G1679="Male",VLOOKUP(H1679,'Shoe size conversion table'!$B$6:$D$22,3),VLOOKUP(H1679,'Shoe size conversion table'!$J$6:$L$22,3))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MONTH(C1679:C16646)</f>
        <v>8</v>
      </c>
      <c r="O1679" s="8" t="n">
        <f aca="false">K1679*(1-L1679)</f>
        <v>199</v>
      </c>
    </row>
    <row r="1680" customFormat="false" ht="11.4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IF(G1680="Male",VLOOKUP(H1680,'Shoe size conversion table'!$B$6:$D$22,2),VLOOKUP(H1680,'Shoe size conversion table'!$J$6:$L$22,2))</f>
        <v>42</v>
      </c>
      <c r="J1680" s="12" t="n">
        <f aca="false">IF(G1680="Male",VLOOKUP(H1680,'Shoe size conversion table'!$B$6:$D$22,3),VLOOKUP(H1680,'Shoe size conversion table'!$J$6:$L$22,3))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MONTH(C1680:C16647)</f>
        <v>8</v>
      </c>
      <c r="O1680" s="8" t="n">
        <f aca="false">K1680*(1-L1680)</f>
        <v>139</v>
      </c>
    </row>
    <row r="1681" customFormat="false" ht="11.4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IF(G1681="Male",VLOOKUP(H1681,'Shoe size conversion table'!$B$6:$D$22,2),VLOOKUP(H1681,'Shoe size conversion table'!$J$6:$L$22,2))</f>
        <v>42-43</v>
      </c>
      <c r="J1681" s="12" t="n">
        <f aca="false">IF(G1681="Male",VLOOKUP(H1681,'Shoe size conversion table'!$B$6:$D$22,3),VLOOKUP(H1681,'Shoe size conversion table'!$J$6:$L$22,3))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MONTH(C1681:C16648)</f>
        <v>8</v>
      </c>
      <c r="O1681" s="8" t="n">
        <f aca="false">K1681*(1-L1681)</f>
        <v>139</v>
      </c>
    </row>
    <row r="1682" customFormat="false" ht="11.4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IF(G1682="Male",VLOOKUP(H1682,'Shoe size conversion table'!$B$6:$D$22,2),VLOOKUP(H1682,'Shoe size conversion table'!$J$6:$L$22,2))</f>
        <v>43</v>
      </c>
      <c r="J1682" s="12" t="n">
        <f aca="false">IF(G1682="Male",VLOOKUP(H1682,'Shoe size conversion table'!$B$6:$D$22,3),VLOOKUP(H1682,'Shoe size conversion table'!$J$6:$L$22,3))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MONTH(C1682:C16649)</f>
        <v>8</v>
      </c>
      <c r="O1682" s="8" t="n">
        <f aca="false">K1682*(1-L1682)</f>
        <v>99.5</v>
      </c>
    </row>
    <row r="1683" customFormat="false" ht="11.4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IF(G1683="Male",VLOOKUP(H1683,'Shoe size conversion table'!$B$6:$D$22,2),VLOOKUP(H1683,'Shoe size conversion table'!$J$6:$L$22,2))</f>
        <v>38-39</v>
      </c>
      <c r="J1683" s="12" t="n">
        <f aca="false">IF(G1683="Male",VLOOKUP(H1683,'Shoe size conversion table'!$B$6:$D$22,3),VLOOKUP(H1683,'Shoe size conversion table'!$J$6:$L$22,3))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MONTH(C1683:C16650)</f>
        <v>8</v>
      </c>
      <c r="O1683" s="8" t="n">
        <f aca="false">K1683*(1-L1683)</f>
        <v>132.3</v>
      </c>
    </row>
    <row r="1684" customFormat="false" ht="11.4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IF(G1684="Male",VLOOKUP(H1684,'Shoe size conversion table'!$B$6:$D$22,2),VLOOKUP(H1684,'Shoe size conversion table'!$J$6:$L$22,2))</f>
        <v>43</v>
      </c>
      <c r="J1684" s="12" t="n">
        <f aca="false">IF(G1684="Male",VLOOKUP(H1684,'Shoe size conversion table'!$B$6:$D$22,3),VLOOKUP(H1684,'Shoe size conversion table'!$J$6:$L$22,3))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MONTH(C1684:C16651)</f>
        <v>8</v>
      </c>
      <c r="O1684" s="8" t="n">
        <f aca="false">K1684*(1-L1684)</f>
        <v>199</v>
      </c>
    </row>
    <row r="1685" customFormat="false" ht="11.4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IF(G1685="Male",VLOOKUP(H1685,'Shoe size conversion table'!$B$6:$D$22,2),VLOOKUP(H1685,'Shoe size conversion table'!$J$6:$L$22,2))</f>
        <v>42-43</v>
      </c>
      <c r="J1685" s="12" t="n">
        <f aca="false">IF(G1685="Male",VLOOKUP(H1685,'Shoe size conversion table'!$B$6:$D$22,3),VLOOKUP(H1685,'Shoe size conversion table'!$J$6:$L$22,3))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MONTH(C1685:C16652)</f>
        <v>8</v>
      </c>
      <c r="O1685" s="8" t="n">
        <f aca="false">K1685*(1-L1685)</f>
        <v>189</v>
      </c>
    </row>
    <row r="1686" customFormat="false" ht="11.4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IF(G1686="Male",VLOOKUP(H1686,'Shoe size conversion table'!$B$6:$D$22,2),VLOOKUP(H1686,'Shoe size conversion table'!$J$6:$L$22,2))</f>
        <v>42</v>
      </c>
      <c r="J1686" s="12" t="n">
        <f aca="false">IF(G1686="Male",VLOOKUP(H1686,'Shoe size conversion table'!$B$6:$D$22,3),VLOOKUP(H1686,'Shoe size conversion table'!$J$6:$L$22,3))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MONTH(C1686:C16653)</f>
        <v>8</v>
      </c>
      <c r="O1686" s="8" t="n">
        <f aca="false">K1686*(1-L1686)</f>
        <v>69.5</v>
      </c>
    </row>
    <row r="1687" customFormat="false" ht="11.4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IF(G1687="Male",VLOOKUP(H1687,'Shoe size conversion table'!$B$6:$D$22,2),VLOOKUP(H1687,'Shoe size conversion table'!$J$6:$L$22,2))</f>
        <v>43-44</v>
      </c>
      <c r="J1687" s="12" t="n">
        <f aca="false">IF(G1687="Male",VLOOKUP(H1687,'Shoe size conversion table'!$B$6:$D$22,3),VLOOKUP(H1687,'Shoe size conversion table'!$J$6:$L$22,3))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MONTH(C1687:C16654)</f>
        <v>8</v>
      </c>
      <c r="O1687" s="8" t="n">
        <f aca="false">K1687*(1-L1687)</f>
        <v>139</v>
      </c>
    </row>
    <row r="1688" customFormat="false" ht="11.4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IF(G1688="Male",VLOOKUP(H1688,'Shoe size conversion table'!$B$6:$D$22,2),VLOOKUP(H1688,'Shoe size conversion table'!$J$6:$L$22,2))</f>
        <v>40-41</v>
      </c>
      <c r="J1688" s="12" t="n">
        <f aca="false">IF(G1688="Male",VLOOKUP(H1688,'Shoe size conversion table'!$B$6:$D$22,3),VLOOKUP(H1688,'Shoe size conversion table'!$J$6:$L$22,3))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MONTH(C1688:C16655)</f>
        <v>8</v>
      </c>
      <c r="O1688" s="8" t="n">
        <f aca="false">K1688*(1-L1688)</f>
        <v>103.2</v>
      </c>
    </row>
    <row r="1689" customFormat="false" ht="11.4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IF(G1689="Male",VLOOKUP(H1689,'Shoe size conversion table'!$B$6:$D$22,2),VLOOKUP(H1689,'Shoe size conversion table'!$J$6:$L$22,2))</f>
        <v>39</v>
      </c>
      <c r="J1689" s="12" t="n">
        <f aca="false">IF(G1689="Male",VLOOKUP(H1689,'Shoe size conversion table'!$B$6:$D$22,3),VLOOKUP(H1689,'Shoe size conversion table'!$J$6:$L$22,3))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MONTH(C1689:C16656)</f>
        <v>8</v>
      </c>
      <c r="O1689" s="8" t="n">
        <f aca="false">K1689*(1-L1689)</f>
        <v>199</v>
      </c>
    </row>
    <row r="1690" customFormat="false" ht="11.4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IF(G1690="Male",VLOOKUP(H1690,'Shoe size conversion table'!$B$6:$D$22,2),VLOOKUP(H1690,'Shoe size conversion table'!$J$6:$L$22,2))</f>
        <v>41</v>
      </c>
      <c r="J1690" s="12" t="n">
        <f aca="false">IF(G1690="Male",VLOOKUP(H1690,'Shoe size conversion table'!$B$6:$D$22,3),VLOOKUP(H1690,'Shoe size conversion table'!$J$6:$L$22,3))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MONTH(C1690:C16657)</f>
        <v>8</v>
      </c>
      <c r="O1690" s="8" t="n">
        <f aca="false">K1690*(1-L1690)</f>
        <v>189</v>
      </c>
    </row>
    <row r="1691" customFormat="false" ht="11.4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IF(G1691="Male",VLOOKUP(H1691,'Shoe size conversion table'!$B$6:$D$22,2),VLOOKUP(H1691,'Shoe size conversion table'!$J$6:$L$22,2))</f>
        <v>39</v>
      </c>
      <c r="J1691" s="12" t="n">
        <f aca="false">IF(G1691="Male",VLOOKUP(H1691,'Shoe size conversion table'!$B$6:$D$22,3),VLOOKUP(H1691,'Shoe size conversion table'!$J$6:$L$22,3))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MONTH(C1691:C16658)</f>
        <v>8</v>
      </c>
      <c r="O1691" s="8" t="n">
        <f aca="false">K1691*(1-L1691)</f>
        <v>111.2</v>
      </c>
    </row>
    <row r="1692" customFormat="false" ht="11.4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IF(G1692="Male",VLOOKUP(H1692,'Shoe size conversion table'!$B$6:$D$22,2),VLOOKUP(H1692,'Shoe size conversion table'!$J$6:$L$22,2))</f>
        <v>40-41</v>
      </c>
      <c r="J1692" s="12" t="n">
        <f aca="false">IF(G1692="Male",VLOOKUP(H1692,'Shoe size conversion table'!$B$6:$D$22,3),VLOOKUP(H1692,'Shoe size conversion table'!$J$6:$L$22,3))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MONTH(C1692:C16659)</f>
        <v>8</v>
      </c>
      <c r="O1692" s="8" t="n">
        <f aca="false">K1692*(1-L1692)</f>
        <v>111.2</v>
      </c>
    </row>
    <row r="1693" customFormat="false" ht="11.4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IF(G1693="Male",VLOOKUP(H1693,'Shoe size conversion table'!$B$6:$D$22,2),VLOOKUP(H1693,'Shoe size conversion table'!$J$6:$L$22,2))</f>
        <v>42-43</v>
      </c>
      <c r="J1693" s="12" t="n">
        <f aca="false">IF(G1693="Male",VLOOKUP(H1693,'Shoe size conversion table'!$B$6:$D$22,3),VLOOKUP(H1693,'Shoe size conversion table'!$J$6:$L$22,3))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MONTH(C1693:C16660)</f>
        <v>8</v>
      </c>
      <c r="O1693" s="8" t="n">
        <f aca="false">K1693*(1-L1693)</f>
        <v>74.5</v>
      </c>
    </row>
    <row r="1694" customFormat="false" ht="11.4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IF(G1694="Male",VLOOKUP(H1694,'Shoe size conversion table'!$B$6:$D$22,2),VLOOKUP(H1694,'Shoe size conversion table'!$J$6:$L$22,2))</f>
        <v>43</v>
      </c>
      <c r="J1694" s="12" t="n">
        <f aca="false">IF(G1694="Male",VLOOKUP(H1694,'Shoe size conversion table'!$B$6:$D$22,3),VLOOKUP(H1694,'Shoe size conversion table'!$J$6:$L$22,3))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MONTH(C1694:C16661)</f>
        <v>8</v>
      </c>
      <c r="O1694" s="8" t="n">
        <f aca="false">K1694*(1-L1694)</f>
        <v>64.5</v>
      </c>
    </row>
    <row r="1695" customFormat="false" ht="11.4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IF(G1695="Male",VLOOKUP(H1695,'Shoe size conversion table'!$B$6:$D$22,2),VLOOKUP(H1695,'Shoe size conversion table'!$J$6:$L$22,2))</f>
        <v>41-42</v>
      </c>
      <c r="J1695" s="12" t="n">
        <f aca="false">IF(G1695="Male",VLOOKUP(H1695,'Shoe size conversion table'!$B$6:$D$22,3),VLOOKUP(H1695,'Shoe size conversion table'!$J$6:$L$22,3))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MONTH(C1695:C16662)</f>
        <v>8</v>
      </c>
      <c r="O1695" s="8" t="n">
        <f aca="false">K1695*(1-L1695)</f>
        <v>189</v>
      </c>
    </row>
    <row r="1696" customFormat="false" ht="11.4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IF(G1696="Male",VLOOKUP(H1696,'Shoe size conversion table'!$B$6:$D$22,2),VLOOKUP(H1696,'Shoe size conversion table'!$J$6:$L$22,2))</f>
        <v>42</v>
      </c>
      <c r="J1696" s="12" t="n">
        <f aca="false">IF(G1696="Male",VLOOKUP(H1696,'Shoe size conversion table'!$B$6:$D$22,3),VLOOKUP(H1696,'Shoe size conversion table'!$J$6:$L$22,3))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MONTH(C1696:C16663)</f>
        <v>8</v>
      </c>
      <c r="O1696" s="8" t="n">
        <f aca="false">K1696*(1-L1696)</f>
        <v>69.5</v>
      </c>
    </row>
    <row r="1697" customFormat="false" ht="11.4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IF(G1697="Male",VLOOKUP(H1697,'Shoe size conversion table'!$B$6:$D$22,2),VLOOKUP(H1697,'Shoe size conversion table'!$J$6:$L$22,2))</f>
        <v>43</v>
      </c>
      <c r="J1697" s="12" t="n">
        <f aca="false">IF(G1697="Male",VLOOKUP(H1697,'Shoe size conversion table'!$B$6:$D$22,3),VLOOKUP(H1697,'Shoe size conversion table'!$J$6:$L$22,3))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MONTH(C1697:C16664)</f>
        <v>8</v>
      </c>
      <c r="O1697" s="8" t="n">
        <f aca="false">K1697*(1-L1697)</f>
        <v>84.5</v>
      </c>
    </row>
    <row r="1698" customFormat="false" ht="11.4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IF(G1698="Male",VLOOKUP(H1698,'Shoe size conversion table'!$B$6:$D$22,2),VLOOKUP(H1698,'Shoe size conversion table'!$J$6:$L$22,2))</f>
        <v>42-43</v>
      </c>
      <c r="J1698" s="12" t="n">
        <f aca="false">IF(G1698="Male",VLOOKUP(H1698,'Shoe size conversion table'!$B$6:$D$22,3),VLOOKUP(H1698,'Shoe size conversion table'!$J$6:$L$22,3))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MONTH(C1698:C16665)</f>
        <v>8</v>
      </c>
      <c r="O1698" s="8" t="n">
        <f aca="false">K1698*(1-L1698)</f>
        <v>189</v>
      </c>
    </row>
    <row r="1699" customFormat="false" ht="11.4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IF(G1699="Male",VLOOKUP(H1699,'Shoe size conversion table'!$B$6:$D$22,2),VLOOKUP(H1699,'Shoe size conversion table'!$J$6:$L$22,2))</f>
        <v>41-42</v>
      </c>
      <c r="J1699" s="12" t="n">
        <f aca="false">IF(G1699="Male",VLOOKUP(H1699,'Shoe size conversion table'!$B$6:$D$22,3),VLOOKUP(H1699,'Shoe size conversion table'!$J$6:$L$22,3))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MONTH(C1699:C16666)</f>
        <v>8</v>
      </c>
      <c r="O1699" s="8" t="n">
        <f aca="false">K1699*(1-L1699)</f>
        <v>170.1</v>
      </c>
    </row>
    <row r="1700" customFormat="false" ht="11.4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IF(G1700="Male",VLOOKUP(H1700,'Shoe size conversion table'!$B$6:$D$22,2),VLOOKUP(H1700,'Shoe size conversion table'!$J$6:$L$22,2))</f>
        <v>44</v>
      </c>
      <c r="J1700" s="12" t="n">
        <f aca="false">IF(G1700="Male",VLOOKUP(H1700,'Shoe size conversion table'!$B$6:$D$22,3),VLOOKUP(H1700,'Shoe size conversion table'!$J$6:$L$22,3))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MONTH(C1700:C16667)</f>
        <v>8</v>
      </c>
      <c r="O1700" s="8" t="n">
        <f aca="false">K1700*(1-L1700)</f>
        <v>169</v>
      </c>
    </row>
    <row r="1701" customFormat="false" ht="11.4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IF(G1701="Male",VLOOKUP(H1701,'Shoe size conversion table'!$B$6:$D$22,2),VLOOKUP(H1701,'Shoe size conversion table'!$J$6:$L$22,2))</f>
        <v>42-43</v>
      </c>
      <c r="J1701" s="12" t="n">
        <f aca="false">IF(G1701="Male",VLOOKUP(H1701,'Shoe size conversion table'!$B$6:$D$22,3),VLOOKUP(H1701,'Shoe size conversion table'!$J$6:$L$22,3))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MONTH(C1701:C16668)</f>
        <v>8</v>
      </c>
      <c r="O1701" s="8" t="n">
        <f aca="false">K1701*(1-L1701)</f>
        <v>189</v>
      </c>
    </row>
    <row r="1702" customFormat="false" ht="11.4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IF(G1702="Male",VLOOKUP(H1702,'Shoe size conversion table'!$B$6:$D$22,2),VLOOKUP(H1702,'Shoe size conversion table'!$J$6:$L$22,2))</f>
        <v>38-39</v>
      </c>
      <c r="J1702" s="12" t="n">
        <f aca="false">IF(G1702="Male",VLOOKUP(H1702,'Shoe size conversion table'!$B$6:$D$22,3),VLOOKUP(H1702,'Shoe size conversion table'!$J$6:$L$22,3))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MONTH(C1702:C16669)</f>
        <v>8</v>
      </c>
      <c r="O1702" s="8" t="n">
        <f aca="false">K1702*(1-L1702)</f>
        <v>104.3</v>
      </c>
    </row>
    <row r="1703" customFormat="false" ht="11.4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IF(G1703="Male",VLOOKUP(H1703,'Shoe size conversion table'!$B$6:$D$22,2),VLOOKUP(H1703,'Shoe size conversion table'!$J$6:$L$22,2))</f>
        <v>43-44</v>
      </c>
      <c r="J1703" s="12" t="n">
        <f aca="false">IF(G1703="Male",VLOOKUP(H1703,'Shoe size conversion table'!$B$6:$D$22,3),VLOOKUP(H1703,'Shoe size conversion table'!$J$6:$L$22,3))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MONTH(C1703:C16670)</f>
        <v>8</v>
      </c>
      <c r="O1703" s="8" t="n">
        <f aca="false">K1703*(1-L1703)</f>
        <v>135.2</v>
      </c>
    </row>
    <row r="1704" customFormat="false" ht="11.4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IF(G1704="Male",VLOOKUP(H1704,'Shoe size conversion table'!$B$6:$D$22,2),VLOOKUP(H1704,'Shoe size conversion table'!$J$6:$L$22,2))</f>
        <v>38-39</v>
      </c>
      <c r="J1704" s="12" t="n">
        <f aca="false">IF(G1704="Male",VLOOKUP(H1704,'Shoe size conversion table'!$B$6:$D$22,3),VLOOKUP(H1704,'Shoe size conversion table'!$J$6:$L$22,3))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MONTH(C1704:C16671)</f>
        <v>8</v>
      </c>
      <c r="O1704" s="8" t="n">
        <f aca="false">K1704*(1-L1704)</f>
        <v>159</v>
      </c>
    </row>
    <row r="1705" customFormat="false" ht="11.4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IF(G1705="Male",VLOOKUP(H1705,'Shoe size conversion table'!$B$6:$D$22,2),VLOOKUP(H1705,'Shoe size conversion table'!$J$6:$L$22,2))</f>
        <v>39</v>
      </c>
      <c r="J1705" s="12" t="n">
        <f aca="false">IF(G1705="Male",VLOOKUP(H1705,'Shoe size conversion table'!$B$6:$D$22,3),VLOOKUP(H1705,'Shoe size conversion table'!$J$6:$L$22,3))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MONTH(C1705:C16672)</f>
        <v>8</v>
      </c>
      <c r="O1705" s="8" t="n">
        <f aca="false">K1705*(1-L1705)</f>
        <v>104.3</v>
      </c>
    </row>
    <row r="1706" customFormat="false" ht="11.4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IF(G1706="Male",VLOOKUP(H1706,'Shoe size conversion table'!$B$6:$D$22,2),VLOOKUP(H1706,'Shoe size conversion table'!$J$6:$L$22,2))</f>
        <v>38-39</v>
      </c>
      <c r="J1706" s="12" t="n">
        <f aca="false">IF(G1706="Male",VLOOKUP(H1706,'Shoe size conversion table'!$B$6:$D$22,3),VLOOKUP(H1706,'Shoe size conversion table'!$J$6:$L$22,3))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MONTH(C1706:C16673)</f>
        <v>8</v>
      </c>
      <c r="O1706" s="8" t="n">
        <f aca="false">K1706*(1-L1706)</f>
        <v>116.1</v>
      </c>
    </row>
    <row r="1707" customFormat="false" ht="11.4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IF(G1707="Male",VLOOKUP(H1707,'Shoe size conversion table'!$B$6:$D$22,2),VLOOKUP(H1707,'Shoe size conversion table'!$J$6:$L$22,2))</f>
        <v>41</v>
      </c>
      <c r="J1707" s="12" t="n">
        <f aca="false">IF(G1707="Male",VLOOKUP(H1707,'Shoe size conversion table'!$B$6:$D$22,3),VLOOKUP(H1707,'Shoe size conversion table'!$J$6:$L$22,3))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MONTH(C1707:C16674)</f>
        <v>8</v>
      </c>
      <c r="O1707" s="8" t="n">
        <f aca="false">K1707*(1-L1707)</f>
        <v>169</v>
      </c>
    </row>
    <row r="1708" customFormat="false" ht="11.4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IF(G1708="Male",VLOOKUP(H1708,'Shoe size conversion table'!$B$6:$D$22,2),VLOOKUP(H1708,'Shoe size conversion table'!$J$6:$L$22,2))</f>
        <v>42</v>
      </c>
      <c r="J1708" s="12" t="n">
        <f aca="false">IF(G1708="Male",VLOOKUP(H1708,'Shoe size conversion table'!$B$6:$D$22,3),VLOOKUP(H1708,'Shoe size conversion table'!$J$6:$L$22,3))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MONTH(C1708:C16675)</f>
        <v>8</v>
      </c>
      <c r="O1708" s="8" t="n">
        <f aca="false">K1708*(1-L1708)</f>
        <v>149</v>
      </c>
    </row>
    <row r="1709" customFormat="false" ht="11.4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IF(G1709="Male",VLOOKUP(H1709,'Shoe size conversion table'!$B$6:$D$22,2),VLOOKUP(H1709,'Shoe size conversion table'!$J$6:$L$22,2))</f>
        <v>40</v>
      </c>
      <c r="J1709" s="12" t="n">
        <f aca="false">IF(G1709="Male",VLOOKUP(H1709,'Shoe size conversion table'!$B$6:$D$22,3),VLOOKUP(H1709,'Shoe size conversion table'!$J$6:$L$22,3))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MONTH(C1709:C16676)</f>
        <v>8</v>
      </c>
      <c r="O1709" s="8" t="n">
        <f aca="false">K1709*(1-L1709)</f>
        <v>129</v>
      </c>
    </row>
    <row r="1710" customFormat="false" ht="11.4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IF(G1710="Male",VLOOKUP(H1710,'Shoe size conversion table'!$B$6:$D$22,2),VLOOKUP(H1710,'Shoe size conversion table'!$J$6:$L$22,2))</f>
        <v>37-38</v>
      </c>
      <c r="J1710" s="12" t="n">
        <f aca="false">IF(G1710="Male",VLOOKUP(H1710,'Shoe size conversion table'!$B$6:$D$22,3),VLOOKUP(H1710,'Shoe size conversion table'!$J$6:$L$22,3))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MONTH(C1710:C16677)</f>
        <v>8</v>
      </c>
      <c r="O1710" s="8" t="n">
        <f aca="false">K1710*(1-L1710)</f>
        <v>179</v>
      </c>
    </row>
    <row r="1711" customFormat="false" ht="11.4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IF(G1711="Male",VLOOKUP(H1711,'Shoe size conversion table'!$B$6:$D$22,2),VLOOKUP(H1711,'Shoe size conversion table'!$J$6:$L$22,2))</f>
        <v>40</v>
      </c>
      <c r="J1711" s="12" t="n">
        <f aca="false">IF(G1711="Male",VLOOKUP(H1711,'Shoe size conversion table'!$B$6:$D$22,3),VLOOKUP(H1711,'Shoe size conversion table'!$J$6:$L$22,3))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MONTH(C1711:C16678)</f>
        <v>8</v>
      </c>
      <c r="O1711" s="8" t="n">
        <f aca="false">K1711*(1-L1711)</f>
        <v>189</v>
      </c>
    </row>
    <row r="1712" customFormat="false" ht="11.4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IF(G1712="Male",VLOOKUP(H1712,'Shoe size conversion table'!$B$6:$D$22,2),VLOOKUP(H1712,'Shoe size conversion table'!$J$6:$L$22,2))</f>
        <v>42</v>
      </c>
      <c r="J1712" s="12" t="n">
        <f aca="false">IF(G1712="Male",VLOOKUP(H1712,'Shoe size conversion table'!$B$6:$D$22,3),VLOOKUP(H1712,'Shoe size conversion table'!$J$6:$L$22,3))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MONTH(C1712:C16679)</f>
        <v>8</v>
      </c>
      <c r="O1712" s="8" t="n">
        <f aca="false">K1712*(1-L1712)</f>
        <v>139</v>
      </c>
    </row>
    <row r="1713" customFormat="false" ht="11.4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IF(G1713="Male",VLOOKUP(H1713,'Shoe size conversion table'!$B$6:$D$22,2),VLOOKUP(H1713,'Shoe size conversion table'!$J$6:$L$22,2))</f>
        <v>38-39</v>
      </c>
      <c r="J1713" s="12" t="n">
        <f aca="false">IF(G1713="Male",VLOOKUP(H1713,'Shoe size conversion table'!$B$6:$D$22,3),VLOOKUP(H1713,'Shoe size conversion table'!$J$6:$L$22,3))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MONTH(C1713:C16680)</f>
        <v>8</v>
      </c>
      <c r="O1713" s="8" t="n">
        <f aca="false">K1713*(1-L1713)</f>
        <v>132.3</v>
      </c>
    </row>
    <row r="1714" customFormat="false" ht="11.4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IF(G1714="Male",VLOOKUP(H1714,'Shoe size conversion table'!$B$6:$D$22,2),VLOOKUP(H1714,'Shoe size conversion table'!$J$6:$L$22,2))</f>
        <v>38-39</v>
      </c>
      <c r="J1714" s="12" t="n">
        <f aca="false">IF(G1714="Male",VLOOKUP(H1714,'Shoe size conversion table'!$B$6:$D$22,3),VLOOKUP(H1714,'Shoe size conversion table'!$J$6:$L$22,3))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MONTH(C1714:C16681)</f>
        <v>8</v>
      </c>
      <c r="O1714" s="8" t="n">
        <f aca="false">K1714*(1-L1714)</f>
        <v>129</v>
      </c>
    </row>
    <row r="1715" customFormat="false" ht="11.4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IF(G1715="Male",VLOOKUP(H1715,'Shoe size conversion table'!$B$6:$D$22,2),VLOOKUP(H1715,'Shoe size conversion table'!$J$6:$L$22,2))</f>
        <v>43</v>
      </c>
      <c r="J1715" s="12" t="n">
        <f aca="false">IF(G1715="Male",VLOOKUP(H1715,'Shoe size conversion table'!$B$6:$D$22,3),VLOOKUP(H1715,'Shoe size conversion table'!$J$6:$L$22,3))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MONTH(C1715:C16682)</f>
        <v>8</v>
      </c>
      <c r="O1715" s="8" t="n">
        <f aca="false">K1715*(1-L1715)</f>
        <v>159</v>
      </c>
    </row>
    <row r="1716" customFormat="false" ht="11.4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IF(G1716="Male",VLOOKUP(H1716,'Shoe size conversion table'!$B$6:$D$22,2),VLOOKUP(H1716,'Shoe size conversion table'!$J$6:$L$22,2))</f>
        <v>43</v>
      </c>
      <c r="J1716" s="12" t="n">
        <f aca="false">IF(G1716="Male",VLOOKUP(H1716,'Shoe size conversion table'!$B$6:$D$22,3),VLOOKUP(H1716,'Shoe size conversion table'!$J$6:$L$22,3))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MONTH(C1716:C16683)</f>
        <v>8</v>
      </c>
      <c r="O1716" s="8" t="n">
        <f aca="false">K1716*(1-L1716)</f>
        <v>129</v>
      </c>
    </row>
    <row r="1717" customFormat="false" ht="11.4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IF(G1717="Male",VLOOKUP(H1717,'Shoe size conversion table'!$B$6:$D$22,2),VLOOKUP(H1717,'Shoe size conversion table'!$J$6:$L$22,2))</f>
        <v>38-39</v>
      </c>
      <c r="J1717" s="12" t="n">
        <f aca="false">IF(G1717="Male",VLOOKUP(H1717,'Shoe size conversion table'!$B$6:$D$22,3),VLOOKUP(H1717,'Shoe size conversion table'!$J$6:$L$22,3))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MONTH(C1717:C16684)</f>
        <v>8</v>
      </c>
      <c r="O1717" s="8" t="n">
        <f aca="false">K1717*(1-L1717)</f>
        <v>189</v>
      </c>
    </row>
    <row r="1718" customFormat="false" ht="11.4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IF(G1718="Male",VLOOKUP(H1718,'Shoe size conversion table'!$B$6:$D$22,2),VLOOKUP(H1718,'Shoe size conversion table'!$J$6:$L$22,2))</f>
        <v>39</v>
      </c>
      <c r="J1718" s="12" t="n">
        <f aca="false">IF(G1718="Male",VLOOKUP(H1718,'Shoe size conversion table'!$B$6:$D$22,3),VLOOKUP(H1718,'Shoe size conversion table'!$J$6:$L$22,3))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MONTH(C1718:C16685)</f>
        <v>8</v>
      </c>
      <c r="O1718" s="8" t="n">
        <f aca="false">K1718*(1-L1718)</f>
        <v>169</v>
      </c>
    </row>
    <row r="1719" customFormat="false" ht="11.4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IF(G1719="Male",VLOOKUP(H1719,'Shoe size conversion table'!$B$6:$D$22,2),VLOOKUP(H1719,'Shoe size conversion table'!$J$6:$L$22,2))</f>
        <v>41</v>
      </c>
      <c r="J1719" s="12" t="n">
        <f aca="false">IF(G1719="Male",VLOOKUP(H1719,'Shoe size conversion table'!$B$6:$D$22,3),VLOOKUP(H1719,'Shoe size conversion table'!$J$6:$L$22,3))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MONTH(C1719:C16686)</f>
        <v>8</v>
      </c>
      <c r="O1719" s="8" t="n">
        <f aca="false">K1719*(1-L1719)</f>
        <v>143.2</v>
      </c>
    </row>
    <row r="1720" customFormat="false" ht="11.4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IF(G1720="Male",VLOOKUP(H1720,'Shoe size conversion table'!$B$6:$D$22,2),VLOOKUP(H1720,'Shoe size conversion table'!$J$6:$L$22,2))</f>
        <v>43-44</v>
      </c>
      <c r="J1720" s="12" t="n">
        <f aca="false">IF(G1720="Male",VLOOKUP(H1720,'Shoe size conversion table'!$B$6:$D$22,3),VLOOKUP(H1720,'Shoe size conversion table'!$J$6:$L$22,3))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MONTH(C1720:C16687)</f>
        <v>8</v>
      </c>
      <c r="O1720" s="8" t="n">
        <f aca="false">K1720*(1-L1720)</f>
        <v>139</v>
      </c>
    </row>
    <row r="1721" customFormat="false" ht="11.4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IF(G1721="Male",VLOOKUP(H1721,'Shoe size conversion table'!$B$6:$D$22,2),VLOOKUP(H1721,'Shoe size conversion table'!$J$6:$L$22,2))</f>
        <v>39</v>
      </c>
      <c r="J1721" s="12" t="n">
        <f aca="false">IF(G1721="Male",VLOOKUP(H1721,'Shoe size conversion table'!$B$6:$D$22,3),VLOOKUP(H1721,'Shoe size conversion table'!$J$6:$L$22,3))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MONTH(C1721:C16688)</f>
        <v>8</v>
      </c>
      <c r="O1721" s="8" t="n">
        <f aca="false">K1721*(1-L1721)</f>
        <v>199</v>
      </c>
    </row>
    <row r="1722" customFormat="false" ht="11.4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IF(G1722="Male",VLOOKUP(H1722,'Shoe size conversion table'!$B$6:$D$22,2),VLOOKUP(H1722,'Shoe size conversion table'!$J$6:$L$22,2))</f>
        <v>44</v>
      </c>
      <c r="J1722" s="12" t="n">
        <f aca="false">IF(G1722="Male",VLOOKUP(H1722,'Shoe size conversion table'!$B$6:$D$22,3),VLOOKUP(H1722,'Shoe size conversion table'!$J$6:$L$22,3))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MONTH(C1722:C16689)</f>
        <v>8</v>
      </c>
      <c r="O1722" s="8" t="n">
        <f aca="false">K1722*(1-L1722)</f>
        <v>179</v>
      </c>
    </row>
    <row r="1723" customFormat="false" ht="11.4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IF(G1723="Male",VLOOKUP(H1723,'Shoe size conversion table'!$B$6:$D$22,2),VLOOKUP(H1723,'Shoe size conversion table'!$J$6:$L$22,2))</f>
        <v>38-39</v>
      </c>
      <c r="J1723" s="12" t="n">
        <f aca="false">IF(G1723="Male",VLOOKUP(H1723,'Shoe size conversion table'!$B$6:$D$22,3),VLOOKUP(H1723,'Shoe size conversion table'!$J$6:$L$22,3))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MONTH(C1723:C16690)</f>
        <v>8</v>
      </c>
      <c r="O1723" s="8" t="n">
        <f aca="false">K1723*(1-L1723)</f>
        <v>149</v>
      </c>
    </row>
    <row r="1724" customFormat="false" ht="11.4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IF(G1724="Male",VLOOKUP(H1724,'Shoe size conversion table'!$B$6:$D$22,2),VLOOKUP(H1724,'Shoe size conversion table'!$J$6:$L$22,2))</f>
        <v>43</v>
      </c>
      <c r="J1724" s="12" t="n">
        <f aca="false">IF(G1724="Male",VLOOKUP(H1724,'Shoe size conversion table'!$B$6:$D$22,3),VLOOKUP(H1724,'Shoe size conversion table'!$J$6:$L$22,3))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MONTH(C1724:C16691)</f>
        <v>8</v>
      </c>
      <c r="O1724" s="8" t="n">
        <f aca="false">K1724*(1-L1724)</f>
        <v>99.5</v>
      </c>
    </row>
    <row r="1725" customFormat="false" ht="11.4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IF(G1725="Male",VLOOKUP(H1725,'Shoe size conversion table'!$B$6:$D$22,2),VLOOKUP(H1725,'Shoe size conversion table'!$J$6:$L$22,2))</f>
        <v>43</v>
      </c>
      <c r="J1725" s="12" t="n">
        <f aca="false">IF(G1725="Male",VLOOKUP(H1725,'Shoe size conversion table'!$B$6:$D$22,3),VLOOKUP(H1725,'Shoe size conversion table'!$J$6:$L$22,3))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MONTH(C1725:C16692)</f>
        <v>8</v>
      </c>
      <c r="O1725" s="8" t="n">
        <f aca="false">K1725*(1-L1725)</f>
        <v>159</v>
      </c>
    </row>
    <row r="1726" customFormat="false" ht="11.4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IF(G1726="Male",VLOOKUP(H1726,'Shoe size conversion table'!$B$6:$D$22,2),VLOOKUP(H1726,'Shoe size conversion table'!$J$6:$L$22,2))</f>
        <v>38-39</v>
      </c>
      <c r="J1726" s="12" t="n">
        <f aca="false">IF(G1726="Male",VLOOKUP(H1726,'Shoe size conversion table'!$B$6:$D$22,3),VLOOKUP(H1726,'Shoe size conversion table'!$J$6:$L$22,3))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MONTH(C1726:C16693)</f>
        <v>8</v>
      </c>
      <c r="O1726" s="8" t="n">
        <f aca="false">K1726*(1-L1726)</f>
        <v>169</v>
      </c>
    </row>
    <row r="1727" customFormat="false" ht="11.4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IF(G1727="Male",VLOOKUP(H1727,'Shoe size conversion table'!$B$6:$D$22,2),VLOOKUP(H1727,'Shoe size conversion table'!$J$6:$L$22,2))</f>
        <v>39</v>
      </c>
      <c r="J1727" s="12" t="n">
        <f aca="false">IF(G1727="Male",VLOOKUP(H1727,'Shoe size conversion table'!$B$6:$D$22,3),VLOOKUP(H1727,'Shoe size conversion table'!$J$6:$L$22,3))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MONTH(C1727:C16694)</f>
        <v>8</v>
      </c>
      <c r="O1727" s="8" t="n">
        <f aca="false">K1727*(1-L1727)</f>
        <v>159</v>
      </c>
    </row>
    <row r="1728" customFormat="false" ht="11.4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IF(G1728="Male",VLOOKUP(H1728,'Shoe size conversion table'!$B$6:$D$22,2),VLOOKUP(H1728,'Shoe size conversion table'!$J$6:$L$22,2))</f>
        <v>41</v>
      </c>
      <c r="J1728" s="12" t="n">
        <f aca="false">IF(G1728="Male",VLOOKUP(H1728,'Shoe size conversion table'!$B$6:$D$22,3),VLOOKUP(H1728,'Shoe size conversion table'!$J$6:$L$22,3))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MONTH(C1728:C16695)</f>
        <v>8</v>
      </c>
      <c r="O1728" s="8" t="n">
        <f aca="false">K1728*(1-L1728)</f>
        <v>199</v>
      </c>
    </row>
    <row r="1729" customFormat="false" ht="11.4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IF(G1729="Male",VLOOKUP(H1729,'Shoe size conversion table'!$B$6:$D$22,2),VLOOKUP(H1729,'Shoe size conversion table'!$J$6:$L$22,2))</f>
        <v>43-44</v>
      </c>
      <c r="J1729" s="12" t="n">
        <f aca="false">IF(G1729="Male",VLOOKUP(H1729,'Shoe size conversion table'!$B$6:$D$22,3),VLOOKUP(H1729,'Shoe size conversion table'!$J$6:$L$22,3))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MONTH(C1729:C16696)</f>
        <v>8</v>
      </c>
      <c r="O1729" s="8" t="n">
        <f aca="false">K1729*(1-L1729)</f>
        <v>116.1</v>
      </c>
    </row>
    <row r="1730" customFormat="false" ht="11.4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IF(G1730="Male",VLOOKUP(H1730,'Shoe size conversion table'!$B$6:$D$22,2),VLOOKUP(H1730,'Shoe size conversion table'!$J$6:$L$22,2))</f>
        <v>39-40</v>
      </c>
      <c r="J1730" s="12" t="n">
        <f aca="false">IF(G1730="Male",VLOOKUP(H1730,'Shoe size conversion table'!$B$6:$D$22,3),VLOOKUP(H1730,'Shoe size conversion table'!$J$6:$L$22,3))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MONTH(C1730:C16697)</f>
        <v>8</v>
      </c>
      <c r="O1730" s="8" t="n">
        <f aca="false">K1730*(1-L1730)</f>
        <v>179</v>
      </c>
    </row>
    <row r="1731" customFormat="false" ht="11.4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IF(G1731="Male",VLOOKUP(H1731,'Shoe size conversion table'!$B$6:$D$22,2),VLOOKUP(H1731,'Shoe size conversion table'!$J$6:$L$22,2))</f>
        <v>39-40</v>
      </c>
      <c r="J1731" s="12" t="n">
        <f aca="false">IF(G1731="Male",VLOOKUP(H1731,'Shoe size conversion table'!$B$6:$D$22,3),VLOOKUP(H1731,'Shoe size conversion table'!$J$6:$L$22,3))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MONTH(C1731:C16698)</f>
        <v>8</v>
      </c>
      <c r="O1731" s="8" t="n">
        <f aca="false">K1731*(1-L1731)</f>
        <v>159</v>
      </c>
    </row>
    <row r="1732" customFormat="false" ht="11.4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IF(G1732="Male",VLOOKUP(H1732,'Shoe size conversion table'!$B$6:$D$22,2),VLOOKUP(H1732,'Shoe size conversion table'!$J$6:$L$22,2))</f>
        <v>42-43</v>
      </c>
      <c r="J1732" s="12" t="n">
        <f aca="false">IF(G1732="Male",VLOOKUP(H1732,'Shoe size conversion table'!$B$6:$D$22,3),VLOOKUP(H1732,'Shoe size conversion table'!$J$6:$L$22,3))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MONTH(C1732:C16699)</f>
        <v>8</v>
      </c>
      <c r="O1732" s="8" t="n">
        <f aca="false">K1732*(1-L1732)</f>
        <v>189</v>
      </c>
    </row>
    <row r="1733" customFormat="false" ht="11.4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IF(G1733="Male",VLOOKUP(H1733,'Shoe size conversion table'!$B$6:$D$22,2),VLOOKUP(H1733,'Shoe size conversion table'!$J$6:$L$22,2))</f>
        <v>44-45</v>
      </c>
      <c r="J1733" s="12" t="n">
        <f aca="false">IF(G1733="Male",VLOOKUP(H1733,'Shoe size conversion table'!$B$6:$D$22,3),VLOOKUP(H1733,'Shoe size conversion table'!$J$6:$L$22,3))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MONTH(C1733:C16700)</f>
        <v>8</v>
      </c>
      <c r="O1733" s="8" t="n">
        <f aca="false">K1733*(1-L1733)</f>
        <v>199</v>
      </c>
    </row>
    <row r="1734" customFormat="false" ht="11.4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IF(G1734="Male",VLOOKUP(H1734,'Shoe size conversion table'!$B$6:$D$22,2),VLOOKUP(H1734,'Shoe size conversion table'!$J$6:$L$22,2))</f>
        <v>38-39</v>
      </c>
      <c r="J1734" s="12" t="n">
        <f aca="false">IF(G1734="Male",VLOOKUP(H1734,'Shoe size conversion table'!$B$6:$D$22,3),VLOOKUP(H1734,'Shoe size conversion table'!$J$6:$L$22,3))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MONTH(C1734:C16701)</f>
        <v>8</v>
      </c>
      <c r="O1734" s="8" t="n">
        <f aca="false">K1734*(1-L1734)</f>
        <v>139</v>
      </c>
    </row>
    <row r="1735" customFormat="false" ht="11.4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IF(G1735="Male",VLOOKUP(H1735,'Shoe size conversion table'!$B$6:$D$22,2),VLOOKUP(H1735,'Shoe size conversion table'!$J$6:$L$22,2))</f>
        <v>37-38</v>
      </c>
      <c r="J1735" s="12" t="n">
        <f aca="false">IF(G1735="Male",VLOOKUP(H1735,'Shoe size conversion table'!$B$6:$D$22,3),VLOOKUP(H1735,'Shoe size conversion table'!$J$6:$L$22,3))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MONTH(C1735:C16702)</f>
        <v>8</v>
      </c>
      <c r="O1735" s="8" t="n">
        <f aca="false">K1735*(1-L1735)</f>
        <v>159</v>
      </c>
    </row>
    <row r="1736" customFormat="false" ht="11.4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IF(G1736="Male",VLOOKUP(H1736,'Shoe size conversion table'!$B$6:$D$22,2),VLOOKUP(H1736,'Shoe size conversion table'!$J$6:$L$22,2))</f>
        <v>39-40</v>
      </c>
      <c r="J1736" s="12" t="n">
        <f aca="false">IF(G1736="Male",VLOOKUP(H1736,'Shoe size conversion table'!$B$6:$D$22,3),VLOOKUP(H1736,'Shoe size conversion table'!$J$6:$L$22,3))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MONTH(C1736:C16703)</f>
        <v>8</v>
      </c>
      <c r="O1736" s="8" t="n">
        <f aca="false">K1736*(1-L1736)</f>
        <v>179</v>
      </c>
    </row>
    <row r="1737" customFormat="false" ht="11.4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IF(G1737="Male",VLOOKUP(H1737,'Shoe size conversion table'!$B$6:$D$22,2),VLOOKUP(H1737,'Shoe size conversion table'!$J$6:$L$22,2))</f>
        <v>44</v>
      </c>
      <c r="J1737" s="12" t="n">
        <f aca="false">IF(G1737="Male",VLOOKUP(H1737,'Shoe size conversion table'!$B$6:$D$22,3),VLOOKUP(H1737,'Shoe size conversion table'!$J$6:$L$22,3))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MONTH(C1737:C16704)</f>
        <v>8</v>
      </c>
      <c r="O1737" s="8" t="n">
        <f aca="false">K1737*(1-L1737)</f>
        <v>179</v>
      </c>
    </row>
    <row r="1738" customFormat="false" ht="11.4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IF(G1738="Male",VLOOKUP(H1738,'Shoe size conversion table'!$B$6:$D$22,2),VLOOKUP(H1738,'Shoe size conversion table'!$J$6:$L$22,2))</f>
        <v>37</v>
      </c>
      <c r="J1738" s="12" t="n">
        <f aca="false">IF(G1738="Male",VLOOKUP(H1738,'Shoe size conversion table'!$B$6:$D$22,3),VLOOKUP(H1738,'Shoe size conversion table'!$J$6:$L$22,3))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MONTH(C1738:C16705)</f>
        <v>8</v>
      </c>
      <c r="O1738" s="8" t="n">
        <f aca="false">K1738*(1-L1738)</f>
        <v>179</v>
      </c>
    </row>
    <row r="1739" customFormat="false" ht="11.4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IF(G1739="Male",VLOOKUP(H1739,'Shoe size conversion table'!$B$6:$D$22,2),VLOOKUP(H1739,'Shoe size conversion table'!$J$6:$L$22,2))</f>
        <v>42</v>
      </c>
      <c r="J1739" s="12" t="n">
        <f aca="false">IF(G1739="Male",VLOOKUP(H1739,'Shoe size conversion table'!$B$6:$D$22,3),VLOOKUP(H1739,'Shoe size conversion table'!$J$6:$L$22,3))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MONTH(C1739:C16706)</f>
        <v>8</v>
      </c>
      <c r="O1739" s="8" t="n">
        <f aca="false">K1739*(1-L1739)</f>
        <v>139</v>
      </c>
    </row>
    <row r="1740" customFormat="false" ht="11.4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IF(G1740="Male",VLOOKUP(H1740,'Shoe size conversion table'!$B$6:$D$22,2),VLOOKUP(H1740,'Shoe size conversion table'!$J$6:$L$22,2))</f>
        <v>39</v>
      </c>
      <c r="J1740" s="12" t="n">
        <f aca="false">IF(G1740="Male",VLOOKUP(H1740,'Shoe size conversion table'!$B$6:$D$22,3),VLOOKUP(H1740,'Shoe size conversion table'!$J$6:$L$22,3))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MONTH(C1740:C16707)</f>
        <v>8</v>
      </c>
      <c r="O1740" s="8" t="n">
        <f aca="false">K1740*(1-L1740)</f>
        <v>104.3</v>
      </c>
    </row>
    <row r="1741" customFormat="false" ht="11.4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IF(G1741="Male",VLOOKUP(H1741,'Shoe size conversion table'!$B$6:$D$22,2),VLOOKUP(H1741,'Shoe size conversion table'!$J$6:$L$22,2))</f>
        <v>42-43</v>
      </c>
      <c r="J1741" s="12" t="n">
        <f aca="false">IF(G1741="Male",VLOOKUP(H1741,'Shoe size conversion table'!$B$6:$D$22,3),VLOOKUP(H1741,'Shoe size conversion table'!$J$6:$L$22,3))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MONTH(C1741:C16708)</f>
        <v>8</v>
      </c>
      <c r="O1741" s="8" t="n">
        <f aca="false">K1741*(1-L1741)</f>
        <v>159.2</v>
      </c>
    </row>
    <row r="1742" customFormat="false" ht="11.4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IF(G1742="Male",VLOOKUP(H1742,'Shoe size conversion table'!$B$6:$D$22,2),VLOOKUP(H1742,'Shoe size conversion table'!$J$6:$L$22,2))</f>
        <v>42-43</v>
      </c>
      <c r="J1742" s="12" t="n">
        <f aca="false">IF(G1742="Male",VLOOKUP(H1742,'Shoe size conversion table'!$B$6:$D$22,3),VLOOKUP(H1742,'Shoe size conversion table'!$J$6:$L$22,3))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MONTH(C1742:C16709)</f>
        <v>8</v>
      </c>
      <c r="O1742" s="8" t="n">
        <f aca="false">K1742*(1-L1742)</f>
        <v>189</v>
      </c>
    </row>
    <row r="1743" customFormat="false" ht="11.4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IF(G1743="Male",VLOOKUP(H1743,'Shoe size conversion table'!$B$6:$D$22,2),VLOOKUP(H1743,'Shoe size conversion table'!$J$6:$L$22,2))</f>
        <v>42-43</v>
      </c>
      <c r="J1743" s="12" t="n">
        <f aca="false">IF(G1743="Male",VLOOKUP(H1743,'Shoe size conversion table'!$B$6:$D$22,3),VLOOKUP(H1743,'Shoe size conversion table'!$J$6:$L$22,3))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MONTH(C1743:C16710)</f>
        <v>8</v>
      </c>
      <c r="O1743" s="8" t="n">
        <f aca="false">K1743*(1-L1743)</f>
        <v>189</v>
      </c>
    </row>
    <row r="1744" customFormat="false" ht="11.4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IF(G1744="Male",VLOOKUP(H1744,'Shoe size conversion table'!$B$6:$D$22,2),VLOOKUP(H1744,'Shoe size conversion table'!$J$6:$L$22,2))</f>
        <v>44</v>
      </c>
      <c r="J1744" s="12" t="n">
        <f aca="false">IF(G1744="Male",VLOOKUP(H1744,'Shoe size conversion table'!$B$6:$D$22,3),VLOOKUP(H1744,'Shoe size conversion table'!$J$6:$L$22,3))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MONTH(C1744:C16711)</f>
        <v>8</v>
      </c>
      <c r="O1744" s="8" t="n">
        <f aca="false">K1744*(1-L1744)</f>
        <v>179</v>
      </c>
    </row>
    <row r="1745" customFormat="false" ht="11.4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IF(G1745="Male",VLOOKUP(H1745,'Shoe size conversion table'!$B$6:$D$22,2),VLOOKUP(H1745,'Shoe size conversion table'!$J$6:$L$22,2))</f>
        <v>37</v>
      </c>
      <c r="J1745" s="12" t="n">
        <f aca="false">IF(G1745="Male",VLOOKUP(H1745,'Shoe size conversion table'!$B$6:$D$22,3),VLOOKUP(H1745,'Shoe size conversion table'!$J$6:$L$22,3))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MONTH(C1745:C16712)</f>
        <v>8</v>
      </c>
      <c r="O1745" s="8" t="n">
        <f aca="false">K1745*(1-L1745)</f>
        <v>170.1</v>
      </c>
    </row>
    <row r="1746" customFormat="false" ht="11.4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IF(G1746="Male",VLOOKUP(H1746,'Shoe size conversion table'!$B$6:$D$22,2),VLOOKUP(H1746,'Shoe size conversion table'!$J$6:$L$22,2))</f>
        <v>43</v>
      </c>
      <c r="J1746" s="12" t="n">
        <f aca="false">IF(G1746="Male",VLOOKUP(H1746,'Shoe size conversion table'!$B$6:$D$22,3),VLOOKUP(H1746,'Shoe size conversion table'!$J$6:$L$22,3))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MONTH(C1746:C16713)</f>
        <v>8</v>
      </c>
      <c r="O1746" s="8" t="n">
        <f aca="false">K1746*(1-L1746)</f>
        <v>159</v>
      </c>
    </row>
    <row r="1747" customFormat="false" ht="11.4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IF(G1747="Male",VLOOKUP(H1747,'Shoe size conversion table'!$B$6:$D$22,2),VLOOKUP(H1747,'Shoe size conversion table'!$J$6:$L$22,2))</f>
        <v>43</v>
      </c>
      <c r="J1747" s="12" t="n">
        <f aca="false">IF(G1747="Male",VLOOKUP(H1747,'Shoe size conversion table'!$B$6:$D$22,3),VLOOKUP(H1747,'Shoe size conversion table'!$J$6:$L$22,3))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MONTH(C1747:C16714)</f>
        <v>8</v>
      </c>
      <c r="O1747" s="8" t="n">
        <f aca="false">K1747*(1-L1747)</f>
        <v>116.1</v>
      </c>
    </row>
    <row r="1748" customFormat="false" ht="11.4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IF(G1748="Male",VLOOKUP(H1748,'Shoe size conversion table'!$B$6:$D$22,2),VLOOKUP(H1748,'Shoe size conversion table'!$J$6:$L$22,2))</f>
        <v>43-44</v>
      </c>
      <c r="J1748" s="12" t="n">
        <f aca="false">IF(G1748="Male",VLOOKUP(H1748,'Shoe size conversion table'!$B$6:$D$22,3),VLOOKUP(H1748,'Shoe size conversion table'!$J$6:$L$22,3))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MONTH(C1748:C16715)</f>
        <v>8</v>
      </c>
      <c r="O1748" s="8" t="n">
        <f aca="false">K1748*(1-L1748)</f>
        <v>79.5</v>
      </c>
    </row>
    <row r="1749" customFormat="false" ht="11.4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IF(G1749="Male",VLOOKUP(H1749,'Shoe size conversion table'!$B$6:$D$22,2),VLOOKUP(H1749,'Shoe size conversion table'!$J$6:$L$22,2))</f>
        <v>43</v>
      </c>
      <c r="J1749" s="12" t="n">
        <f aca="false">IF(G1749="Male",VLOOKUP(H1749,'Shoe size conversion table'!$B$6:$D$22,3),VLOOKUP(H1749,'Shoe size conversion table'!$J$6:$L$22,3))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MONTH(C1749:C16716)</f>
        <v>8</v>
      </c>
      <c r="O1749" s="8" t="n">
        <f aca="false">K1749*(1-L1749)</f>
        <v>189</v>
      </c>
    </row>
    <row r="1750" customFormat="false" ht="11.4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IF(G1750="Male",VLOOKUP(H1750,'Shoe size conversion table'!$B$6:$D$22,2),VLOOKUP(H1750,'Shoe size conversion table'!$J$6:$L$22,2))</f>
        <v>38-39</v>
      </c>
      <c r="J1750" s="12" t="n">
        <f aca="false">IF(G1750="Male",VLOOKUP(H1750,'Shoe size conversion table'!$B$6:$D$22,3),VLOOKUP(H1750,'Shoe size conversion table'!$J$6:$L$22,3))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MONTH(C1750:C16717)</f>
        <v>8</v>
      </c>
      <c r="O1750" s="8" t="n">
        <f aca="false">K1750*(1-L1750)</f>
        <v>132.3</v>
      </c>
    </row>
    <row r="1751" customFormat="false" ht="11.4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IF(G1751="Male",VLOOKUP(H1751,'Shoe size conversion table'!$B$6:$D$22,2),VLOOKUP(H1751,'Shoe size conversion table'!$J$6:$L$22,2))</f>
        <v>38-39</v>
      </c>
      <c r="J1751" s="12" t="n">
        <f aca="false">IF(G1751="Male",VLOOKUP(H1751,'Shoe size conversion table'!$B$6:$D$22,3),VLOOKUP(H1751,'Shoe size conversion table'!$J$6:$L$22,3))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MONTH(C1751:C16718)</f>
        <v>8</v>
      </c>
      <c r="O1751" s="8" t="n">
        <f aca="false">K1751*(1-L1751)</f>
        <v>84.5</v>
      </c>
    </row>
    <row r="1752" customFormat="false" ht="11.4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IF(G1752="Male",VLOOKUP(H1752,'Shoe size conversion table'!$B$6:$D$22,2),VLOOKUP(H1752,'Shoe size conversion table'!$J$6:$L$22,2))</f>
        <v>42-43</v>
      </c>
      <c r="J1752" s="12" t="n">
        <f aca="false">IF(G1752="Male",VLOOKUP(H1752,'Shoe size conversion table'!$B$6:$D$22,3),VLOOKUP(H1752,'Shoe size conversion table'!$J$6:$L$22,3))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MONTH(C1752:C16719)</f>
        <v>8</v>
      </c>
      <c r="O1752" s="8" t="n">
        <f aca="false">K1752*(1-L1752)</f>
        <v>125.1</v>
      </c>
    </row>
    <row r="1753" customFormat="false" ht="11.4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IF(G1753="Male",VLOOKUP(H1753,'Shoe size conversion table'!$B$6:$D$22,2),VLOOKUP(H1753,'Shoe size conversion table'!$J$6:$L$22,2))</f>
        <v>37</v>
      </c>
      <c r="J1753" s="12" t="n">
        <f aca="false">IF(G1753="Male",VLOOKUP(H1753,'Shoe size conversion table'!$B$6:$D$22,3),VLOOKUP(H1753,'Shoe size conversion table'!$J$6:$L$22,3))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MONTH(C1753:C16720)</f>
        <v>8</v>
      </c>
      <c r="O1753" s="8" t="n">
        <f aca="false">K1753*(1-L1753)</f>
        <v>159</v>
      </c>
    </row>
    <row r="1754" customFormat="false" ht="11.4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IF(G1754="Male",VLOOKUP(H1754,'Shoe size conversion table'!$B$6:$D$22,2),VLOOKUP(H1754,'Shoe size conversion table'!$J$6:$L$22,2))</f>
        <v>39-40</v>
      </c>
      <c r="J1754" s="12" t="n">
        <f aca="false">IF(G1754="Male",VLOOKUP(H1754,'Shoe size conversion table'!$B$6:$D$22,3),VLOOKUP(H1754,'Shoe size conversion table'!$J$6:$L$22,3))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MONTH(C1754:C16721)</f>
        <v>8</v>
      </c>
      <c r="O1754" s="8" t="n">
        <f aca="false">K1754*(1-L1754)</f>
        <v>84.5</v>
      </c>
    </row>
    <row r="1755" customFormat="false" ht="11.4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IF(G1755="Male",VLOOKUP(H1755,'Shoe size conversion table'!$B$6:$D$22,2),VLOOKUP(H1755,'Shoe size conversion table'!$J$6:$L$22,2))</f>
        <v>40</v>
      </c>
      <c r="J1755" s="12" t="n">
        <f aca="false">IF(G1755="Male",VLOOKUP(H1755,'Shoe size conversion table'!$B$6:$D$22,3),VLOOKUP(H1755,'Shoe size conversion table'!$J$6:$L$22,3))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MONTH(C1755:C16722)</f>
        <v>8</v>
      </c>
      <c r="O1755" s="8" t="n">
        <f aca="false">K1755*(1-L1755)</f>
        <v>64.5</v>
      </c>
    </row>
    <row r="1756" customFormat="false" ht="11.4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IF(G1756="Male",VLOOKUP(H1756,'Shoe size conversion table'!$B$6:$D$22,2),VLOOKUP(H1756,'Shoe size conversion table'!$J$6:$L$22,2))</f>
        <v>41-42</v>
      </c>
      <c r="J1756" s="12" t="n">
        <f aca="false">IF(G1756="Male",VLOOKUP(H1756,'Shoe size conversion table'!$B$6:$D$22,3),VLOOKUP(H1756,'Shoe size conversion table'!$J$6:$L$22,3))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MONTH(C1756:C16723)</f>
        <v>8</v>
      </c>
      <c r="O1756" s="8" t="n">
        <f aca="false">K1756*(1-L1756)</f>
        <v>169</v>
      </c>
    </row>
    <row r="1757" customFormat="false" ht="11.4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IF(G1757="Male",VLOOKUP(H1757,'Shoe size conversion table'!$B$6:$D$22,2),VLOOKUP(H1757,'Shoe size conversion table'!$J$6:$L$22,2))</f>
        <v>40-41</v>
      </c>
      <c r="J1757" s="12" t="n">
        <f aca="false">IF(G1757="Male",VLOOKUP(H1757,'Shoe size conversion table'!$B$6:$D$22,3),VLOOKUP(H1757,'Shoe size conversion table'!$J$6:$L$22,3))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MONTH(C1757:C16724)</f>
        <v>8</v>
      </c>
      <c r="O1757" s="8" t="n">
        <f aca="false">K1757*(1-L1757)</f>
        <v>159</v>
      </c>
    </row>
    <row r="1758" customFormat="false" ht="11.4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IF(G1758="Male",VLOOKUP(H1758,'Shoe size conversion table'!$B$6:$D$22,2),VLOOKUP(H1758,'Shoe size conversion table'!$J$6:$L$22,2))</f>
        <v>40</v>
      </c>
      <c r="J1758" s="12" t="n">
        <f aca="false">IF(G1758="Male",VLOOKUP(H1758,'Shoe size conversion table'!$B$6:$D$22,3),VLOOKUP(H1758,'Shoe size conversion table'!$J$6:$L$22,3))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MONTH(C1758:C16725)</f>
        <v>8</v>
      </c>
      <c r="O1758" s="8" t="n">
        <f aca="false">K1758*(1-L1758)</f>
        <v>125.3</v>
      </c>
    </row>
    <row r="1759" customFormat="false" ht="11.4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IF(G1759="Male",VLOOKUP(H1759,'Shoe size conversion table'!$B$6:$D$22,2),VLOOKUP(H1759,'Shoe size conversion table'!$J$6:$L$22,2))</f>
        <v>43</v>
      </c>
      <c r="J1759" s="12" t="n">
        <f aca="false">IF(G1759="Male",VLOOKUP(H1759,'Shoe size conversion table'!$B$6:$D$22,3),VLOOKUP(H1759,'Shoe size conversion table'!$J$6:$L$22,3))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MONTH(C1759:C16726)</f>
        <v>8</v>
      </c>
      <c r="O1759" s="8" t="n">
        <f aca="false">K1759*(1-L1759)</f>
        <v>139</v>
      </c>
    </row>
    <row r="1760" customFormat="false" ht="11.4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IF(G1760="Male",VLOOKUP(H1760,'Shoe size conversion table'!$B$6:$D$22,2),VLOOKUP(H1760,'Shoe size conversion table'!$J$6:$L$22,2))</f>
        <v>44</v>
      </c>
      <c r="J1760" s="12" t="n">
        <f aca="false">IF(G1760="Male",VLOOKUP(H1760,'Shoe size conversion table'!$B$6:$D$22,3),VLOOKUP(H1760,'Shoe size conversion table'!$J$6:$L$22,3))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MONTH(C1760:C16727)</f>
        <v>8</v>
      </c>
      <c r="O1760" s="8" t="n">
        <f aca="false">K1760*(1-L1760)</f>
        <v>149</v>
      </c>
    </row>
    <row r="1761" customFormat="false" ht="11.4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IF(G1761="Male",VLOOKUP(H1761,'Shoe size conversion table'!$B$6:$D$22,2),VLOOKUP(H1761,'Shoe size conversion table'!$J$6:$L$22,2))</f>
        <v>43-44</v>
      </c>
      <c r="J1761" s="12" t="n">
        <f aca="false">IF(G1761="Male",VLOOKUP(H1761,'Shoe size conversion table'!$B$6:$D$22,3),VLOOKUP(H1761,'Shoe size conversion table'!$J$6:$L$22,3))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MONTH(C1761:C16728)</f>
        <v>8</v>
      </c>
      <c r="O1761" s="8" t="n">
        <f aca="false">K1761*(1-L1761)</f>
        <v>135.2</v>
      </c>
    </row>
    <row r="1762" customFormat="false" ht="11.4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IF(G1762="Male",VLOOKUP(H1762,'Shoe size conversion table'!$B$6:$D$22,2),VLOOKUP(H1762,'Shoe size conversion table'!$J$6:$L$22,2))</f>
        <v>38-39</v>
      </c>
      <c r="J1762" s="12" t="n">
        <f aca="false">IF(G1762="Male",VLOOKUP(H1762,'Shoe size conversion table'!$B$6:$D$22,3),VLOOKUP(H1762,'Shoe size conversion table'!$J$6:$L$22,3))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MONTH(C1762:C16729)</f>
        <v>8</v>
      </c>
      <c r="O1762" s="8" t="n">
        <f aca="false">K1762*(1-L1762)</f>
        <v>132.3</v>
      </c>
    </row>
    <row r="1763" customFormat="false" ht="11.4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IF(G1763="Male",VLOOKUP(H1763,'Shoe size conversion table'!$B$6:$D$22,2),VLOOKUP(H1763,'Shoe size conversion table'!$J$6:$L$22,2))</f>
        <v>41-42</v>
      </c>
      <c r="J1763" s="12" t="n">
        <f aca="false">IF(G1763="Male",VLOOKUP(H1763,'Shoe size conversion table'!$B$6:$D$22,3),VLOOKUP(H1763,'Shoe size conversion table'!$J$6:$L$22,3))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MONTH(C1763:C16730)</f>
        <v>8</v>
      </c>
      <c r="O1763" s="8" t="n">
        <f aca="false">K1763*(1-L1763)</f>
        <v>90.3</v>
      </c>
    </row>
    <row r="1764" customFormat="false" ht="11.4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IF(G1764="Male",VLOOKUP(H1764,'Shoe size conversion table'!$B$6:$D$22,2),VLOOKUP(H1764,'Shoe size conversion table'!$J$6:$L$22,2))</f>
        <v>39-40</v>
      </c>
      <c r="J1764" s="12" t="n">
        <f aca="false">IF(G1764="Male",VLOOKUP(H1764,'Shoe size conversion table'!$B$6:$D$22,3),VLOOKUP(H1764,'Shoe size conversion table'!$J$6:$L$22,3))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MONTH(C1764:C16731)</f>
        <v>8</v>
      </c>
      <c r="O1764" s="8" t="n">
        <f aca="false">K1764*(1-L1764)</f>
        <v>159</v>
      </c>
    </row>
    <row r="1765" customFormat="false" ht="11.4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IF(G1765="Male",VLOOKUP(H1765,'Shoe size conversion table'!$B$6:$D$22,2),VLOOKUP(H1765,'Shoe size conversion table'!$J$6:$L$22,2))</f>
        <v>39</v>
      </c>
      <c r="J1765" s="12" t="n">
        <f aca="false">IF(G1765="Male",VLOOKUP(H1765,'Shoe size conversion table'!$B$6:$D$22,3),VLOOKUP(H1765,'Shoe size conversion table'!$J$6:$L$22,3))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MONTH(C1765:C16732)</f>
        <v>8</v>
      </c>
      <c r="O1765" s="8" t="n">
        <f aca="false">K1765*(1-L1765)</f>
        <v>179</v>
      </c>
    </row>
    <row r="1766" customFormat="false" ht="11.4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IF(G1766="Male",VLOOKUP(H1766,'Shoe size conversion table'!$B$6:$D$22,2),VLOOKUP(H1766,'Shoe size conversion table'!$J$6:$L$22,2))</f>
        <v>37-38</v>
      </c>
      <c r="J1766" s="12" t="n">
        <f aca="false">IF(G1766="Male",VLOOKUP(H1766,'Shoe size conversion table'!$B$6:$D$22,3),VLOOKUP(H1766,'Shoe size conversion table'!$J$6:$L$22,3))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MONTH(C1766:C16733)</f>
        <v>8</v>
      </c>
      <c r="O1766" s="8" t="n">
        <f aca="false">K1766*(1-L1766)</f>
        <v>94.5</v>
      </c>
    </row>
    <row r="1767" customFormat="false" ht="11.4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IF(G1767="Male",VLOOKUP(H1767,'Shoe size conversion table'!$B$6:$D$22,2),VLOOKUP(H1767,'Shoe size conversion table'!$J$6:$L$22,2))</f>
        <v>43</v>
      </c>
      <c r="J1767" s="12" t="n">
        <f aca="false">IF(G1767="Male",VLOOKUP(H1767,'Shoe size conversion table'!$B$6:$D$22,3),VLOOKUP(H1767,'Shoe size conversion table'!$J$6:$L$22,3))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MONTH(C1767:C16734)</f>
        <v>8</v>
      </c>
      <c r="O1767" s="8" t="n">
        <f aca="false">K1767*(1-L1767)</f>
        <v>199</v>
      </c>
    </row>
    <row r="1768" customFormat="false" ht="11.4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IF(G1768="Male",VLOOKUP(H1768,'Shoe size conversion table'!$B$6:$D$22,2),VLOOKUP(H1768,'Shoe size conversion table'!$J$6:$L$22,2))</f>
        <v>43-44</v>
      </c>
      <c r="J1768" s="12" t="n">
        <f aca="false">IF(G1768="Male",VLOOKUP(H1768,'Shoe size conversion table'!$B$6:$D$22,3),VLOOKUP(H1768,'Shoe size conversion table'!$J$6:$L$22,3))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MONTH(C1768:C16735)</f>
        <v>8</v>
      </c>
      <c r="O1768" s="8" t="n">
        <f aca="false">K1768*(1-L1768)</f>
        <v>134.1</v>
      </c>
    </row>
    <row r="1769" customFormat="false" ht="11.4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IF(G1769="Male",VLOOKUP(H1769,'Shoe size conversion table'!$B$6:$D$22,2),VLOOKUP(H1769,'Shoe size conversion table'!$J$6:$L$22,2))</f>
        <v>42</v>
      </c>
      <c r="J1769" s="12" t="n">
        <f aca="false">IF(G1769="Male",VLOOKUP(H1769,'Shoe size conversion table'!$B$6:$D$22,3),VLOOKUP(H1769,'Shoe size conversion table'!$J$6:$L$22,3))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MONTH(C1769:C16736)</f>
        <v>8</v>
      </c>
      <c r="O1769" s="8" t="n">
        <f aca="false">K1769*(1-L1769)</f>
        <v>149</v>
      </c>
    </row>
    <row r="1770" customFormat="false" ht="11.4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IF(G1770="Male",VLOOKUP(H1770,'Shoe size conversion table'!$B$6:$D$22,2),VLOOKUP(H1770,'Shoe size conversion table'!$J$6:$L$22,2))</f>
        <v>43</v>
      </c>
      <c r="J1770" s="12" t="n">
        <f aca="false">IF(G1770="Male",VLOOKUP(H1770,'Shoe size conversion table'!$B$6:$D$22,3),VLOOKUP(H1770,'Shoe size conversion table'!$J$6:$L$22,3))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MONTH(C1770:C16737)</f>
        <v>8</v>
      </c>
      <c r="O1770" s="8" t="n">
        <f aca="false">K1770*(1-L1770)</f>
        <v>169</v>
      </c>
    </row>
    <row r="1771" customFormat="false" ht="11.4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IF(G1771="Male",VLOOKUP(H1771,'Shoe size conversion table'!$B$6:$D$22,2),VLOOKUP(H1771,'Shoe size conversion table'!$J$6:$L$22,2))</f>
        <v>43</v>
      </c>
      <c r="J1771" s="12" t="n">
        <f aca="false">IF(G1771="Male",VLOOKUP(H1771,'Shoe size conversion table'!$B$6:$D$22,3),VLOOKUP(H1771,'Shoe size conversion table'!$J$6:$L$22,3))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MONTH(C1771:C16738)</f>
        <v>8</v>
      </c>
      <c r="O1771" s="8" t="n">
        <f aca="false">K1771*(1-L1771)</f>
        <v>139</v>
      </c>
    </row>
    <row r="1772" customFormat="false" ht="11.4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IF(G1772="Male",VLOOKUP(H1772,'Shoe size conversion table'!$B$6:$D$22,2),VLOOKUP(H1772,'Shoe size conversion table'!$J$6:$L$22,2))</f>
        <v>38-39</v>
      </c>
      <c r="J1772" s="12" t="n">
        <f aca="false">IF(G1772="Male",VLOOKUP(H1772,'Shoe size conversion table'!$B$6:$D$22,3),VLOOKUP(H1772,'Shoe size conversion table'!$J$6:$L$22,3))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MONTH(C1772:C16739)</f>
        <v>8</v>
      </c>
      <c r="O1772" s="8" t="n">
        <f aca="false">K1772*(1-L1772)</f>
        <v>169</v>
      </c>
    </row>
    <row r="1773" customFormat="false" ht="11.4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IF(G1773="Male",VLOOKUP(H1773,'Shoe size conversion table'!$B$6:$D$22,2),VLOOKUP(H1773,'Shoe size conversion table'!$J$6:$L$22,2))</f>
        <v>40</v>
      </c>
      <c r="J1773" s="12" t="n">
        <f aca="false">IF(G1773="Male",VLOOKUP(H1773,'Shoe size conversion table'!$B$6:$D$22,3),VLOOKUP(H1773,'Shoe size conversion table'!$J$6:$L$22,3))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MONTH(C1773:C16740)</f>
        <v>8</v>
      </c>
      <c r="O1773" s="8" t="n">
        <f aca="false">K1773*(1-L1773)</f>
        <v>125.3</v>
      </c>
    </row>
    <row r="1774" customFormat="false" ht="11.4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IF(G1774="Male",VLOOKUP(H1774,'Shoe size conversion table'!$B$6:$D$22,2),VLOOKUP(H1774,'Shoe size conversion table'!$J$6:$L$22,2))</f>
        <v>47</v>
      </c>
      <c r="J1774" s="12" t="n">
        <f aca="false">IF(G1774="Male",VLOOKUP(H1774,'Shoe size conversion table'!$B$6:$D$22,3),VLOOKUP(H1774,'Shoe size conversion table'!$J$6:$L$22,3))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MONTH(C1774:C16741)</f>
        <v>8</v>
      </c>
      <c r="O1774" s="8" t="n">
        <f aca="false">K1774*(1-L1774)</f>
        <v>118.3</v>
      </c>
    </row>
    <row r="1775" customFormat="false" ht="11.4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IF(G1775="Male",VLOOKUP(H1775,'Shoe size conversion table'!$B$6:$D$22,2),VLOOKUP(H1775,'Shoe size conversion table'!$J$6:$L$22,2))</f>
        <v>39</v>
      </c>
      <c r="J1775" s="12" t="n">
        <f aca="false">IF(G1775="Male",VLOOKUP(H1775,'Shoe size conversion table'!$B$6:$D$22,3),VLOOKUP(H1775,'Shoe size conversion table'!$J$6:$L$22,3))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MONTH(C1775:C16742)</f>
        <v>8</v>
      </c>
      <c r="O1775" s="8" t="n">
        <f aca="false">K1775*(1-L1775)</f>
        <v>64.5</v>
      </c>
    </row>
    <row r="1776" customFormat="false" ht="11.4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IF(G1776="Male",VLOOKUP(H1776,'Shoe size conversion table'!$B$6:$D$22,2),VLOOKUP(H1776,'Shoe size conversion table'!$J$6:$L$22,2))</f>
        <v>43-44</v>
      </c>
      <c r="J1776" s="12" t="n">
        <f aca="false">IF(G1776="Male",VLOOKUP(H1776,'Shoe size conversion table'!$B$6:$D$22,3),VLOOKUP(H1776,'Shoe size conversion table'!$J$6:$L$22,3))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MONTH(C1776:C16743)</f>
        <v>8</v>
      </c>
      <c r="O1776" s="8" t="n">
        <f aca="false">K1776*(1-L1776)</f>
        <v>116.1</v>
      </c>
    </row>
    <row r="1777" customFormat="false" ht="11.4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IF(G1777="Male",VLOOKUP(H1777,'Shoe size conversion table'!$B$6:$D$22,2),VLOOKUP(H1777,'Shoe size conversion table'!$J$6:$L$22,2))</f>
        <v>38-39</v>
      </c>
      <c r="J1777" s="12" t="n">
        <f aca="false">IF(G1777="Male",VLOOKUP(H1777,'Shoe size conversion table'!$B$6:$D$22,3),VLOOKUP(H1777,'Shoe size conversion table'!$J$6:$L$22,3))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MONTH(C1777:C16744)</f>
        <v>8</v>
      </c>
      <c r="O1777" s="8" t="n">
        <f aca="false">K1777*(1-L1777)</f>
        <v>161.1</v>
      </c>
    </row>
    <row r="1778" customFormat="false" ht="11.4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IF(G1778="Male",VLOOKUP(H1778,'Shoe size conversion table'!$B$6:$D$22,2),VLOOKUP(H1778,'Shoe size conversion table'!$J$6:$L$22,2))</f>
        <v>38</v>
      </c>
      <c r="J1778" s="12" t="n">
        <f aca="false">IF(G1778="Male",VLOOKUP(H1778,'Shoe size conversion table'!$B$6:$D$22,3),VLOOKUP(H1778,'Shoe size conversion table'!$J$6:$L$22,3))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MONTH(C1778:C16745)</f>
        <v>8</v>
      </c>
      <c r="O1778" s="8" t="n">
        <f aca="false">K1778*(1-L1778)</f>
        <v>159</v>
      </c>
    </row>
    <row r="1779" customFormat="false" ht="11.4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IF(G1779="Male",VLOOKUP(H1779,'Shoe size conversion table'!$B$6:$D$22,2),VLOOKUP(H1779,'Shoe size conversion table'!$J$6:$L$22,2))</f>
        <v>42</v>
      </c>
      <c r="J1779" s="12" t="n">
        <f aca="false">IF(G1779="Male",VLOOKUP(H1779,'Shoe size conversion table'!$B$6:$D$22,3),VLOOKUP(H1779,'Shoe size conversion table'!$J$6:$L$22,3))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MONTH(C1779:C16746)</f>
        <v>8</v>
      </c>
      <c r="O1779" s="8" t="n">
        <f aca="false">K1779*(1-L1779)</f>
        <v>104.3</v>
      </c>
    </row>
    <row r="1780" customFormat="false" ht="11.4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IF(G1780="Male",VLOOKUP(H1780,'Shoe size conversion table'!$B$6:$D$22,2),VLOOKUP(H1780,'Shoe size conversion table'!$J$6:$L$22,2))</f>
        <v>43</v>
      </c>
      <c r="J1780" s="12" t="n">
        <f aca="false">IF(G1780="Male",VLOOKUP(H1780,'Shoe size conversion table'!$B$6:$D$22,3),VLOOKUP(H1780,'Shoe size conversion table'!$J$6:$L$22,3))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MONTH(C1780:C16747)</f>
        <v>8</v>
      </c>
      <c r="O1780" s="8" t="n">
        <f aca="false">K1780*(1-L1780)</f>
        <v>169</v>
      </c>
    </row>
    <row r="1781" customFormat="false" ht="11.4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IF(G1781="Male",VLOOKUP(H1781,'Shoe size conversion table'!$B$6:$D$22,2),VLOOKUP(H1781,'Shoe size conversion table'!$J$6:$L$22,2))</f>
        <v>41-42</v>
      </c>
      <c r="J1781" s="12" t="n">
        <f aca="false">IF(G1781="Male",VLOOKUP(H1781,'Shoe size conversion table'!$B$6:$D$22,3),VLOOKUP(H1781,'Shoe size conversion table'!$J$6:$L$22,3))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MONTH(C1781:C16748)</f>
        <v>8</v>
      </c>
      <c r="O1781" s="8" t="n">
        <f aca="false">K1781*(1-L1781)</f>
        <v>179</v>
      </c>
    </row>
    <row r="1782" customFormat="false" ht="11.4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IF(G1782="Male",VLOOKUP(H1782,'Shoe size conversion table'!$B$6:$D$22,2),VLOOKUP(H1782,'Shoe size conversion table'!$J$6:$L$22,2))</f>
        <v>39</v>
      </c>
      <c r="J1782" s="12" t="n">
        <f aca="false">IF(G1782="Male",VLOOKUP(H1782,'Shoe size conversion table'!$B$6:$D$22,3),VLOOKUP(H1782,'Shoe size conversion table'!$J$6:$L$22,3))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MONTH(C1782:C16749)</f>
        <v>8</v>
      </c>
      <c r="O1782" s="8" t="n">
        <f aca="false">K1782*(1-L1782)</f>
        <v>161.1</v>
      </c>
    </row>
    <row r="1783" customFormat="false" ht="11.4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IF(G1783="Male",VLOOKUP(H1783,'Shoe size conversion table'!$B$6:$D$22,2),VLOOKUP(H1783,'Shoe size conversion table'!$J$6:$L$22,2))</f>
        <v>39</v>
      </c>
      <c r="J1783" s="12" t="n">
        <f aca="false">IF(G1783="Male",VLOOKUP(H1783,'Shoe size conversion table'!$B$6:$D$22,3),VLOOKUP(H1783,'Shoe size conversion table'!$J$6:$L$22,3))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MONTH(C1783:C16750)</f>
        <v>8</v>
      </c>
      <c r="O1783" s="8" t="n">
        <f aca="false">K1783*(1-L1783)</f>
        <v>152.1</v>
      </c>
    </row>
    <row r="1784" customFormat="false" ht="11.4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IF(G1784="Male",VLOOKUP(H1784,'Shoe size conversion table'!$B$6:$D$22,2),VLOOKUP(H1784,'Shoe size conversion table'!$J$6:$L$22,2))</f>
        <v>43</v>
      </c>
      <c r="J1784" s="12" t="n">
        <f aca="false">IF(G1784="Male",VLOOKUP(H1784,'Shoe size conversion table'!$B$6:$D$22,3),VLOOKUP(H1784,'Shoe size conversion table'!$J$6:$L$22,3))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MONTH(C1784:C16751)</f>
        <v>8</v>
      </c>
      <c r="O1784" s="8" t="n">
        <f aca="false">K1784*(1-L1784)</f>
        <v>64.5</v>
      </c>
    </row>
    <row r="1785" customFormat="false" ht="11.4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IF(G1785="Male",VLOOKUP(H1785,'Shoe size conversion table'!$B$6:$D$22,2),VLOOKUP(H1785,'Shoe size conversion table'!$J$6:$L$22,2))</f>
        <v>38</v>
      </c>
      <c r="J1785" s="12" t="n">
        <f aca="false">IF(G1785="Male",VLOOKUP(H1785,'Shoe size conversion table'!$B$6:$D$22,3),VLOOKUP(H1785,'Shoe size conversion table'!$J$6:$L$22,3))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MONTH(C1785:C16752)</f>
        <v>8</v>
      </c>
      <c r="O1785" s="8" t="n">
        <f aca="false">K1785*(1-L1785)</f>
        <v>161.1</v>
      </c>
    </row>
    <row r="1786" customFormat="false" ht="11.4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IF(G1786="Male",VLOOKUP(H1786,'Shoe size conversion table'!$B$6:$D$22,2),VLOOKUP(H1786,'Shoe size conversion table'!$J$6:$L$22,2))</f>
        <v>45</v>
      </c>
      <c r="J1786" s="12" t="n">
        <f aca="false">IF(G1786="Male",VLOOKUP(H1786,'Shoe size conversion table'!$B$6:$D$22,3),VLOOKUP(H1786,'Shoe size conversion table'!$J$6:$L$22,3))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MONTH(C1786:C16753)</f>
        <v>8</v>
      </c>
      <c r="O1786" s="8" t="n">
        <f aca="false">K1786*(1-L1786)</f>
        <v>127.2</v>
      </c>
    </row>
    <row r="1787" customFormat="false" ht="11.4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IF(G1787="Male",VLOOKUP(H1787,'Shoe size conversion table'!$B$6:$D$22,2),VLOOKUP(H1787,'Shoe size conversion table'!$J$6:$L$22,2))</f>
        <v>41</v>
      </c>
      <c r="J1787" s="12" t="n">
        <f aca="false">IF(G1787="Male",VLOOKUP(H1787,'Shoe size conversion table'!$B$6:$D$22,3),VLOOKUP(H1787,'Shoe size conversion table'!$J$6:$L$22,3))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MONTH(C1787:C16754)</f>
        <v>8</v>
      </c>
      <c r="O1787" s="8" t="n">
        <f aca="false">K1787*(1-L1787)</f>
        <v>132.3</v>
      </c>
    </row>
    <row r="1788" customFormat="false" ht="11.4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IF(G1788="Male",VLOOKUP(H1788,'Shoe size conversion table'!$B$6:$D$22,2),VLOOKUP(H1788,'Shoe size conversion table'!$J$6:$L$22,2))</f>
        <v>41</v>
      </c>
      <c r="J1788" s="12" t="n">
        <f aca="false">IF(G1788="Male",VLOOKUP(H1788,'Shoe size conversion table'!$B$6:$D$22,3),VLOOKUP(H1788,'Shoe size conversion table'!$J$6:$L$22,3))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MONTH(C1788:C16755)</f>
        <v>8</v>
      </c>
      <c r="O1788" s="8" t="n">
        <f aca="false">K1788*(1-L1788)</f>
        <v>139.3</v>
      </c>
    </row>
    <row r="1789" customFormat="false" ht="11.4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IF(G1789="Male",VLOOKUP(H1789,'Shoe size conversion table'!$B$6:$D$22,2),VLOOKUP(H1789,'Shoe size conversion table'!$J$6:$L$22,2))</f>
        <v>38-39</v>
      </c>
      <c r="J1789" s="12" t="n">
        <f aca="false">IF(G1789="Male",VLOOKUP(H1789,'Shoe size conversion table'!$B$6:$D$22,3),VLOOKUP(H1789,'Shoe size conversion table'!$J$6:$L$22,3))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MONTH(C1789:C16756)</f>
        <v>8</v>
      </c>
      <c r="O1789" s="8" t="n">
        <f aca="false">K1789*(1-L1789)</f>
        <v>159</v>
      </c>
    </row>
    <row r="1790" customFormat="false" ht="11.4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IF(G1790="Male",VLOOKUP(H1790,'Shoe size conversion table'!$B$6:$D$22,2),VLOOKUP(H1790,'Shoe size conversion table'!$J$6:$L$22,2))</f>
        <v>42</v>
      </c>
      <c r="J1790" s="12" t="n">
        <f aca="false">IF(G1790="Male",VLOOKUP(H1790,'Shoe size conversion table'!$B$6:$D$22,3),VLOOKUP(H1790,'Shoe size conversion table'!$J$6:$L$22,3))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MONTH(C1790:C16757)</f>
        <v>8</v>
      </c>
      <c r="O1790" s="8" t="n">
        <f aca="false">K1790*(1-L1790)</f>
        <v>199</v>
      </c>
    </row>
    <row r="1791" customFormat="false" ht="11.4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IF(G1791="Male",VLOOKUP(H1791,'Shoe size conversion table'!$B$6:$D$22,2),VLOOKUP(H1791,'Shoe size conversion table'!$J$6:$L$22,2))</f>
        <v>42</v>
      </c>
      <c r="J1791" s="12" t="n">
        <f aca="false">IF(G1791="Male",VLOOKUP(H1791,'Shoe size conversion table'!$B$6:$D$22,3),VLOOKUP(H1791,'Shoe size conversion table'!$J$6:$L$22,3))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MONTH(C1791:C16758)</f>
        <v>8</v>
      </c>
      <c r="O1791" s="8" t="n">
        <f aca="false">K1791*(1-L1791)</f>
        <v>104.3</v>
      </c>
    </row>
    <row r="1792" customFormat="false" ht="11.4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IF(G1792="Male",VLOOKUP(H1792,'Shoe size conversion table'!$B$6:$D$22,2),VLOOKUP(H1792,'Shoe size conversion table'!$J$6:$L$22,2))</f>
        <v>39-40</v>
      </c>
      <c r="J1792" s="12" t="n">
        <f aca="false">IF(G1792="Male",VLOOKUP(H1792,'Shoe size conversion table'!$B$6:$D$22,3),VLOOKUP(H1792,'Shoe size conversion table'!$J$6:$L$22,3))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MONTH(C1792:C16759)</f>
        <v>8</v>
      </c>
      <c r="O1792" s="8" t="n">
        <f aca="false">K1792*(1-L1792)</f>
        <v>139</v>
      </c>
    </row>
    <row r="1793" customFormat="false" ht="11.4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IF(G1793="Male",VLOOKUP(H1793,'Shoe size conversion table'!$B$6:$D$22,2),VLOOKUP(H1793,'Shoe size conversion table'!$J$6:$L$22,2))</f>
        <v>42-43</v>
      </c>
      <c r="J1793" s="12" t="n">
        <f aca="false">IF(G1793="Male",VLOOKUP(H1793,'Shoe size conversion table'!$B$6:$D$22,3),VLOOKUP(H1793,'Shoe size conversion table'!$J$6:$L$22,3))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MONTH(C1793:C16760)</f>
        <v>8</v>
      </c>
      <c r="O1793" s="8" t="n">
        <f aca="false">K1793*(1-L1793)</f>
        <v>125.1</v>
      </c>
    </row>
    <row r="1794" customFormat="false" ht="11.4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IF(G1794="Male",VLOOKUP(H1794,'Shoe size conversion table'!$B$6:$D$22,2),VLOOKUP(H1794,'Shoe size conversion table'!$J$6:$L$22,2))</f>
        <v>39</v>
      </c>
      <c r="J1794" s="12" t="n">
        <f aca="false">IF(G1794="Male",VLOOKUP(H1794,'Shoe size conversion table'!$B$6:$D$22,3),VLOOKUP(H1794,'Shoe size conversion table'!$J$6:$L$22,3))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MONTH(C1794:C16761)</f>
        <v>8</v>
      </c>
      <c r="O1794" s="8" t="n">
        <f aca="false">K1794*(1-L1794)</f>
        <v>152.1</v>
      </c>
    </row>
    <row r="1795" customFormat="false" ht="11.4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IF(G1795="Male",VLOOKUP(H1795,'Shoe size conversion table'!$B$6:$D$22,2),VLOOKUP(H1795,'Shoe size conversion table'!$J$6:$L$22,2))</f>
        <v>44</v>
      </c>
      <c r="J1795" s="12" t="n">
        <f aca="false">IF(G1795="Male",VLOOKUP(H1795,'Shoe size conversion table'!$B$6:$D$22,3),VLOOKUP(H1795,'Shoe size conversion table'!$J$6:$L$22,3))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MONTH(C1795:C16762)</f>
        <v>8</v>
      </c>
      <c r="O1795" s="8" t="n">
        <f aca="false">K1795*(1-L1795)</f>
        <v>199</v>
      </c>
    </row>
    <row r="1796" customFormat="false" ht="11.4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IF(G1796="Male",VLOOKUP(H1796,'Shoe size conversion table'!$B$6:$D$22,2),VLOOKUP(H1796,'Shoe size conversion table'!$J$6:$L$22,2))</f>
        <v>44-45</v>
      </c>
      <c r="J1796" s="12" t="n">
        <f aca="false">IF(G1796="Male",VLOOKUP(H1796,'Shoe size conversion table'!$B$6:$D$22,3),VLOOKUP(H1796,'Shoe size conversion table'!$J$6:$L$22,3))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MONTH(C1796:C16763)</f>
        <v>8</v>
      </c>
      <c r="O1796" s="8" t="n">
        <f aca="false">K1796*(1-L1796)</f>
        <v>159</v>
      </c>
    </row>
    <row r="1797" customFormat="false" ht="11.4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IF(G1797="Male",VLOOKUP(H1797,'Shoe size conversion table'!$B$6:$D$22,2),VLOOKUP(H1797,'Shoe size conversion table'!$J$6:$L$22,2))</f>
        <v>39</v>
      </c>
      <c r="J1797" s="12" t="n">
        <f aca="false">IF(G1797="Male",VLOOKUP(H1797,'Shoe size conversion table'!$B$6:$D$22,3),VLOOKUP(H1797,'Shoe size conversion table'!$J$6:$L$22,3))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MONTH(C1797:C16764)</f>
        <v>8</v>
      </c>
      <c r="O1797" s="8" t="n">
        <f aca="false">K1797*(1-L1797)</f>
        <v>161.1</v>
      </c>
    </row>
    <row r="1798" customFormat="false" ht="11.4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IF(G1798="Male",VLOOKUP(H1798,'Shoe size conversion table'!$B$6:$D$22,2),VLOOKUP(H1798,'Shoe size conversion table'!$J$6:$L$22,2))</f>
        <v>41-42</v>
      </c>
      <c r="J1798" s="12" t="n">
        <f aca="false">IF(G1798="Male",VLOOKUP(H1798,'Shoe size conversion table'!$B$6:$D$22,3),VLOOKUP(H1798,'Shoe size conversion table'!$J$6:$L$22,3))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MONTH(C1798:C16765)</f>
        <v>8</v>
      </c>
      <c r="O1798" s="8" t="n">
        <f aca="false">K1798*(1-L1798)</f>
        <v>169</v>
      </c>
    </row>
    <row r="1799" customFormat="false" ht="11.4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IF(G1799="Male",VLOOKUP(H1799,'Shoe size conversion table'!$B$6:$D$22,2),VLOOKUP(H1799,'Shoe size conversion table'!$J$6:$L$22,2))</f>
        <v>39-40</v>
      </c>
      <c r="J1799" s="12" t="n">
        <f aca="false">IF(G1799="Male",VLOOKUP(H1799,'Shoe size conversion table'!$B$6:$D$22,3),VLOOKUP(H1799,'Shoe size conversion table'!$J$6:$L$22,3))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MONTH(C1799:C16766)</f>
        <v>8</v>
      </c>
      <c r="O1799" s="8" t="n">
        <f aca="false">K1799*(1-L1799)</f>
        <v>139</v>
      </c>
    </row>
    <row r="1800" customFormat="false" ht="11.4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IF(G1800="Male",VLOOKUP(H1800,'Shoe size conversion table'!$B$6:$D$22,2),VLOOKUP(H1800,'Shoe size conversion table'!$J$6:$L$22,2))</f>
        <v>44</v>
      </c>
      <c r="J1800" s="12" t="n">
        <f aca="false">IF(G1800="Male",VLOOKUP(H1800,'Shoe size conversion table'!$B$6:$D$22,3),VLOOKUP(H1800,'Shoe size conversion table'!$J$6:$L$22,3))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MONTH(C1800:C16767)</f>
        <v>8</v>
      </c>
      <c r="O1800" s="8" t="n">
        <f aca="false">K1800*(1-L1800)</f>
        <v>149</v>
      </c>
    </row>
    <row r="1801" customFormat="false" ht="11.4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IF(G1801="Male",VLOOKUP(H1801,'Shoe size conversion table'!$B$6:$D$22,2),VLOOKUP(H1801,'Shoe size conversion table'!$J$6:$L$22,2))</f>
        <v>40-41</v>
      </c>
      <c r="J1801" s="12" t="n">
        <f aca="false">IF(G1801="Male",VLOOKUP(H1801,'Shoe size conversion table'!$B$6:$D$22,3),VLOOKUP(H1801,'Shoe size conversion table'!$J$6:$L$22,3))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MONTH(C1801:C16768)</f>
        <v>8</v>
      </c>
      <c r="O1801" s="8" t="n">
        <f aca="false">K1801*(1-L1801)</f>
        <v>79.5</v>
      </c>
    </row>
    <row r="1802" customFormat="false" ht="11.4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IF(G1802="Male",VLOOKUP(H1802,'Shoe size conversion table'!$B$6:$D$22,2),VLOOKUP(H1802,'Shoe size conversion table'!$J$6:$L$22,2))</f>
        <v>38-39</v>
      </c>
      <c r="J1802" s="12" t="n">
        <f aca="false">IF(G1802="Male",VLOOKUP(H1802,'Shoe size conversion table'!$B$6:$D$22,3),VLOOKUP(H1802,'Shoe size conversion table'!$J$6:$L$22,3))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MONTH(C1802:C16769)</f>
        <v>8</v>
      </c>
      <c r="O1802" s="8" t="n">
        <f aca="false">K1802*(1-L1802)</f>
        <v>159</v>
      </c>
    </row>
    <row r="1803" customFormat="false" ht="11.4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IF(G1803="Male",VLOOKUP(H1803,'Shoe size conversion table'!$B$6:$D$22,2),VLOOKUP(H1803,'Shoe size conversion table'!$J$6:$L$22,2))</f>
        <v>41</v>
      </c>
      <c r="J1803" s="12" t="n">
        <f aca="false">IF(G1803="Male",VLOOKUP(H1803,'Shoe size conversion table'!$B$6:$D$22,3),VLOOKUP(H1803,'Shoe size conversion table'!$J$6:$L$22,3))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MONTH(C1803:C16770)</f>
        <v>8</v>
      </c>
      <c r="O1803" s="8" t="n">
        <f aca="false">K1803*(1-L1803)</f>
        <v>132.3</v>
      </c>
    </row>
    <row r="1804" customFormat="false" ht="11.4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IF(G1804="Male",VLOOKUP(H1804,'Shoe size conversion table'!$B$6:$D$22,2),VLOOKUP(H1804,'Shoe size conversion table'!$J$6:$L$22,2))</f>
        <v>42-43</v>
      </c>
      <c r="J1804" s="12" t="n">
        <f aca="false">IF(G1804="Male",VLOOKUP(H1804,'Shoe size conversion table'!$B$6:$D$22,3),VLOOKUP(H1804,'Shoe size conversion table'!$J$6:$L$22,3))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MONTH(C1804:C16771)</f>
        <v>8</v>
      </c>
      <c r="O1804" s="8" t="n">
        <f aca="false">K1804*(1-L1804)</f>
        <v>149</v>
      </c>
    </row>
    <row r="1805" customFormat="false" ht="11.4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IF(G1805="Male",VLOOKUP(H1805,'Shoe size conversion table'!$B$6:$D$22,2),VLOOKUP(H1805,'Shoe size conversion table'!$J$6:$L$22,2))</f>
        <v>39</v>
      </c>
      <c r="J1805" s="12" t="n">
        <f aca="false">IF(G1805="Male",VLOOKUP(H1805,'Shoe size conversion table'!$B$6:$D$22,3),VLOOKUP(H1805,'Shoe size conversion table'!$J$6:$L$22,3))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MONTH(C1805:C16772)</f>
        <v>8</v>
      </c>
      <c r="O1805" s="8" t="n">
        <f aca="false">K1805*(1-L1805)</f>
        <v>161.1</v>
      </c>
    </row>
    <row r="1806" customFormat="false" ht="11.4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IF(G1806="Male",VLOOKUP(H1806,'Shoe size conversion table'!$B$6:$D$22,2),VLOOKUP(H1806,'Shoe size conversion table'!$J$6:$L$22,2))</f>
        <v>43-44</v>
      </c>
      <c r="J1806" s="12" t="n">
        <f aca="false">IF(G1806="Male",VLOOKUP(H1806,'Shoe size conversion table'!$B$6:$D$22,3),VLOOKUP(H1806,'Shoe size conversion table'!$J$6:$L$22,3))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MONTH(C1806:C16773)</f>
        <v>8</v>
      </c>
      <c r="O1806" s="8" t="n">
        <f aca="false">K1806*(1-L1806)</f>
        <v>139</v>
      </c>
    </row>
    <row r="1807" customFormat="false" ht="11.4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IF(G1807="Male",VLOOKUP(H1807,'Shoe size conversion table'!$B$6:$D$22,2),VLOOKUP(H1807,'Shoe size conversion table'!$J$6:$L$22,2))</f>
        <v>43</v>
      </c>
      <c r="J1807" s="12" t="n">
        <f aca="false">IF(G1807="Male",VLOOKUP(H1807,'Shoe size conversion table'!$B$6:$D$22,3),VLOOKUP(H1807,'Shoe size conversion table'!$J$6:$L$22,3))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MONTH(C1807:C16774)</f>
        <v>8</v>
      </c>
      <c r="O1807" s="8" t="n">
        <f aca="false">K1807*(1-L1807)</f>
        <v>139</v>
      </c>
    </row>
    <row r="1808" customFormat="false" ht="11.4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IF(G1808="Male",VLOOKUP(H1808,'Shoe size conversion table'!$B$6:$D$22,2),VLOOKUP(H1808,'Shoe size conversion table'!$J$6:$L$22,2))</f>
        <v>44</v>
      </c>
      <c r="J1808" s="12" t="n">
        <f aca="false">IF(G1808="Male",VLOOKUP(H1808,'Shoe size conversion table'!$B$6:$D$22,3),VLOOKUP(H1808,'Shoe size conversion table'!$J$6:$L$22,3))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MONTH(C1808:C16775)</f>
        <v>8</v>
      </c>
      <c r="O1808" s="8" t="n">
        <f aca="false">K1808*(1-L1808)</f>
        <v>149</v>
      </c>
    </row>
    <row r="1809" customFormat="false" ht="11.4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IF(G1809="Male",VLOOKUP(H1809,'Shoe size conversion table'!$B$6:$D$22,2),VLOOKUP(H1809,'Shoe size conversion table'!$J$6:$L$22,2))</f>
        <v>41-42</v>
      </c>
      <c r="J1809" s="12" t="n">
        <f aca="false">IF(G1809="Male",VLOOKUP(H1809,'Shoe size conversion table'!$B$6:$D$22,3),VLOOKUP(H1809,'Shoe size conversion table'!$J$6:$L$22,3))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MONTH(C1809:C16776)</f>
        <v>8</v>
      </c>
      <c r="O1809" s="8" t="n">
        <f aca="false">K1809*(1-L1809)</f>
        <v>139</v>
      </c>
    </row>
    <row r="1810" customFormat="false" ht="11.4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IF(G1810="Male",VLOOKUP(H1810,'Shoe size conversion table'!$B$6:$D$22,2),VLOOKUP(H1810,'Shoe size conversion table'!$J$6:$L$22,2))</f>
        <v>43-44</v>
      </c>
      <c r="J1810" s="12" t="n">
        <f aca="false">IF(G1810="Male",VLOOKUP(H1810,'Shoe size conversion table'!$B$6:$D$22,3),VLOOKUP(H1810,'Shoe size conversion table'!$J$6:$L$22,3))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MONTH(C1810:C16777)</f>
        <v>8</v>
      </c>
      <c r="O1810" s="8" t="n">
        <f aca="false">K1810*(1-L1810)</f>
        <v>111.2</v>
      </c>
    </row>
    <row r="1811" customFormat="false" ht="11.4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IF(G1811="Male",VLOOKUP(H1811,'Shoe size conversion table'!$B$6:$D$22,2),VLOOKUP(H1811,'Shoe size conversion table'!$J$6:$L$22,2))</f>
        <v>41</v>
      </c>
      <c r="J1811" s="12" t="n">
        <f aca="false">IF(G1811="Male",VLOOKUP(H1811,'Shoe size conversion table'!$B$6:$D$22,3),VLOOKUP(H1811,'Shoe size conversion table'!$J$6:$L$22,3))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MONTH(C1811:C16778)</f>
        <v>8</v>
      </c>
      <c r="O1811" s="8" t="n">
        <f aca="false">K1811*(1-L1811)</f>
        <v>139.3</v>
      </c>
    </row>
    <row r="1812" customFormat="false" ht="11.4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IF(G1812="Male",VLOOKUP(H1812,'Shoe size conversion table'!$B$6:$D$22,2),VLOOKUP(H1812,'Shoe size conversion table'!$J$6:$L$22,2))</f>
        <v>44-45</v>
      </c>
      <c r="J1812" s="12" t="n">
        <f aca="false">IF(G1812="Male",VLOOKUP(H1812,'Shoe size conversion table'!$B$6:$D$22,3),VLOOKUP(H1812,'Shoe size conversion table'!$J$6:$L$22,3))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MONTH(C1812:C16779)</f>
        <v>8</v>
      </c>
      <c r="O1812" s="8" t="n">
        <f aca="false">K1812*(1-L1812)</f>
        <v>199</v>
      </c>
    </row>
    <row r="1813" customFormat="false" ht="11.4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IF(G1813="Male",VLOOKUP(H1813,'Shoe size conversion table'!$B$6:$D$22,2),VLOOKUP(H1813,'Shoe size conversion table'!$J$6:$L$22,2))</f>
        <v>43-44</v>
      </c>
      <c r="J1813" s="12" t="n">
        <f aca="false">IF(G1813="Male",VLOOKUP(H1813,'Shoe size conversion table'!$B$6:$D$22,3),VLOOKUP(H1813,'Shoe size conversion table'!$J$6:$L$22,3))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MONTH(C1813:C16780)</f>
        <v>8</v>
      </c>
      <c r="O1813" s="8" t="n">
        <f aca="false">K1813*(1-L1813)</f>
        <v>139</v>
      </c>
    </row>
    <row r="1814" customFormat="false" ht="11.4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IF(G1814="Male",VLOOKUP(H1814,'Shoe size conversion table'!$B$6:$D$22,2),VLOOKUP(H1814,'Shoe size conversion table'!$J$6:$L$22,2))</f>
        <v>39-40</v>
      </c>
      <c r="J1814" s="12" t="n">
        <f aca="false">IF(G1814="Male",VLOOKUP(H1814,'Shoe size conversion table'!$B$6:$D$22,3),VLOOKUP(H1814,'Shoe size conversion table'!$J$6:$L$22,3))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MONTH(C1814:C16781)</f>
        <v>8</v>
      </c>
      <c r="O1814" s="8" t="n">
        <f aca="false">K1814*(1-L1814)</f>
        <v>139</v>
      </c>
    </row>
    <row r="1815" customFormat="false" ht="11.4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IF(G1815="Male",VLOOKUP(H1815,'Shoe size conversion table'!$B$6:$D$22,2),VLOOKUP(H1815,'Shoe size conversion table'!$J$6:$L$22,2))</f>
        <v>42-43</v>
      </c>
      <c r="J1815" s="12" t="n">
        <f aca="false">IF(G1815="Male",VLOOKUP(H1815,'Shoe size conversion table'!$B$6:$D$22,3),VLOOKUP(H1815,'Shoe size conversion table'!$J$6:$L$22,3))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MONTH(C1815:C16782)</f>
        <v>8</v>
      </c>
      <c r="O1815" s="8" t="n">
        <f aca="false">K1815*(1-L1815)</f>
        <v>132.3</v>
      </c>
    </row>
    <row r="1816" customFormat="false" ht="11.4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IF(G1816="Male",VLOOKUP(H1816,'Shoe size conversion table'!$B$6:$D$22,2),VLOOKUP(H1816,'Shoe size conversion table'!$J$6:$L$22,2))</f>
        <v>40-41</v>
      </c>
      <c r="J1816" s="12" t="n">
        <f aca="false">IF(G1816="Male",VLOOKUP(H1816,'Shoe size conversion table'!$B$6:$D$22,3),VLOOKUP(H1816,'Shoe size conversion table'!$J$6:$L$22,3))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MONTH(C1816:C16783)</f>
        <v>8</v>
      </c>
      <c r="O1816" s="8" t="n">
        <f aca="false">K1816*(1-L1816)</f>
        <v>139</v>
      </c>
    </row>
    <row r="1817" customFormat="false" ht="11.4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IF(G1817="Male",VLOOKUP(H1817,'Shoe size conversion table'!$B$6:$D$22,2),VLOOKUP(H1817,'Shoe size conversion table'!$J$6:$L$22,2))</f>
        <v>39</v>
      </c>
      <c r="J1817" s="12" t="n">
        <f aca="false">IF(G1817="Male",VLOOKUP(H1817,'Shoe size conversion table'!$B$6:$D$22,3),VLOOKUP(H1817,'Shoe size conversion table'!$J$6:$L$22,3))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MONTH(C1817:C16784)</f>
        <v>8</v>
      </c>
      <c r="O1817" s="8" t="n">
        <f aca="false">K1817*(1-L1817)</f>
        <v>64.5</v>
      </c>
    </row>
    <row r="1818" customFormat="false" ht="11.4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IF(G1818="Male",VLOOKUP(H1818,'Shoe size conversion table'!$B$6:$D$22,2),VLOOKUP(H1818,'Shoe size conversion table'!$J$6:$L$22,2))</f>
        <v>43</v>
      </c>
      <c r="J1818" s="12" t="n">
        <f aca="false">IF(G1818="Male",VLOOKUP(H1818,'Shoe size conversion table'!$B$6:$D$22,3),VLOOKUP(H1818,'Shoe size conversion table'!$J$6:$L$22,3))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MONTH(C1818:C16785)</f>
        <v>8</v>
      </c>
      <c r="O1818" s="8" t="n">
        <f aca="false">K1818*(1-L1818)</f>
        <v>125.3</v>
      </c>
    </row>
    <row r="1819" customFormat="false" ht="11.4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IF(G1819="Male",VLOOKUP(H1819,'Shoe size conversion table'!$B$6:$D$22,2),VLOOKUP(H1819,'Shoe size conversion table'!$J$6:$L$22,2))</f>
        <v>45</v>
      </c>
      <c r="J1819" s="12" t="n">
        <f aca="false">IF(G1819="Male",VLOOKUP(H1819,'Shoe size conversion table'!$B$6:$D$22,3),VLOOKUP(H1819,'Shoe size conversion table'!$J$6:$L$22,3))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MONTH(C1819:C16786)</f>
        <v>8</v>
      </c>
      <c r="O1819" s="8" t="n">
        <f aca="false">K1819*(1-L1819)</f>
        <v>127.2</v>
      </c>
    </row>
    <row r="1820" customFormat="false" ht="11.4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IF(G1820="Male",VLOOKUP(H1820,'Shoe size conversion table'!$B$6:$D$22,2),VLOOKUP(H1820,'Shoe size conversion table'!$J$6:$L$22,2))</f>
        <v>43</v>
      </c>
      <c r="J1820" s="12" t="n">
        <f aca="false">IF(G1820="Male",VLOOKUP(H1820,'Shoe size conversion table'!$B$6:$D$22,3),VLOOKUP(H1820,'Shoe size conversion table'!$J$6:$L$22,3))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MONTH(C1820:C16787)</f>
        <v>8</v>
      </c>
      <c r="O1820" s="8" t="n">
        <f aca="false">K1820*(1-L1820)</f>
        <v>189</v>
      </c>
    </row>
    <row r="1821" customFormat="false" ht="11.4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IF(G1821="Male",VLOOKUP(H1821,'Shoe size conversion table'!$B$6:$D$22,2),VLOOKUP(H1821,'Shoe size conversion table'!$J$6:$L$22,2))</f>
        <v>39</v>
      </c>
      <c r="J1821" s="12" t="n">
        <f aca="false">IF(G1821="Male",VLOOKUP(H1821,'Shoe size conversion table'!$B$6:$D$22,3),VLOOKUP(H1821,'Shoe size conversion table'!$J$6:$L$22,3))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MONTH(C1821:C16788)</f>
        <v>8</v>
      </c>
      <c r="O1821" s="8" t="n">
        <f aca="false">K1821*(1-L1821)</f>
        <v>152.1</v>
      </c>
    </row>
    <row r="1822" customFormat="false" ht="11.4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IF(G1822="Male",VLOOKUP(H1822,'Shoe size conversion table'!$B$6:$D$22,2),VLOOKUP(H1822,'Shoe size conversion table'!$J$6:$L$22,2))</f>
        <v>40</v>
      </c>
      <c r="J1822" s="12" t="n">
        <f aca="false">IF(G1822="Male",VLOOKUP(H1822,'Shoe size conversion table'!$B$6:$D$22,3),VLOOKUP(H1822,'Shoe size conversion table'!$J$6:$L$22,3))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MONTH(C1822:C16789)</f>
        <v>8</v>
      </c>
      <c r="O1822" s="8" t="n">
        <f aca="false">K1822*(1-L1822)</f>
        <v>179.1</v>
      </c>
    </row>
    <row r="1823" customFormat="false" ht="11.4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IF(G1823="Male",VLOOKUP(H1823,'Shoe size conversion table'!$B$6:$D$22,2),VLOOKUP(H1823,'Shoe size conversion table'!$J$6:$L$22,2))</f>
        <v>43-44</v>
      </c>
      <c r="J1823" s="12" t="n">
        <f aca="false">IF(G1823="Male",VLOOKUP(H1823,'Shoe size conversion table'!$B$6:$D$22,3),VLOOKUP(H1823,'Shoe size conversion table'!$J$6:$L$22,3))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MONTH(C1823:C16790)</f>
        <v>8</v>
      </c>
      <c r="O1823" s="8" t="n">
        <f aca="false">K1823*(1-L1823)</f>
        <v>111.2</v>
      </c>
    </row>
    <row r="1824" customFormat="false" ht="11.4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IF(G1824="Male",VLOOKUP(H1824,'Shoe size conversion table'!$B$6:$D$22,2),VLOOKUP(H1824,'Shoe size conversion table'!$J$6:$L$22,2))</f>
        <v>40-41</v>
      </c>
      <c r="J1824" s="12" t="n">
        <f aca="false">IF(G1824="Male",VLOOKUP(H1824,'Shoe size conversion table'!$B$6:$D$22,3),VLOOKUP(H1824,'Shoe size conversion table'!$J$6:$L$22,3))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MONTH(C1824:C16791)</f>
        <v>8</v>
      </c>
      <c r="O1824" s="8" t="n">
        <f aca="false">K1824*(1-L1824)</f>
        <v>79.5</v>
      </c>
    </row>
    <row r="1825" customFormat="false" ht="11.4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IF(G1825="Male",VLOOKUP(H1825,'Shoe size conversion table'!$B$6:$D$22,2),VLOOKUP(H1825,'Shoe size conversion table'!$J$6:$L$22,2))</f>
        <v>39</v>
      </c>
      <c r="J1825" s="12" t="n">
        <f aca="false">IF(G1825="Male",VLOOKUP(H1825,'Shoe size conversion table'!$B$6:$D$22,3),VLOOKUP(H1825,'Shoe size conversion table'!$J$6:$L$22,3))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MONTH(C1825:C16792)</f>
        <v>8</v>
      </c>
      <c r="O1825" s="8" t="n">
        <f aca="false">K1825*(1-L1825)</f>
        <v>159</v>
      </c>
    </row>
    <row r="1826" customFormat="false" ht="11.4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IF(G1826="Male",VLOOKUP(H1826,'Shoe size conversion table'!$B$6:$D$22,2),VLOOKUP(H1826,'Shoe size conversion table'!$J$6:$L$22,2))</f>
        <v>39</v>
      </c>
      <c r="J1826" s="12" t="n">
        <f aca="false">IF(G1826="Male",VLOOKUP(H1826,'Shoe size conversion table'!$B$6:$D$22,3),VLOOKUP(H1826,'Shoe size conversion table'!$J$6:$L$22,3))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MONTH(C1826:C16793)</f>
        <v>8</v>
      </c>
      <c r="O1826" s="8" t="n">
        <f aca="false">K1826*(1-L1826)</f>
        <v>64.5</v>
      </c>
    </row>
    <row r="1827" customFormat="false" ht="11.4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IF(G1827="Male",VLOOKUP(H1827,'Shoe size conversion table'!$B$6:$D$22,2),VLOOKUP(H1827,'Shoe size conversion table'!$J$6:$L$22,2))</f>
        <v>42</v>
      </c>
      <c r="J1827" s="12" t="n">
        <f aca="false">IF(G1827="Male",VLOOKUP(H1827,'Shoe size conversion table'!$B$6:$D$22,3),VLOOKUP(H1827,'Shoe size conversion table'!$J$6:$L$22,3))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MONTH(C1827:C16794)</f>
        <v>8</v>
      </c>
      <c r="O1827" s="8" t="n">
        <f aca="false">K1827*(1-L1827)</f>
        <v>199</v>
      </c>
    </row>
    <row r="1828" customFormat="false" ht="11.4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IF(G1828="Male",VLOOKUP(H1828,'Shoe size conversion table'!$B$6:$D$22,2),VLOOKUP(H1828,'Shoe size conversion table'!$J$6:$L$22,2))</f>
        <v>43-44</v>
      </c>
      <c r="J1828" s="12" t="n">
        <f aca="false">IF(G1828="Male",VLOOKUP(H1828,'Shoe size conversion table'!$B$6:$D$22,3),VLOOKUP(H1828,'Shoe size conversion table'!$J$6:$L$22,3))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MONTH(C1828:C16795)</f>
        <v>8</v>
      </c>
      <c r="O1828" s="8" t="n">
        <f aca="false">K1828*(1-L1828)</f>
        <v>159.2</v>
      </c>
    </row>
    <row r="1829" customFormat="false" ht="11.4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IF(G1829="Male",VLOOKUP(H1829,'Shoe size conversion table'!$B$6:$D$22,2),VLOOKUP(H1829,'Shoe size conversion table'!$J$6:$L$22,2))</f>
        <v>40</v>
      </c>
      <c r="J1829" s="12" t="n">
        <f aca="false">IF(G1829="Male",VLOOKUP(H1829,'Shoe size conversion table'!$B$6:$D$22,3),VLOOKUP(H1829,'Shoe size conversion table'!$J$6:$L$22,3))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MONTH(C1829:C16796)</f>
        <v>9</v>
      </c>
      <c r="O1829" s="8" t="n">
        <f aca="false">K1829*(1-L1829)</f>
        <v>116.1</v>
      </c>
    </row>
    <row r="1830" customFormat="false" ht="11.4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IF(G1830="Male",VLOOKUP(H1830,'Shoe size conversion table'!$B$6:$D$22,2),VLOOKUP(H1830,'Shoe size conversion table'!$J$6:$L$22,2))</f>
        <v>39-40</v>
      </c>
      <c r="J1830" s="12" t="n">
        <f aca="false">IF(G1830="Male",VLOOKUP(H1830,'Shoe size conversion table'!$B$6:$D$22,3),VLOOKUP(H1830,'Shoe size conversion table'!$J$6:$L$22,3))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MONTH(C1830:C16797)</f>
        <v>9</v>
      </c>
      <c r="O1830" s="8" t="n">
        <f aca="false">K1830*(1-L1830)</f>
        <v>149</v>
      </c>
    </row>
    <row r="1831" customFormat="false" ht="11.4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IF(G1831="Male",VLOOKUP(H1831,'Shoe size conversion table'!$B$6:$D$22,2),VLOOKUP(H1831,'Shoe size conversion table'!$J$6:$L$22,2))</f>
        <v>39</v>
      </c>
      <c r="J1831" s="12" t="n">
        <f aca="false">IF(G1831="Male",VLOOKUP(H1831,'Shoe size conversion table'!$B$6:$D$22,3),VLOOKUP(H1831,'Shoe size conversion table'!$J$6:$L$22,3))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MONTH(C1831:C16798)</f>
        <v>9</v>
      </c>
      <c r="O1831" s="8" t="n">
        <f aca="false">K1831*(1-L1831)</f>
        <v>199</v>
      </c>
    </row>
    <row r="1832" customFormat="false" ht="11.4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IF(G1832="Male",VLOOKUP(H1832,'Shoe size conversion table'!$B$6:$D$22,2),VLOOKUP(H1832,'Shoe size conversion table'!$J$6:$L$22,2))</f>
        <v>39</v>
      </c>
      <c r="J1832" s="12" t="n">
        <f aca="false">IF(G1832="Male",VLOOKUP(H1832,'Shoe size conversion table'!$B$6:$D$22,3),VLOOKUP(H1832,'Shoe size conversion table'!$J$6:$L$22,3))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MONTH(C1832:C16799)</f>
        <v>9</v>
      </c>
      <c r="O1832" s="8" t="n">
        <f aca="false">K1832*(1-L1832)</f>
        <v>159</v>
      </c>
    </row>
    <row r="1833" customFormat="false" ht="11.4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IF(G1833="Male",VLOOKUP(H1833,'Shoe size conversion table'!$B$6:$D$22,2),VLOOKUP(H1833,'Shoe size conversion table'!$J$6:$L$22,2))</f>
        <v>43-44</v>
      </c>
      <c r="J1833" s="12" t="n">
        <f aca="false">IF(G1833="Male",VLOOKUP(H1833,'Shoe size conversion table'!$B$6:$D$22,3),VLOOKUP(H1833,'Shoe size conversion table'!$J$6:$L$22,3))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MONTH(C1833:C16800)</f>
        <v>9</v>
      </c>
      <c r="O1833" s="8" t="n">
        <f aca="false">K1833*(1-L1833)</f>
        <v>111.2</v>
      </c>
    </row>
    <row r="1834" customFormat="false" ht="11.4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IF(G1834="Male",VLOOKUP(H1834,'Shoe size conversion table'!$B$6:$D$22,2),VLOOKUP(H1834,'Shoe size conversion table'!$J$6:$L$22,2))</f>
        <v>42</v>
      </c>
      <c r="J1834" s="12" t="n">
        <f aca="false">IF(G1834="Male",VLOOKUP(H1834,'Shoe size conversion table'!$B$6:$D$22,3),VLOOKUP(H1834,'Shoe size conversion table'!$J$6:$L$22,3))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MONTH(C1834:C16801)</f>
        <v>9</v>
      </c>
      <c r="O1834" s="8" t="n">
        <f aca="false">K1834*(1-L1834)</f>
        <v>129</v>
      </c>
    </row>
    <row r="1835" customFormat="false" ht="11.4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IF(G1835="Male",VLOOKUP(H1835,'Shoe size conversion table'!$B$6:$D$22,2),VLOOKUP(H1835,'Shoe size conversion table'!$J$6:$L$22,2))</f>
        <v>46</v>
      </c>
      <c r="J1835" s="12" t="n">
        <f aca="false">IF(G1835="Male",VLOOKUP(H1835,'Shoe size conversion table'!$B$6:$D$22,3),VLOOKUP(H1835,'Shoe size conversion table'!$J$6:$L$22,3))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MONTH(C1835:C16802)</f>
        <v>9</v>
      </c>
      <c r="O1835" s="8" t="n">
        <f aca="false">K1835*(1-L1835)</f>
        <v>161.1</v>
      </c>
    </row>
    <row r="1836" customFormat="false" ht="11.4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IF(G1836="Male",VLOOKUP(H1836,'Shoe size conversion table'!$B$6:$D$22,2),VLOOKUP(H1836,'Shoe size conversion table'!$J$6:$L$22,2))</f>
        <v>46</v>
      </c>
      <c r="J1836" s="12" t="n">
        <f aca="false">IF(G1836="Male",VLOOKUP(H1836,'Shoe size conversion table'!$B$6:$D$22,3),VLOOKUP(H1836,'Shoe size conversion table'!$J$6:$L$22,3))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MONTH(C1836:C16803)</f>
        <v>9</v>
      </c>
      <c r="O1836" s="8" t="n">
        <f aca="false">K1836*(1-L1836)</f>
        <v>169</v>
      </c>
    </row>
    <row r="1837" customFormat="false" ht="11.4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IF(G1837="Male",VLOOKUP(H1837,'Shoe size conversion table'!$B$6:$D$22,2),VLOOKUP(H1837,'Shoe size conversion table'!$J$6:$L$22,2))</f>
        <v>42</v>
      </c>
      <c r="J1837" s="12" t="n">
        <f aca="false">IF(G1837="Male",VLOOKUP(H1837,'Shoe size conversion table'!$B$6:$D$22,3),VLOOKUP(H1837,'Shoe size conversion table'!$J$6:$L$22,3))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MONTH(C1837:C16804)</f>
        <v>9</v>
      </c>
      <c r="O1837" s="8" t="n">
        <f aca="false">K1837*(1-L1837)</f>
        <v>161.1</v>
      </c>
    </row>
    <row r="1838" customFormat="false" ht="11.4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IF(G1838="Male",VLOOKUP(H1838,'Shoe size conversion table'!$B$6:$D$22,2),VLOOKUP(H1838,'Shoe size conversion table'!$J$6:$L$22,2))</f>
        <v>40</v>
      </c>
      <c r="J1838" s="12" t="n">
        <f aca="false">IF(G1838="Male",VLOOKUP(H1838,'Shoe size conversion table'!$B$6:$D$22,3),VLOOKUP(H1838,'Shoe size conversion table'!$J$6:$L$22,3))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MONTH(C1838:C16805)</f>
        <v>9</v>
      </c>
      <c r="O1838" s="8" t="n">
        <f aca="false">K1838*(1-L1838)</f>
        <v>111.3</v>
      </c>
    </row>
    <row r="1839" customFormat="false" ht="11.4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IF(G1839="Male",VLOOKUP(H1839,'Shoe size conversion table'!$B$6:$D$22,2),VLOOKUP(H1839,'Shoe size conversion table'!$J$6:$L$22,2))</f>
        <v>39-40</v>
      </c>
      <c r="J1839" s="12" t="n">
        <f aca="false">IF(G1839="Male",VLOOKUP(H1839,'Shoe size conversion table'!$B$6:$D$22,3),VLOOKUP(H1839,'Shoe size conversion table'!$J$6:$L$22,3))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MONTH(C1839:C16806)</f>
        <v>9</v>
      </c>
      <c r="O1839" s="8" t="n">
        <f aca="false">K1839*(1-L1839)</f>
        <v>125.3</v>
      </c>
    </row>
    <row r="1840" customFormat="false" ht="11.4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IF(G1840="Male",VLOOKUP(H1840,'Shoe size conversion table'!$B$6:$D$22,2),VLOOKUP(H1840,'Shoe size conversion table'!$J$6:$L$22,2))</f>
        <v>44-45</v>
      </c>
      <c r="J1840" s="12" t="n">
        <f aca="false">IF(G1840="Male",VLOOKUP(H1840,'Shoe size conversion table'!$B$6:$D$22,3),VLOOKUP(H1840,'Shoe size conversion table'!$J$6:$L$22,3))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MONTH(C1840:C16807)</f>
        <v>9</v>
      </c>
      <c r="O1840" s="8" t="n">
        <f aca="false">K1840*(1-L1840)</f>
        <v>159</v>
      </c>
    </row>
    <row r="1841" customFormat="false" ht="11.4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IF(G1841="Male",VLOOKUP(H1841,'Shoe size conversion table'!$B$6:$D$22,2),VLOOKUP(H1841,'Shoe size conversion table'!$J$6:$L$22,2))</f>
        <v>38-39</v>
      </c>
      <c r="J1841" s="12" t="n">
        <f aca="false">IF(G1841="Male",VLOOKUP(H1841,'Shoe size conversion table'!$B$6:$D$22,3),VLOOKUP(H1841,'Shoe size conversion table'!$J$6:$L$22,3))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MONTH(C1841:C16808)</f>
        <v>9</v>
      </c>
      <c r="O1841" s="8" t="n">
        <f aca="false">K1841*(1-L1841)</f>
        <v>189</v>
      </c>
    </row>
    <row r="1842" customFormat="false" ht="11.4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IF(G1842="Male",VLOOKUP(H1842,'Shoe size conversion table'!$B$6:$D$22,2),VLOOKUP(H1842,'Shoe size conversion table'!$J$6:$L$22,2))</f>
        <v>38-39</v>
      </c>
      <c r="J1842" s="12" t="n">
        <f aca="false">IF(G1842="Male",VLOOKUP(H1842,'Shoe size conversion table'!$B$6:$D$22,3),VLOOKUP(H1842,'Shoe size conversion table'!$J$6:$L$22,3))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MONTH(C1842:C16809)</f>
        <v>9</v>
      </c>
      <c r="O1842" s="8" t="n">
        <f aca="false">K1842*(1-L1842)</f>
        <v>84.5</v>
      </c>
    </row>
    <row r="1843" customFormat="false" ht="11.4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IF(G1843="Male",VLOOKUP(H1843,'Shoe size conversion table'!$B$6:$D$22,2),VLOOKUP(H1843,'Shoe size conversion table'!$J$6:$L$22,2))</f>
        <v>42-43</v>
      </c>
      <c r="J1843" s="12" t="n">
        <f aca="false">IF(G1843="Male",VLOOKUP(H1843,'Shoe size conversion table'!$B$6:$D$22,3),VLOOKUP(H1843,'Shoe size conversion table'!$J$6:$L$22,3))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MONTH(C1843:C16810)</f>
        <v>9</v>
      </c>
      <c r="O1843" s="8" t="n">
        <f aca="false">K1843*(1-L1843)</f>
        <v>132.3</v>
      </c>
    </row>
    <row r="1844" customFormat="false" ht="11.4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IF(G1844="Male",VLOOKUP(H1844,'Shoe size conversion table'!$B$6:$D$22,2),VLOOKUP(H1844,'Shoe size conversion table'!$J$6:$L$22,2))</f>
        <v>41-42</v>
      </c>
      <c r="J1844" s="12" t="n">
        <f aca="false">IF(G1844="Male",VLOOKUP(H1844,'Shoe size conversion table'!$B$6:$D$22,3),VLOOKUP(H1844,'Shoe size conversion table'!$J$6:$L$22,3))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MONTH(C1844:C16811)</f>
        <v>9</v>
      </c>
      <c r="O1844" s="8" t="n">
        <f aca="false">K1844*(1-L1844)</f>
        <v>139</v>
      </c>
    </row>
    <row r="1845" customFormat="false" ht="11.4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IF(G1845="Male",VLOOKUP(H1845,'Shoe size conversion table'!$B$6:$D$22,2),VLOOKUP(H1845,'Shoe size conversion table'!$J$6:$L$22,2))</f>
        <v>42</v>
      </c>
      <c r="J1845" s="12" t="n">
        <f aca="false">IF(G1845="Male",VLOOKUP(H1845,'Shoe size conversion table'!$B$6:$D$22,3),VLOOKUP(H1845,'Shoe size conversion table'!$J$6:$L$22,3))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MONTH(C1845:C16812)</f>
        <v>9</v>
      </c>
      <c r="O1845" s="8" t="n">
        <f aca="false">K1845*(1-L1845)</f>
        <v>104.3</v>
      </c>
    </row>
    <row r="1846" customFormat="false" ht="11.4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IF(G1846="Male",VLOOKUP(H1846,'Shoe size conversion table'!$B$6:$D$22,2),VLOOKUP(H1846,'Shoe size conversion table'!$J$6:$L$22,2))</f>
        <v>39</v>
      </c>
      <c r="J1846" s="12" t="n">
        <f aca="false">IF(G1846="Male",VLOOKUP(H1846,'Shoe size conversion table'!$B$6:$D$22,3),VLOOKUP(H1846,'Shoe size conversion table'!$J$6:$L$22,3))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MONTH(C1846:C16813)</f>
        <v>9</v>
      </c>
      <c r="O1846" s="8" t="n">
        <f aca="false">K1846*(1-L1846)</f>
        <v>143.1</v>
      </c>
    </row>
    <row r="1847" customFormat="false" ht="11.4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IF(G1847="Male",VLOOKUP(H1847,'Shoe size conversion table'!$B$6:$D$22,2),VLOOKUP(H1847,'Shoe size conversion table'!$J$6:$L$22,2))</f>
        <v>38-39</v>
      </c>
      <c r="J1847" s="12" t="n">
        <f aca="false">IF(G1847="Male",VLOOKUP(H1847,'Shoe size conversion table'!$B$6:$D$22,3),VLOOKUP(H1847,'Shoe size conversion table'!$J$6:$L$22,3))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MONTH(C1847:C16814)</f>
        <v>9</v>
      </c>
      <c r="O1847" s="8" t="n">
        <f aca="false">K1847*(1-L1847)</f>
        <v>125.3</v>
      </c>
    </row>
    <row r="1848" customFormat="false" ht="11.4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IF(G1848="Male",VLOOKUP(H1848,'Shoe size conversion table'!$B$6:$D$22,2),VLOOKUP(H1848,'Shoe size conversion table'!$J$6:$L$22,2))</f>
        <v>43</v>
      </c>
      <c r="J1848" s="12" t="n">
        <f aca="false">IF(G1848="Male",VLOOKUP(H1848,'Shoe size conversion table'!$B$6:$D$22,3),VLOOKUP(H1848,'Shoe size conversion table'!$J$6:$L$22,3))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MONTH(C1848:C16815)</f>
        <v>9</v>
      </c>
      <c r="O1848" s="8" t="n">
        <f aca="false">K1848*(1-L1848)</f>
        <v>84.5</v>
      </c>
    </row>
    <row r="1849" customFormat="false" ht="11.4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IF(G1849="Male",VLOOKUP(H1849,'Shoe size conversion table'!$B$6:$D$22,2),VLOOKUP(H1849,'Shoe size conversion table'!$J$6:$L$22,2))</f>
        <v>38-39</v>
      </c>
      <c r="J1849" s="12" t="n">
        <f aca="false">IF(G1849="Male",VLOOKUP(H1849,'Shoe size conversion table'!$B$6:$D$22,3),VLOOKUP(H1849,'Shoe size conversion table'!$J$6:$L$22,3))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MONTH(C1849:C16816)</f>
        <v>9</v>
      </c>
      <c r="O1849" s="8" t="n">
        <f aca="false">K1849*(1-L1849)</f>
        <v>159</v>
      </c>
    </row>
    <row r="1850" customFormat="false" ht="11.4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IF(G1850="Male",VLOOKUP(H1850,'Shoe size conversion table'!$B$6:$D$22,2),VLOOKUP(H1850,'Shoe size conversion table'!$J$6:$L$22,2))</f>
        <v>43-44</v>
      </c>
      <c r="J1850" s="12" t="n">
        <f aca="false">IF(G1850="Male",VLOOKUP(H1850,'Shoe size conversion table'!$B$6:$D$22,3),VLOOKUP(H1850,'Shoe size conversion table'!$J$6:$L$22,3))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MONTH(C1850:C16817)</f>
        <v>9</v>
      </c>
      <c r="O1850" s="8" t="n">
        <f aca="false">K1850*(1-L1850)</f>
        <v>111.2</v>
      </c>
    </row>
    <row r="1851" customFormat="false" ht="11.4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IF(G1851="Male",VLOOKUP(H1851,'Shoe size conversion table'!$B$6:$D$22,2),VLOOKUP(H1851,'Shoe size conversion table'!$J$6:$L$22,2))</f>
        <v>43-44</v>
      </c>
      <c r="J1851" s="12" t="n">
        <f aca="false">IF(G1851="Male",VLOOKUP(H1851,'Shoe size conversion table'!$B$6:$D$22,3),VLOOKUP(H1851,'Shoe size conversion table'!$J$6:$L$22,3))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MONTH(C1851:C16818)</f>
        <v>9</v>
      </c>
      <c r="O1851" s="8" t="n">
        <f aca="false">K1851*(1-L1851)</f>
        <v>89.5</v>
      </c>
    </row>
    <row r="1852" customFormat="false" ht="11.4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IF(G1852="Male",VLOOKUP(H1852,'Shoe size conversion table'!$B$6:$D$22,2),VLOOKUP(H1852,'Shoe size conversion table'!$J$6:$L$22,2))</f>
        <v>45</v>
      </c>
      <c r="J1852" s="12" t="n">
        <f aca="false">IF(G1852="Male",VLOOKUP(H1852,'Shoe size conversion table'!$B$6:$D$22,3),VLOOKUP(H1852,'Shoe size conversion table'!$J$6:$L$22,3))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MONTH(C1852:C16819)</f>
        <v>9</v>
      </c>
      <c r="O1852" s="8" t="n">
        <f aca="false">K1852*(1-L1852)</f>
        <v>127.2</v>
      </c>
    </row>
    <row r="1853" customFormat="false" ht="11.4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IF(G1853="Male",VLOOKUP(H1853,'Shoe size conversion table'!$B$6:$D$22,2),VLOOKUP(H1853,'Shoe size conversion table'!$J$6:$L$22,2))</f>
        <v>41</v>
      </c>
      <c r="J1853" s="12" t="n">
        <f aca="false">IF(G1853="Male",VLOOKUP(H1853,'Shoe size conversion table'!$B$6:$D$22,3),VLOOKUP(H1853,'Shoe size conversion table'!$J$6:$L$22,3))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MONTH(C1853:C16820)</f>
        <v>9</v>
      </c>
      <c r="O1853" s="8" t="n">
        <f aca="false">K1853*(1-L1853)</f>
        <v>169</v>
      </c>
    </row>
    <row r="1854" customFormat="false" ht="11.4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IF(G1854="Male",VLOOKUP(H1854,'Shoe size conversion table'!$B$6:$D$22,2),VLOOKUP(H1854,'Shoe size conversion table'!$J$6:$L$22,2))</f>
        <v>43</v>
      </c>
      <c r="J1854" s="12" t="n">
        <f aca="false">IF(G1854="Male",VLOOKUP(H1854,'Shoe size conversion table'!$B$6:$D$22,3),VLOOKUP(H1854,'Shoe size conversion table'!$J$6:$L$22,3))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MONTH(C1854:C16821)</f>
        <v>9</v>
      </c>
      <c r="O1854" s="8" t="n">
        <f aca="false">K1854*(1-L1854)</f>
        <v>189</v>
      </c>
    </row>
    <row r="1855" customFormat="false" ht="11.4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IF(G1855="Male",VLOOKUP(H1855,'Shoe size conversion table'!$B$6:$D$22,2),VLOOKUP(H1855,'Shoe size conversion table'!$J$6:$L$22,2))</f>
        <v>43-44</v>
      </c>
      <c r="J1855" s="12" t="n">
        <f aca="false">IF(G1855="Male",VLOOKUP(H1855,'Shoe size conversion table'!$B$6:$D$22,3),VLOOKUP(H1855,'Shoe size conversion table'!$J$6:$L$22,3))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MONTH(C1855:C16822)</f>
        <v>9</v>
      </c>
      <c r="O1855" s="8" t="n">
        <f aca="false">K1855*(1-L1855)</f>
        <v>149</v>
      </c>
    </row>
    <row r="1856" customFormat="false" ht="11.4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IF(G1856="Male",VLOOKUP(H1856,'Shoe size conversion table'!$B$6:$D$22,2),VLOOKUP(H1856,'Shoe size conversion table'!$J$6:$L$22,2))</f>
        <v>43-44</v>
      </c>
      <c r="J1856" s="12" t="n">
        <f aca="false">IF(G1856="Male",VLOOKUP(H1856,'Shoe size conversion table'!$B$6:$D$22,3),VLOOKUP(H1856,'Shoe size conversion table'!$J$6:$L$22,3))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MONTH(C1856:C16823)</f>
        <v>9</v>
      </c>
      <c r="O1856" s="8" t="n">
        <f aca="false">K1856*(1-L1856)</f>
        <v>159.2</v>
      </c>
    </row>
    <row r="1857" customFormat="false" ht="11.4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IF(G1857="Male",VLOOKUP(H1857,'Shoe size conversion table'!$B$6:$D$22,2),VLOOKUP(H1857,'Shoe size conversion table'!$J$6:$L$22,2))</f>
        <v>42</v>
      </c>
      <c r="J1857" s="12" t="n">
        <f aca="false">IF(G1857="Male",VLOOKUP(H1857,'Shoe size conversion table'!$B$6:$D$22,3),VLOOKUP(H1857,'Shoe size conversion table'!$J$6:$L$22,3))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MONTH(C1857:C16824)</f>
        <v>9</v>
      </c>
      <c r="O1857" s="8" t="n">
        <f aca="false">K1857*(1-L1857)</f>
        <v>169</v>
      </c>
    </row>
    <row r="1858" customFormat="false" ht="11.4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IF(G1858="Male",VLOOKUP(H1858,'Shoe size conversion table'!$B$6:$D$22,2),VLOOKUP(H1858,'Shoe size conversion table'!$J$6:$L$22,2))</f>
        <v>42-43</v>
      </c>
      <c r="J1858" s="12" t="n">
        <f aca="false">IF(G1858="Male",VLOOKUP(H1858,'Shoe size conversion table'!$B$6:$D$22,3),VLOOKUP(H1858,'Shoe size conversion table'!$J$6:$L$22,3))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MONTH(C1858:C16825)</f>
        <v>9</v>
      </c>
      <c r="O1858" s="8" t="n">
        <f aca="false">K1858*(1-L1858)</f>
        <v>199</v>
      </c>
    </row>
    <row r="1859" customFormat="false" ht="11.4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IF(G1859="Male",VLOOKUP(H1859,'Shoe size conversion table'!$B$6:$D$22,2),VLOOKUP(H1859,'Shoe size conversion table'!$J$6:$L$22,2))</f>
        <v>38-39</v>
      </c>
      <c r="J1859" s="12" t="n">
        <f aca="false">IF(G1859="Male",VLOOKUP(H1859,'Shoe size conversion table'!$B$6:$D$22,3),VLOOKUP(H1859,'Shoe size conversion table'!$J$6:$L$22,3))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MONTH(C1859:C16826)</f>
        <v>9</v>
      </c>
      <c r="O1859" s="8" t="n">
        <f aca="false">K1859*(1-L1859)</f>
        <v>84.5</v>
      </c>
    </row>
    <row r="1860" customFormat="false" ht="11.4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IF(G1860="Male",VLOOKUP(H1860,'Shoe size conversion table'!$B$6:$D$22,2),VLOOKUP(H1860,'Shoe size conversion table'!$J$6:$L$22,2))</f>
        <v>41</v>
      </c>
      <c r="J1860" s="12" t="n">
        <f aca="false">IF(G1860="Male",VLOOKUP(H1860,'Shoe size conversion table'!$B$6:$D$22,3),VLOOKUP(H1860,'Shoe size conversion table'!$J$6:$L$22,3))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MONTH(C1860:C16827)</f>
        <v>9</v>
      </c>
      <c r="O1860" s="8" t="n">
        <f aca="false">K1860*(1-L1860)</f>
        <v>139.3</v>
      </c>
    </row>
    <row r="1861" customFormat="false" ht="11.4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IF(G1861="Male",VLOOKUP(H1861,'Shoe size conversion table'!$B$6:$D$22,2),VLOOKUP(H1861,'Shoe size conversion table'!$J$6:$L$22,2))</f>
        <v>42</v>
      </c>
      <c r="J1861" s="12" t="n">
        <f aca="false">IF(G1861="Male",VLOOKUP(H1861,'Shoe size conversion table'!$B$6:$D$22,3),VLOOKUP(H1861,'Shoe size conversion table'!$J$6:$L$22,3))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MONTH(C1861:C16828)</f>
        <v>9</v>
      </c>
      <c r="O1861" s="8" t="n">
        <f aca="false">K1861*(1-L1861)</f>
        <v>161.1</v>
      </c>
    </row>
    <row r="1862" customFormat="false" ht="11.4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IF(G1862="Male",VLOOKUP(H1862,'Shoe size conversion table'!$B$6:$D$22,2),VLOOKUP(H1862,'Shoe size conversion table'!$J$6:$L$22,2))</f>
        <v>39</v>
      </c>
      <c r="J1862" s="12" t="n">
        <f aca="false">IF(G1862="Male",VLOOKUP(H1862,'Shoe size conversion table'!$B$6:$D$22,3),VLOOKUP(H1862,'Shoe size conversion table'!$J$6:$L$22,3))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MONTH(C1862:C16829)</f>
        <v>9</v>
      </c>
      <c r="O1862" s="8" t="n">
        <f aca="false">K1862*(1-L1862)</f>
        <v>143.1</v>
      </c>
    </row>
    <row r="1863" customFormat="false" ht="11.4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IF(G1863="Male",VLOOKUP(H1863,'Shoe size conversion table'!$B$6:$D$22,2),VLOOKUP(H1863,'Shoe size conversion table'!$J$6:$L$22,2))</f>
        <v>46</v>
      </c>
      <c r="J1863" s="12" t="n">
        <f aca="false">IF(G1863="Male",VLOOKUP(H1863,'Shoe size conversion table'!$B$6:$D$22,3),VLOOKUP(H1863,'Shoe size conversion table'!$J$6:$L$22,3))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MONTH(C1863:C16830)</f>
        <v>9</v>
      </c>
      <c r="O1863" s="8" t="n">
        <f aca="false">K1863*(1-L1863)</f>
        <v>169</v>
      </c>
    </row>
    <row r="1864" customFormat="false" ht="11.4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IF(G1864="Male",VLOOKUP(H1864,'Shoe size conversion table'!$B$6:$D$22,2),VLOOKUP(H1864,'Shoe size conversion table'!$J$6:$L$22,2))</f>
        <v>43</v>
      </c>
      <c r="J1864" s="12" t="n">
        <f aca="false">IF(G1864="Male",VLOOKUP(H1864,'Shoe size conversion table'!$B$6:$D$22,3),VLOOKUP(H1864,'Shoe size conversion table'!$J$6:$L$22,3))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MONTH(C1864:C16831)</f>
        <v>9</v>
      </c>
      <c r="O1864" s="8" t="n">
        <f aca="false">K1864*(1-L1864)</f>
        <v>189</v>
      </c>
    </row>
    <row r="1865" customFormat="false" ht="11.4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IF(G1865="Male",VLOOKUP(H1865,'Shoe size conversion table'!$B$6:$D$22,2),VLOOKUP(H1865,'Shoe size conversion table'!$J$6:$L$22,2))</f>
        <v>46</v>
      </c>
      <c r="J1865" s="12" t="n">
        <f aca="false">IF(G1865="Male",VLOOKUP(H1865,'Shoe size conversion table'!$B$6:$D$22,3),VLOOKUP(H1865,'Shoe size conversion table'!$J$6:$L$22,3))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MONTH(C1865:C16832)</f>
        <v>9</v>
      </c>
      <c r="O1865" s="8" t="n">
        <f aca="false">K1865*(1-L1865)</f>
        <v>161.1</v>
      </c>
    </row>
    <row r="1866" customFormat="false" ht="11.4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IF(G1866="Male",VLOOKUP(H1866,'Shoe size conversion table'!$B$6:$D$22,2),VLOOKUP(H1866,'Shoe size conversion table'!$J$6:$L$22,2))</f>
        <v>39</v>
      </c>
      <c r="J1866" s="12" t="n">
        <f aca="false">IF(G1866="Male",VLOOKUP(H1866,'Shoe size conversion table'!$B$6:$D$22,3),VLOOKUP(H1866,'Shoe size conversion table'!$J$6:$L$22,3))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MONTH(C1866:C16833)</f>
        <v>9</v>
      </c>
      <c r="O1866" s="8" t="n">
        <f aca="false">K1866*(1-L1866)</f>
        <v>199</v>
      </c>
    </row>
    <row r="1867" customFormat="false" ht="11.4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IF(G1867="Male",VLOOKUP(H1867,'Shoe size conversion table'!$B$6:$D$22,2),VLOOKUP(H1867,'Shoe size conversion table'!$J$6:$L$22,2))</f>
        <v>43-44</v>
      </c>
      <c r="J1867" s="12" t="n">
        <f aca="false">IF(G1867="Male",VLOOKUP(H1867,'Shoe size conversion table'!$B$6:$D$22,3),VLOOKUP(H1867,'Shoe size conversion table'!$J$6:$L$22,3))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MONTH(C1867:C16834)</f>
        <v>9</v>
      </c>
      <c r="O1867" s="8" t="n">
        <f aca="false">K1867*(1-L1867)</f>
        <v>125.3</v>
      </c>
    </row>
    <row r="1868" customFormat="false" ht="11.4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IF(G1868="Male",VLOOKUP(H1868,'Shoe size conversion table'!$B$6:$D$22,2),VLOOKUP(H1868,'Shoe size conversion table'!$J$6:$L$22,2))</f>
        <v>43</v>
      </c>
      <c r="J1868" s="12" t="n">
        <f aca="false">IF(G1868="Male",VLOOKUP(H1868,'Shoe size conversion table'!$B$6:$D$22,3),VLOOKUP(H1868,'Shoe size conversion table'!$J$6:$L$22,3))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MONTH(C1868:C16835)</f>
        <v>9</v>
      </c>
      <c r="O1868" s="8" t="n">
        <f aca="false">K1868*(1-L1868)</f>
        <v>116.1</v>
      </c>
    </row>
    <row r="1869" customFormat="false" ht="11.4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IF(G1869="Male",VLOOKUP(H1869,'Shoe size conversion table'!$B$6:$D$22,2),VLOOKUP(H1869,'Shoe size conversion table'!$J$6:$L$22,2))</f>
        <v>38-39</v>
      </c>
      <c r="J1869" s="12" t="n">
        <f aca="false">IF(G1869="Male",VLOOKUP(H1869,'Shoe size conversion table'!$B$6:$D$22,3),VLOOKUP(H1869,'Shoe size conversion table'!$J$6:$L$22,3))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MONTH(C1869:C16836)</f>
        <v>9</v>
      </c>
      <c r="O1869" s="8" t="n">
        <f aca="false">K1869*(1-L1869)</f>
        <v>189</v>
      </c>
    </row>
    <row r="1870" customFormat="false" ht="11.4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IF(G1870="Male",VLOOKUP(H1870,'Shoe size conversion table'!$B$6:$D$22,2),VLOOKUP(H1870,'Shoe size conversion table'!$J$6:$L$22,2))</f>
        <v>41-42</v>
      </c>
      <c r="J1870" s="12" t="n">
        <f aca="false">IF(G1870="Male",VLOOKUP(H1870,'Shoe size conversion table'!$B$6:$D$22,3),VLOOKUP(H1870,'Shoe size conversion table'!$J$6:$L$22,3))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MONTH(C1870:C16837)</f>
        <v>9</v>
      </c>
      <c r="O1870" s="8" t="n">
        <f aca="false">K1870*(1-L1870)</f>
        <v>139</v>
      </c>
    </row>
    <row r="1871" customFormat="false" ht="11.4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IF(G1871="Male",VLOOKUP(H1871,'Shoe size conversion table'!$B$6:$D$22,2),VLOOKUP(H1871,'Shoe size conversion table'!$J$6:$L$22,2))</f>
        <v>43-44</v>
      </c>
      <c r="J1871" s="12" t="n">
        <f aca="false">IF(G1871="Male",VLOOKUP(H1871,'Shoe size conversion table'!$B$6:$D$22,3),VLOOKUP(H1871,'Shoe size conversion table'!$J$6:$L$22,3))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MONTH(C1871:C16838)</f>
        <v>9</v>
      </c>
      <c r="O1871" s="8" t="n">
        <f aca="false">K1871*(1-L1871)</f>
        <v>159.2</v>
      </c>
    </row>
    <row r="1872" customFormat="false" ht="11.4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IF(G1872="Male",VLOOKUP(H1872,'Shoe size conversion table'!$B$6:$D$22,2),VLOOKUP(H1872,'Shoe size conversion table'!$J$6:$L$22,2))</f>
        <v>43</v>
      </c>
      <c r="J1872" s="12" t="n">
        <f aca="false">IF(G1872="Male",VLOOKUP(H1872,'Shoe size conversion table'!$B$6:$D$22,3),VLOOKUP(H1872,'Shoe size conversion table'!$J$6:$L$22,3))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MONTH(C1872:C16839)</f>
        <v>9</v>
      </c>
      <c r="O1872" s="8" t="n">
        <f aca="false">K1872*(1-L1872)</f>
        <v>179</v>
      </c>
    </row>
    <row r="1873" customFormat="false" ht="11.4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IF(G1873="Male",VLOOKUP(H1873,'Shoe size conversion table'!$B$6:$D$22,2),VLOOKUP(H1873,'Shoe size conversion table'!$J$6:$L$22,2))</f>
        <v>42-43</v>
      </c>
      <c r="J1873" s="12" t="n">
        <f aca="false">IF(G1873="Male",VLOOKUP(H1873,'Shoe size conversion table'!$B$6:$D$22,3),VLOOKUP(H1873,'Shoe size conversion table'!$J$6:$L$22,3))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MONTH(C1873:C16840)</f>
        <v>9</v>
      </c>
      <c r="O1873" s="8" t="n">
        <f aca="false">K1873*(1-L1873)</f>
        <v>159</v>
      </c>
    </row>
    <row r="1874" customFormat="false" ht="11.4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IF(G1874="Male",VLOOKUP(H1874,'Shoe size conversion table'!$B$6:$D$22,2),VLOOKUP(H1874,'Shoe size conversion table'!$J$6:$L$22,2))</f>
        <v>42-43</v>
      </c>
      <c r="J1874" s="12" t="n">
        <f aca="false">IF(G1874="Male",VLOOKUP(H1874,'Shoe size conversion table'!$B$6:$D$22,3),VLOOKUP(H1874,'Shoe size conversion table'!$J$6:$L$22,3))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MONTH(C1874:C16841)</f>
        <v>9</v>
      </c>
      <c r="O1874" s="8" t="n">
        <f aca="false">K1874*(1-L1874)</f>
        <v>132.3</v>
      </c>
    </row>
    <row r="1875" customFormat="false" ht="11.4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IF(G1875="Male",VLOOKUP(H1875,'Shoe size conversion table'!$B$6:$D$22,2),VLOOKUP(H1875,'Shoe size conversion table'!$J$6:$L$22,2))</f>
        <v>46</v>
      </c>
      <c r="J1875" s="12" t="n">
        <f aca="false">IF(G1875="Male",VLOOKUP(H1875,'Shoe size conversion table'!$B$6:$D$22,3),VLOOKUP(H1875,'Shoe size conversion table'!$J$6:$L$22,3))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MONTH(C1875:C16842)</f>
        <v>9</v>
      </c>
      <c r="O1875" s="8" t="n">
        <f aca="false">K1875*(1-L1875)</f>
        <v>169</v>
      </c>
    </row>
    <row r="1876" customFormat="false" ht="11.4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IF(G1876="Male",VLOOKUP(H1876,'Shoe size conversion table'!$B$6:$D$22,2),VLOOKUP(H1876,'Shoe size conversion table'!$J$6:$L$22,2))</f>
        <v>41</v>
      </c>
      <c r="J1876" s="12" t="n">
        <f aca="false">IF(G1876="Male",VLOOKUP(H1876,'Shoe size conversion table'!$B$6:$D$22,3),VLOOKUP(H1876,'Shoe size conversion table'!$J$6:$L$22,3))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MONTH(C1876:C16843)</f>
        <v>9</v>
      </c>
      <c r="O1876" s="8" t="n">
        <f aca="false">K1876*(1-L1876)</f>
        <v>169</v>
      </c>
    </row>
    <row r="1877" customFormat="false" ht="11.4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IF(G1877="Male",VLOOKUP(H1877,'Shoe size conversion table'!$B$6:$D$22,2),VLOOKUP(H1877,'Shoe size conversion table'!$J$6:$L$22,2))</f>
        <v>43-44</v>
      </c>
      <c r="J1877" s="12" t="n">
        <f aca="false">IF(G1877="Male",VLOOKUP(H1877,'Shoe size conversion table'!$B$6:$D$22,3),VLOOKUP(H1877,'Shoe size conversion table'!$J$6:$L$22,3))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MONTH(C1877:C16844)</f>
        <v>9</v>
      </c>
      <c r="O1877" s="8" t="n">
        <f aca="false">K1877*(1-L1877)</f>
        <v>125.3</v>
      </c>
    </row>
    <row r="1878" customFormat="false" ht="11.4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IF(G1878="Male",VLOOKUP(H1878,'Shoe size conversion table'!$B$6:$D$22,2),VLOOKUP(H1878,'Shoe size conversion table'!$J$6:$L$22,2))</f>
        <v>39-40</v>
      </c>
      <c r="J1878" s="12" t="n">
        <f aca="false">IF(G1878="Male",VLOOKUP(H1878,'Shoe size conversion table'!$B$6:$D$22,3),VLOOKUP(H1878,'Shoe size conversion table'!$J$6:$L$22,3))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MONTH(C1878:C16845)</f>
        <v>9</v>
      </c>
      <c r="O1878" s="8" t="n">
        <f aca="false">K1878*(1-L1878)</f>
        <v>84.5</v>
      </c>
    </row>
    <row r="1879" customFormat="false" ht="11.4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IF(G1879="Male",VLOOKUP(H1879,'Shoe size conversion table'!$B$6:$D$22,2),VLOOKUP(H1879,'Shoe size conversion table'!$J$6:$L$22,2))</f>
        <v>39-40</v>
      </c>
      <c r="J1879" s="12" t="n">
        <f aca="false">IF(G1879="Male",VLOOKUP(H1879,'Shoe size conversion table'!$B$6:$D$22,3),VLOOKUP(H1879,'Shoe size conversion table'!$J$6:$L$22,3))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MONTH(C1879:C16846)</f>
        <v>9</v>
      </c>
      <c r="O1879" s="8" t="n">
        <f aca="false">K1879*(1-L1879)</f>
        <v>74.5</v>
      </c>
    </row>
    <row r="1880" customFormat="false" ht="11.4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IF(G1880="Male",VLOOKUP(H1880,'Shoe size conversion table'!$B$6:$D$22,2),VLOOKUP(H1880,'Shoe size conversion table'!$J$6:$L$22,2))</f>
        <v>43</v>
      </c>
      <c r="J1880" s="12" t="n">
        <f aca="false">IF(G1880="Male",VLOOKUP(H1880,'Shoe size conversion table'!$B$6:$D$22,3),VLOOKUP(H1880,'Shoe size conversion table'!$J$6:$L$22,3))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MONTH(C1880:C16847)</f>
        <v>9</v>
      </c>
      <c r="O1880" s="8" t="n">
        <f aca="false">K1880*(1-L1880)</f>
        <v>159</v>
      </c>
    </row>
    <row r="1881" customFormat="false" ht="11.4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IF(G1881="Male",VLOOKUP(H1881,'Shoe size conversion table'!$B$6:$D$22,2),VLOOKUP(H1881,'Shoe size conversion table'!$J$6:$L$22,2))</f>
        <v>43-44</v>
      </c>
      <c r="J1881" s="12" t="n">
        <f aca="false">IF(G1881="Male",VLOOKUP(H1881,'Shoe size conversion table'!$B$6:$D$22,3),VLOOKUP(H1881,'Shoe size conversion table'!$J$6:$L$22,3))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MONTH(C1881:C16848)</f>
        <v>9</v>
      </c>
      <c r="O1881" s="8" t="n">
        <f aca="false">K1881*(1-L1881)</f>
        <v>89.5</v>
      </c>
    </row>
    <row r="1882" customFormat="false" ht="11.4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IF(G1882="Male",VLOOKUP(H1882,'Shoe size conversion table'!$B$6:$D$22,2),VLOOKUP(H1882,'Shoe size conversion table'!$J$6:$L$22,2))</f>
        <v>43</v>
      </c>
      <c r="J1882" s="12" t="n">
        <f aca="false">IF(G1882="Male",VLOOKUP(H1882,'Shoe size conversion table'!$B$6:$D$22,3),VLOOKUP(H1882,'Shoe size conversion table'!$J$6:$L$22,3))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MONTH(C1882:C16849)</f>
        <v>9</v>
      </c>
      <c r="O1882" s="8" t="n">
        <f aca="false">K1882*(1-L1882)</f>
        <v>179</v>
      </c>
    </row>
    <row r="1883" customFormat="false" ht="11.4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IF(G1883="Male",VLOOKUP(H1883,'Shoe size conversion table'!$B$6:$D$22,2),VLOOKUP(H1883,'Shoe size conversion table'!$J$6:$L$22,2))</f>
        <v>42</v>
      </c>
      <c r="J1883" s="12" t="n">
        <f aca="false">IF(G1883="Male",VLOOKUP(H1883,'Shoe size conversion table'!$B$6:$D$22,3),VLOOKUP(H1883,'Shoe size conversion table'!$J$6:$L$22,3))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MONTH(C1883:C16850)</f>
        <v>9</v>
      </c>
      <c r="O1883" s="8" t="n">
        <f aca="false">K1883*(1-L1883)</f>
        <v>139</v>
      </c>
    </row>
    <row r="1884" customFormat="false" ht="11.4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IF(G1884="Male",VLOOKUP(H1884,'Shoe size conversion table'!$B$6:$D$22,2),VLOOKUP(H1884,'Shoe size conversion table'!$J$6:$L$22,2))</f>
        <v>39</v>
      </c>
      <c r="J1884" s="12" t="n">
        <f aca="false">IF(G1884="Male",VLOOKUP(H1884,'Shoe size conversion table'!$B$6:$D$22,3),VLOOKUP(H1884,'Shoe size conversion table'!$J$6:$L$22,3))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MONTH(C1884:C16851)</f>
        <v>9</v>
      </c>
      <c r="O1884" s="8" t="n">
        <f aca="false">K1884*(1-L1884)</f>
        <v>84.5</v>
      </c>
    </row>
    <row r="1885" customFormat="false" ht="11.4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IF(G1885="Male",VLOOKUP(H1885,'Shoe size conversion table'!$B$6:$D$22,2),VLOOKUP(H1885,'Shoe size conversion table'!$J$6:$L$22,2))</f>
        <v>42-43</v>
      </c>
      <c r="J1885" s="12" t="n">
        <f aca="false">IF(G1885="Male",VLOOKUP(H1885,'Shoe size conversion table'!$B$6:$D$22,3),VLOOKUP(H1885,'Shoe size conversion table'!$J$6:$L$22,3))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MONTH(C1885:C16852)</f>
        <v>9</v>
      </c>
      <c r="O1885" s="8" t="n">
        <f aca="false">K1885*(1-L1885)</f>
        <v>179</v>
      </c>
    </row>
    <row r="1886" customFormat="false" ht="11.4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IF(G1886="Male",VLOOKUP(H1886,'Shoe size conversion table'!$B$6:$D$22,2),VLOOKUP(H1886,'Shoe size conversion table'!$J$6:$L$22,2))</f>
        <v>39</v>
      </c>
      <c r="J1886" s="12" t="n">
        <f aca="false">IF(G1886="Male",VLOOKUP(H1886,'Shoe size conversion table'!$B$6:$D$22,3),VLOOKUP(H1886,'Shoe size conversion table'!$J$6:$L$22,3))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MONTH(C1886:C16853)</f>
        <v>9</v>
      </c>
      <c r="O1886" s="8" t="n">
        <f aca="false">K1886*(1-L1886)</f>
        <v>143.1</v>
      </c>
    </row>
    <row r="1887" customFormat="false" ht="11.4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IF(G1887="Male",VLOOKUP(H1887,'Shoe size conversion table'!$B$6:$D$22,2),VLOOKUP(H1887,'Shoe size conversion table'!$J$6:$L$22,2))</f>
        <v>41</v>
      </c>
      <c r="J1887" s="12" t="n">
        <f aca="false">IF(G1887="Male",VLOOKUP(H1887,'Shoe size conversion table'!$B$6:$D$22,3),VLOOKUP(H1887,'Shoe size conversion table'!$J$6:$L$22,3))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MONTH(C1887:C16854)</f>
        <v>9</v>
      </c>
      <c r="O1887" s="8" t="n">
        <f aca="false">K1887*(1-L1887)</f>
        <v>169</v>
      </c>
    </row>
    <row r="1888" customFormat="false" ht="11.4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IF(G1888="Male",VLOOKUP(H1888,'Shoe size conversion table'!$B$6:$D$22,2),VLOOKUP(H1888,'Shoe size conversion table'!$J$6:$L$22,2))</f>
        <v>37-38</v>
      </c>
      <c r="J1888" s="12" t="n">
        <f aca="false">IF(G1888="Male",VLOOKUP(H1888,'Shoe size conversion table'!$B$6:$D$22,3),VLOOKUP(H1888,'Shoe size conversion table'!$J$6:$L$22,3))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MONTH(C1888:C16855)</f>
        <v>9</v>
      </c>
      <c r="O1888" s="8" t="n">
        <f aca="false">K1888*(1-L1888)</f>
        <v>159</v>
      </c>
    </row>
    <row r="1889" customFormat="false" ht="11.4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IF(G1889="Male",VLOOKUP(H1889,'Shoe size conversion table'!$B$6:$D$22,2),VLOOKUP(H1889,'Shoe size conversion table'!$J$6:$L$22,2))</f>
        <v>40-41</v>
      </c>
      <c r="J1889" s="12" t="n">
        <f aca="false">IF(G1889="Male",VLOOKUP(H1889,'Shoe size conversion table'!$B$6:$D$22,3),VLOOKUP(H1889,'Shoe size conversion table'!$J$6:$L$22,3))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MONTH(C1889:C16856)</f>
        <v>9</v>
      </c>
      <c r="O1889" s="8" t="n">
        <f aca="false">K1889*(1-L1889)</f>
        <v>199</v>
      </c>
    </row>
    <row r="1890" customFormat="false" ht="11.4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IF(G1890="Male",VLOOKUP(H1890,'Shoe size conversion table'!$B$6:$D$22,2),VLOOKUP(H1890,'Shoe size conversion table'!$J$6:$L$22,2))</f>
        <v>42-43</v>
      </c>
      <c r="J1890" s="12" t="n">
        <f aca="false">IF(G1890="Male",VLOOKUP(H1890,'Shoe size conversion table'!$B$6:$D$22,3),VLOOKUP(H1890,'Shoe size conversion table'!$J$6:$L$22,3))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MONTH(C1890:C16857)</f>
        <v>9</v>
      </c>
      <c r="O1890" s="8" t="n">
        <f aca="false">K1890*(1-L1890)</f>
        <v>169</v>
      </c>
    </row>
    <row r="1891" customFormat="false" ht="11.4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IF(G1891="Male",VLOOKUP(H1891,'Shoe size conversion table'!$B$6:$D$22,2),VLOOKUP(H1891,'Shoe size conversion table'!$J$6:$L$22,2))</f>
        <v>43-44</v>
      </c>
      <c r="J1891" s="12" t="n">
        <f aca="false">IF(G1891="Male",VLOOKUP(H1891,'Shoe size conversion table'!$B$6:$D$22,3),VLOOKUP(H1891,'Shoe size conversion table'!$J$6:$L$22,3))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MONTH(C1891:C16858)</f>
        <v>9</v>
      </c>
      <c r="O1891" s="8" t="n">
        <f aca="false">K1891*(1-L1891)</f>
        <v>149</v>
      </c>
    </row>
    <row r="1892" customFormat="false" ht="11.4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IF(G1892="Male",VLOOKUP(H1892,'Shoe size conversion table'!$B$6:$D$22,2),VLOOKUP(H1892,'Shoe size conversion table'!$J$6:$L$22,2))</f>
        <v>42</v>
      </c>
      <c r="J1892" s="12" t="n">
        <f aca="false">IF(G1892="Male",VLOOKUP(H1892,'Shoe size conversion table'!$B$6:$D$22,3),VLOOKUP(H1892,'Shoe size conversion table'!$J$6:$L$22,3))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MONTH(C1892:C16859)</f>
        <v>9</v>
      </c>
      <c r="O1892" s="8" t="n">
        <f aca="false">K1892*(1-L1892)</f>
        <v>161.1</v>
      </c>
    </row>
    <row r="1893" customFormat="false" ht="11.4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IF(G1893="Male",VLOOKUP(H1893,'Shoe size conversion table'!$B$6:$D$22,2),VLOOKUP(H1893,'Shoe size conversion table'!$J$6:$L$22,2))</f>
        <v>43-44</v>
      </c>
      <c r="J1893" s="12" t="n">
        <f aca="false">IF(G1893="Male",VLOOKUP(H1893,'Shoe size conversion table'!$B$6:$D$22,3),VLOOKUP(H1893,'Shoe size conversion table'!$J$6:$L$22,3))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MONTH(C1893:C16860)</f>
        <v>9</v>
      </c>
      <c r="O1893" s="8" t="n">
        <f aca="false">K1893*(1-L1893)</f>
        <v>89.5</v>
      </c>
    </row>
    <row r="1894" customFormat="false" ht="11.4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IF(G1894="Male",VLOOKUP(H1894,'Shoe size conversion table'!$B$6:$D$22,2),VLOOKUP(H1894,'Shoe size conversion table'!$J$6:$L$22,2))</f>
        <v>37-38</v>
      </c>
      <c r="J1894" s="12" t="n">
        <f aca="false">IF(G1894="Male",VLOOKUP(H1894,'Shoe size conversion table'!$B$6:$D$22,3),VLOOKUP(H1894,'Shoe size conversion table'!$J$6:$L$22,3))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MONTH(C1894:C16861)</f>
        <v>9</v>
      </c>
      <c r="O1894" s="8" t="n">
        <f aca="false">K1894*(1-L1894)</f>
        <v>139</v>
      </c>
    </row>
    <row r="1895" customFormat="false" ht="11.4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IF(G1895="Male",VLOOKUP(H1895,'Shoe size conversion table'!$B$6:$D$22,2),VLOOKUP(H1895,'Shoe size conversion table'!$J$6:$L$22,2))</f>
        <v>39</v>
      </c>
      <c r="J1895" s="12" t="n">
        <f aca="false">IF(G1895="Male",VLOOKUP(H1895,'Shoe size conversion table'!$B$6:$D$22,3),VLOOKUP(H1895,'Shoe size conversion table'!$J$6:$L$22,3))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MONTH(C1895:C16862)</f>
        <v>9</v>
      </c>
      <c r="O1895" s="8" t="n">
        <f aca="false">K1895*(1-L1895)</f>
        <v>199</v>
      </c>
    </row>
    <row r="1896" customFormat="false" ht="11.4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IF(G1896="Male",VLOOKUP(H1896,'Shoe size conversion table'!$B$6:$D$22,2),VLOOKUP(H1896,'Shoe size conversion table'!$J$6:$L$22,2))</f>
        <v>36</v>
      </c>
      <c r="J1896" s="12" t="n">
        <f aca="false">IF(G1896="Male",VLOOKUP(H1896,'Shoe size conversion table'!$B$6:$D$22,3),VLOOKUP(H1896,'Shoe size conversion table'!$J$6:$L$22,3))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MONTH(C1896:C16863)</f>
        <v>9</v>
      </c>
      <c r="O1896" s="8" t="n">
        <f aca="false">K1896*(1-L1896)</f>
        <v>84.5</v>
      </c>
    </row>
    <row r="1897" customFormat="false" ht="11.4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IF(G1897="Male",VLOOKUP(H1897,'Shoe size conversion table'!$B$6:$D$22,2),VLOOKUP(H1897,'Shoe size conversion table'!$J$6:$L$22,2))</f>
        <v>43</v>
      </c>
      <c r="J1897" s="12" t="n">
        <f aca="false">IF(G1897="Male",VLOOKUP(H1897,'Shoe size conversion table'!$B$6:$D$22,3),VLOOKUP(H1897,'Shoe size conversion table'!$J$6:$L$22,3))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MONTH(C1897:C16864)</f>
        <v>9</v>
      </c>
      <c r="O1897" s="8" t="n">
        <f aca="false">K1897*(1-L1897)</f>
        <v>159</v>
      </c>
    </row>
    <row r="1898" customFormat="false" ht="11.4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IF(G1898="Male",VLOOKUP(H1898,'Shoe size conversion table'!$B$6:$D$22,2),VLOOKUP(H1898,'Shoe size conversion table'!$J$6:$L$22,2))</f>
        <v>42-43</v>
      </c>
      <c r="J1898" s="12" t="n">
        <f aca="false">IF(G1898="Male",VLOOKUP(H1898,'Shoe size conversion table'!$B$6:$D$22,3),VLOOKUP(H1898,'Shoe size conversion table'!$J$6:$L$22,3))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MONTH(C1898:C16865)</f>
        <v>9</v>
      </c>
      <c r="O1898" s="8" t="n">
        <f aca="false">K1898*(1-L1898)</f>
        <v>159</v>
      </c>
    </row>
    <row r="1899" customFormat="false" ht="11.4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IF(G1899="Male",VLOOKUP(H1899,'Shoe size conversion table'!$B$6:$D$22,2),VLOOKUP(H1899,'Shoe size conversion table'!$J$6:$L$22,2))</f>
        <v>42-43</v>
      </c>
      <c r="J1899" s="12" t="n">
        <f aca="false">IF(G1899="Male",VLOOKUP(H1899,'Shoe size conversion table'!$B$6:$D$22,3),VLOOKUP(H1899,'Shoe size conversion table'!$J$6:$L$22,3))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MONTH(C1899:C16866)</f>
        <v>9</v>
      </c>
      <c r="O1899" s="8" t="n">
        <f aca="false">K1899*(1-L1899)</f>
        <v>179</v>
      </c>
    </row>
    <row r="1900" customFormat="false" ht="11.4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IF(G1900="Male",VLOOKUP(H1900,'Shoe size conversion table'!$B$6:$D$22,2),VLOOKUP(H1900,'Shoe size conversion table'!$J$6:$L$22,2))</f>
        <v>44</v>
      </c>
      <c r="J1900" s="12" t="n">
        <f aca="false">IF(G1900="Male",VLOOKUP(H1900,'Shoe size conversion table'!$B$6:$D$22,3),VLOOKUP(H1900,'Shoe size conversion table'!$J$6:$L$22,3))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MONTH(C1900:C16867)</f>
        <v>9</v>
      </c>
      <c r="O1900" s="8" t="n">
        <f aca="false">K1900*(1-L1900)</f>
        <v>118.3</v>
      </c>
    </row>
    <row r="1901" customFormat="false" ht="11.4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IF(G1901="Male",VLOOKUP(H1901,'Shoe size conversion table'!$B$6:$D$22,2),VLOOKUP(H1901,'Shoe size conversion table'!$J$6:$L$22,2))</f>
        <v>42</v>
      </c>
      <c r="J1901" s="12" t="n">
        <f aca="false">IF(G1901="Male",VLOOKUP(H1901,'Shoe size conversion table'!$B$6:$D$22,3),VLOOKUP(H1901,'Shoe size conversion table'!$J$6:$L$22,3))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MONTH(C1901:C16868)</f>
        <v>9</v>
      </c>
      <c r="O1901" s="8" t="n">
        <f aca="false">K1901*(1-L1901)</f>
        <v>139.3</v>
      </c>
    </row>
    <row r="1902" customFormat="false" ht="11.4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IF(G1902="Male",VLOOKUP(H1902,'Shoe size conversion table'!$B$6:$D$22,2),VLOOKUP(H1902,'Shoe size conversion table'!$J$6:$L$22,2))</f>
        <v>43</v>
      </c>
      <c r="J1902" s="12" t="n">
        <f aca="false">IF(G1902="Male",VLOOKUP(H1902,'Shoe size conversion table'!$B$6:$D$22,3),VLOOKUP(H1902,'Shoe size conversion table'!$J$6:$L$22,3))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MONTH(C1902:C16869)</f>
        <v>9</v>
      </c>
      <c r="O1902" s="8" t="n">
        <f aca="false">K1902*(1-L1902)</f>
        <v>189</v>
      </c>
    </row>
    <row r="1903" customFormat="false" ht="11.4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IF(G1903="Male",VLOOKUP(H1903,'Shoe size conversion table'!$B$6:$D$22,2),VLOOKUP(H1903,'Shoe size conversion table'!$J$6:$L$22,2))</f>
        <v>37-38</v>
      </c>
      <c r="J1903" s="12" t="n">
        <f aca="false">IF(G1903="Male",VLOOKUP(H1903,'Shoe size conversion table'!$B$6:$D$22,3),VLOOKUP(H1903,'Shoe size conversion table'!$J$6:$L$22,3))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MONTH(C1903:C16870)</f>
        <v>9</v>
      </c>
      <c r="O1903" s="8" t="n">
        <f aca="false">K1903*(1-L1903)</f>
        <v>159</v>
      </c>
    </row>
    <row r="1904" customFormat="false" ht="11.4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IF(G1904="Male",VLOOKUP(H1904,'Shoe size conversion table'!$B$6:$D$22,2),VLOOKUP(H1904,'Shoe size conversion table'!$J$6:$L$22,2))</f>
        <v>36</v>
      </c>
      <c r="J1904" s="12" t="n">
        <f aca="false">IF(G1904="Male",VLOOKUP(H1904,'Shoe size conversion table'!$B$6:$D$22,3),VLOOKUP(H1904,'Shoe size conversion table'!$J$6:$L$22,3))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MONTH(C1904:C16871)</f>
        <v>9</v>
      </c>
      <c r="O1904" s="8" t="n">
        <f aca="false">K1904*(1-L1904)</f>
        <v>159</v>
      </c>
    </row>
    <row r="1905" customFormat="false" ht="11.4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IF(G1905="Male",VLOOKUP(H1905,'Shoe size conversion table'!$B$6:$D$22,2),VLOOKUP(H1905,'Shoe size conversion table'!$J$6:$L$22,2))</f>
        <v>43-44</v>
      </c>
      <c r="J1905" s="12" t="n">
        <f aca="false">IF(G1905="Male",VLOOKUP(H1905,'Shoe size conversion table'!$B$6:$D$22,3),VLOOKUP(H1905,'Shoe size conversion table'!$J$6:$L$22,3))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MONTH(C1905:C16872)</f>
        <v>9</v>
      </c>
      <c r="O1905" s="8" t="n">
        <f aca="false">K1905*(1-L1905)</f>
        <v>125.3</v>
      </c>
    </row>
    <row r="1906" customFormat="false" ht="11.4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IF(G1906="Male",VLOOKUP(H1906,'Shoe size conversion table'!$B$6:$D$22,2),VLOOKUP(H1906,'Shoe size conversion table'!$J$6:$L$22,2))</f>
        <v>43-44</v>
      </c>
      <c r="J1906" s="12" t="n">
        <f aca="false">IF(G1906="Male",VLOOKUP(H1906,'Shoe size conversion table'!$B$6:$D$22,3),VLOOKUP(H1906,'Shoe size conversion table'!$J$6:$L$22,3))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MONTH(C1906:C16873)</f>
        <v>9</v>
      </c>
      <c r="O1906" s="8" t="n">
        <f aca="false">K1906*(1-L1906)</f>
        <v>149</v>
      </c>
    </row>
    <row r="1907" customFormat="false" ht="11.4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IF(G1907="Male",VLOOKUP(H1907,'Shoe size conversion table'!$B$6:$D$22,2),VLOOKUP(H1907,'Shoe size conversion table'!$J$6:$L$22,2))</f>
        <v>43</v>
      </c>
      <c r="J1907" s="12" t="n">
        <f aca="false">IF(G1907="Male",VLOOKUP(H1907,'Shoe size conversion table'!$B$6:$D$22,3),VLOOKUP(H1907,'Shoe size conversion table'!$J$6:$L$22,3))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MONTH(C1907:C16874)</f>
        <v>9</v>
      </c>
      <c r="O1907" s="8" t="n">
        <f aca="false">K1907*(1-L1907)</f>
        <v>179</v>
      </c>
    </row>
    <row r="1908" customFormat="false" ht="11.4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IF(G1908="Male",VLOOKUP(H1908,'Shoe size conversion table'!$B$6:$D$22,2),VLOOKUP(H1908,'Shoe size conversion table'!$J$6:$L$22,2))</f>
        <v>43</v>
      </c>
      <c r="J1908" s="12" t="n">
        <f aca="false">IF(G1908="Male",VLOOKUP(H1908,'Shoe size conversion table'!$B$6:$D$22,3),VLOOKUP(H1908,'Shoe size conversion table'!$J$6:$L$22,3))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MONTH(C1908:C16875)</f>
        <v>9</v>
      </c>
      <c r="O1908" s="8" t="n">
        <f aca="false">K1908*(1-L1908)</f>
        <v>159</v>
      </c>
    </row>
    <row r="1909" customFormat="false" ht="11.4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IF(G1909="Male",VLOOKUP(H1909,'Shoe size conversion table'!$B$6:$D$22,2),VLOOKUP(H1909,'Shoe size conversion table'!$J$6:$L$22,2))</f>
        <v>40-41</v>
      </c>
      <c r="J1909" s="12" t="n">
        <f aca="false">IF(G1909="Male",VLOOKUP(H1909,'Shoe size conversion table'!$B$6:$D$22,3),VLOOKUP(H1909,'Shoe size conversion table'!$J$6:$L$22,3))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MONTH(C1909:C16876)</f>
        <v>9</v>
      </c>
      <c r="O1909" s="8" t="n">
        <f aca="false">K1909*(1-L1909)</f>
        <v>179</v>
      </c>
    </row>
    <row r="1910" customFormat="false" ht="11.4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IF(G1910="Male",VLOOKUP(H1910,'Shoe size conversion table'!$B$6:$D$22,2),VLOOKUP(H1910,'Shoe size conversion table'!$J$6:$L$22,2))</f>
        <v>43</v>
      </c>
      <c r="J1910" s="12" t="n">
        <f aca="false">IF(G1910="Male",VLOOKUP(H1910,'Shoe size conversion table'!$B$6:$D$22,3),VLOOKUP(H1910,'Shoe size conversion table'!$J$6:$L$22,3))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MONTH(C1910:C16877)</f>
        <v>9</v>
      </c>
      <c r="O1910" s="8" t="n">
        <f aca="false">K1910*(1-L1910)</f>
        <v>169</v>
      </c>
    </row>
    <row r="1911" customFormat="false" ht="11.4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IF(G1911="Male",VLOOKUP(H1911,'Shoe size conversion table'!$B$6:$D$22,2),VLOOKUP(H1911,'Shoe size conversion table'!$J$6:$L$22,2))</f>
        <v>39-40</v>
      </c>
      <c r="J1911" s="12" t="n">
        <f aca="false">IF(G1911="Male",VLOOKUP(H1911,'Shoe size conversion table'!$B$6:$D$22,3),VLOOKUP(H1911,'Shoe size conversion table'!$J$6:$L$22,3))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MONTH(C1911:C16878)</f>
        <v>9</v>
      </c>
      <c r="O1911" s="8" t="n">
        <f aca="false">K1911*(1-L1911)</f>
        <v>74.5</v>
      </c>
    </row>
    <row r="1912" customFormat="false" ht="11.4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IF(G1912="Male",VLOOKUP(H1912,'Shoe size conversion table'!$B$6:$D$22,2),VLOOKUP(H1912,'Shoe size conversion table'!$J$6:$L$22,2))</f>
        <v>42-43</v>
      </c>
      <c r="J1912" s="12" t="n">
        <f aca="false">IF(G1912="Male",VLOOKUP(H1912,'Shoe size conversion table'!$B$6:$D$22,3),VLOOKUP(H1912,'Shoe size conversion table'!$J$6:$L$22,3))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MONTH(C1912:C16879)</f>
        <v>9</v>
      </c>
      <c r="O1912" s="8" t="n">
        <f aca="false">K1912*(1-L1912)</f>
        <v>159</v>
      </c>
    </row>
    <row r="1913" customFormat="false" ht="11.4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IF(G1913="Male",VLOOKUP(H1913,'Shoe size conversion table'!$B$6:$D$22,2),VLOOKUP(H1913,'Shoe size conversion table'!$J$6:$L$22,2))</f>
        <v>41</v>
      </c>
      <c r="J1913" s="12" t="n">
        <f aca="false">IF(G1913="Male",VLOOKUP(H1913,'Shoe size conversion table'!$B$6:$D$22,3),VLOOKUP(H1913,'Shoe size conversion table'!$J$6:$L$22,3))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MONTH(C1913:C16880)</f>
        <v>9</v>
      </c>
      <c r="O1913" s="8" t="n">
        <f aca="false">K1913*(1-L1913)</f>
        <v>79.5</v>
      </c>
    </row>
    <row r="1914" customFormat="false" ht="11.4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IF(G1914="Male",VLOOKUP(H1914,'Shoe size conversion table'!$B$6:$D$22,2),VLOOKUP(H1914,'Shoe size conversion table'!$J$6:$L$22,2))</f>
        <v>40-41</v>
      </c>
      <c r="J1914" s="12" t="n">
        <f aca="false">IF(G1914="Male",VLOOKUP(H1914,'Shoe size conversion table'!$B$6:$D$22,3),VLOOKUP(H1914,'Shoe size conversion table'!$J$6:$L$22,3))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MONTH(C1914:C16881)</f>
        <v>9</v>
      </c>
      <c r="O1914" s="8" t="n">
        <f aca="false">K1914*(1-L1914)</f>
        <v>199</v>
      </c>
    </row>
    <row r="1915" customFormat="false" ht="11.4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IF(G1915="Male",VLOOKUP(H1915,'Shoe size conversion table'!$B$6:$D$22,2),VLOOKUP(H1915,'Shoe size conversion table'!$J$6:$L$22,2))</f>
        <v>42</v>
      </c>
      <c r="J1915" s="12" t="n">
        <f aca="false">IF(G1915="Male",VLOOKUP(H1915,'Shoe size conversion table'!$B$6:$D$22,3),VLOOKUP(H1915,'Shoe size conversion table'!$J$6:$L$22,3))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MONTH(C1915:C16882)</f>
        <v>9</v>
      </c>
      <c r="O1915" s="8" t="n">
        <f aca="false">K1915*(1-L1915)</f>
        <v>159.2</v>
      </c>
    </row>
    <row r="1916" customFormat="false" ht="11.4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IF(G1916="Male",VLOOKUP(H1916,'Shoe size conversion table'!$B$6:$D$22,2),VLOOKUP(H1916,'Shoe size conversion table'!$J$6:$L$22,2))</f>
        <v>42-43</v>
      </c>
      <c r="J1916" s="12" t="n">
        <f aca="false">IF(G1916="Male",VLOOKUP(H1916,'Shoe size conversion table'!$B$6:$D$22,3),VLOOKUP(H1916,'Shoe size conversion table'!$J$6:$L$22,3))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MONTH(C1916:C16883)</f>
        <v>9</v>
      </c>
      <c r="O1916" s="8" t="n">
        <f aca="false">K1916*(1-L1916)</f>
        <v>169</v>
      </c>
    </row>
    <row r="1917" customFormat="false" ht="11.4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IF(G1917="Male",VLOOKUP(H1917,'Shoe size conversion table'!$B$6:$D$22,2),VLOOKUP(H1917,'Shoe size conversion table'!$J$6:$L$22,2))</f>
        <v>47</v>
      </c>
      <c r="J1917" s="12" t="n">
        <f aca="false">IF(G1917="Male",VLOOKUP(H1917,'Shoe size conversion table'!$B$6:$D$22,3),VLOOKUP(H1917,'Shoe size conversion table'!$J$6:$L$22,3))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MONTH(C1917:C16884)</f>
        <v>9</v>
      </c>
      <c r="O1917" s="8" t="n">
        <f aca="false">K1917*(1-L1917)</f>
        <v>139</v>
      </c>
    </row>
    <row r="1918" customFormat="false" ht="11.4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IF(G1918="Male",VLOOKUP(H1918,'Shoe size conversion table'!$B$6:$D$22,2),VLOOKUP(H1918,'Shoe size conversion table'!$J$6:$L$22,2))</f>
        <v>37</v>
      </c>
      <c r="J1918" s="12" t="n">
        <f aca="false">IF(G1918="Male",VLOOKUP(H1918,'Shoe size conversion table'!$B$6:$D$22,3),VLOOKUP(H1918,'Shoe size conversion table'!$J$6:$L$22,3))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MONTH(C1918:C16885)</f>
        <v>9</v>
      </c>
      <c r="O1918" s="8" t="n">
        <f aca="false">K1918*(1-L1918)</f>
        <v>169</v>
      </c>
    </row>
    <row r="1919" customFormat="false" ht="11.4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IF(G1919="Male",VLOOKUP(H1919,'Shoe size conversion table'!$B$6:$D$22,2),VLOOKUP(H1919,'Shoe size conversion table'!$J$6:$L$22,2))</f>
        <v>38-39</v>
      </c>
      <c r="J1919" s="12" t="n">
        <f aca="false">IF(G1919="Male",VLOOKUP(H1919,'Shoe size conversion table'!$B$6:$D$22,3),VLOOKUP(H1919,'Shoe size conversion table'!$J$6:$L$22,3))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MONTH(C1919:C16886)</f>
        <v>9</v>
      </c>
      <c r="O1919" s="8" t="n">
        <f aca="false">K1919*(1-L1919)</f>
        <v>129</v>
      </c>
    </row>
    <row r="1920" customFormat="false" ht="11.4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IF(G1920="Male",VLOOKUP(H1920,'Shoe size conversion table'!$B$6:$D$22,2),VLOOKUP(H1920,'Shoe size conversion table'!$J$6:$L$22,2))</f>
        <v>44</v>
      </c>
      <c r="J1920" s="12" t="n">
        <f aca="false">IF(G1920="Male",VLOOKUP(H1920,'Shoe size conversion table'!$B$6:$D$22,3),VLOOKUP(H1920,'Shoe size conversion table'!$J$6:$L$22,3))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MONTH(C1920:C16887)</f>
        <v>9</v>
      </c>
      <c r="O1920" s="8" t="n">
        <f aca="false">K1920*(1-L1920)</f>
        <v>189</v>
      </c>
    </row>
    <row r="1921" customFormat="false" ht="11.4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IF(G1921="Male",VLOOKUP(H1921,'Shoe size conversion table'!$B$6:$D$22,2),VLOOKUP(H1921,'Shoe size conversion table'!$J$6:$L$22,2))</f>
        <v>38</v>
      </c>
      <c r="J1921" s="12" t="n">
        <f aca="false">IF(G1921="Male",VLOOKUP(H1921,'Shoe size conversion table'!$B$6:$D$22,3),VLOOKUP(H1921,'Shoe size conversion table'!$J$6:$L$22,3))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MONTH(C1921:C16888)</f>
        <v>9</v>
      </c>
      <c r="O1921" s="8" t="n">
        <f aca="false">K1921*(1-L1921)</f>
        <v>159</v>
      </c>
    </row>
    <row r="1922" customFormat="false" ht="11.4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IF(G1922="Male",VLOOKUP(H1922,'Shoe size conversion table'!$B$6:$D$22,2),VLOOKUP(H1922,'Shoe size conversion table'!$J$6:$L$22,2))</f>
        <v>42-43</v>
      </c>
      <c r="J1922" s="12" t="n">
        <f aca="false">IF(G1922="Male",VLOOKUP(H1922,'Shoe size conversion table'!$B$6:$D$22,3),VLOOKUP(H1922,'Shoe size conversion table'!$J$6:$L$22,3))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MONTH(C1922:C16889)</f>
        <v>9</v>
      </c>
      <c r="O1922" s="8" t="n">
        <f aca="false">K1922*(1-L1922)</f>
        <v>179</v>
      </c>
    </row>
    <row r="1923" customFormat="false" ht="11.4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IF(G1923="Male",VLOOKUP(H1923,'Shoe size conversion table'!$B$6:$D$22,2),VLOOKUP(H1923,'Shoe size conversion table'!$J$6:$L$22,2))</f>
        <v>42</v>
      </c>
      <c r="J1923" s="12" t="n">
        <f aca="false">IF(G1923="Male",VLOOKUP(H1923,'Shoe size conversion table'!$B$6:$D$22,3),VLOOKUP(H1923,'Shoe size conversion table'!$J$6:$L$22,3))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MONTH(C1923:C16890)</f>
        <v>9</v>
      </c>
      <c r="O1923" s="8" t="n">
        <f aca="false">K1923*(1-L1923)</f>
        <v>149</v>
      </c>
    </row>
    <row r="1924" customFormat="false" ht="11.4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IF(G1924="Male",VLOOKUP(H1924,'Shoe size conversion table'!$B$6:$D$22,2),VLOOKUP(H1924,'Shoe size conversion table'!$J$6:$L$22,2))</f>
        <v>39-40</v>
      </c>
      <c r="J1924" s="12" t="n">
        <f aca="false">IF(G1924="Male",VLOOKUP(H1924,'Shoe size conversion table'!$B$6:$D$22,3),VLOOKUP(H1924,'Shoe size conversion table'!$J$6:$L$22,3))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MONTH(C1924:C16891)</f>
        <v>9</v>
      </c>
      <c r="O1924" s="8" t="n">
        <f aca="false">K1924*(1-L1924)</f>
        <v>104.3</v>
      </c>
    </row>
    <row r="1925" customFormat="false" ht="11.4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IF(G1925="Male",VLOOKUP(H1925,'Shoe size conversion table'!$B$6:$D$22,2),VLOOKUP(H1925,'Shoe size conversion table'!$J$6:$L$22,2))</f>
        <v>42-43</v>
      </c>
      <c r="J1925" s="12" t="n">
        <f aca="false">IF(G1925="Male",VLOOKUP(H1925,'Shoe size conversion table'!$B$6:$D$22,3),VLOOKUP(H1925,'Shoe size conversion table'!$J$6:$L$22,3))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MONTH(C1925:C16892)</f>
        <v>9</v>
      </c>
      <c r="O1925" s="8" t="n">
        <f aca="false">K1925*(1-L1925)</f>
        <v>132.3</v>
      </c>
    </row>
    <row r="1926" customFormat="false" ht="11.4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IF(G1926="Male",VLOOKUP(H1926,'Shoe size conversion table'!$B$6:$D$22,2),VLOOKUP(H1926,'Shoe size conversion table'!$J$6:$L$22,2))</f>
        <v>37</v>
      </c>
      <c r="J1926" s="12" t="n">
        <f aca="false">IF(G1926="Male",VLOOKUP(H1926,'Shoe size conversion table'!$B$6:$D$22,3),VLOOKUP(H1926,'Shoe size conversion table'!$J$6:$L$22,3))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MONTH(C1926:C16893)</f>
        <v>9</v>
      </c>
      <c r="O1926" s="8" t="n">
        <f aca="false">K1926*(1-L1926)</f>
        <v>179</v>
      </c>
    </row>
    <row r="1927" customFormat="false" ht="11.4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IF(G1927="Male",VLOOKUP(H1927,'Shoe size conversion table'!$B$6:$D$22,2),VLOOKUP(H1927,'Shoe size conversion table'!$J$6:$L$22,2))</f>
        <v>38-39</v>
      </c>
      <c r="J1927" s="12" t="n">
        <f aca="false">IF(G1927="Male",VLOOKUP(H1927,'Shoe size conversion table'!$B$6:$D$22,3),VLOOKUP(H1927,'Shoe size conversion table'!$J$6:$L$22,3))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MONTH(C1927:C16894)</f>
        <v>9</v>
      </c>
      <c r="O1927" s="8" t="n">
        <f aca="false">K1927*(1-L1927)</f>
        <v>125.3</v>
      </c>
    </row>
    <row r="1928" customFormat="false" ht="11.4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IF(G1928="Male",VLOOKUP(H1928,'Shoe size conversion table'!$B$6:$D$22,2),VLOOKUP(H1928,'Shoe size conversion table'!$J$6:$L$22,2))</f>
        <v>40-41</v>
      </c>
      <c r="J1928" s="12" t="n">
        <f aca="false">IF(G1928="Male",VLOOKUP(H1928,'Shoe size conversion table'!$B$6:$D$22,3),VLOOKUP(H1928,'Shoe size conversion table'!$J$6:$L$22,3))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MONTH(C1928:C16895)</f>
        <v>9</v>
      </c>
      <c r="O1928" s="8" t="n">
        <f aca="false">K1928*(1-L1928)</f>
        <v>84.5</v>
      </c>
    </row>
    <row r="1929" customFormat="false" ht="11.4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IF(G1929="Male",VLOOKUP(H1929,'Shoe size conversion table'!$B$6:$D$22,2),VLOOKUP(H1929,'Shoe size conversion table'!$J$6:$L$22,2))</f>
        <v>38-39</v>
      </c>
      <c r="J1929" s="12" t="n">
        <f aca="false">IF(G1929="Male",VLOOKUP(H1929,'Shoe size conversion table'!$B$6:$D$22,3),VLOOKUP(H1929,'Shoe size conversion table'!$J$6:$L$22,3))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MONTH(C1929:C16896)</f>
        <v>9</v>
      </c>
      <c r="O1929" s="8" t="n">
        <f aca="false">K1929*(1-L1929)</f>
        <v>161.1</v>
      </c>
    </row>
    <row r="1930" customFormat="false" ht="11.4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IF(G1930="Male",VLOOKUP(H1930,'Shoe size conversion table'!$B$6:$D$22,2),VLOOKUP(H1930,'Shoe size conversion table'!$J$6:$L$22,2))</f>
        <v>42</v>
      </c>
      <c r="J1930" s="12" t="n">
        <f aca="false">IF(G1930="Male",VLOOKUP(H1930,'Shoe size conversion table'!$B$6:$D$22,3),VLOOKUP(H1930,'Shoe size conversion table'!$J$6:$L$22,3))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MONTH(C1930:C16897)</f>
        <v>9</v>
      </c>
      <c r="O1930" s="8" t="n">
        <f aca="false">K1930*(1-L1930)</f>
        <v>111.2</v>
      </c>
    </row>
    <row r="1931" customFormat="false" ht="11.4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IF(G1931="Male",VLOOKUP(H1931,'Shoe size conversion table'!$B$6:$D$22,2),VLOOKUP(H1931,'Shoe size conversion table'!$J$6:$L$22,2))</f>
        <v>39</v>
      </c>
      <c r="J1931" s="12" t="n">
        <f aca="false">IF(G1931="Male",VLOOKUP(H1931,'Shoe size conversion table'!$B$6:$D$22,3),VLOOKUP(H1931,'Shoe size conversion table'!$J$6:$L$22,3))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MONTH(C1931:C16898)</f>
        <v>9</v>
      </c>
      <c r="O1931" s="8" t="n">
        <f aca="false">K1931*(1-L1931)</f>
        <v>169</v>
      </c>
    </row>
    <row r="1932" customFormat="false" ht="11.4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IF(G1932="Male",VLOOKUP(H1932,'Shoe size conversion table'!$B$6:$D$22,2),VLOOKUP(H1932,'Shoe size conversion table'!$J$6:$L$22,2))</f>
        <v>43-44</v>
      </c>
      <c r="J1932" s="12" t="n">
        <f aca="false">IF(G1932="Male",VLOOKUP(H1932,'Shoe size conversion table'!$B$6:$D$22,3),VLOOKUP(H1932,'Shoe size conversion table'!$J$6:$L$22,3))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MONTH(C1932:C16899)</f>
        <v>9</v>
      </c>
      <c r="O1932" s="8" t="n">
        <f aca="false">K1932*(1-L1932)</f>
        <v>116.1</v>
      </c>
    </row>
    <row r="1933" customFormat="false" ht="11.4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IF(G1933="Male",VLOOKUP(H1933,'Shoe size conversion table'!$B$6:$D$22,2),VLOOKUP(H1933,'Shoe size conversion table'!$J$6:$L$22,2))</f>
        <v>42-43</v>
      </c>
      <c r="J1933" s="12" t="n">
        <f aca="false">IF(G1933="Male",VLOOKUP(H1933,'Shoe size conversion table'!$B$6:$D$22,3),VLOOKUP(H1933,'Shoe size conversion table'!$J$6:$L$22,3))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MONTH(C1933:C16900)</f>
        <v>9</v>
      </c>
      <c r="O1933" s="8" t="n">
        <f aca="false">K1933*(1-L1933)</f>
        <v>132.3</v>
      </c>
    </row>
    <row r="1934" customFormat="false" ht="11.4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IF(G1934="Male",VLOOKUP(H1934,'Shoe size conversion table'!$B$6:$D$22,2),VLOOKUP(H1934,'Shoe size conversion table'!$J$6:$L$22,2))</f>
        <v>37</v>
      </c>
      <c r="J1934" s="12" t="n">
        <f aca="false">IF(G1934="Male",VLOOKUP(H1934,'Shoe size conversion table'!$B$6:$D$22,3),VLOOKUP(H1934,'Shoe size conversion table'!$J$6:$L$22,3))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MONTH(C1934:C16901)</f>
        <v>9</v>
      </c>
      <c r="O1934" s="8" t="n">
        <f aca="false">K1934*(1-L1934)</f>
        <v>170.1</v>
      </c>
    </row>
    <row r="1935" customFormat="false" ht="11.4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IF(G1935="Male",VLOOKUP(H1935,'Shoe size conversion table'!$B$6:$D$22,2),VLOOKUP(H1935,'Shoe size conversion table'!$J$6:$L$22,2))</f>
        <v>40-41</v>
      </c>
      <c r="J1935" s="12" t="n">
        <f aca="false">IF(G1935="Male",VLOOKUP(H1935,'Shoe size conversion table'!$B$6:$D$22,3),VLOOKUP(H1935,'Shoe size conversion table'!$J$6:$L$22,3))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MONTH(C1935:C16902)</f>
        <v>9</v>
      </c>
      <c r="O1935" s="8" t="n">
        <f aca="false">K1935*(1-L1935)</f>
        <v>189</v>
      </c>
    </row>
    <row r="1936" customFormat="false" ht="11.4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IF(G1936="Male",VLOOKUP(H1936,'Shoe size conversion table'!$B$6:$D$22,2),VLOOKUP(H1936,'Shoe size conversion table'!$J$6:$L$22,2))</f>
        <v>40-41</v>
      </c>
      <c r="J1936" s="12" t="n">
        <f aca="false">IF(G1936="Male",VLOOKUP(H1936,'Shoe size conversion table'!$B$6:$D$22,3),VLOOKUP(H1936,'Shoe size conversion table'!$J$6:$L$22,3))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MONTH(C1936:C16903)</f>
        <v>9</v>
      </c>
      <c r="O1936" s="8" t="n">
        <f aca="false">K1936*(1-L1936)</f>
        <v>111.3</v>
      </c>
    </row>
    <row r="1937" customFormat="false" ht="11.4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IF(G1937="Male",VLOOKUP(H1937,'Shoe size conversion table'!$B$6:$D$22,2),VLOOKUP(H1937,'Shoe size conversion table'!$J$6:$L$22,2))</f>
        <v>42</v>
      </c>
      <c r="J1937" s="12" t="n">
        <f aca="false">IF(G1937="Male",VLOOKUP(H1937,'Shoe size conversion table'!$B$6:$D$22,3),VLOOKUP(H1937,'Shoe size conversion table'!$J$6:$L$22,3))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MONTH(C1937:C16904)</f>
        <v>9</v>
      </c>
      <c r="O1937" s="8" t="n">
        <f aca="false">K1937*(1-L1937)</f>
        <v>189</v>
      </c>
    </row>
    <row r="1938" customFormat="false" ht="11.4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IF(G1938="Male",VLOOKUP(H1938,'Shoe size conversion table'!$B$6:$D$22,2),VLOOKUP(H1938,'Shoe size conversion table'!$J$6:$L$22,2))</f>
        <v>41-42</v>
      </c>
      <c r="J1938" s="12" t="n">
        <f aca="false">IF(G1938="Male",VLOOKUP(H1938,'Shoe size conversion table'!$B$6:$D$22,3),VLOOKUP(H1938,'Shoe size conversion table'!$J$6:$L$22,3))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MONTH(C1938:C16905)</f>
        <v>9</v>
      </c>
      <c r="O1938" s="8" t="n">
        <f aca="false">K1938*(1-L1938)</f>
        <v>139</v>
      </c>
    </row>
    <row r="1939" customFormat="false" ht="11.4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IF(G1939="Male",VLOOKUP(H1939,'Shoe size conversion table'!$B$6:$D$22,2),VLOOKUP(H1939,'Shoe size conversion table'!$J$6:$L$22,2))</f>
        <v>40-41</v>
      </c>
      <c r="J1939" s="12" t="n">
        <f aca="false">IF(G1939="Male",VLOOKUP(H1939,'Shoe size conversion table'!$B$6:$D$22,3),VLOOKUP(H1939,'Shoe size conversion table'!$J$6:$L$22,3))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MONTH(C1939:C16906)</f>
        <v>9</v>
      </c>
      <c r="O1939" s="8" t="n">
        <f aca="false">K1939*(1-L1939)</f>
        <v>129</v>
      </c>
    </row>
    <row r="1940" customFormat="false" ht="11.4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IF(G1940="Male",VLOOKUP(H1940,'Shoe size conversion table'!$B$6:$D$22,2),VLOOKUP(H1940,'Shoe size conversion table'!$J$6:$L$22,2))</f>
        <v>42</v>
      </c>
      <c r="J1940" s="12" t="n">
        <f aca="false">IF(G1940="Male",VLOOKUP(H1940,'Shoe size conversion table'!$B$6:$D$22,3),VLOOKUP(H1940,'Shoe size conversion table'!$J$6:$L$22,3))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MONTH(C1940:C16907)</f>
        <v>9</v>
      </c>
      <c r="O1940" s="8" t="n">
        <f aca="false">K1940*(1-L1940)</f>
        <v>125.3</v>
      </c>
    </row>
    <row r="1941" customFormat="false" ht="11.4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IF(G1941="Male",VLOOKUP(H1941,'Shoe size conversion table'!$B$6:$D$22,2),VLOOKUP(H1941,'Shoe size conversion table'!$J$6:$L$22,2))</f>
        <v>44</v>
      </c>
      <c r="J1941" s="12" t="n">
        <f aca="false">IF(G1941="Male",VLOOKUP(H1941,'Shoe size conversion table'!$B$6:$D$22,3),VLOOKUP(H1941,'Shoe size conversion table'!$J$6:$L$22,3))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MONTH(C1941:C16908)</f>
        <v>9</v>
      </c>
      <c r="O1941" s="8" t="n">
        <f aca="false">K1941*(1-L1941)</f>
        <v>118.3</v>
      </c>
    </row>
    <row r="1942" customFormat="false" ht="11.4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IF(G1942="Male",VLOOKUP(H1942,'Shoe size conversion table'!$B$6:$D$22,2),VLOOKUP(H1942,'Shoe size conversion table'!$J$6:$L$22,2))</f>
        <v>43-44</v>
      </c>
      <c r="J1942" s="12" t="n">
        <f aca="false">IF(G1942="Male",VLOOKUP(H1942,'Shoe size conversion table'!$B$6:$D$22,3),VLOOKUP(H1942,'Shoe size conversion table'!$J$6:$L$22,3))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MONTH(C1942:C16909)</f>
        <v>9</v>
      </c>
      <c r="O1942" s="8" t="n">
        <f aca="false">K1942*(1-L1942)</f>
        <v>116.1</v>
      </c>
    </row>
    <row r="1943" customFormat="false" ht="11.4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IF(G1943="Male",VLOOKUP(H1943,'Shoe size conversion table'!$B$6:$D$22,2),VLOOKUP(H1943,'Shoe size conversion table'!$J$6:$L$22,2))</f>
        <v>43</v>
      </c>
      <c r="J1943" s="12" t="n">
        <f aca="false">IF(G1943="Male",VLOOKUP(H1943,'Shoe size conversion table'!$B$6:$D$22,3),VLOOKUP(H1943,'Shoe size conversion table'!$J$6:$L$22,3))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MONTH(C1943:C16910)</f>
        <v>9</v>
      </c>
      <c r="O1943" s="8" t="n">
        <f aca="false">K1943*(1-L1943)</f>
        <v>169</v>
      </c>
    </row>
    <row r="1944" customFormat="false" ht="11.4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IF(G1944="Male",VLOOKUP(H1944,'Shoe size conversion table'!$B$6:$D$22,2),VLOOKUP(H1944,'Shoe size conversion table'!$J$6:$L$22,2))</f>
        <v>38-39</v>
      </c>
      <c r="J1944" s="12" t="n">
        <f aca="false">IF(G1944="Male",VLOOKUP(H1944,'Shoe size conversion table'!$B$6:$D$22,3),VLOOKUP(H1944,'Shoe size conversion table'!$J$6:$L$22,3))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MONTH(C1944:C16911)</f>
        <v>9</v>
      </c>
      <c r="O1944" s="8" t="n">
        <f aca="false">K1944*(1-L1944)</f>
        <v>161.1</v>
      </c>
    </row>
    <row r="1945" customFormat="false" ht="11.4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IF(G1945="Male",VLOOKUP(H1945,'Shoe size conversion table'!$B$6:$D$22,2),VLOOKUP(H1945,'Shoe size conversion table'!$J$6:$L$22,2))</f>
        <v>44</v>
      </c>
      <c r="J1945" s="12" t="n">
        <f aca="false">IF(G1945="Male",VLOOKUP(H1945,'Shoe size conversion table'!$B$6:$D$22,3),VLOOKUP(H1945,'Shoe size conversion table'!$J$6:$L$22,3))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MONTH(C1945:C16912)</f>
        <v>9</v>
      </c>
      <c r="O1945" s="8" t="n">
        <f aca="false">K1945*(1-L1945)</f>
        <v>139</v>
      </c>
    </row>
    <row r="1946" customFormat="false" ht="11.4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IF(G1946="Male",VLOOKUP(H1946,'Shoe size conversion table'!$B$6:$D$22,2),VLOOKUP(H1946,'Shoe size conversion table'!$J$6:$L$22,2))</f>
        <v>39-40</v>
      </c>
      <c r="J1946" s="12" t="n">
        <f aca="false">IF(G1946="Male",VLOOKUP(H1946,'Shoe size conversion table'!$B$6:$D$22,3),VLOOKUP(H1946,'Shoe size conversion table'!$J$6:$L$22,3))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MONTH(C1946:C16913)</f>
        <v>9</v>
      </c>
      <c r="O1946" s="8" t="n">
        <f aca="false">K1946*(1-L1946)</f>
        <v>143.1</v>
      </c>
    </row>
    <row r="1947" customFormat="false" ht="11.4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IF(G1947="Male",VLOOKUP(H1947,'Shoe size conversion table'!$B$6:$D$22,2),VLOOKUP(H1947,'Shoe size conversion table'!$J$6:$L$22,2))</f>
        <v>39-40</v>
      </c>
      <c r="J1947" s="12" t="n">
        <f aca="false">IF(G1947="Male",VLOOKUP(H1947,'Shoe size conversion table'!$B$6:$D$22,3),VLOOKUP(H1947,'Shoe size conversion table'!$J$6:$L$22,3))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MONTH(C1947:C16914)</f>
        <v>9</v>
      </c>
      <c r="O1947" s="8" t="n">
        <f aca="false">K1947*(1-L1947)</f>
        <v>119.2</v>
      </c>
    </row>
    <row r="1948" customFormat="false" ht="11.4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IF(G1948="Male",VLOOKUP(H1948,'Shoe size conversion table'!$B$6:$D$22,2),VLOOKUP(H1948,'Shoe size conversion table'!$J$6:$L$22,2))</f>
        <v>42</v>
      </c>
      <c r="J1948" s="12" t="n">
        <f aca="false">IF(G1948="Male",VLOOKUP(H1948,'Shoe size conversion table'!$B$6:$D$22,3),VLOOKUP(H1948,'Shoe size conversion table'!$J$6:$L$22,3))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MONTH(C1948:C16915)</f>
        <v>9</v>
      </c>
      <c r="O1948" s="8" t="n">
        <f aca="false">K1948*(1-L1948)</f>
        <v>111.2</v>
      </c>
    </row>
    <row r="1949" customFormat="false" ht="11.4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IF(G1949="Male",VLOOKUP(H1949,'Shoe size conversion table'!$B$6:$D$22,2),VLOOKUP(H1949,'Shoe size conversion table'!$J$6:$L$22,2))</f>
        <v>42</v>
      </c>
      <c r="J1949" s="12" t="n">
        <f aca="false">IF(G1949="Male",VLOOKUP(H1949,'Shoe size conversion table'!$B$6:$D$22,3),VLOOKUP(H1949,'Shoe size conversion table'!$J$6:$L$22,3))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MONTH(C1949:C16916)</f>
        <v>9</v>
      </c>
      <c r="O1949" s="8" t="n">
        <f aca="false">K1949*(1-L1949)</f>
        <v>125.3</v>
      </c>
    </row>
    <row r="1950" customFormat="false" ht="11.4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IF(G1950="Male",VLOOKUP(H1950,'Shoe size conversion table'!$B$6:$D$22,2),VLOOKUP(H1950,'Shoe size conversion table'!$J$6:$L$22,2))</f>
        <v>42-43</v>
      </c>
      <c r="J1950" s="12" t="n">
        <f aca="false">IF(G1950="Male",VLOOKUP(H1950,'Shoe size conversion table'!$B$6:$D$22,3),VLOOKUP(H1950,'Shoe size conversion table'!$J$6:$L$22,3))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MONTH(C1950:C16917)</f>
        <v>9</v>
      </c>
      <c r="O1950" s="8" t="n">
        <f aca="false">K1950*(1-L1950)</f>
        <v>159</v>
      </c>
    </row>
    <row r="1951" customFormat="false" ht="11.4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IF(G1951="Male",VLOOKUP(H1951,'Shoe size conversion table'!$B$6:$D$22,2),VLOOKUP(H1951,'Shoe size conversion table'!$J$6:$L$22,2))</f>
        <v>43</v>
      </c>
      <c r="J1951" s="12" t="n">
        <f aca="false">IF(G1951="Male",VLOOKUP(H1951,'Shoe size conversion table'!$B$6:$D$22,3),VLOOKUP(H1951,'Shoe size conversion table'!$J$6:$L$22,3))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MONTH(C1951:C16918)</f>
        <v>9</v>
      </c>
      <c r="O1951" s="8" t="n">
        <f aca="false">K1951*(1-L1951)</f>
        <v>132.3</v>
      </c>
    </row>
    <row r="1952" customFormat="false" ht="11.4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IF(G1952="Male",VLOOKUP(H1952,'Shoe size conversion table'!$B$6:$D$22,2),VLOOKUP(H1952,'Shoe size conversion table'!$J$6:$L$22,2))</f>
        <v>39-40</v>
      </c>
      <c r="J1952" s="12" t="n">
        <f aca="false">IF(G1952="Male",VLOOKUP(H1952,'Shoe size conversion table'!$B$6:$D$22,3),VLOOKUP(H1952,'Shoe size conversion table'!$J$6:$L$22,3))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MONTH(C1952:C16919)</f>
        <v>9</v>
      </c>
      <c r="O1952" s="8" t="n">
        <f aca="false">K1952*(1-L1952)</f>
        <v>104.3</v>
      </c>
    </row>
    <row r="1953" customFormat="false" ht="11.4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IF(G1953="Male",VLOOKUP(H1953,'Shoe size conversion table'!$B$6:$D$22,2),VLOOKUP(H1953,'Shoe size conversion table'!$J$6:$L$22,2))</f>
        <v>39-40</v>
      </c>
      <c r="J1953" s="12" t="n">
        <f aca="false">IF(G1953="Male",VLOOKUP(H1953,'Shoe size conversion table'!$B$6:$D$22,3),VLOOKUP(H1953,'Shoe size conversion table'!$J$6:$L$22,3))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MONTH(C1953:C16920)</f>
        <v>9</v>
      </c>
      <c r="O1953" s="8" t="n">
        <f aca="false">K1953*(1-L1953)</f>
        <v>189</v>
      </c>
    </row>
    <row r="1954" customFormat="false" ht="11.4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IF(G1954="Male",VLOOKUP(H1954,'Shoe size conversion table'!$B$6:$D$22,2),VLOOKUP(H1954,'Shoe size conversion table'!$J$6:$L$22,2))</f>
        <v>42</v>
      </c>
      <c r="J1954" s="12" t="n">
        <f aca="false">IF(G1954="Male",VLOOKUP(H1954,'Shoe size conversion table'!$B$6:$D$22,3),VLOOKUP(H1954,'Shoe size conversion table'!$J$6:$L$22,3))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MONTH(C1954:C16921)</f>
        <v>9</v>
      </c>
      <c r="O1954" s="8" t="n">
        <f aca="false">K1954*(1-L1954)</f>
        <v>189</v>
      </c>
    </row>
    <row r="1955" customFormat="false" ht="11.4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IF(G1955="Male",VLOOKUP(H1955,'Shoe size conversion table'!$B$6:$D$22,2),VLOOKUP(H1955,'Shoe size conversion table'!$J$6:$L$22,2))</f>
        <v>42</v>
      </c>
      <c r="J1955" s="12" t="n">
        <f aca="false">IF(G1955="Male",VLOOKUP(H1955,'Shoe size conversion table'!$B$6:$D$22,3),VLOOKUP(H1955,'Shoe size conversion table'!$J$6:$L$22,3))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MONTH(C1955:C16922)</f>
        <v>9</v>
      </c>
      <c r="O1955" s="8" t="n">
        <f aca="false">K1955*(1-L1955)</f>
        <v>111.2</v>
      </c>
    </row>
    <row r="1956" customFormat="false" ht="11.4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IF(G1956="Male",VLOOKUP(H1956,'Shoe size conversion table'!$B$6:$D$22,2),VLOOKUP(H1956,'Shoe size conversion table'!$J$6:$L$22,2))</f>
        <v>41-42</v>
      </c>
      <c r="J1956" s="12" t="n">
        <f aca="false">IF(G1956="Male",VLOOKUP(H1956,'Shoe size conversion table'!$B$6:$D$22,3),VLOOKUP(H1956,'Shoe size conversion table'!$J$6:$L$22,3))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MONTH(C1956:C16923)</f>
        <v>9</v>
      </c>
      <c r="O1956" s="8" t="n">
        <f aca="false">K1956*(1-L1956)</f>
        <v>169</v>
      </c>
    </row>
    <row r="1957" customFormat="false" ht="11.4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IF(G1957="Male",VLOOKUP(H1957,'Shoe size conversion table'!$B$6:$D$22,2),VLOOKUP(H1957,'Shoe size conversion table'!$J$6:$L$22,2))</f>
        <v>41</v>
      </c>
      <c r="J1957" s="12" t="n">
        <f aca="false">IF(G1957="Male",VLOOKUP(H1957,'Shoe size conversion table'!$B$6:$D$22,3),VLOOKUP(H1957,'Shoe size conversion table'!$J$6:$L$22,3))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MONTH(C1957:C16924)</f>
        <v>9</v>
      </c>
      <c r="O1957" s="8" t="n">
        <f aca="false">K1957*(1-L1957)</f>
        <v>79.5</v>
      </c>
    </row>
    <row r="1958" customFormat="false" ht="11.4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IF(G1958="Male",VLOOKUP(H1958,'Shoe size conversion table'!$B$6:$D$22,2),VLOOKUP(H1958,'Shoe size conversion table'!$J$6:$L$22,2))</f>
        <v>42-43</v>
      </c>
      <c r="J1958" s="12" t="n">
        <f aca="false">IF(G1958="Male",VLOOKUP(H1958,'Shoe size conversion table'!$B$6:$D$22,3),VLOOKUP(H1958,'Shoe size conversion table'!$J$6:$L$22,3))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MONTH(C1958:C16925)</f>
        <v>9</v>
      </c>
      <c r="O1958" s="8" t="n">
        <f aca="false">K1958*(1-L1958)</f>
        <v>132.3</v>
      </c>
    </row>
    <row r="1959" customFormat="false" ht="11.4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IF(G1959="Male",VLOOKUP(H1959,'Shoe size conversion table'!$B$6:$D$22,2),VLOOKUP(H1959,'Shoe size conversion table'!$J$6:$L$22,2))</f>
        <v>39-40</v>
      </c>
      <c r="J1959" s="12" t="n">
        <f aca="false">IF(G1959="Male",VLOOKUP(H1959,'Shoe size conversion table'!$B$6:$D$22,3),VLOOKUP(H1959,'Shoe size conversion table'!$J$6:$L$22,3))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MONTH(C1959:C16926)</f>
        <v>9</v>
      </c>
      <c r="O1959" s="8" t="n">
        <f aca="false">K1959*(1-L1959)</f>
        <v>159</v>
      </c>
    </row>
    <row r="1960" customFormat="false" ht="11.4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IF(G1960="Male",VLOOKUP(H1960,'Shoe size conversion table'!$B$6:$D$22,2),VLOOKUP(H1960,'Shoe size conversion table'!$J$6:$L$22,2))</f>
        <v>43-44</v>
      </c>
      <c r="J1960" s="12" t="n">
        <f aca="false">IF(G1960="Male",VLOOKUP(H1960,'Shoe size conversion table'!$B$6:$D$22,3),VLOOKUP(H1960,'Shoe size conversion table'!$J$6:$L$22,3))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MONTH(C1960:C16927)</f>
        <v>9</v>
      </c>
      <c r="O1960" s="8" t="n">
        <f aca="false">K1960*(1-L1960)</f>
        <v>159</v>
      </c>
    </row>
    <row r="1961" customFormat="false" ht="11.4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IF(G1961="Male",VLOOKUP(H1961,'Shoe size conversion table'!$B$6:$D$22,2),VLOOKUP(H1961,'Shoe size conversion table'!$J$6:$L$22,2))</f>
        <v>40-41</v>
      </c>
      <c r="J1961" s="12" t="n">
        <f aca="false">IF(G1961="Male",VLOOKUP(H1961,'Shoe size conversion table'!$B$6:$D$22,3),VLOOKUP(H1961,'Shoe size conversion table'!$J$6:$L$22,3))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MONTH(C1961:C16928)</f>
        <v>9</v>
      </c>
      <c r="O1961" s="8" t="n">
        <f aca="false">K1961*(1-L1961)</f>
        <v>129</v>
      </c>
    </row>
    <row r="1962" customFormat="false" ht="11.4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IF(G1962="Male",VLOOKUP(H1962,'Shoe size conversion table'!$B$6:$D$22,2),VLOOKUP(H1962,'Shoe size conversion table'!$J$6:$L$22,2))</f>
        <v>39-40</v>
      </c>
      <c r="J1962" s="12" t="n">
        <f aca="false">IF(G1962="Male",VLOOKUP(H1962,'Shoe size conversion table'!$B$6:$D$22,3),VLOOKUP(H1962,'Shoe size conversion table'!$J$6:$L$22,3))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MONTH(C1962:C16929)</f>
        <v>9</v>
      </c>
      <c r="O1962" s="8" t="n">
        <f aca="false">K1962*(1-L1962)</f>
        <v>125.1</v>
      </c>
    </row>
    <row r="1963" customFormat="false" ht="11.4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IF(G1963="Male",VLOOKUP(H1963,'Shoe size conversion table'!$B$6:$D$22,2),VLOOKUP(H1963,'Shoe size conversion table'!$J$6:$L$22,2))</f>
        <v>41-42</v>
      </c>
      <c r="J1963" s="12" t="n">
        <f aca="false">IF(G1963="Male",VLOOKUP(H1963,'Shoe size conversion table'!$B$6:$D$22,3),VLOOKUP(H1963,'Shoe size conversion table'!$J$6:$L$22,3))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MONTH(C1963:C16930)</f>
        <v>9</v>
      </c>
      <c r="O1963" s="8" t="n">
        <f aca="false">K1963*(1-L1963)</f>
        <v>89.5</v>
      </c>
    </row>
    <row r="1964" customFormat="false" ht="11.4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IF(G1964="Male",VLOOKUP(H1964,'Shoe size conversion table'!$B$6:$D$22,2),VLOOKUP(H1964,'Shoe size conversion table'!$J$6:$L$22,2))</f>
        <v>43-44</v>
      </c>
      <c r="J1964" s="12" t="n">
        <f aca="false">IF(G1964="Male",VLOOKUP(H1964,'Shoe size conversion table'!$B$6:$D$22,3),VLOOKUP(H1964,'Shoe size conversion table'!$J$6:$L$22,3))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MONTH(C1964:C16931)</f>
        <v>9</v>
      </c>
      <c r="O1964" s="8" t="n">
        <f aca="false">K1964*(1-L1964)</f>
        <v>161.1</v>
      </c>
    </row>
    <row r="1965" customFormat="false" ht="11.4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IF(G1965="Male",VLOOKUP(H1965,'Shoe size conversion table'!$B$6:$D$22,2),VLOOKUP(H1965,'Shoe size conversion table'!$J$6:$L$22,2))</f>
        <v>42</v>
      </c>
      <c r="J1965" s="12" t="n">
        <f aca="false">IF(G1965="Male",VLOOKUP(H1965,'Shoe size conversion table'!$B$6:$D$22,3),VLOOKUP(H1965,'Shoe size conversion table'!$J$6:$L$22,3))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MONTH(C1965:C16932)</f>
        <v>9</v>
      </c>
      <c r="O1965" s="8" t="n">
        <f aca="false">K1965*(1-L1965)</f>
        <v>125.3</v>
      </c>
    </row>
    <row r="1966" customFormat="false" ht="11.4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IF(G1966="Male",VLOOKUP(H1966,'Shoe size conversion table'!$B$6:$D$22,2),VLOOKUP(H1966,'Shoe size conversion table'!$J$6:$L$22,2))</f>
        <v>42</v>
      </c>
      <c r="J1966" s="12" t="n">
        <f aca="false">IF(G1966="Male",VLOOKUP(H1966,'Shoe size conversion table'!$B$6:$D$22,3),VLOOKUP(H1966,'Shoe size conversion table'!$J$6:$L$22,3))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MONTH(C1966:C16933)</f>
        <v>9</v>
      </c>
      <c r="O1966" s="8" t="n">
        <f aca="false">K1966*(1-L1966)</f>
        <v>152.1</v>
      </c>
    </row>
    <row r="1967" customFormat="false" ht="11.4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IF(G1967="Male",VLOOKUP(H1967,'Shoe size conversion table'!$B$6:$D$22,2),VLOOKUP(H1967,'Shoe size conversion table'!$J$6:$L$22,2))</f>
        <v>43-44</v>
      </c>
      <c r="J1967" s="12" t="n">
        <f aca="false">IF(G1967="Male",VLOOKUP(H1967,'Shoe size conversion table'!$B$6:$D$22,3),VLOOKUP(H1967,'Shoe size conversion table'!$J$6:$L$22,3))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MONTH(C1967:C16934)</f>
        <v>9</v>
      </c>
      <c r="O1967" s="8" t="n">
        <f aca="false">K1967*(1-L1967)</f>
        <v>149</v>
      </c>
    </row>
    <row r="1968" customFormat="false" ht="11.4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IF(G1968="Male",VLOOKUP(H1968,'Shoe size conversion table'!$B$6:$D$22,2),VLOOKUP(H1968,'Shoe size conversion table'!$J$6:$L$22,2))</f>
        <v>38</v>
      </c>
      <c r="J1968" s="12" t="n">
        <f aca="false">IF(G1968="Male",VLOOKUP(H1968,'Shoe size conversion table'!$B$6:$D$22,3),VLOOKUP(H1968,'Shoe size conversion table'!$J$6:$L$22,3))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MONTH(C1968:C16935)</f>
        <v>9</v>
      </c>
      <c r="O1968" s="8" t="n">
        <f aca="false">K1968*(1-L1968)</f>
        <v>132.3</v>
      </c>
    </row>
    <row r="1969" customFormat="false" ht="11.4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IF(G1969="Male",VLOOKUP(H1969,'Shoe size conversion table'!$B$6:$D$22,2),VLOOKUP(H1969,'Shoe size conversion table'!$J$6:$L$22,2))</f>
        <v>37-38</v>
      </c>
      <c r="J1969" s="12" t="n">
        <f aca="false">IF(G1969="Male",VLOOKUP(H1969,'Shoe size conversion table'!$B$6:$D$22,3),VLOOKUP(H1969,'Shoe size conversion table'!$J$6:$L$22,3))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MONTH(C1969:C16936)</f>
        <v>9</v>
      </c>
      <c r="O1969" s="8" t="n">
        <f aca="false">K1969*(1-L1969)</f>
        <v>179.1</v>
      </c>
    </row>
    <row r="1970" customFormat="false" ht="11.4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IF(G1970="Male",VLOOKUP(H1970,'Shoe size conversion table'!$B$6:$D$22,2),VLOOKUP(H1970,'Shoe size conversion table'!$J$6:$L$22,2))</f>
        <v>39-40</v>
      </c>
      <c r="J1970" s="12" t="n">
        <f aca="false">IF(G1970="Male",VLOOKUP(H1970,'Shoe size conversion table'!$B$6:$D$22,3),VLOOKUP(H1970,'Shoe size conversion table'!$J$6:$L$22,3))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MONTH(C1970:C16937)</f>
        <v>9</v>
      </c>
      <c r="O1970" s="8" t="n">
        <f aca="false">K1970*(1-L1970)</f>
        <v>139</v>
      </c>
    </row>
    <row r="1971" customFormat="false" ht="11.4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IF(G1971="Male",VLOOKUP(H1971,'Shoe size conversion table'!$B$6:$D$22,2),VLOOKUP(H1971,'Shoe size conversion table'!$J$6:$L$22,2))</f>
        <v>43-44</v>
      </c>
      <c r="J1971" s="12" t="n">
        <f aca="false">IF(G1971="Male",VLOOKUP(H1971,'Shoe size conversion table'!$B$6:$D$22,3),VLOOKUP(H1971,'Shoe size conversion table'!$J$6:$L$22,3))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MONTH(C1971:C16938)</f>
        <v>9</v>
      </c>
      <c r="O1971" s="8" t="n">
        <f aca="false">K1971*(1-L1971)</f>
        <v>151.2</v>
      </c>
    </row>
    <row r="1972" customFormat="false" ht="11.4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IF(G1972="Male",VLOOKUP(H1972,'Shoe size conversion table'!$B$6:$D$22,2),VLOOKUP(H1972,'Shoe size conversion table'!$J$6:$L$22,2))</f>
        <v>39</v>
      </c>
      <c r="J1972" s="12" t="n">
        <f aca="false">IF(G1972="Male",VLOOKUP(H1972,'Shoe size conversion table'!$B$6:$D$22,3),VLOOKUP(H1972,'Shoe size conversion table'!$J$6:$L$22,3))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MONTH(C1972:C16939)</f>
        <v>9</v>
      </c>
      <c r="O1972" s="8" t="n">
        <f aca="false">K1972*(1-L1972)</f>
        <v>169</v>
      </c>
    </row>
    <row r="1973" customFormat="false" ht="11.4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IF(G1973="Male",VLOOKUP(H1973,'Shoe size conversion table'!$B$6:$D$22,2),VLOOKUP(H1973,'Shoe size conversion table'!$J$6:$L$22,2))</f>
        <v>42</v>
      </c>
      <c r="J1973" s="12" t="n">
        <f aca="false">IF(G1973="Male",VLOOKUP(H1973,'Shoe size conversion table'!$B$6:$D$22,3),VLOOKUP(H1973,'Shoe size conversion table'!$J$6:$L$22,3))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MONTH(C1973:C16940)</f>
        <v>9</v>
      </c>
      <c r="O1973" s="8" t="n">
        <f aca="false">K1973*(1-L1973)</f>
        <v>104.3</v>
      </c>
    </row>
    <row r="1974" customFormat="false" ht="11.4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IF(G1974="Male",VLOOKUP(H1974,'Shoe size conversion table'!$B$6:$D$22,2),VLOOKUP(H1974,'Shoe size conversion table'!$J$6:$L$22,2))</f>
        <v>43-44</v>
      </c>
      <c r="J1974" s="12" t="n">
        <f aca="false">IF(G1974="Male",VLOOKUP(H1974,'Shoe size conversion table'!$B$6:$D$22,3),VLOOKUP(H1974,'Shoe size conversion table'!$J$6:$L$22,3))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MONTH(C1974:C16941)</f>
        <v>9</v>
      </c>
      <c r="O1974" s="8" t="n">
        <f aca="false">K1974*(1-L1974)</f>
        <v>134.1</v>
      </c>
    </row>
    <row r="1975" customFormat="false" ht="11.4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IF(G1975="Male",VLOOKUP(H1975,'Shoe size conversion table'!$B$6:$D$22,2),VLOOKUP(H1975,'Shoe size conversion table'!$J$6:$L$22,2))</f>
        <v>40</v>
      </c>
      <c r="J1975" s="12" t="n">
        <f aca="false">IF(G1975="Male",VLOOKUP(H1975,'Shoe size conversion table'!$B$6:$D$22,3),VLOOKUP(H1975,'Shoe size conversion table'!$J$6:$L$22,3))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MONTH(C1975:C16942)</f>
        <v>9</v>
      </c>
      <c r="O1975" s="8" t="n">
        <f aca="false">K1975*(1-L1975)</f>
        <v>159.2</v>
      </c>
    </row>
    <row r="1976" customFormat="false" ht="11.4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IF(G1976="Male",VLOOKUP(H1976,'Shoe size conversion table'!$B$6:$D$22,2),VLOOKUP(H1976,'Shoe size conversion table'!$J$6:$L$22,2))</f>
        <v>37-38</v>
      </c>
      <c r="J1976" s="12" t="n">
        <f aca="false">IF(G1976="Male",VLOOKUP(H1976,'Shoe size conversion table'!$B$6:$D$22,3),VLOOKUP(H1976,'Shoe size conversion table'!$J$6:$L$22,3))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MONTH(C1976:C16943)</f>
        <v>9</v>
      </c>
      <c r="O1976" s="8" t="n">
        <f aca="false">K1976*(1-L1976)</f>
        <v>159.2</v>
      </c>
    </row>
    <row r="1977" customFormat="false" ht="11.4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IF(G1977="Male",VLOOKUP(H1977,'Shoe size conversion table'!$B$6:$D$22,2),VLOOKUP(H1977,'Shoe size conversion table'!$J$6:$L$22,2))</f>
        <v>40-41</v>
      </c>
      <c r="J1977" s="12" t="n">
        <f aca="false">IF(G1977="Male",VLOOKUP(H1977,'Shoe size conversion table'!$B$6:$D$22,3),VLOOKUP(H1977,'Shoe size conversion table'!$J$6:$L$22,3))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MONTH(C1977:C16944)</f>
        <v>9</v>
      </c>
      <c r="O1977" s="8" t="n">
        <f aca="false">K1977*(1-L1977)</f>
        <v>199</v>
      </c>
    </row>
    <row r="1978" customFormat="false" ht="11.4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IF(G1978="Male",VLOOKUP(H1978,'Shoe size conversion table'!$B$6:$D$22,2),VLOOKUP(H1978,'Shoe size conversion table'!$J$6:$L$22,2))</f>
        <v>43-44</v>
      </c>
      <c r="J1978" s="12" t="n">
        <f aca="false">IF(G1978="Male",VLOOKUP(H1978,'Shoe size conversion table'!$B$6:$D$22,3),VLOOKUP(H1978,'Shoe size conversion table'!$J$6:$L$22,3))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MONTH(C1978:C16945)</f>
        <v>9</v>
      </c>
      <c r="O1978" s="8" t="n">
        <f aca="false">K1978*(1-L1978)</f>
        <v>134.1</v>
      </c>
    </row>
    <row r="1979" customFormat="false" ht="11.4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IF(G1979="Male",VLOOKUP(H1979,'Shoe size conversion table'!$B$6:$D$22,2),VLOOKUP(H1979,'Shoe size conversion table'!$J$6:$L$22,2))</f>
        <v>41-42</v>
      </c>
      <c r="J1979" s="12" t="n">
        <f aca="false">IF(G1979="Male",VLOOKUP(H1979,'Shoe size conversion table'!$B$6:$D$22,3),VLOOKUP(H1979,'Shoe size conversion table'!$J$6:$L$22,3))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MONTH(C1979:C16946)</f>
        <v>9</v>
      </c>
      <c r="O1979" s="8" t="n">
        <f aca="false">K1979*(1-L1979)</f>
        <v>94.5</v>
      </c>
    </row>
    <row r="1980" customFormat="false" ht="11.4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IF(G1980="Male",VLOOKUP(H1980,'Shoe size conversion table'!$B$6:$D$22,2),VLOOKUP(H1980,'Shoe size conversion table'!$J$6:$L$22,2))</f>
        <v>38</v>
      </c>
      <c r="J1980" s="12" t="n">
        <f aca="false">IF(G1980="Male",VLOOKUP(H1980,'Shoe size conversion table'!$B$6:$D$22,3),VLOOKUP(H1980,'Shoe size conversion table'!$J$6:$L$22,3))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MONTH(C1980:C16947)</f>
        <v>9</v>
      </c>
      <c r="O1980" s="8" t="n">
        <f aca="false">K1980*(1-L1980)</f>
        <v>159</v>
      </c>
    </row>
    <row r="1981" customFormat="false" ht="11.4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IF(G1981="Male",VLOOKUP(H1981,'Shoe size conversion table'!$B$6:$D$22,2),VLOOKUP(H1981,'Shoe size conversion table'!$J$6:$L$22,2))</f>
        <v>42</v>
      </c>
      <c r="J1981" s="12" t="n">
        <f aca="false">IF(G1981="Male",VLOOKUP(H1981,'Shoe size conversion table'!$B$6:$D$22,3),VLOOKUP(H1981,'Shoe size conversion table'!$J$6:$L$22,3))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MONTH(C1981:C16948)</f>
        <v>9</v>
      </c>
      <c r="O1981" s="8" t="n">
        <f aca="false">K1981*(1-L1981)</f>
        <v>189</v>
      </c>
    </row>
    <row r="1982" customFormat="false" ht="11.4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IF(G1982="Male",VLOOKUP(H1982,'Shoe size conversion table'!$B$6:$D$22,2),VLOOKUP(H1982,'Shoe size conversion table'!$J$6:$L$22,2))</f>
        <v>38</v>
      </c>
      <c r="J1982" s="12" t="n">
        <f aca="false">IF(G1982="Male",VLOOKUP(H1982,'Shoe size conversion table'!$B$6:$D$22,3),VLOOKUP(H1982,'Shoe size conversion table'!$J$6:$L$22,3))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MONTH(C1982:C16949)</f>
        <v>9</v>
      </c>
      <c r="O1982" s="8" t="n">
        <f aca="false">K1982*(1-L1982)</f>
        <v>79.5</v>
      </c>
    </row>
    <row r="1983" customFormat="false" ht="11.4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IF(G1983="Male",VLOOKUP(H1983,'Shoe size conversion table'!$B$6:$D$22,2),VLOOKUP(H1983,'Shoe size conversion table'!$J$6:$L$22,2))</f>
        <v>41-42</v>
      </c>
      <c r="J1983" s="12" t="n">
        <f aca="false">IF(G1983="Male",VLOOKUP(H1983,'Shoe size conversion table'!$B$6:$D$22,3),VLOOKUP(H1983,'Shoe size conversion table'!$J$6:$L$22,3))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MONTH(C1983:C16950)</f>
        <v>9</v>
      </c>
      <c r="O1983" s="8" t="n">
        <f aca="false">K1983*(1-L1983)</f>
        <v>116.1</v>
      </c>
    </row>
    <row r="1984" customFormat="false" ht="11.4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IF(G1984="Male",VLOOKUP(H1984,'Shoe size conversion table'!$B$6:$D$22,2),VLOOKUP(H1984,'Shoe size conversion table'!$J$6:$L$22,2))</f>
        <v>43</v>
      </c>
      <c r="J1984" s="12" t="n">
        <f aca="false">IF(G1984="Male",VLOOKUP(H1984,'Shoe size conversion table'!$B$6:$D$22,3),VLOOKUP(H1984,'Shoe size conversion table'!$J$6:$L$22,3))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MONTH(C1984:C16951)</f>
        <v>9</v>
      </c>
      <c r="O1984" s="8" t="n">
        <f aca="false">K1984*(1-L1984)</f>
        <v>159</v>
      </c>
    </row>
    <row r="1985" customFormat="false" ht="11.4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IF(G1985="Male",VLOOKUP(H1985,'Shoe size conversion table'!$B$6:$D$22,2),VLOOKUP(H1985,'Shoe size conversion table'!$J$6:$L$22,2))</f>
        <v>43-44</v>
      </c>
      <c r="J1985" s="12" t="n">
        <f aca="false">IF(G1985="Male",VLOOKUP(H1985,'Shoe size conversion table'!$B$6:$D$22,3),VLOOKUP(H1985,'Shoe size conversion table'!$J$6:$L$22,3))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MONTH(C1985:C16952)</f>
        <v>9</v>
      </c>
      <c r="O1985" s="8" t="n">
        <f aca="false">K1985*(1-L1985)</f>
        <v>151.2</v>
      </c>
    </row>
    <row r="1986" customFormat="false" ht="11.4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IF(G1986="Male",VLOOKUP(H1986,'Shoe size conversion table'!$B$6:$D$22,2),VLOOKUP(H1986,'Shoe size conversion table'!$J$6:$L$22,2))</f>
        <v>37-38</v>
      </c>
      <c r="J1986" s="12" t="n">
        <f aca="false">IF(G1986="Male",VLOOKUP(H1986,'Shoe size conversion table'!$B$6:$D$22,3),VLOOKUP(H1986,'Shoe size conversion table'!$J$6:$L$22,3))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MONTH(C1986:C16953)</f>
        <v>9</v>
      </c>
      <c r="O1986" s="8" t="n">
        <f aca="false">K1986*(1-L1986)</f>
        <v>97.3</v>
      </c>
    </row>
    <row r="1987" customFormat="false" ht="11.4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IF(G1987="Male",VLOOKUP(H1987,'Shoe size conversion table'!$B$6:$D$22,2),VLOOKUP(H1987,'Shoe size conversion table'!$J$6:$L$22,2))</f>
        <v>42-43</v>
      </c>
      <c r="J1987" s="12" t="n">
        <f aca="false">IF(G1987="Male",VLOOKUP(H1987,'Shoe size conversion table'!$B$6:$D$22,3),VLOOKUP(H1987,'Shoe size conversion table'!$J$6:$L$22,3))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MONTH(C1987:C16954)</f>
        <v>9</v>
      </c>
      <c r="O1987" s="8" t="n">
        <f aca="false">K1987*(1-L1987)</f>
        <v>149</v>
      </c>
    </row>
    <row r="1988" customFormat="false" ht="11.4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IF(G1988="Male",VLOOKUP(H1988,'Shoe size conversion table'!$B$6:$D$22,2),VLOOKUP(H1988,'Shoe size conversion table'!$J$6:$L$22,2))</f>
        <v>43-44</v>
      </c>
      <c r="J1988" s="12" t="n">
        <f aca="false">IF(G1988="Male",VLOOKUP(H1988,'Shoe size conversion table'!$B$6:$D$22,3),VLOOKUP(H1988,'Shoe size conversion table'!$J$6:$L$22,3))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MONTH(C1988:C16955)</f>
        <v>9</v>
      </c>
      <c r="O1988" s="8" t="n">
        <f aca="false">K1988*(1-L1988)</f>
        <v>89.5</v>
      </c>
    </row>
    <row r="1989" customFormat="false" ht="11.4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IF(G1989="Male",VLOOKUP(H1989,'Shoe size conversion table'!$B$6:$D$22,2),VLOOKUP(H1989,'Shoe size conversion table'!$J$6:$L$22,2))</f>
        <v>41-42</v>
      </c>
      <c r="J1989" s="12" t="n">
        <f aca="false">IF(G1989="Male",VLOOKUP(H1989,'Shoe size conversion table'!$B$6:$D$22,3),VLOOKUP(H1989,'Shoe size conversion table'!$J$6:$L$22,3))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MONTH(C1989:C16956)</f>
        <v>9</v>
      </c>
      <c r="O1989" s="8" t="n">
        <f aca="false">K1989*(1-L1989)</f>
        <v>169</v>
      </c>
    </row>
    <row r="1990" customFormat="false" ht="11.4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IF(G1990="Male",VLOOKUP(H1990,'Shoe size conversion table'!$B$6:$D$22,2),VLOOKUP(H1990,'Shoe size conversion table'!$J$6:$L$22,2))</f>
        <v>47</v>
      </c>
      <c r="J1990" s="12" t="n">
        <f aca="false">IF(G1990="Male",VLOOKUP(H1990,'Shoe size conversion table'!$B$6:$D$22,3),VLOOKUP(H1990,'Shoe size conversion table'!$J$6:$L$22,3))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MONTH(C1990:C16957)</f>
        <v>9</v>
      </c>
      <c r="O1990" s="8" t="n">
        <f aca="false">K1990*(1-L1990)</f>
        <v>143.1</v>
      </c>
    </row>
    <row r="1991" customFormat="false" ht="11.4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IF(G1991="Male",VLOOKUP(H1991,'Shoe size conversion table'!$B$6:$D$22,2),VLOOKUP(H1991,'Shoe size conversion table'!$J$6:$L$22,2))</f>
        <v>42-43</v>
      </c>
      <c r="J1991" s="12" t="n">
        <f aca="false">IF(G1991="Male",VLOOKUP(H1991,'Shoe size conversion table'!$B$6:$D$22,3),VLOOKUP(H1991,'Shoe size conversion table'!$J$6:$L$22,3))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MONTH(C1991:C16958)</f>
        <v>9</v>
      </c>
      <c r="O1991" s="8" t="n">
        <f aca="false">K1991*(1-L1991)</f>
        <v>189</v>
      </c>
    </row>
    <row r="1992" customFormat="false" ht="11.4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IF(G1992="Male",VLOOKUP(H1992,'Shoe size conversion table'!$B$6:$D$22,2),VLOOKUP(H1992,'Shoe size conversion table'!$J$6:$L$22,2))</f>
        <v>41</v>
      </c>
      <c r="J1992" s="12" t="n">
        <f aca="false">IF(G1992="Male",VLOOKUP(H1992,'Shoe size conversion table'!$B$6:$D$22,3),VLOOKUP(H1992,'Shoe size conversion table'!$J$6:$L$22,3))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MONTH(C1992:C16959)</f>
        <v>9</v>
      </c>
      <c r="O1992" s="8" t="n">
        <f aca="false">K1992*(1-L1992)</f>
        <v>169</v>
      </c>
    </row>
    <row r="1993" customFormat="false" ht="11.4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IF(G1993="Male",VLOOKUP(H1993,'Shoe size conversion table'!$B$6:$D$22,2),VLOOKUP(H1993,'Shoe size conversion table'!$J$6:$L$22,2))</f>
        <v>44</v>
      </c>
      <c r="J1993" s="12" t="n">
        <f aca="false">IF(G1993="Male",VLOOKUP(H1993,'Shoe size conversion table'!$B$6:$D$22,3),VLOOKUP(H1993,'Shoe size conversion table'!$J$6:$L$22,3))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MONTH(C1993:C16960)</f>
        <v>9</v>
      </c>
      <c r="O1993" s="8" t="n">
        <f aca="false">K1993*(1-L1993)</f>
        <v>139.3</v>
      </c>
    </row>
    <row r="1994" customFormat="false" ht="11.4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IF(G1994="Male",VLOOKUP(H1994,'Shoe size conversion table'!$B$6:$D$22,2),VLOOKUP(H1994,'Shoe size conversion table'!$J$6:$L$22,2))</f>
        <v>43-44</v>
      </c>
      <c r="J1994" s="12" t="n">
        <f aca="false">IF(G1994="Male",VLOOKUP(H1994,'Shoe size conversion table'!$B$6:$D$22,3),VLOOKUP(H1994,'Shoe size conversion table'!$J$6:$L$22,3))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MONTH(C1994:C16961)</f>
        <v>9</v>
      </c>
      <c r="O1994" s="8" t="n">
        <f aca="false">K1994*(1-L1994)</f>
        <v>134.1</v>
      </c>
    </row>
    <row r="1995" customFormat="false" ht="11.4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IF(G1995="Male",VLOOKUP(H1995,'Shoe size conversion table'!$B$6:$D$22,2),VLOOKUP(H1995,'Shoe size conversion table'!$J$6:$L$22,2))</f>
        <v>42</v>
      </c>
      <c r="J1995" s="12" t="n">
        <f aca="false">IF(G1995="Male",VLOOKUP(H1995,'Shoe size conversion table'!$B$6:$D$22,3),VLOOKUP(H1995,'Shoe size conversion table'!$J$6:$L$22,3))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MONTH(C1995:C16962)</f>
        <v>9</v>
      </c>
      <c r="O1995" s="8" t="n">
        <f aca="false">K1995*(1-L1995)</f>
        <v>125.1</v>
      </c>
    </row>
    <row r="1996" customFormat="false" ht="11.4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IF(G1996="Male",VLOOKUP(H1996,'Shoe size conversion table'!$B$6:$D$22,2),VLOOKUP(H1996,'Shoe size conversion table'!$J$6:$L$22,2))</f>
        <v>44</v>
      </c>
      <c r="J1996" s="12" t="n">
        <f aca="false">IF(G1996="Male",VLOOKUP(H1996,'Shoe size conversion table'!$B$6:$D$22,3),VLOOKUP(H1996,'Shoe size conversion table'!$J$6:$L$22,3))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MONTH(C1996:C16963)</f>
        <v>9</v>
      </c>
      <c r="O1996" s="8" t="n">
        <f aca="false">K1996*(1-L1996)</f>
        <v>129</v>
      </c>
    </row>
    <row r="1997" customFormat="false" ht="11.4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IF(G1997="Male",VLOOKUP(H1997,'Shoe size conversion table'!$B$6:$D$22,2),VLOOKUP(H1997,'Shoe size conversion table'!$J$6:$L$22,2))</f>
        <v>42-43</v>
      </c>
      <c r="J1997" s="12" t="n">
        <f aca="false">IF(G1997="Male",VLOOKUP(H1997,'Shoe size conversion table'!$B$6:$D$22,3),VLOOKUP(H1997,'Shoe size conversion table'!$J$6:$L$22,3))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MONTH(C1997:C16964)</f>
        <v>9</v>
      </c>
      <c r="O1997" s="8" t="n">
        <f aca="false">K1997*(1-L1997)</f>
        <v>149</v>
      </c>
    </row>
    <row r="1998" customFormat="false" ht="11.4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IF(G1998="Male",VLOOKUP(H1998,'Shoe size conversion table'!$B$6:$D$22,2),VLOOKUP(H1998,'Shoe size conversion table'!$J$6:$L$22,2))</f>
        <v>40-41</v>
      </c>
      <c r="J1998" s="12" t="n">
        <f aca="false">IF(G1998="Male",VLOOKUP(H1998,'Shoe size conversion table'!$B$6:$D$22,3),VLOOKUP(H1998,'Shoe size conversion table'!$J$6:$L$22,3))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MONTH(C1998:C16965)</f>
        <v>9</v>
      </c>
      <c r="O1998" s="8" t="n">
        <f aca="false">K1998*(1-L1998)</f>
        <v>199</v>
      </c>
    </row>
    <row r="1999" customFormat="false" ht="11.4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IF(G1999="Male",VLOOKUP(H1999,'Shoe size conversion table'!$B$6:$D$22,2),VLOOKUP(H1999,'Shoe size conversion table'!$J$6:$L$22,2))</f>
        <v>39-40</v>
      </c>
      <c r="J1999" s="12" t="n">
        <f aca="false">IF(G1999="Male",VLOOKUP(H1999,'Shoe size conversion table'!$B$6:$D$22,3),VLOOKUP(H1999,'Shoe size conversion table'!$J$6:$L$22,3))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MONTH(C1999:C16966)</f>
        <v>9</v>
      </c>
      <c r="O1999" s="8" t="n">
        <f aca="false">K1999*(1-L1999)</f>
        <v>119.2</v>
      </c>
    </row>
    <row r="2000" customFormat="false" ht="11.4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IF(G2000="Male",VLOOKUP(H2000,'Shoe size conversion table'!$B$6:$D$22,2),VLOOKUP(H2000,'Shoe size conversion table'!$J$6:$L$22,2))</f>
        <v>43-44</v>
      </c>
      <c r="J2000" s="12" t="n">
        <f aca="false">IF(G2000="Male",VLOOKUP(H2000,'Shoe size conversion table'!$B$6:$D$22,3),VLOOKUP(H2000,'Shoe size conversion table'!$J$6:$L$22,3))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MONTH(C2000:C16967)</f>
        <v>9</v>
      </c>
      <c r="O2000" s="8" t="n">
        <f aca="false">K2000*(1-L2000)</f>
        <v>152.1</v>
      </c>
    </row>
    <row r="2001" customFormat="false" ht="11.4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IF(G2001="Male",VLOOKUP(H2001,'Shoe size conversion table'!$B$6:$D$22,2),VLOOKUP(H2001,'Shoe size conversion table'!$J$6:$L$22,2))</f>
        <v>45</v>
      </c>
      <c r="J2001" s="12" t="n">
        <f aca="false">IF(G2001="Male",VLOOKUP(H2001,'Shoe size conversion table'!$B$6:$D$22,3),VLOOKUP(H2001,'Shoe size conversion table'!$J$6:$L$22,3))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MONTH(C2001:C16968)</f>
        <v>9</v>
      </c>
      <c r="O2001" s="8" t="n">
        <f aca="false">K2001*(1-L2001)</f>
        <v>169</v>
      </c>
    </row>
    <row r="2002" customFormat="false" ht="11.4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IF(G2002="Male",VLOOKUP(H2002,'Shoe size conversion table'!$B$6:$D$22,2),VLOOKUP(H2002,'Shoe size conversion table'!$J$6:$L$22,2))</f>
        <v>48</v>
      </c>
      <c r="J2002" s="12" t="n">
        <f aca="false">IF(G2002="Male",VLOOKUP(H2002,'Shoe size conversion table'!$B$6:$D$22,3),VLOOKUP(H2002,'Shoe size conversion table'!$J$6:$L$22,3))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MONTH(C2002:C16969)</f>
        <v>9</v>
      </c>
      <c r="O2002" s="8" t="n">
        <f aca="false">K2002*(1-L2002)</f>
        <v>139.3</v>
      </c>
    </row>
    <row r="2003" customFormat="false" ht="11.4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IF(G2003="Male",VLOOKUP(H2003,'Shoe size conversion table'!$B$6:$D$22,2),VLOOKUP(H2003,'Shoe size conversion table'!$J$6:$L$22,2))</f>
        <v>38-39</v>
      </c>
      <c r="J2003" s="12" t="n">
        <f aca="false">IF(G2003="Male",VLOOKUP(H2003,'Shoe size conversion table'!$B$6:$D$22,3),VLOOKUP(H2003,'Shoe size conversion table'!$J$6:$L$22,3))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MONTH(C2003:C16970)</f>
        <v>9</v>
      </c>
      <c r="O2003" s="8" t="n">
        <f aca="false">K2003*(1-L2003)</f>
        <v>149</v>
      </c>
    </row>
    <row r="2004" customFormat="false" ht="11.4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IF(G2004="Male",VLOOKUP(H2004,'Shoe size conversion table'!$B$6:$D$22,2),VLOOKUP(H2004,'Shoe size conversion table'!$J$6:$L$22,2))</f>
        <v>43-44</v>
      </c>
      <c r="J2004" s="12" t="n">
        <f aca="false">IF(G2004="Male",VLOOKUP(H2004,'Shoe size conversion table'!$B$6:$D$22,3),VLOOKUP(H2004,'Shoe size conversion table'!$J$6:$L$22,3))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MONTH(C2004:C16971)</f>
        <v>9</v>
      </c>
      <c r="O2004" s="8" t="n">
        <f aca="false">K2004*(1-L2004)</f>
        <v>149</v>
      </c>
    </row>
    <row r="2005" customFormat="false" ht="11.4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IF(G2005="Male",VLOOKUP(H2005,'Shoe size conversion table'!$B$6:$D$22,2),VLOOKUP(H2005,'Shoe size conversion table'!$J$6:$L$22,2))</f>
        <v>41</v>
      </c>
      <c r="J2005" s="12" t="n">
        <f aca="false">IF(G2005="Male",VLOOKUP(H2005,'Shoe size conversion table'!$B$6:$D$22,3),VLOOKUP(H2005,'Shoe size conversion table'!$J$6:$L$22,3))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MONTH(C2005:C16972)</f>
        <v>9</v>
      </c>
      <c r="O2005" s="8" t="n">
        <f aca="false">K2005*(1-L2005)</f>
        <v>143.2</v>
      </c>
    </row>
    <row r="2006" customFormat="false" ht="11.4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IF(G2006="Male",VLOOKUP(H2006,'Shoe size conversion table'!$B$6:$D$22,2),VLOOKUP(H2006,'Shoe size conversion table'!$J$6:$L$22,2))</f>
        <v>39-40</v>
      </c>
      <c r="J2006" s="12" t="n">
        <f aca="false">IF(G2006="Male",VLOOKUP(H2006,'Shoe size conversion table'!$B$6:$D$22,3),VLOOKUP(H2006,'Shoe size conversion table'!$J$6:$L$22,3))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MONTH(C2006:C16973)</f>
        <v>9</v>
      </c>
      <c r="O2006" s="8" t="n">
        <f aca="false">K2006*(1-L2006)</f>
        <v>170.1</v>
      </c>
    </row>
    <row r="2007" customFormat="false" ht="11.4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IF(G2007="Male",VLOOKUP(H2007,'Shoe size conversion table'!$B$6:$D$22,2),VLOOKUP(H2007,'Shoe size conversion table'!$J$6:$L$22,2))</f>
        <v>42</v>
      </c>
      <c r="J2007" s="12" t="n">
        <f aca="false">IF(G2007="Male",VLOOKUP(H2007,'Shoe size conversion table'!$B$6:$D$22,3),VLOOKUP(H2007,'Shoe size conversion table'!$J$6:$L$22,3))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MONTH(C2007:C16974)</f>
        <v>9</v>
      </c>
      <c r="O2007" s="8" t="n">
        <f aca="false">K2007*(1-L2007)</f>
        <v>90.3</v>
      </c>
    </row>
    <row r="2008" customFormat="false" ht="11.4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IF(G2008="Male",VLOOKUP(H2008,'Shoe size conversion table'!$B$6:$D$22,2),VLOOKUP(H2008,'Shoe size conversion table'!$J$6:$L$22,2))</f>
        <v>48</v>
      </c>
      <c r="J2008" s="12" t="n">
        <f aca="false">IF(G2008="Male",VLOOKUP(H2008,'Shoe size conversion table'!$B$6:$D$22,3),VLOOKUP(H2008,'Shoe size conversion table'!$J$6:$L$22,3))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MONTH(C2008:C16975)</f>
        <v>9</v>
      </c>
      <c r="O2008" s="8" t="n">
        <f aca="false">K2008*(1-L2008)</f>
        <v>111.3</v>
      </c>
    </row>
    <row r="2009" customFormat="false" ht="11.4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IF(G2009="Male",VLOOKUP(H2009,'Shoe size conversion table'!$B$6:$D$22,2),VLOOKUP(H2009,'Shoe size conversion table'!$J$6:$L$22,2))</f>
        <v>44</v>
      </c>
      <c r="J2009" s="12" t="n">
        <f aca="false">IF(G2009="Male",VLOOKUP(H2009,'Shoe size conversion table'!$B$6:$D$22,3),VLOOKUP(H2009,'Shoe size conversion table'!$J$6:$L$22,3))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MONTH(C2009:C16976)</f>
        <v>9</v>
      </c>
      <c r="O2009" s="8" t="n">
        <f aca="false">K2009*(1-L2009)</f>
        <v>129</v>
      </c>
    </row>
    <row r="2010" customFormat="false" ht="11.4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IF(G2010="Male",VLOOKUP(H2010,'Shoe size conversion table'!$B$6:$D$22,2),VLOOKUP(H2010,'Shoe size conversion table'!$J$6:$L$22,2))</f>
        <v>43-44</v>
      </c>
      <c r="J2010" s="12" t="n">
        <f aca="false">IF(G2010="Male",VLOOKUP(H2010,'Shoe size conversion table'!$B$6:$D$22,3),VLOOKUP(H2010,'Shoe size conversion table'!$J$6:$L$22,3))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MONTH(C2010:C16977)</f>
        <v>9</v>
      </c>
      <c r="O2010" s="8" t="n">
        <f aca="false">K2010*(1-L2010)</f>
        <v>151.2</v>
      </c>
    </row>
    <row r="2011" customFormat="false" ht="11.4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IF(G2011="Male",VLOOKUP(H2011,'Shoe size conversion table'!$B$6:$D$22,2),VLOOKUP(H2011,'Shoe size conversion table'!$J$6:$L$22,2))</f>
        <v>39-40</v>
      </c>
      <c r="J2011" s="12" t="n">
        <f aca="false">IF(G2011="Male",VLOOKUP(H2011,'Shoe size conversion table'!$B$6:$D$22,3),VLOOKUP(H2011,'Shoe size conversion table'!$J$6:$L$22,3))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MONTH(C2011:C16978)</f>
        <v>9</v>
      </c>
      <c r="O2011" s="8" t="n">
        <f aca="false">K2011*(1-L2011)</f>
        <v>149</v>
      </c>
    </row>
    <row r="2012" customFormat="false" ht="11.4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IF(G2012="Male",VLOOKUP(H2012,'Shoe size conversion table'!$B$6:$D$22,2),VLOOKUP(H2012,'Shoe size conversion table'!$J$6:$L$22,2))</f>
        <v>39</v>
      </c>
      <c r="J2012" s="12" t="n">
        <f aca="false">IF(G2012="Male",VLOOKUP(H2012,'Shoe size conversion table'!$B$6:$D$22,3),VLOOKUP(H2012,'Shoe size conversion table'!$J$6:$L$22,3))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MONTH(C2012:C16979)</f>
        <v>9</v>
      </c>
      <c r="O2012" s="8" t="n">
        <f aca="false">K2012*(1-L2012)</f>
        <v>129</v>
      </c>
    </row>
    <row r="2013" customFormat="false" ht="11.4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IF(G2013="Male",VLOOKUP(H2013,'Shoe size conversion table'!$B$6:$D$22,2),VLOOKUP(H2013,'Shoe size conversion table'!$J$6:$L$22,2))</f>
        <v>39</v>
      </c>
      <c r="J2013" s="12" t="n">
        <f aca="false">IF(G2013="Male",VLOOKUP(H2013,'Shoe size conversion table'!$B$6:$D$22,3),VLOOKUP(H2013,'Shoe size conversion table'!$J$6:$L$22,3))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MONTH(C2013:C16980)</f>
        <v>9</v>
      </c>
      <c r="O2013" s="8" t="n">
        <f aca="false">K2013*(1-L2013)</f>
        <v>169</v>
      </c>
    </row>
    <row r="2014" customFormat="false" ht="11.4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IF(G2014="Male",VLOOKUP(H2014,'Shoe size conversion table'!$B$6:$D$22,2),VLOOKUP(H2014,'Shoe size conversion table'!$J$6:$L$22,2))</f>
        <v>43</v>
      </c>
      <c r="J2014" s="12" t="n">
        <f aca="false">IF(G2014="Male",VLOOKUP(H2014,'Shoe size conversion table'!$B$6:$D$22,3),VLOOKUP(H2014,'Shoe size conversion table'!$J$6:$L$22,3))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MONTH(C2014:C16981)</f>
        <v>9</v>
      </c>
      <c r="O2014" s="8" t="n">
        <f aca="false">K2014*(1-L2014)</f>
        <v>74.5</v>
      </c>
    </row>
    <row r="2015" customFormat="false" ht="11.4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IF(G2015="Male",VLOOKUP(H2015,'Shoe size conversion table'!$B$6:$D$22,2),VLOOKUP(H2015,'Shoe size conversion table'!$J$6:$L$22,2))</f>
        <v>38-39</v>
      </c>
      <c r="J2015" s="12" t="n">
        <f aca="false">IF(G2015="Male",VLOOKUP(H2015,'Shoe size conversion table'!$B$6:$D$22,3),VLOOKUP(H2015,'Shoe size conversion table'!$J$6:$L$22,3))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MONTH(C2015:C16982)</f>
        <v>9</v>
      </c>
      <c r="O2015" s="8" t="n">
        <f aca="false">K2015*(1-L2015)</f>
        <v>149</v>
      </c>
    </row>
    <row r="2016" customFormat="false" ht="11.4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IF(G2016="Male",VLOOKUP(H2016,'Shoe size conversion table'!$B$6:$D$22,2),VLOOKUP(H2016,'Shoe size conversion table'!$J$6:$L$22,2))</f>
        <v>43</v>
      </c>
      <c r="J2016" s="12" t="n">
        <f aca="false">IF(G2016="Male",VLOOKUP(H2016,'Shoe size conversion table'!$B$6:$D$22,3),VLOOKUP(H2016,'Shoe size conversion table'!$J$6:$L$22,3))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MONTH(C2016:C16983)</f>
        <v>9</v>
      </c>
      <c r="O2016" s="8" t="n">
        <f aca="false">K2016*(1-L2016)</f>
        <v>159</v>
      </c>
    </row>
    <row r="2017" customFormat="false" ht="11.4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IF(G2017="Male",VLOOKUP(H2017,'Shoe size conversion table'!$B$6:$D$22,2),VLOOKUP(H2017,'Shoe size conversion table'!$J$6:$L$22,2))</f>
        <v>39-40</v>
      </c>
      <c r="J2017" s="12" t="n">
        <f aca="false">IF(G2017="Male",VLOOKUP(H2017,'Shoe size conversion table'!$B$6:$D$22,3),VLOOKUP(H2017,'Shoe size conversion table'!$J$6:$L$22,3))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MONTH(C2017:C16984)</f>
        <v>9</v>
      </c>
      <c r="O2017" s="8" t="n">
        <f aca="false">K2017*(1-L2017)</f>
        <v>179</v>
      </c>
    </row>
    <row r="2018" customFormat="false" ht="11.4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IF(G2018="Male",VLOOKUP(H2018,'Shoe size conversion table'!$B$6:$D$22,2),VLOOKUP(H2018,'Shoe size conversion table'!$J$6:$L$22,2))</f>
        <v>42</v>
      </c>
      <c r="J2018" s="12" t="n">
        <f aca="false">IF(G2018="Male",VLOOKUP(H2018,'Shoe size conversion table'!$B$6:$D$22,3),VLOOKUP(H2018,'Shoe size conversion table'!$J$6:$L$22,3))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MONTH(C2018:C16985)</f>
        <v>9</v>
      </c>
      <c r="O2018" s="8" t="n">
        <f aca="false">K2018*(1-L2018)</f>
        <v>74.5</v>
      </c>
    </row>
    <row r="2019" customFormat="false" ht="11.4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IF(G2019="Male",VLOOKUP(H2019,'Shoe size conversion table'!$B$6:$D$22,2),VLOOKUP(H2019,'Shoe size conversion table'!$J$6:$L$22,2))</f>
        <v>39-40</v>
      </c>
      <c r="J2019" s="12" t="n">
        <f aca="false">IF(G2019="Male",VLOOKUP(H2019,'Shoe size conversion table'!$B$6:$D$22,3),VLOOKUP(H2019,'Shoe size conversion table'!$J$6:$L$22,3))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MONTH(C2019:C16986)</f>
        <v>9</v>
      </c>
      <c r="O2019" s="8" t="n">
        <f aca="false">K2019*(1-L2019)</f>
        <v>143.1</v>
      </c>
    </row>
    <row r="2020" customFormat="false" ht="11.4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IF(G2020="Male",VLOOKUP(H2020,'Shoe size conversion table'!$B$6:$D$22,2),VLOOKUP(H2020,'Shoe size conversion table'!$J$6:$L$22,2))</f>
        <v>39</v>
      </c>
      <c r="J2020" s="12" t="n">
        <f aca="false">IF(G2020="Male",VLOOKUP(H2020,'Shoe size conversion table'!$B$6:$D$22,3),VLOOKUP(H2020,'Shoe size conversion table'!$J$6:$L$22,3))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MONTH(C2020:C16987)</f>
        <v>9</v>
      </c>
      <c r="O2020" s="8" t="n">
        <f aca="false">K2020*(1-L2020)</f>
        <v>139</v>
      </c>
    </row>
    <row r="2021" customFormat="false" ht="11.4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IF(G2021="Male",VLOOKUP(H2021,'Shoe size conversion table'!$B$6:$D$22,2),VLOOKUP(H2021,'Shoe size conversion table'!$J$6:$L$22,2))</f>
        <v>43</v>
      </c>
      <c r="J2021" s="12" t="n">
        <f aca="false">IF(G2021="Male",VLOOKUP(H2021,'Shoe size conversion table'!$B$6:$D$22,3),VLOOKUP(H2021,'Shoe size conversion table'!$J$6:$L$22,3))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MONTH(C2021:C16988)</f>
        <v>9</v>
      </c>
      <c r="O2021" s="8" t="n">
        <f aca="false">K2021*(1-L2021)</f>
        <v>159</v>
      </c>
    </row>
    <row r="2022" customFormat="false" ht="11.4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IF(G2022="Male",VLOOKUP(H2022,'Shoe size conversion table'!$B$6:$D$22,2),VLOOKUP(H2022,'Shoe size conversion table'!$J$6:$L$22,2))</f>
        <v>48</v>
      </c>
      <c r="J2022" s="12" t="n">
        <f aca="false">IF(G2022="Male",VLOOKUP(H2022,'Shoe size conversion table'!$B$6:$D$22,3),VLOOKUP(H2022,'Shoe size conversion table'!$J$6:$L$22,3))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MONTH(C2022:C16989)</f>
        <v>9</v>
      </c>
      <c r="O2022" s="8" t="n">
        <f aca="false">K2022*(1-L2022)</f>
        <v>94.5</v>
      </c>
    </row>
    <row r="2023" customFormat="false" ht="11.4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IF(G2023="Male",VLOOKUP(H2023,'Shoe size conversion table'!$B$6:$D$22,2),VLOOKUP(H2023,'Shoe size conversion table'!$J$6:$L$22,2))</f>
        <v>41-42</v>
      </c>
      <c r="J2023" s="12" t="n">
        <f aca="false">IF(G2023="Male",VLOOKUP(H2023,'Shoe size conversion table'!$B$6:$D$22,3),VLOOKUP(H2023,'Shoe size conversion table'!$J$6:$L$22,3))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MONTH(C2023:C16990)</f>
        <v>9</v>
      </c>
      <c r="O2023" s="8" t="n">
        <f aca="false">K2023*(1-L2023)</f>
        <v>94.5</v>
      </c>
    </row>
    <row r="2024" customFormat="false" ht="11.4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IF(G2024="Male",VLOOKUP(H2024,'Shoe size conversion table'!$B$6:$D$22,2),VLOOKUP(H2024,'Shoe size conversion table'!$J$6:$L$22,2))</f>
        <v>37-38</v>
      </c>
      <c r="J2024" s="12" t="n">
        <f aca="false">IF(G2024="Male",VLOOKUP(H2024,'Shoe size conversion table'!$B$6:$D$22,3),VLOOKUP(H2024,'Shoe size conversion table'!$J$6:$L$22,3))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MONTH(C2024:C16991)</f>
        <v>9</v>
      </c>
      <c r="O2024" s="8" t="n">
        <f aca="false">K2024*(1-L2024)</f>
        <v>97.3</v>
      </c>
    </row>
    <row r="2025" customFormat="false" ht="11.4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IF(G2025="Male",VLOOKUP(H2025,'Shoe size conversion table'!$B$6:$D$22,2),VLOOKUP(H2025,'Shoe size conversion table'!$J$6:$L$22,2))</f>
        <v>42-43</v>
      </c>
      <c r="J2025" s="12" t="n">
        <f aca="false">IF(G2025="Male",VLOOKUP(H2025,'Shoe size conversion table'!$B$6:$D$22,3),VLOOKUP(H2025,'Shoe size conversion table'!$J$6:$L$22,3))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MONTH(C2025:C16992)</f>
        <v>9</v>
      </c>
      <c r="O2025" s="8" t="n">
        <f aca="false">K2025*(1-L2025)</f>
        <v>189</v>
      </c>
    </row>
    <row r="2026" customFormat="false" ht="11.4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IF(G2026="Male",VLOOKUP(H2026,'Shoe size conversion table'!$B$6:$D$22,2),VLOOKUP(H2026,'Shoe size conversion table'!$J$6:$L$22,2))</f>
        <v>43</v>
      </c>
      <c r="J2026" s="12" t="n">
        <f aca="false">IF(G2026="Male",VLOOKUP(H2026,'Shoe size conversion table'!$B$6:$D$22,3),VLOOKUP(H2026,'Shoe size conversion table'!$J$6:$L$22,3))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MONTH(C2026:C16993)</f>
        <v>9</v>
      </c>
      <c r="O2026" s="8" t="n">
        <f aca="false">K2026*(1-L2026)</f>
        <v>159</v>
      </c>
    </row>
    <row r="2027" customFormat="false" ht="11.4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IF(G2027="Male",VLOOKUP(H2027,'Shoe size conversion table'!$B$6:$D$22,2),VLOOKUP(H2027,'Shoe size conversion table'!$J$6:$L$22,2))</f>
        <v>37-38</v>
      </c>
      <c r="J2027" s="12" t="n">
        <f aca="false">IF(G2027="Male",VLOOKUP(H2027,'Shoe size conversion table'!$B$6:$D$22,3),VLOOKUP(H2027,'Shoe size conversion table'!$J$6:$L$22,3))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MONTH(C2027:C16994)</f>
        <v>9</v>
      </c>
      <c r="O2027" s="8" t="n">
        <f aca="false">K2027*(1-L2027)</f>
        <v>179</v>
      </c>
    </row>
    <row r="2028" customFormat="false" ht="11.4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IF(G2028="Male",VLOOKUP(H2028,'Shoe size conversion table'!$B$6:$D$22,2),VLOOKUP(H2028,'Shoe size conversion table'!$J$6:$L$22,2))</f>
        <v>41-42</v>
      </c>
      <c r="J2028" s="12" t="n">
        <f aca="false">IF(G2028="Male",VLOOKUP(H2028,'Shoe size conversion table'!$B$6:$D$22,3),VLOOKUP(H2028,'Shoe size conversion table'!$J$6:$L$22,3))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MONTH(C2028:C16995)</f>
        <v>9</v>
      </c>
      <c r="O2028" s="8" t="n">
        <f aca="false">K2028*(1-L2028)</f>
        <v>179</v>
      </c>
    </row>
    <row r="2029" customFormat="false" ht="11.4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IF(G2029="Male",VLOOKUP(H2029,'Shoe size conversion table'!$B$6:$D$22,2),VLOOKUP(H2029,'Shoe size conversion table'!$J$6:$L$22,2))</f>
        <v>41</v>
      </c>
      <c r="J2029" s="12" t="n">
        <f aca="false">IF(G2029="Male",VLOOKUP(H2029,'Shoe size conversion table'!$B$6:$D$22,3),VLOOKUP(H2029,'Shoe size conversion table'!$J$6:$L$22,3))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MONTH(C2029:C16996)</f>
        <v>9</v>
      </c>
      <c r="O2029" s="8" t="n">
        <f aca="false">K2029*(1-L2029)</f>
        <v>79.5</v>
      </c>
    </row>
    <row r="2030" customFormat="false" ht="11.4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IF(G2030="Male",VLOOKUP(H2030,'Shoe size conversion table'!$B$6:$D$22,2),VLOOKUP(H2030,'Shoe size conversion table'!$J$6:$L$22,2))</f>
        <v>42-43</v>
      </c>
      <c r="J2030" s="12" t="n">
        <f aca="false">IF(G2030="Male",VLOOKUP(H2030,'Shoe size conversion table'!$B$6:$D$22,3),VLOOKUP(H2030,'Shoe size conversion table'!$J$6:$L$22,3))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MONTH(C2030:C16997)</f>
        <v>9</v>
      </c>
      <c r="O2030" s="8" t="n">
        <f aca="false">K2030*(1-L2030)</f>
        <v>149</v>
      </c>
    </row>
    <row r="2031" customFormat="false" ht="11.4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IF(G2031="Male",VLOOKUP(H2031,'Shoe size conversion table'!$B$6:$D$22,2),VLOOKUP(H2031,'Shoe size conversion table'!$J$6:$L$22,2))</f>
        <v>42</v>
      </c>
      <c r="J2031" s="12" t="n">
        <f aca="false">IF(G2031="Male",VLOOKUP(H2031,'Shoe size conversion table'!$B$6:$D$22,3),VLOOKUP(H2031,'Shoe size conversion table'!$J$6:$L$22,3))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MONTH(C2031:C16998)</f>
        <v>9</v>
      </c>
      <c r="O2031" s="8" t="n">
        <f aca="false">K2031*(1-L2031)</f>
        <v>179</v>
      </c>
    </row>
    <row r="2032" customFormat="false" ht="11.4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IF(G2032="Male",VLOOKUP(H2032,'Shoe size conversion table'!$B$6:$D$22,2),VLOOKUP(H2032,'Shoe size conversion table'!$J$6:$L$22,2))</f>
        <v>40-41</v>
      </c>
      <c r="J2032" s="12" t="n">
        <f aca="false">IF(G2032="Male",VLOOKUP(H2032,'Shoe size conversion table'!$B$6:$D$22,3),VLOOKUP(H2032,'Shoe size conversion table'!$J$6:$L$22,3))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MONTH(C2032:C16999)</f>
        <v>9</v>
      </c>
      <c r="O2032" s="8" t="n">
        <f aca="false">K2032*(1-L2032)</f>
        <v>151.2</v>
      </c>
    </row>
    <row r="2033" customFormat="false" ht="11.4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IF(G2033="Male",VLOOKUP(H2033,'Shoe size conversion table'!$B$6:$D$22,2),VLOOKUP(H2033,'Shoe size conversion table'!$J$6:$L$22,2))</f>
        <v>42-43</v>
      </c>
      <c r="J2033" s="12" t="n">
        <f aca="false">IF(G2033="Male",VLOOKUP(H2033,'Shoe size conversion table'!$B$6:$D$22,3),VLOOKUP(H2033,'Shoe size conversion table'!$J$6:$L$22,3))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MONTH(C2033:C17000)</f>
        <v>9</v>
      </c>
      <c r="O2033" s="8" t="n">
        <f aca="false">K2033*(1-L2033)</f>
        <v>90.3</v>
      </c>
    </row>
    <row r="2034" customFormat="false" ht="11.4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IF(G2034="Male",VLOOKUP(H2034,'Shoe size conversion table'!$B$6:$D$22,2),VLOOKUP(H2034,'Shoe size conversion table'!$J$6:$L$22,2))</f>
        <v>37-38</v>
      </c>
      <c r="J2034" s="12" t="n">
        <f aca="false">IF(G2034="Male",VLOOKUP(H2034,'Shoe size conversion table'!$B$6:$D$22,3),VLOOKUP(H2034,'Shoe size conversion table'!$J$6:$L$22,3))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MONTH(C2034:C17001)</f>
        <v>9</v>
      </c>
      <c r="O2034" s="8" t="n">
        <f aca="false">K2034*(1-L2034)</f>
        <v>104.3</v>
      </c>
    </row>
    <row r="2035" customFormat="false" ht="11.4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IF(G2035="Male",VLOOKUP(H2035,'Shoe size conversion table'!$B$6:$D$22,2),VLOOKUP(H2035,'Shoe size conversion table'!$J$6:$L$22,2))</f>
        <v>39-40</v>
      </c>
      <c r="J2035" s="12" t="n">
        <f aca="false">IF(G2035="Male",VLOOKUP(H2035,'Shoe size conversion table'!$B$6:$D$22,3),VLOOKUP(H2035,'Shoe size conversion table'!$J$6:$L$22,3))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MONTH(C2035:C17002)</f>
        <v>9</v>
      </c>
      <c r="O2035" s="8" t="n">
        <f aca="false">K2035*(1-L2035)</f>
        <v>111.3</v>
      </c>
    </row>
    <row r="2036" customFormat="false" ht="11.4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IF(G2036="Male",VLOOKUP(H2036,'Shoe size conversion table'!$B$6:$D$22,2),VLOOKUP(H2036,'Shoe size conversion table'!$J$6:$L$22,2))</f>
        <v>38-39</v>
      </c>
      <c r="J2036" s="12" t="n">
        <f aca="false">IF(G2036="Male",VLOOKUP(H2036,'Shoe size conversion table'!$B$6:$D$22,3),VLOOKUP(H2036,'Shoe size conversion table'!$J$6:$L$22,3))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MONTH(C2036:C17003)</f>
        <v>9</v>
      </c>
      <c r="O2036" s="8" t="n">
        <f aca="false">K2036*(1-L2036)</f>
        <v>129</v>
      </c>
    </row>
    <row r="2037" customFormat="false" ht="11.4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IF(G2037="Male",VLOOKUP(H2037,'Shoe size conversion table'!$B$6:$D$22,2),VLOOKUP(H2037,'Shoe size conversion table'!$J$6:$L$22,2))</f>
        <v>38</v>
      </c>
      <c r="J2037" s="12" t="n">
        <f aca="false">IF(G2037="Male",VLOOKUP(H2037,'Shoe size conversion table'!$B$6:$D$22,3),VLOOKUP(H2037,'Shoe size conversion table'!$J$6:$L$22,3))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MONTH(C2037:C17004)</f>
        <v>9</v>
      </c>
      <c r="O2037" s="8" t="n">
        <f aca="false">K2037*(1-L2037)</f>
        <v>90.3</v>
      </c>
    </row>
    <row r="2038" customFormat="false" ht="11.4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IF(G2038="Male",VLOOKUP(H2038,'Shoe size conversion table'!$B$6:$D$22,2),VLOOKUP(H2038,'Shoe size conversion table'!$J$6:$L$22,2))</f>
        <v>43</v>
      </c>
      <c r="J2038" s="12" t="n">
        <f aca="false">IF(G2038="Male",VLOOKUP(H2038,'Shoe size conversion table'!$B$6:$D$22,3),VLOOKUP(H2038,'Shoe size conversion table'!$J$6:$L$22,3))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MONTH(C2038:C17005)</f>
        <v>9</v>
      </c>
      <c r="O2038" s="8" t="n">
        <f aca="false">K2038*(1-L2038)</f>
        <v>94.5</v>
      </c>
    </row>
    <row r="2039" customFormat="false" ht="11.4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IF(G2039="Male",VLOOKUP(H2039,'Shoe size conversion table'!$B$6:$D$22,2),VLOOKUP(H2039,'Shoe size conversion table'!$J$6:$L$22,2))</f>
        <v>42-43</v>
      </c>
      <c r="J2039" s="12" t="n">
        <f aca="false">IF(G2039="Male",VLOOKUP(H2039,'Shoe size conversion table'!$B$6:$D$22,3),VLOOKUP(H2039,'Shoe size conversion table'!$J$6:$L$22,3))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MONTH(C2039:C17006)</f>
        <v>9</v>
      </c>
      <c r="O2039" s="8" t="n">
        <f aca="false">K2039*(1-L2039)</f>
        <v>139.3</v>
      </c>
    </row>
    <row r="2040" customFormat="false" ht="11.4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IF(G2040="Male",VLOOKUP(H2040,'Shoe size conversion table'!$B$6:$D$22,2),VLOOKUP(H2040,'Shoe size conversion table'!$J$6:$L$22,2))</f>
        <v>37-38</v>
      </c>
      <c r="J2040" s="12" t="n">
        <f aca="false">IF(G2040="Male",VLOOKUP(H2040,'Shoe size conversion table'!$B$6:$D$22,3),VLOOKUP(H2040,'Shoe size conversion table'!$J$6:$L$22,3))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MONTH(C2040:C17007)</f>
        <v>9</v>
      </c>
      <c r="O2040" s="8" t="n">
        <f aca="false">K2040*(1-L2040)</f>
        <v>104.3</v>
      </c>
    </row>
    <row r="2041" customFormat="false" ht="11.4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IF(G2041="Male",VLOOKUP(H2041,'Shoe size conversion table'!$B$6:$D$22,2),VLOOKUP(H2041,'Shoe size conversion table'!$J$6:$L$22,2))</f>
        <v>39</v>
      </c>
      <c r="J2041" s="12" t="n">
        <f aca="false">IF(G2041="Male",VLOOKUP(H2041,'Shoe size conversion table'!$B$6:$D$22,3),VLOOKUP(H2041,'Shoe size conversion table'!$J$6:$L$22,3))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MONTH(C2041:C17008)</f>
        <v>9</v>
      </c>
      <c r="O2041" s="8" t="n">
        <f aca="false">K2041*(1-L2041)</f>
        <v>99.5</v>
      </c>
    </row>
    <row r="2042" customFormat="false" ht="11.4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IF(G2042="Male",VLOOKUP(H2042,'Shoe size conversion table'!$B$6:$D$22,2),VLOOKUP(H2042,'Shoe size conversion table'!$J$6:$L$22,2))</f>
        <v>43-44</v>
      </c>
      <c r="J2042" s="12" t="n">
        <f aca="false">IF(G2042="Male",VLOOKUP(H2042,'Shoe size conversion table'!$B$6:$D$22,3),VLOOKUP(H2042,'Shoe size conversion table'!$J$6:$L$22,3))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MONTH(C2042:C17009)</f>
        <v>9</v>
      </c>
      <c r="O2042" s="8" t="n">
        <f aca="false">K2042*(1-L2042)</f>
        <v>118.3</v>
      </c>
    </row>
    <row r="2043" customFormat="false" ht="11.4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IF(G2043="Male",VLOOKUP(H2043,'Shoe size conversion table'!$B$6:$D$22,2),VLOOKUP(H2043,'Shoe size conversion table'!$J$6:$L$22,2))</f>
        <v>42</v>
      </c>
      <c r="J2043" s="12" t="n">
        <f aca="false">IF(G2043="Male",VLOOKUP(H2043,'Shoe size conversion table'!$B$6:$D$22,3),VLOOKUP(H2043,'Shoe size conversion table'!$J$6:$L$22,3))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MONTH(C2043:C17010)</f>
        <v>9</v>
      </c>
      <c r="O2043" s="8" t="n">
        <f aca="false">K2043*(1-L2043)</f>
        <v>139</v>
      </c>
    </row>
    <row r="2044" customFormat="false" ht="11.4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IF(G2044="Male",VLOOKUP(H2044,'Shoe size conversion table'!$B$6:$D$22,2),VLOOKUP(H2044,'Shoe size conversion table'!$J$6:$L$22,2))</f>
        <v>42-43</v>
      </c>
      <c r="J2044" s="12" t="n">
        <f aca="false">IF(G2044="Male",VLOOKUP(H2044,'Shoe size conversion table'!$B$6:$D$22,3),VLOOKUP(H2044,'Shoe size conversion table'!$J$6:$L$22,3))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MONTH(C2044:C17011)</f>
        <v>9</v>
      </c>
      <c r="O2044" s="8" t="n">
        <f aca="false">K2044*(1-L2044)</f>
        <v>90.3</v>
      </c>
    </row>
    <row r="2045" customFormat="false" ht="11.4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IF(G2045="Male",VLOOKUP(H2045,'Shoe size conversion table'!$B$6:$D$22,2),VLOOKUP(H2045,'Shoe size conversion table'!$J$6:$L$22,2))</f>
        <v>37-38</v>
      </c>
      <c r="J2045" s="12" t="n">
        <f aca="false">IF(G2045="Male",VLOOKUP(H2045,'Shoe size conversion table'!$B$6:$D$22,3),VLOOKUP(H2045,'Shoe size conversion table'!$J$6:$L$22,3))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MONTH(C2045:C17012)</f>
        <v>9</v>
      </c>
      <c r="O2045" s="8" t="n">
        <f aca="false">K2045*(1-L2045)</f>
        <v>69.5</v>
      </c>
    </row>
    <row r="2046" customFormat="false" ht="11.4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IF(G2046="Male",VLOOKUP(H2046,'Shoe size conversion table'!$B$6:$D$22,2),VLOOKUP(H2046,'Shoe size conversion table'!$J$6:$L$22,2))</f>
        <v>44</v>
      </c>
      <c r="J2046" s="12" t="n">
        <f aca="false">IF(G2046="Male",VLOOKUP(H2046,'Shoe size conversion table'!$B$6:$D$22,3),VLOOKUP(H2046,'Shoe size conversion table'!$J$6:$L$22,3))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MONTH(C2046:C17013)</f>
        <v>9</v>
      </c>
      <c r="O2046" s="8" t="n">
        <f aca="false">K2046*(1-L2046)</f>
        <v>152.1</v>
      </c>
    </row>
    <row r="2047" customFormat="false" ht="11.4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IF(G2047="Male",VLOOKUP(H2047,'Shoe size conversion table'!$B$6:$D$22,2),VLOOKUP(H2047,'Shoe size conversion table'!$J$6:$L$22,2))</f>
        <v>42-43</v>
      </c>
      <c r="J2047" s="12" t="n">
        <f aca="false">IF(G2047="Male",VLOOKUP(H2047,'Shoe size conversion table'!$B$6:$D$22,3),VLOOKUP(H2047,'Shoe size conversion table'!$J$6:$L$22,3))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MONTH(C2047:C17014)</f>
        <v>9</v>
      </c>
      <c r="O2047" s="8" t="n">
        <f aca="false">K2047*(1-L2047)</f>
        <v>143.2</v>
      </c>
    </row>
    <row r="2048" customFormat="false" ht="11.4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IF(G2048="Male",VLOOKUP(H2048,'Shoe size conversion table'!$B$6:$D$22,2),VLOOKUP(H2048,'Shoe size conversion table'!$J$6:$L$22,2))</f>
        <v>38-39</v>
      </c>
      <c r="J2048" s="12" t="n">
        <f aca="false">IF(G2048="Male",VLOOKUP(H2048,'Shoe size conversion table'!$B$6:$D$22,3),VLOOKUP(H2048,'Shoe size conversion table'!$J$6:$L$22,3))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MONTH(C2048:C17015)</f>
        <v>9</v>
      </c>
      <c r="O2048" s="8" t="n">
        <f aca="false">K2048*(1-L2048)</f>
        <v>129</v>
      </c>
    </row>
    <row r="2049" customFormat="false" ht="11.4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IF(G2049="Male",VLOOKUP(H2049,'Shoe size conversion table'!$B$6:$D$22,2),VLOOKUP(H2049,'Shoe size conversion table'!$J$6:$L$22,2))</f>
        <v>41-42</v>
      </c>
      <c r="J2049" s="12" t="n">
        <f aca="false">IF(G2049="Male",VLOOKUP(H2049,'Shoe size conversion table'!$B$6:$D$22,3),VLOOKUP(H2049,'Shoe size conversion table'!$J$6:$L$22,3))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MONTH(C2049:C17016)</f>
        <v>9</v>
      </c>
      <c r="O2049" s="8" t="n">
        <f aca="false">K2049*(1-L2049)</f>
        <v>143.2</v>
      </c>
    </row>
    <row r="2050" customFormat="false" ht="11.4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IF(G2050="Male",VLOOKUP(H2050,'Shoe size conversion table'!$B$6:$D$22,2),VLOOKUP(H2050,'Shoe size conversion table'!$J$6:$L$22,2))</f>
        <v>42</v>
      </c>
      <c r="J2050" s="12" t="n">
        <f aca="false">IF(G2050="Male",VLOOKUP(H2050,'Shoe size conversion table'!$B$6:$D$22,3),VLOOKUP(H2050,'Shoe size conversion table'!$J$6:$L$22,3))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MONTH(C2050:C17017)</f>
        <v>9</v>
      </c>
      <c r="O2050" s="8" t="n">
        <f aca="false">K2050*(1-L2050)</f>
        <v>139</v>
      </c>
    </row>
    <row r="2051" customFormat="false" ht="11.4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IF(G2051="Male",VLOOKUP(H2051,'Shoe size conversion table'!$B$6:$D$22,2),VLOOKUP(H2051,'Shoe size conversion table'!$J$6:$L$22,2))</f>
        <v>38</v>
      </c>
      <c r="J2051" s="12" t="n">
        <f aca="false">IF(G2051="Male",VLOOKUP(H2051,'Shoe size conversion table'!$B$6:$D$22,3),VLOOKUP(H2051,'Shoe size conversion table'!$J$6:$L$22,3))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MONTH(C2051:C17018)</f>
        <v>9</v>
      </c>
      <c r="O2051" s="8" t="n">
        <f aca="false">K2051*(1-L2051)</f>
        <v>199</v>
      </c>
    </row>
    <row r="2052" customFormat="false" ht="11.4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IF(G2052="Male",VLOOKUP(H2052,'Shoe size conversion table'!$B$6:$D$22,2),VLOOKUP(H2052,'Shoe size conversion table'!$J$6:$L$22,2))</f>
        <v>43-44</v>
      </c>
      <c r="J2052" s="12" t="n">
        <f aca="false">IF(G2052="Male",VLOOKUP(H2052,'Shoe size conversion table'!$B$6:$D$22,3),VLOOKUP(H2052,'Shoe size conversion table'!$J$6:$L$22,3))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MONTH(C2052:C17019)</f>
        <v>9</v>
      </c>
      <c r="O2052" s="8" t="n">
        <f aca="false">K2052*(1-L2052)</f>
        <v>199</v>
      </c>
    </row>
    <row r="2053" customFormat="false" ht="11.4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IF(G2053="Male",VLOOKUP(H2053,'Shoe size conversion table'!$B$6:$D$22,2),VLOOKUP(H2053,'Shoe size conversion table'!$J$6:$L$22,2))</f>
        <v>42-43</v>
      </c>
      <c r="J2053" s="12" t="n">
        <f aca="false">IF(G2053="Male",VLOOKUP(H2053,'Shoe size conversion table'!$B$6:$D$22,3),VLOOKUP(H2053,'Shoe size conversion table'!$J$6:$L$22,3))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MONTH(C2053:C17020)</f>
        <v>9</v>
      </c>
      <c r="O2053" s="8" t="n">
        <f aca="false">K2053*(1-L2053)</f>
        <v>139</v>
      </c>
    </row>
    <row r="2054" customFormat="false" ht="11.4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IF(G2054="Male",VLOOKUP(H2054,'Shoe size conversion table'!$B$6:$D$22,2),VLOOKUP(H2054,'Shoe size conversion table'!$J$6:$L$22,2))</f>
        <v>39</v>
      </c>
      <c r="J2054" s="12" t="n">
        <f aca="false">IF(G2054="Male",VLOOKUP(H2054,'Shoe size conversion table'!$B$6:$D$22,3),VLOOKUP(H2054,'Shoe size conversion table'!$J$6:$L$22,3))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MONTH(C2054:C17021)</f>
        <v>9</v>
      </c>
      <c r="O2054" s="8" t="n">
        <f aca="false">K2054*(1-L2054)</f>
        <v>189</v>
      </c>
    </row>
    <row r="2055" customFormat="false" ht="11.4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IF(G2055="Male",VLOOKUP(H2055,'Shoe size conversion table'!$B$6:$D$22,2),VLOOKUP(H2055,'Shoe size conversion table'!$J$6:$L$22,2))</f>
        <v>37-38</v>
      </c>
      <c r="J2055" s="12" t="n">
        <f aca="false">IF(G2055="Male",VLOOKUP(H2055,'Shoe size conversion table'!$B$6:$D$22,3),VLOOKUP(H2055,'Shoe size conversion table'!$J$6:$L$22,3))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MONTH(C2055:C17022)</f>
        <v>9</v>
      </c>
      <c r="O2055" s="8" t="n">
        <f aca="false">K2055*(1-L2055)</f>
        <v>104.3</v>
      </c>
    </row>
    <row r="2056" customFormat="false" ht="11.4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IF(G2056="Male",VLOOKUP(H2056,'Shoe size conversion table'!$B$6:$D$22,2),VLOOKUP(H2056,'Shoe size conversion table'!$J$6:$L$22,2))</f>
        <v>43-44</v>
      </c>
      <c r="J2056" s="12" t="n">
        <f aca="false">IF(G2056="Male",VLOOKUP(H2056,'Shoe size conversion table'!$B$6:$D$22,3),VLOOKUP(H2056,'Shoe size conversion table'!$J$6:$L$22,3))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MONTH(C2056:C17023)</f>
        <v>9</v>
      </c>
      <c r="O2056" s="8" t="n">
        <f aca="false">K2056*(1-L2056)</f>
        <v>89.5</v>
      </c>
    </row>
    <row r="2057" customFormat="false" ht="11.4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IF(G2057="Male",VLOOKUP(H2057,'Shoe size conversion table'!$B$6:$D$22,2),VLOOKUP(H2057,'Shoe size conversion table'!$J$6:$L$22,2))</f>
        <v>42</v>
      </c>
      <c r="J2057" s="12" t="n">
        <f aca="false">IF(G2057="Male",VLOOKUP(H2057,'Shoe size conversion table'!$B$6:$D$22,3),VLOOKUP(H2057,'Shoe size conversion table'!$J$6:$L$22,3))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MONTH(C2057:C17024)</f>
        <v>9</v>
      </c>
      <c r="O2057" s="8" t="n">
        <f aca="false">K2057*(1-L2057)</f>
        <v>139</v>
      </c>
    </row>
    <row r="2058" customFormat="false" ht="11.4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IF(G2058="Male",VLOOKUP(H2058,'Shoe size conversion table'!$B$6:$D$22,2),VLOOKUP(H2058,'Shoe size conversion table'!$J$6:$L$22,2))</f>
        <v>44-45</v>
      </c>
      <c r="J2058" s="12" t="n">
        <f aca="false">IF(G2058="Male",VLOOKUP(H2058,'Shoe size conversion table'!$B$6:$D$22,3),VLOOKUP(H2058,'Shoe size conversion table'!$J$6:$L$22,3))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MONTH(C2058:C17025)</f>
        <v>9</v>
      </c>
      <c r="O2058" s="8" t="n">
        <f aca="false">K2058*(1-L2058)</f>
        <v>132.3</v>
      </c>
    </row>
    <row r="2059" customFormat="false" ht="11.4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IF(G2059="Male",VLOOKUP(H2059,'Shoe size conversion table'!$B$6:$D$22,2),VLOOKUP(H2059,'Shoe size conversion table'!$J$6:$L$22,2))</f>
        <v>39-40</v>
      </c>
      <c r="J2059" s="12" t="n">
        <f aca="false">IF(G2059="Male",VLOOKUP(H2059,'Shoe size conversion table'!$B$6:$D$22,3),VLOOKUP(H2059,'Shoe size conversion table'!$J$6:$L$22,3))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MONTH(C2059:C17026)</f>
        <v>9</v>
      </c>
      <c r="O2059" s="8" t="n">
        <f aca="false">K2059*(1-L2059)</f>
        <v>149</v>
      </c>
    </row>
    <row r="2060" customFormat="false" ht="11.4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IF(G2060="Male",VLOOKUP(H2060,'Shoe size conversion table'!$B$6:$D$22,2),VLOOKUP(H2060,'Shoe size conversion table'!$J$6:$L$22,2))</f>
        <v>40-41</v>
      </c>
      <c r="J2060" s="12" t="n">
        <f aca="false">IF(G2060="Male",VLOOKUP(H2060,'Shoe size conversion table'!$B$6:$D$22,3),VLOOKUP(H2060,'Shoe size conversion table'!$J$6:$L$22,3))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MONTH(C2060:C17027)</f>
        <v>9</v>
      </c>
      <c r="O2060" s="8" t="n">
        <f aca="false">K2060*(1-L2060)</f>
        <v>129</v>
      </c>
    </row>
    <row r="2061" customFormat="false" ht="11.4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IF(G2061="Male",VLOOKUP(H2061,'Shoe size conversion table'!$B$6:$D$22,2),VLOOKUP(H2061,'Shoe size conversion table'!$J$6:$L$22,2))</f>
        <v>39</v>
      </c>
      <c r="J2061" s="12" t="n">
        <f aca="false">IF(G2061="Male",VLOOKUP(H2061,'Shoe size conversion table'!$B$6:$D$22,3),VLOOKUP(H2061,'Shoe size conversion table'!$J$6:$L$22,3))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MONTH(C2061:C17028)</f>
        <v>9</v>
      </c>
      <c r="O2061" s="8" t="n">
        <f aca="false">K2061*(1-L2061)</f>
        <v>199</v>
      </c>
    </row>
    <row r="2062" customFormat="false" ht="11.4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IF(G2062="Male",VLOOKUP(H2062,'Shoe size conversion table'!$B$6:$D$22,2),VLOOKUP(H2062,'Shoe size conversion table'!$J$6:$L$22,2))</f>
        <v>38-39</v>
      </c>
      <c r="J2062" s="12" t="n">
        <f aca="false">IF(G2062="Male",VLOOKUP(H2062,'Shoe size conversion table'!$B$6:$D$22,3),VLOOKUP(H2062,'Shoe size conversion table'!$J$6:$L$22,3))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MONTH(C2062:C17029)</f>
        <v>9</v>
      </c>
      <c r="O2062" s="8" t="n">
        <f aca="false">K2062*(1-L2062)</f>
        <v>116.1</v>
      </c>
    </row>
    <row r="2063" customFormat="false" ht="11.4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IF(G2063="Male",VLOOKUP(H2063,'Shoe size conversion table'!$B$6:$D$22,2),VLOOKUP(H2063,'Shoe size conversion table'!$J$6:$L$22,2))</f>
        <v>38</v>
      </c>
      <c r="J2063" s="12" t="n">
        <f aca="false">IF(G2063="Male",VLOOKUP(H2063,'Shoe size conversion table'!$B$6:$D$22,3),VLOOKUP(H2063,'Shoe size conversion table'!$J$6:$L$22,3))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MONTH(C2063:C17030)</f>
        <v>9</v>
      </c>
      <c r="O2063" s="8" t="n">
        <f aca="false">K2063*(1-L2063)</f>
        <v>132.3</v>
      </c>
    </row>
    <row r="2064" customFormat="false" ht="11.4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IF(G2064="Male",VLOOKUP(H2064,'Shoe size conversion table'!$B$6:$D$22,2),VLOOKUP(H2064,'Shoe size conversion table'!$J$6:$L$22,2))</f>
        <v>48</v>
      </c>
      <c r="J2064" s="12" t="n">
        <f aca="false">IF(G2064="Male",VLOOKUP(H2064,'Shoe size conversion table'!$B$6:$D$22,3),VLOOKUP(H2064,'Shoe size conversion table'!$J$6:$L$22,3))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MONTH(C2064:C17031)</f>
        <v>9</v>
      </c>
      <c r="O2064" s="8" t="n">
        <f aca="false">K2064*(1-L2064)</f>
        <v>139.3</v>
      </c>
    </row>
    <row r="2065" customFormat="false" ht="11.4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IF(G2065="Male",VLOOKUP(H2065,'Shoe size conversion table'!$B$6:$D$22,2),VLOOKUP(H2065,'Shoe size conversion table'!$J$6:$L$22,2))</f>
        <v>43</v>
      </c>
      <c r="J2065" s="12" t="n">
        <f aca="false">IF(G2065="Male",VLOOKUP(H2065,'Shoe size conversion table'!$B$6:$D$22,3),VLOOKUP(H2065,'Shoe size conversion table'!$J$6:$L$22,3))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MONTH(C2065:C17032)</f>
        <v>9</v>
      </c>
      <c r="O2065" s="8" t="n">
        <f aca="false">K2065*(1-L2065)</f>
        <v>161.1</v>
      </c>
    </row>
    <row r="2066" customFormat="false" ht="11.4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IF(G2066="Male",VLOOKUP(H2066,'Shoe size conversion table'!$B$6:$D$22,2),VLOOKUP(H2066,'Shoe size conversion table'!$J$6:$L$22,2))</f>
        <v>43</v>
      </c>
      <c r="J2066" s="12" t="n">
        <f aca="false">IF(G2066="Male",VLOOKUP(H2066,'Shoe size conversion table'!$B$6:$D$22,3),VLOOKUP(H2066,'Shoe size conversion table'!$J$6:$L$22,3))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MONTH(C2066:C17033)</f>
        <v>9</v>
      </c>
      <c r="O2066" s="8" t="n">
        <f aca="false">K2066*(1-L2066)</f>
        <v>74.5</v>
      </c>
    </row>
    <row r="2067" customFormat="false" ht="11.4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IF(G2067="Male",VLOOKUP(H2067,'Shoe size conversion table'!$B$6:$D$22,2),VLOOKUP(H2067,'Shoe size conversion table'!$J$6:$L$22,2))</f>
        <v>45</v>
      </c>
      <c r="J2067" s="12" t="n">
        <f aca="false">IF(G2067="Male",VLOOKUP(H2067,'Shoe size conversion table'!$B$6:$D$22,3),VLOOKUP(H2067,'Shoe size conversion table'!$J$6:$L$22,3))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MONTH(C2067:C17034)</f>
        <v>9</v>
      </c>
      <c r="O2067" s="8" t="n">
        <f aca="false">K2067*(1-L2067)</f>
        <v>169</v>
      </c>
    </row>
    <row r="2068" customFormat="false" ht="11.4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IF(G2068="Male",VLOOKUP(H2068,'Shoe size conversion table'!$B$6:$D$22,2),VLOOKUP(H2068,'Shoe size conversion table'!$J$6:$L$22,2))</f>
        <v>42-43</v>
      </c>
      <c r="J2068" s="12" t="n">
        <f aca="false">IF(G2068="Male",VLOOKUP(H2068,'Shoe size conversion table'!$B$6:$D$22,3),VLOOKUP(H2068,'Shoe size conversion table'!$J$6:$L$22,3))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MONTH(C2068:C17035)</f>
        <v>9</v>
      </c>
      <c r="O2068" s="8" t="n">
        <f aca="false">K2068*(1-L2068)</f>
        <v>139</v>
      </c>
    </row>
    <row r="2069" customFormat="false" ht="11.4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IF(G2069="Male",VLOOKUP(H2069,'Shoe size conversion table'!$B$6:$D$22,2),VLOOKUP(H2069,'Shoe size conversion table'!$J$6:$L$22,2))</f>
        <v>42-43</v>
      </c>
      <c r="J2069" s="12" t="n">
        <f aca="false">IF(G2069="Male",VLOOKUP(H2069,'Shoe size conversion table'!$B$6:$D$22,3),VLOOKUP(H2069,'Shoe size conversion table'!$J$6:$L$22,3))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MONTH(C2069:C17036)</f>
        <v>9</v>
      </c>
      <c r="O2069" s="8" t="n">
        <f aca="false">K2069*(1-L2069)</f>
        <v>139.3</v>
      </c>
    </row>
    <row r="2070" customFormat="false" ht="11.4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IF(G2070="Male",VLOOKUP(H2070,'Shoe size conversion table'!$B$6:$D$22,2),VLOOKUP(H2070,'Shoe size conversion table'!$J$6:$L$22,2))</f>
        <v>38-39</v>
      </c>
      <c r="J2070" s="12" t="n">
        <f aca="false">IF(G2070="Male",VLOOKUP(H2070,'Shoe size conversion table'!$B$6:$D$22,3),VLOOKUP(H2070,'Shoe size conversion table'!$J$6:$L$22,3))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MONTH(C2070:C17037)</f>
        <v>9</v>
      </c>
      <c r="O2070" s="8" t="n">
        <f aca="false">K2070*(1-L2070)</f>
        <v>129</v>
      </c>
    </row>
    <row r="2071" customFormat="false" ht="11.4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IF(G2071="Male",VLOOKUP(H2071,'Shoe size conversion table'!$B$6:$D$22,2),VLOOKUP(H2071,'Shoe size conversion table'!$J$6:$L$22,2))</f>
        <v>41</v>
      </c>
      <c r="J2071" s="12" t="n">
        <f aca="false">IF(G2071="Male",VLOOKUP(H2071,'Shoe size conversion table'!$B$6:$D$22,3),VLOOKUP(H2071,'Shoe size conversion table'!$J$6:$L$22,3))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MONTH(C2071:C17038)</f>
        <v>9</v>
      </c>
      <c r="O2071" s="8" t="n">
        <f aca="false">K2071*(1-L2071)</f>
        <v>97.3</v>
      </c>
    </row>
    <row r="2072" customFormat="false" ht="11.4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IF(G2072="Male",VLOOKUP(H2072,'Shoe size conversion table'!$B$6:$D$22,2),VLOOKUP(H2072,'Shoe size conversion table'!$J$6:$L$22,2))</f>
        <v>39-40</v>
      </c>
      <c r="J2072" s="12" t="n">
        <f aca="false">IF(G2072="Male",VLOOKUP(H2072,'Shoe size conversion table'!$B$6:$D$22,3),VLOOKUP(H2072,'Shoe size conversion table'!$J$6:$L$22,3))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MONTH(C2072:C17039)</f>
        <v>9</v>
      </c>
      <c r="O2072" s="8" t="n">
        <f aca="false">K2072*(1-L2072)</f>
        <v>143.1</v>
      </c>
    </row>
    <row r="2073" customFormat="false" ht="11.4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IF(G2073="Male",VLOOKUP(H2073,'Shoe size conversion table'!$B$6:$D$22,2),VLOOKUP(H2073,'Shoe size conversion table'!$J$6:$L$22,2))</f>
        <v>40-41</v>
      </c>
      <c r="J2073" s="12" t="n">
        <f aca="false">IF(G2073="Male",VLOOKUP(H2073,'Shoe size conversion table'!$B$6:$D$22,3),VLOOKUP(H2073,'Shoe size conversion table'!$J$6:$L$22,3))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MONTH(C2073:C17040)</f>
        <v>9</v>
      </c>
      <c r="O2073" s="8" t="n">
        <f aca="false">K2073*(1-L2073)</f>
        <v>199</v>
      </c>
    </row>
    <row r="2074" customFormat="false" ht="11.4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IF(G2074="Male",VLOOKUP(H2074,'Shoe size conversion table'!$B$6:$D$22,2),VLOOKUP(H2074,'Shoe size conversion table'!$J$6:$L$22,2))</f>
        <v>38</v>
      </c>
      <c r="J2074" s="12" t="n">
        <f aca="false">IF(G2074="Male",VLOOKUP(H2074,'Shoe size conversion table'!$B$6:$D$22,3),VLOOKUP(H2074,'Shoe size conversion table'!$J$6:$L$22,3))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MONTH(C2074:C17041)</f>
        <v>9</v>
      </c>
      <c r="O2074" s="8" t="n">
        <f aca="false">K2074*(1-L2074)</f>
        <v>179</v>
      </c>
    </row>
    <row r="2075" customFormat="false" ht="11.4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IF(G2075="Male",VLOOKUP(H2075,'Shoe size conversion table'!$B$6:$D$22,2),VLOOKUP(H2075,'Shoe size conversion table'!$J$6:$L$22,2))</f>
        <v>42-43</v>
      </c>
      <c r="J2075" s="12" t="n">
        <f aca="false">IF(G2075="Male",VLOOKUP(H2075,'Shoe size conversion table'!$B$6:$D$22,3),VLOOKUP(H2075,'Shoe size conversion table'!$J$6:$L$22,3))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MONTH(C2075:C17042)</f>
        <v>9</v>
      </c>
      <c r="O2075" s="8" t="n">
        <f aca="false">K2075*(1-L2075)</f>
        <v>149</v>
      </c>
    </row>
    <row r="2076" customFormat="false" ht="11.4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IF(G2076="Male",VLOOKUP(H2076,'Shoe size conversion table'!$B$6:$D$22,2),VLOOKUP(H2076,'Shoe size conversion table'!$J$6:$L$22,2))</f>
        <v>40-41</v>
      </c>
      <c r="J2076" s="12" t="n">
        <f aca="false">IF(G2076="Male",VLOOKUP(H2076,'Shoe size conversion table'!$B$6:$D$22,3),VLOOKUP(H2076,'Shoe size conversion table'!$J$6:$L$22,3))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MONTH(C2076:C17043)</f>
        <v>9</v>
      </c>
      <c r="O2076" s="8" t="n">
        <f aca="false">K2076*(1-L2076)</f>
        <v>151.2</v>
      </c>
    </row>
    <row r="2077" customFormat="false" ht="11.4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IF(G2077="Male",VLOOKUP(H2077,'Shoe size conversion table'!$B$6:$D$22,2),VLOOKUP(H2077,'Shoe size conversion table'!$J$6:$L$22,2))</f>
        <v>43-44</v>
      </c>
      <c r="J2077" s="12" t="n">
        <f aca="false">IF(G2077="Male",VLOOKUP(H2077,'Shoe size conversion table'!$B$6:$D$22,3),VLOOKUP(H2077,'Shoe size conversion table'!$J$6:$L$22,3))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MONTH(C2077:C17044)</f>
        <v>9</v>
      </c>
      <c r="O2077" s="8" t="n">
        <f aca="false">K2077*(1-L2077)</f>
        <v>199</v>
      </c>
    </row>
    <row r="2078" customFormat="false" ht="11.4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IF(G2078="Male",VLOOKUP(H2078,'Shoe size conversion table'!$B$6:$D$22,2),VLOOKUP(H2078,'Shoe size conversion table'!$J$6:$L$22,2))</f>
        <v>39</v>
      </c>
      <c r="J2078" s="12" t="n">
        <f aca="false">IF(G2078="Male",VLOOKUP(H2078,'Shoe size conversion table'!$B$6:$D$22,3),VLOOKUP(H2078,'Shoe size conversion table'!$J$6:$L$22,3))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MONTH(C2078:C17045)</f>
        <v>9</v>
      </c>
      <c r="O2078" s="8" t="n">
        <f aca="false">K2078*(1-L2078)</f>
        <v>161.1</v>
      </c>
    </row>
    <row r="2079" customFormat="false" ht="11.4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IF(G2079="Male",VLOOKUP(H2079,'Shoe size conversion table'!$B$6:$D$22,2),VLOOKUP(H2079,'Shoe size conversion table'!$J$6:$L$22,2))</f>
        <v>38</v>
      </c>
      <c r="J2079" s="12" t="n">
        <f aca="false">IF(G2079="Male",VLOOKUP(H2079,'Shoe size conversion table'!$B$6:$D$22,3),VLOOKUP(H2079,'Shoe size conversion table'!$J$6:$L$22,3))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MONTH(C2079:C17046)</f>
        <v>10</v>
      </c>
      <c r="O2079" s="8" t="n">
        <f aca="false">K2079*(1-L2079)</f>
        <v>143.1</v>
      </c>
    </row>
    <row r="2080" customFormat="false" ht="11.4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IF(G2080="Male",VLOOKUP(H2080,'Shoe size conversion table'!$B$6:$D$22,2),VLOOKUP(H2080,'Shoe size conversion table'!$J$6:$L$22,2))</f>
        <v>42-43</v>
      </c>
      <c r="J2080" s="12" t="n">
        <f aca="false">IF(G2080="Male",VLOOKUP(H2080,'Shoe size conversion table'!$B$6:$D$22,3),VLOOKUP(H2080,'Shoe size conversion table'!$J$6:$L$22,3))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MONTH(C2080:C17047)</f>
        <v>10</v>
      </c>
      <c r="O2080" s="8" t="n">
        <f aca="false">K2080*(1-L2080)</f>
        <v>135.2</v>
      </c>
    </row>
    <row r="2081" customFormat="false" ht="11.4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IF(G2081="Male",VLOOKUP(H2081,'Shoe size conversion table'!$B$6:$D$22,2),VLOOKUP(H2081,'Shoe size conversion table'!$J$6:$L$22,2))</f>
        <v>42-43</v>
      </c>
      <c r="J2081" s="12" t="n">
        <f aca="false">IF(G2081="Male",VLOOKUP(H2081,'Shoe size conversion table'!$B$6:$D$22,3),VLOOKUP(H2081,'Shoe size conversion table'!$J$6:$L$22,3))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MONTH(C2081:C17048)</f>
        <v>10</v>
      </c>
      <c r="O2081" s="8" t="n">
        <f aca="false">K2081*(1-L2081)</f>
        <v>90.3</v>
      </c>
    </row>
    <row r="2082" customFormat="false" ht="11.4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IF(G2082="Male",VLOOKUP(H2082,'Shoe size conversion table'!$B$6:$D$22,2),VLOOKUP(H2082,'Shoe size conversion table'!$J$6:$L$22,2))</f>
        <v>38-39</v>
      </c>
      <c r="J2082" s="12" t="n">
        <f aca="false">IF(G2082="Male",VLOOKUP(H2082,'Shoe size conversion table'!$B$6:$D$22,3),VLOOKUP(H2082,'Shoe size conversion table'!$J$6:$L$22,3))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MONTH(C2082:C17049)</f>
        <v>10</v>
      </c>
      <c r="O2082" s="8" t="n">
        <f aca="false">K2082*(1-L2082)</f>
        <v>139.3</v>
      </c>
    </row>
    <row r="2083" customFormat="false" ht="11.4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IF(G2083="Male",VLOOKUP(H2083,'Shoe size conversion table'!$B$6:$D$22,2),VLOOKUP(H2083,'Shoe size conversion table'!$J$6:$L$22,2))</f>
        <v>38-39</v>
      </c>
      <c r="J2083" s="12" t="n">
        <f aca="false">IF(G2083="Male",VLOOKUP(H2083,'Shoe size conversion table'!$B$6:$D$22,3),VLOOKUP(H2083,'Shoe size conversion table'!$J$6:$L$22,3))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MONTH(C2083:C17050)</f>
        <v>10</v>
      </c>
      <c r="O2083" s="8" t="n">
        <f aca="false">K2083*(1-L2083)</f>
        <v>189</v>
      </c>
    </row>
    <row r="2084" customFormat="false" ht="11.4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IF(G2084="Male",VLOOKUP(H2084,'Shoe size conversion table'!$B$6:$D$22,2),VLOOKUP(H2084,'Shoe size conversion table'!$J$6:$L$22,2))</f>
        <v>42-43</v>
      </c>
      <c r="J2084" s="12" t="n">
        <f aca="false">IF(G2084="Male",VLOOKUP(H2084,'Shoe size conversion table'!$B$6:$D$22,3),VLOOKUP(H2084,'Shoe size conversion table'!$J$6:$L$22,3))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MONTH(C2084:C17051)</f>
        <v>10</v>
      </c>
      <c r="O2084" s="8" t="n">
        <f aca="false">K2084*(1-L2084)</f>
        <v>149</v>
      </c>
    </row>
    <row r="2085" customFormat="false" ht="11.4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IF(G2085="Male",VLOOKUP(H2085,'Shoe size conversion table'!$B$6:$D$22,2),VLOOKUP(H2085,'Shoe size conversion table'!$J$6:$L$22,2))</f>
        <v>42-43</v>
      </c>
      <c r="J2085" s="12" t="n">
        <f aca="false">IF(G2085="Male",VLOOKUP(H2085,'Shoe size conversion table'!$B$6:$D$22,3),VLOOKUP(H2085,'Shoe size conversion table'!$J$6:$L$22,3))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MONTH(C2085:C17052)</f>
        <v>10</v>
      </c>
      <c r="O2085" s="8" t="n">
        <f aca="false">K2085*(1-L2085)</f>
        <v>127.2</v>
      </c>
    </row>
    <row r="2086" customFormat="false" ht="11.4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IF(G2086="Male",VLOOKUP(H2086,'Shoe size conversion table'!$B$6:$D$22,2),VLOOKUP(H2086,'Shoe size conversion table'!$J$6:$L$22,2))</f>
        <v>39</v>
      </c>
      <c r="J2086" s="12" t="n">
        <f aca="false">IF(G2086="Male",VLOOKUP(H2086,'Shoe size conversion table'!$B$6:$D$22,3),VLOOKUP(H2086,'Shoe size conversion table'!$J$6:$L$22,3))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MONTH(C2086:C17053)</f>
        <v>10</v>
      </c>
      <c r="O2086" s="8" t="n">
        <f aca="false">K2086*(1-L2086)</f>
        <v>135.2</v>
      </c>
    </row>
    <row r="2087" customFormat="false" ht="11.4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IF(G2087="Male",VLOOKUP(H2087,'Shoe size conversion table'!$B$6:$D$22,2),VLOOKUP(H2087,'Shoe size conversion table'!$J$6:$L$22,2))</f>
        <v>38</v>
      </c>
      <c r="J2087" s="12" t="n">
        <f aca="false">IF(G2087="Male",VLOOKUP(H2087,'Shoe size conversion table'!$B$6:$D$22,3),VLOOKUP(H2087,'Shoe size conversion table'!$J$6:$L$22,3))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MONTH(C2087:C17054)</f>
        <v>10</v>
      </c>
      <c r="O2087" s="8" t="n">
        <f aca="false">K2087*(1-L2087)</f>
        <v>199</v>
      </c>
    </row>
    <row r="2088" customFormat="false" ht="11.4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IF(G2088="Male",VLOOKUP(H2088,'Shoe size conversion table'!$B$6:$D$22,2),VLOOKUP(H2088,'Shoe size conversion table'!$J$6:$L$22,2))</f>
        <v>40-41</v>
      </c>
      <c r="J2088" s="12" t="n">
        <f aca="false">IF(G2088="Male",VLOOKUP(H2088,'Shoe size conversion table'!$B$6:$D$22,3),VLOOKUP(H2088,'Shoe size conversion table'!$J$6:$L$22,3))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MONTH(C2088:C17055)</f>
        <v>10</v>
      </c>
      <c r="O2088" s="8" t="n">
        <f aca="false">K2088*(1-L2088)</f>
        <v>139</v>
      </c>
    </row>
    <row r="2089" customFormat="false" ht="11.4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IF(G2089="Male",VLOOKUP(H2089,'Shoe size conversion table'!$B$6:$D$22,2),VLOOKUP(H2089,'Shoe size conversion table'!$J$6:$L$22,2))</f>
        <v>37-38</v>
      </c>
      <c r="J2089" s="12" t="n">
        <f aca="false">IF(G2089="Male",VLOOKUP(H2089,'Shoe size conversion table'!$B$6:$D$22,3),VLOOKUP(H2089,'Shoe size conversion table'!$J$6:$L$22,3))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MONTH(C2089:C17056)</f>
        <v>10</v>
      </c>
      <c r="O2089" s="8" t="n">
        <f aca="false">K2089*(1-L2089)</f>
        <v>149</v>
      </c>
    </row>
    <row r="2090" customFormat="false" ht="11.4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IF(G2090="Male",VLOOKUP(H2090,'Shoe size conversion table'!$B$6:$D$22,2),VLOOKUP(H2090,'Shoe size conversion table'!$J$6:$L$22,2))</f>
        <v>41-42</v>
      </c>
      <c r="J2090" s="12" t="n">
        <f aca="false">IF(G2090="Male",VLOOKUP(H2090,'Shoe size conversion table'!$B$6:$D$22,3),VLOOKUP(H2090,'Shoe size conversion table'!$J$6:$L$22,3))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MONTH(C2090:C17057)</f>
        <v>10</v>
      </c>
      <c r="O2090" s="8" t="n">
        <f aca="false">K2090*(1-L2090)</f>
        <v>129</v>
      </c>
    </row>
    <row r="2091" customFormat="false" ht="11.4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IF(G2091="Male",VLOOKUP(H2091,'Shoe size conversion table'!$B$6:$D$22,2),VLOOKUP(H2091,'Shoe size conversion table'!$J$6:$L$22,2))</f>
        <v>38-39</v>
      </c>
      <c r="J2091" s="12" t="n">
        <f aca="false">IF(G2091="Male",VLOOKUP(H2091,'Shoe size conversion table'!$B$6:$D$22,3),VLOOKUP(H2091,'Shoe size conversion table'!$J$6:$L$22,3))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MONTH(C2091:C17058)</f>
        <v>10</v>
      </c>
      <c r="O2091" s="8" t="n">
        <f aca="false">K2091*(1-L2091)</f>
        <v>139.3</v>
      </c>
    </row>
    <row r="2092" customFormat="false" ht="11.4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IF(G2092="Male",VLOOKUP(H2092,'Shoe size conversion table'!$B$6:$D$22,2),VLOOKUP(H2092,'Shoe size conversion table'!$J$6:$L$22,2))</f>
        <v>44-45</v>
      </c>
      <c r="J2092" s="12" t="n">
        <f aca="false">IF(G2092="Male",VLOOKUP(H2092,'Shoe size conversion table'!$B$6:$D$22,3),VLOOKUP(H2092,'Shoe size conversion table'!$J$6:$L$22,3))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MONTH(C2092:C17059)</f>
        <v>10</v>
      </c>
      <c r="O2092" s="8" t="n">
        <f aca="false">K2092*(1-L2092)</f>
        <v>132.3</v>
      </c>
    </row>
    <row r="2093" customFormat="false" ht="11.4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IF(G2093="Male",VLOOKUP(H2093,'Shoe size conversion table'!$B$6:$D$22,2),VLOOKUP(H2093,'Shoe size conversion table'!$J$6:$L$22,2))</f>
        <v>42-43</v>
      </c>
      <c r="J2093" s="12" t="n">
        <f aca="false">IF(G2093="Male",VLOOKUP(H2093,'Shoe size conversion table'!$B$6:$D$22,3),VLOOKUP(H2093,'Shoe size conversion table'!$J$6:$L$22,3))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MONTH(C2093:C17060)</f>
        <v>10</v>
      </c>
      <c r="O2093" s="8" t="n">
        <f aca="false">K2093*(1-L2093)</f>
        <v>149</v>
      </c>
    </row>
    <row r="2094" customFormat="false" ht="11.4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IF(G2094="Male",VLOOKUP(H2094,'Shoe size conversion table'!$B$6:$D$22,2),VLOOKUP(H2094,'Shoe size conversion table'!$J$6:$L$22,2))</f>
        <v>42-43</v>
      </c>
      <c r="J2094" s="12" t="n">
        <f aca="false">IF(G2094="Male",VLOOKUP(H2094,'Shoe size conversion table'!$B$6:$D$22,3),VLOOKUP(H2094,'Shoe size conversion table'!$J$6:$L$22,3))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MONTH(C2094:C17061)</f>
        <v>10</v>
      </c>
      <c r="O2094" s="8" t="n">
        <f aca="false">K2094*(1-L2094)</f>
        <v>127.2</v>
      </c>
    </row>
    <row r="2095" customFormat="false" ht="11.4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IF(G2095="Male",VLOOKUP(H2095,'Shoe size conversion table'!$B$6:$D$22,2),VLOOKUP(H2095,'Shoe size conversion table'!$J$6:$L$22,2))</f>
        <v>41-42</v>
      </c>
      <c r="J2095" s="12" t="n">
        <f aca="false">IF(G2095="Male",VLOOKUP(H2095,'Shoe size conversion table'!$B$6:$D$22,3),VLOOKUP(H2095,'Shoe size conversion table'!$J$6:$L$22,3))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MONTH(C2095:C17062)</f>
        <v>10</v>
      </c>
      <c r="O2095" s="8" t="n">
        <f aca="false">K2095*(1-L2095)</f>
        <v>143.2</v>
      </c>
    </row>
    <row r="2096" customFormat="false" ht="11.4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IF(G2096="Male",VLOOKUP(H2096,'Shoe size conversion table'!$B$6:$D$22,2),VLOOKUP(H2096,'Shoe size conversion table'!$J$6:$L$22,2))</f>
        <v>39-40</v>
      </c>
      <c r="J2096" s="12" t="n">
        <f aca="false">IF(G2096="Male",VLOOKUP(H2096,'Shoe size conversion table'!$B$6:$D$22,3),VLOOKUP(H2096,'Shoe size conversion table'!$J$6:$L$22,3))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MONTH(C2096:C17063)</f>
        <v>10</v>
      </c>
      <c r="O2096" s="8" t="n">
        <f aca="false">K2096*(1-L2096)</f>
        <v>104.3</v>
      </c>
    </row>
    <row r="2097" customFormat="false" ht="11.4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IF(G2097="Male",VLOOKUP(H2097,'Shoe size conversion table'!$B$6:$D$22,2),VLOOKUP(H2097,'Shoe size conversion table'!$J$6:$L$22,2))</f>
        <v>37-38</v>
      </c>
      <c r="J2097" s="12" t="n">
        <f aca="false">IF(G2097="Male",VLOOKUP(H2097,'Shoe size conversion table'!$B$6:$D$22,3),VLOOKUP(H2097,'Shoe size conversion table'!$J$6:$L$22,3))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MONTH(C2097:C17064)</f>
        <v>10</v>
      </c>
      <c r="O2097" s="8" t="n">
        <f aca="false">K2097*(1-L2097)</f>
        <v>149</v>
      </c>
    </row>
    <row r="2098" customFormat="false" ht="11.4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IF(G2098="Male",VLOOKUP(H2098,'Shoe size conversion table'!$B$6:$D$22,2),VLOOKUP(H2098,'Shoe size conversion table'!$J$6:$L$22,2))</f>
        <v>39</v>
      </c>
      <c r="J2098" s="12" t="n">
        <f aca="false">IF(G2098="Male",VLOOKUP(H2098,'Shoe size conversion table'!$B$6:$D$22,3),VLOOKUP(H2098,'Shoe size conversion table'!$J$6:$L$22,3))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MONTH(C2098:C17065)</f>
        <v>10</v>
      </c>
      <c r="O2098" s="8" t="n">
        <f aca="false">K2098*(1-L2098)</f>
        <v>111.2</v>
      </c>
    </row>
    <row r="2099" customFormat="false" ht="11.4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IF(G2099="Male",VLOOKUP(H2099,'Shoe size conversion table'!$B$6:$D$22,2),VLOOKUP(H2099,'Shoe size conversion table'!$J$6:$L$22,2))</f>
        <v>43-44</v>
      </c>
      <c r="J2099" s="12" t="n">
        <f aca="false">IF(G2099="Male",VLOOKUP(H2099,'Shoe size conversion table'!$B$6:$D$22,3),VLOOKUP(H2099,'Shoe size conversion table'!$J$6:$L$22,3))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MONTH(C2099:C17066)</f>
        <v>10</v>
      </c>
      <c r="O2099" s="8" t="n">
        <f aca="false">K2099*(1-L2099)</f>
        <v>199</v>
      </c>
    </row>
    <row r="2100" customFormat="false" ht="11.4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IF(G2100="Male",VLOOKUP(H2100,'Shoe size conversion table'!$B$6:$D$22,2),VLOOKUP(H2100,'Shoe size conversion table'!$J$6:$L$22,2))</f>
        <v>42-43</v>
      </c>
      <c r="J2100" s="12" t="n">
        <f aca="false">IF(G2100="Male",VLOOKUP(H2100,'Shoe size conversion table'!$B$6:$D$22,3),VLOOKUP(H2100,'Shoe size conversion table'!$J$6:$L$22,3))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MONTH(C2100:C17067)</f>
        <v>10</v>
      </c>
      <c r="O2100" s="8" t="n">
        <f aca="false">K2100*(1-L2100)</f>
        <v>139.3</v>
      </c>
    </row>
    <row r="2101" customFormat="false" ht="11.4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IF(G2101="Male",VLOOKUP(H2101,'Shoe size conversion table'!$B$6:$D$22,2),VLOOKUP(H2101,'Shoe size conversion table'!$J$6:$L$22,2))</f>
        <v>44-45</v>
      </c>
      <c r="J2101" s="12" t="n">
        <f aca="false">IF(G2101="Male",VLOOKUP(H2101,'Shoe size conversion table'!$B$6:$D$22,3),VLOOKUP(H2101,'Shoe size conversion table'!$J$6:$L$22,3))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MONTH(C2101:C17068)</f>
        <v>10</v>
      </c>
      <c r="O2101" s="8" t="n">
        <f aca="false">K2101*(1-L2101)</f>
        <v>132.3</v>
      </c>
    </row>
    <row r="2102" customFormat="false" ht="11.4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IF(G2102="Male",VLOOKUP(H2102,'Shoe size conversion table'!$B$6:$D$22,2),VLOOKUP(H2102,'Shoe size conversion table'!$J$6:$L$22,2))</f>
        <v>42-43</v>
      </c>
      <c r="J2102" s="12" t="n">
        <f aca="false">IF(G2102="Male",VLOOKUP(H2102,'Shoe size conversion table'!$B$6:$D$22,3),VLOOKUP(H2102,'Shoe size conversion table'!$J$6:$L$22,3))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MONTH(C2102:C17069)</f>
        <v>10</v>
      </c>
      <c r="O2102" s="8" t="n">
        <f aca="false">K2102*(1-L2102)</f>
        <v>149</v>
      </c>
    </row>
    <row r="2103" customFormat="false" ht="11.4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IF(G2103="Male",VLOOKUP(H2103,'Shoe size conversion table'!$B$6:$D$22,2),VLOOKUP(H2103,'Shoe size conversion table'!$J$6:$L$22,2))</f>
        <v>42-43</v>
      </c>
      <c r="J2103" s="12" t="n">
        <f aca="false">IF(G2103="Male",VLOOKUP(H2103,'Shoe size conversion table'!$B$6:$D$22,3),VLOOKUP(H2103,'Shoe size conversion table'!$J$6:$L$22,3))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MONTH(C2103:C17070)</f>
        <v>10</v>
      </c>
      <c r="O2103" s="8" t="n">
        <f aca="false">K2103*(1-L2103)</f>
        <v>127.2</v>
      </c>
    </row>
    <row r="2104" customFormat="false" ht="11.4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IF(G2104="Male",VLOOKUP(H2104,'Shoe size conversion table'!$B$6:$D$22,2),VLOOKUP(H2104,'Shoe size conversion table'!$J$6:$L$22,2))</f>
        <v>39-40</v>
      </c>
      <c r="J2104" s="12" t="n">
        <f aca="false">IF(G2104="Male",VLOOKUP(H2104,'Shoe size conversion table'!$B$6:$D$22,3),VLOOKUP(H2104,'Shoe size conversion table'!$J$6:$L$22,3))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MONTH(C2104:C17071)</f>
        <v>10</v>
      </c>
      <c r="O2104" s="8" t="n">
        <f aca="false">K2104*(1-L2104)</f>
        <v>119.2</v>
      </c>
    </row>
    <row r="2105" customFormat="false" ht="11.4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IF(G2105="Male",VLOOKUP(H2105,'Shoe size conversion table'!$B$6:$D$22,2),VLOOKUP(H2105,'Shoe size conversion table'!$J$6:$L$22,2))</f>
        <v>42</v>
      </c>
      <c r="J2105" s="12" t="n">
        <f aca="false">IF(G2105="Male",VLOOKUP(H2105,'Shoe size conversion table'!$B$6:$D$22,3),VLOOKUP(H2105,'Shoe size conversion table'!$J$6:$L$22,3))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MONTH(C2105:C17072)</f>
        <v>10</v>
      </c>
      <c r="O2105" s="8" t="n">
        <f aca="false">K2105*(1-L2105)</f>
        <v>127.2</v>
      </c>
    </row>
    <row r="2106" customFormat="false" ht="11.4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IF(G2106="Male",VLOOKUP(H2106,'Shoe size conversion table'!$B$6:$D$22,2),VLOOKUP(H2106,'Shoe size conversion table'!$J$6:$L$22,2))</f>
        <v>38-39</v>
      </c>
      <c r="J2106" s="12" t="n">
        <f aca="false">IF(G2106="Male",VLOOKUP(H2106,'Shoe size conversion table'!$B$6:$D$22,3),VLOOKUP(H2106,'Shoe size conversion table'!$J$6:$L$22,3))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MONTH(C2106:C17073)</f>
        <v>10</v>
      </c>
      <c r="O2106" s="8" t="n">
        <f aca="false">K2106*(1-L2106)</f>
        <v>143.2</v>
      </c>
    </row>
    <row r="2107" customFormat="false" ht="11.4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IF(G2107="Male",VLOOKUP(H2107,'Shoe size conversion table'!$B$6:$D$22,2),VLOOKUP(H2107,'Shoe size conversion table'!$J$6:$L$22,2))</f>
        <v>43-44</v>
      </c>
      <c r="J2107" s="12" t="n">
        <f aca="false">IF(G2107="Male",VLOOKUP(H2107,'Shoe size conversion table'!$B$6:$D$22,3),VLOOKUP(H2107,'Shoe size conversion table'!$J$6:$L$22,3))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MONTH(C2107:C17074)</f>
        <v>10</v>
      </c>
      <c r="O2107" s="8" t="n">
        <f aca="false">K2107*(1-L2107)</f>
        <v>170.1</v>
      </c>
    </row>
    <row r="2108" customFormat="false" ht="11.4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IF(G2108="Male",VLOOKUP(H2108,'Shoe size conversion table'!$B$6:$D$22,2),VLOOKUP(H2108,'Shoe size conversion table'!$J$6:$L$22,2))</f>
        <v>37-38</v>
      </c>
      <c r="J2108" s="12" t="n">
        <f aca="false">IF(G2108="Male",VLOOKUP(H2108,'Shoe size conversion table'!$B$6:$D$22,3),VLOOKUP(H2108,'Shoe size conversion table'!$J$6:$L$22,3))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MONTH(C2108:C17075)</f>
        <v>10</v>
      </c>
      <c r="O2108" s="8" t="n">
        <f aca="false">K2108*(1-L2108)</f>
        <v>134.1</v>
      </c>
    </row>
    <row r="2109" customFormat="false" ht="11.4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IF(G2109="Male",VLOOKUP(H2109,'Shoe size conversion table'!$B$6:$D$22,2),VLOOKUP(H2109,'Shoe size conversion table'!$J$6:$L$22,2))</f>
        <v>43-44</v>
      </c>
      <c r="J2109" s="12" t="n">
        <f aca="false">IF(G2109="Male",VLOOKUP(H2109,'Shoe size conversion table'!$B$6:$D$22,3),VLOOKUP(H2109,'Shoe size conversion table'!$J$6:$L$22,3))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MONTH(C2109:C17076)</f>
        <v>10</v>
      </c>
      <c r="O2109" s="8" t="n">
        <f aca="false">K2109*(1-L2109)</f>
        <v>118.3</v>
      </c>
    </row>
    <row r="2110" customFormat="false" ht="11.4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IF(G2110="Male",VLOOKUP(H2110,'Shoe size conversion table'!$B$6:$D$22,2),VLOOKUP(H2110,'Shoe size conversion table'!$J$6:$L$22,2))</f>
        <v>38-39</v>
      </c>
      <c r="J2110" s="12" t="n">
        <f aca="false">IF(G2110="Male",VLOOKUP(H2110,'Shoe size conversion table'!$B$6:$D$22,3),VLOOKUP(H2110,'Shoe size conversion table'!$J$6:$L$22,3))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MONTH(C2110:C17077)</f>
        <v>10</v>
      </c>
      <c r="O2110" s="8" t="n">
        <f aca="false">K2110*(1-L2110)</f>
        <v>179</v>
      </c>
    </row>
    <row r="2111" customFormat="false" ht="11.4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IF(G2111="Male",VLOOKUP(H2111,'Shoe size conversion table'!$B$6:$D$22,2),VLOOKUP(H2111,'Shoe size conversion table'!$J$6:$L$22,2))</f>
        <v>43-44</v>
      </c>
      <c r="J2111" s="12" t="n">
        <f aca="false">IF(G2111="Male",VLOOKUP(H2111,'Shoe size conversion table'!$B$6:$D$22,3),VLOOKUP(H2111,'Shoe size conversion table'!$J$6:$L$22,3))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MONTH(C2111:C17078)</f>
        <v>10</v>
      </c>
      <c r="O2111" s="8" t="n">
        <f aca="false">K2111*(1-L2111)</f>
        <v>111.2</v>
      </c>
    </row>
    <row r="2112" customFormat="false" ht="11.4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IF(G2112="Male",VLOOKUP(H2112,'Shoe size conversion table'!$B$6:$D$22,2),VLOOKUP(H2112,'Shoe size conversion table'!$J$6:$L$22,2))</f>
        <v>37-38</v>
      </c>
      <c r="J2112" s="12" t="n">
        <f aca="false">IF(G2112="Male",VLOOKUP(H2112,'Shoe size conversion table'!$B$6:$D$22,3),VLOOKUP(H2112,'Shoe size conversion table'!$J$6:$L$22,3))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MONTH(C2112:C17079)</f>
        <v>10</v>
      </c>
      <c r="O2112" s="8" t="n">
        <f aca="false">K2112*(1-L2112)</f>
        <v>149</v>
      </c>
    </row>
    <row r="2113" customFormat="false" ht="11.4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IF(G2113="Male",VLOOKUP(H2113,'Shoe size conversion table'!$B$6:$D$22,2),VLOOKUP(H2113,'Shoe size conversion table'!$J$6:$L$22,2))</f>
        <v>39-40</v>
      </c>
      <c r="J2113" s="12" t="n">
        <f aca="false">IF(G2113="Male",VLOOKUP(H2113,'Shoe size conversion table'!$B$6:$D$22,3),VLOOKUP(H2113,'Shoe size conversion table'!$J$6:$L$22,3))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MONTH(C2113:C17080)</f>
        <v>10</v>
      </c>
      <c r="O2113" s="8" t="n">
        <f aca="false">K2113*(1-L2113)</f>
        <v>189</v>
      </c>
    </row>
    <row r="2114" customFormat="false" ht="11.4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IF(G2114="Male",VLOOKUP(H2114,'Shoe size conversion table'!$B$6:$D$22,2),VLOOKUP(H2114,'Shoe size conversion table'!$J$6:$L$22,2))</f>
        <v>42-43</v>
      </c>
      <c r="J2114" s="12" t="n">
        <f aca="false">IF(G2114="Male",VLOOKUP(H2114,'Shoe size conversion table'!$B$6:$D$22,3),VLOOKUP(H2114,'Shoe size conversion table'!$J$6:$L$22,3))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MONTH(C2114:C17081)</f>
        <v>10</v>
      </c>
      <c r="O2114" s="8" t="n">
        <f aca="false">K2114*(1-L2114)</f>
        <v>143.2</v>
      </c>
    </row>
    <row r="2115" customFormat="false" ht="11.4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IF(G2115="Male",VLOOKUP(H2115,'Shoe size conversion table'!$B$6:$D$22,2),VLOOKUP(H2115,'Shoe size conversion table'!$J$6:$L$22,2))</f>
        <v>38</v>
      </c>
      <c r="J2115" s="12" t="n">
        <f aca="false">IF(G2115="Male",VLOOKUP(H2115,'Shoe size conversion table'!$B$6:$D$22,3),VLOOKUP(H2115,'Shoe size conversion table'!$J$6:$L$22,3))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MONTH(C2115:C17082)</f>
        <v>10</v>
      </c>
      <c r="O2115" s="8" t="n">
        <f aca="false">K2115*(1-L2115)</f>
        <v>179</v>
      </c>
    </row>
    <row r="2116" customFormat="false" ht="11.4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IF(G2116="Male",VLOOKUP(H2116,'Shoe size conversion table'!$B$6:$D$22,2),VLOOKUP(H2116,'Shoe size conversion table'!$J$6:$L$22,2))</f>
        <v>38-39</v>
      </c>
      <c r="J2116" s="12" t="n">
        <f aca="false">IF(G2116="Male",VLOOKUP(H2116,'Shoe size conversion table'!$B$6:$D$22,3),VLOOKUP(H2116,'Shoe size conversion table'!$J$6:$L$22,3))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MONTH(C2116:C17083)</f>
        <v>10</v>
      </c>
      <c r="O2116" s="8" t="n">
        <f aca="false">K2116*(1-L2116)</f>
        <v>129</v>
      </c>
    </row>
    <row r="2117" customFormat="false" ht="11.4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IF(G2117="Male",VLOOKUP(H2117,'Shoe size conversion table'!$B$6:$D$22,2),VLOOKUP(H2117,'Shoe size conversion table'!$J$6:$L$22,2))</f>
        <v>38-39</v>
      </c>
      <c r="J2117" s="12" t="n">
        <f aca="false">IF(G2117="Male",VLOOKUP(H2117,'Shoe size conversion table'!$B$6:$D$22,3),VLOOKUP(H2117,'Shoe size conversion table'!$J$6:$L$22,3))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MONTH(C2117:C17084)</f>
        <v>10</v>
      </c>
      <c r="O2117" s="8" t="n">
        <f aca="false">K2117*(1-L2117)</f>
        <v>143.1</v>
      </c>
    </row>
    <row r="2118" customFormat="false" ht="11.4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IF(G2118="Male",VLOOKUP(H2118,'Shoe size conversion table'!$B$6:$D$22,2),VLOOKUP(H2118,'Shoe size conversion table'!$J$6:$L$22,2))</f>
        <v>44</v>
      </c>
      <c r="J2118" s="12" t="n">
        <f aca="false">IF(G2118="Male",VLOOKUP(H2118,'Shoe size conversion table'!$B$6:$D$22,3),VLOOKUP(H2118,'Shoe size conversion table'!$J$6:$L$22,3))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MONTH(C2118:C17085)</f>
        <v>10</v>
      </c>
      <c r="O2118" s="8" t="n">
        <f aca="false">K2118*(1-L2118)</f>
        <v>125.3</v>
      </c>
    </row>
    <row r="2119" customFormat="false" ht="11.4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IF(G2119="Male",VLOOKUP(H2119,'Shoe size conversion table'!$B$6:$D$22,2),VLOOKUP(H2119,'Shoe size conversion table'!$J$6:$L$22,2))</f>
        <v>38-39</v>
      </c>
      <c r="J2119" s="12" t="n">
        <f aca="false">IF(G2119="Male",VLOOKUP(H2119,'Shoe size conversion table'!$B$6:$D$22,3),VLOOKUP(H2119,'Shoe size conversion table'!$J$6:$L$22,3))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MONTH(C2119:C17086)</f>
        <v>10</v>
      </c>
      <c r="O2119" s="8" t="n">
        <f aca="false">K2119*(1-L2119)</f>
        <v>159</v>
      </c>
    </row>
    <row r="2120" customFormat="false" ht="11.4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IF(G2120="Male",VLOOKUP(H2120,'Shoe size conversion table'!$B$6:$D$22,2),VLOOKUP(H2120,'Shoe size conversion table'!$J$6:$L$22,2))</f>
        <v>42-43</v>
      </c>
      <c r="J2120" s="12" t="n">
        <f aca="false">IF(G2120="Male",VLOOKUP(H2120,'Shoe size conversion table'!$B$6:$D$22,3),VLOOKUP(H2120,'Shoe size conversion table'!$J$6:$L$22,3))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MONTH(C2120:C17087)</f>
        <v>10</v>
      </c>
      <c r="O2120" s="8" t="n">
        <f aca="false">K2120*(1-L2120)</f>
        <v>159.2</v>
      </c>
    </row>
    <row r="2121" customFormat="false" ht="11.4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IF(G2121="Male",VLOOKUP(H2121,'Shoe size conversion table'!$B$6:$D$22,2),VLOOKUP(H2121,'Shoe size conversion table'!$J$6:$L$22,2))</f>
        <v>37-38</v>
      </c>
      <c r="J2121" s="12" t="n">
        <f aca="false">IF(G2121="Male",VLOOKUP(H2121,'Shoe size conversion table'!$B$6:$D$22,3),VLOOKUP(H2121,'Shoe size conversion table'!$J$6:$L$22,3))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MONTH(C2121:C17088)</f>
        <v>10</v>
      </c>
      <c r="O2121" s="8" t="n">
        <f aca="false">K2121*(1-L2121)</f>
        <v>149</v>
      </c>
    </row>
    <row r="2122" customFormat="false" ht="11.4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IF(G2122="Male",VLOOKUP(H2122,'Shoe size conversion table'!$B$6:$D$22,2),VLOOKUP(H2122,'Shoe size conversion table'!$J$6:$L$22,2))</f>
        <v>41-42</v>
      </c>
      <c r="J2122" s="12" t="n">
        <f aca="false">IF(G2122="Male",VLOOKUP(H2122,'Shoe size conversion table'!$B$6:$D$22,3),VLOOKUP(H2122,'Shoe size conversion table'!$J$6:$L$22,3))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MONTH(C2122:C17089)</f>
        <v>10</v>
      </c>
      <c r="O2122" s="8" t="n">
        <f aca="false">K2122*(1-L2122)</f>
        <v>129</v>
      </c>
    </row>
    <row r="2123" customFormat="false" ht="11.4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IF(G2123="Male",VLOOKUP(H2123,'Shoe size conversion table'!$B$6:$D$22,2),VLOOKUP(H2123,'Shoe size conversion table'!$J$6:$L$22,2))</f>
        <v>38-39</v>
      </c>
      <c r="J2123" s="12" t="n">
        <f aca="false">IF(G2123="Male",VLOOKUP(H2123,'Shoe size conversion table'!$B$6:$D$22,3),VLOOKUP(H2123,'Shoe size conversion table'!$J$6:$L$22,3))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MONTH(C2123:C17090)</f>
        <v>10</v>
      </c>
      <c r="O2123" s="8" t="n">
        <f aca="false">K2123*(1-L2123)</f>
        <v>99.5</v>
      </c>
    </row>
    <row r="2124" customFormat="false" ht="11.4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IF(G2124="Male",VLOOKUP(H2124,'Shoe size conversion table'!$B$6:$D$22,2),VLOOKUP(H2124,'Shoe size conversion table'!$J$6:$L$22,2))</f>
        <v>42-43</v>
      </c>
      <c r="J2124" s="12" t="n">
        <f aca="false">IF(G2124="Male",VLOOKUP(H2124,'Shoe size conversion table'!$B$6:$D$22,3),VLOOKUP(H2124,'Shoe size conversion table'!$J$6:$L$22,3))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MONTH(C2124:C17091)</f>
        <v>10</v>
      </c>
      <c r="O2124" s="8" t="n">
        <f aca="false">K2124*(1-L2124)</f>
        <v>159</v>
      </c>
    </row>
    <row r="2125" customFormat="false" ht="11.4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IF(G2125="Male",VLOOKUP(H2125,'Shoe size conversion table'!$B$6:$D$22,2),VLOOKUP(H2125,'Shoe size conversion table'!$J$6:$L$22,2))</f>
        <v>40-41</v>
      </c>
      <c r="J2125" s="12" t="n">
        <f aca="false">IF(G2125="Male",VLOOKUP(H2125,'Shoe size conversion table'!$B$6:$D$22,3),VLOOKUP(H2125,'Shoe size conversion table'!$J$6:$L$22,3))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MONTH(C2125:C17092)</f>
        <v>10</v>
      </c>
      <c r="O2125" s="8" t="n">
        <f aca="false">K2125*(1-L2125)</f>
        <v>179.1</v>
      </c>
    </row>
    <row r="2126" customFormat="false" ht="11.4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IF(G2126="Male",VLOOKUP(H2126,'Shoe size conversion table'!$B$6:$D$22,2),VLOOKUP(H2126,'Shoe size conversion table'!$J$6:$L$22,2))</f>
        <v>38</v>
      </c>
      <c r="J2126" s="12" t="n">
        <f aca="false">IF(G2126="Male",VLOOKUP(H2126,'Shoe size conversion table'!$B$6:$D$22,3),VLOOKUP(H2126,'Shoe size conversion table'!$J$6:$L$22,3))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MONTH(C2126:C17093)</f>
        <v>10</v>
      </c>
      <c r="O2126" s="8" t="n">
        <f aca="false">K2126*(1-L2126)</f>
        <v>143.1</v>
      </c>
    </row>
    <row r="2127" customFormat="false" ht="11.4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IF(G2127="Male",VLOOKUP(H2127,'Shoe size conversion table'!$B$6:$D$22,2),VLOOKUP(H2127,'Shoe size conversion table'!$J$6:$L$22,2))</f>
        <v>38-39</v>
      </c>
      <c r="J2127" s="12" t="n">
        <f aca="false">IF(G2127="Male",VLOOKUP(H2127,'Shoe size conversion table'!$B$6:$D$22,3),VLOOKUP(H2127,'Shoe size conversion table'!$J$6:$L$22,3))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MONTH(C2127:C17094)</f>
        <v>10</v>
      </c>
      <c r="O2127" s="8" t="n">
        <f aca="false">K2127*(1-L2127)</f>
        <v>116.1</v>
      </c>
    </row>
    <row r="2128" customFormat="false" ht="11.4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IF(G2128="Male",VLOOKUP(H2128,'Shoe size conversion table'!$B$6:$D$22,2),VLOOKUP(H2128,'Shoe size conversion table'!$J$6:$L$22,2))</f>
        <v>39-40</v>
      </c>
      <c r="J2128" s="12" t="n">
        <f aca="false">IF(G2128="Male",VLOOKUP(H2128,'Shoe size conversion table'!$B$6:$D$22,3),VLOOKUP(H2128,'Shoe size conversion table'!$J$6:$L$22,3))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MONTH(C2128:C17095)</f>
        <v>10</v>
      </c>
      <c r="O2128" s="8" t="n">
        <f aca="false">K2128*(1-L2128)</f>
        <v>149</v>
      </c>
    </row>
    <row r="2129" customFormat="false" ht="11.4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IF(G2129="Male",VLOOKUP(H2129,'Shoe size conversion table'!$B$6:$D$22,2),VLOOKUP(H2129,'Shoe size conversion table'!$J$6:$L$22,2))</f>
        <v>40-41</v>
      </c>
      <c r="J2129" s="12" t="n">
        <f aca="false">IF(G2129="Male",VLOOKUP(H2129,'Shoe size conversion table'!$B$6:$D$22,3),VLOOKUP(H2129,'Shoe size conversion table'!$J$6:$L$22,3))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MONTH(C2129:C17096)</f>
        <v>10</v>
      </c>
      <c r="O2129" s="8" t="n">
        <f aca="false">K2129*(1-L2129)</f>
        <v>170.1</v>
      </c>
    </row>
    <row r="2130" customFormat="false" ht="11.4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IF(G2130="Male",VLOOKUP(H2130,'Shoe size conversion table'!$B$6:$D$22,2),VLOOKUP(H2130,'Shoe size conversion table'!$J$6:$L$22,2))</f>
        <v>38-39</v>
      </c>
      <c r="J2130" s="12" t="n">
        <f aca="false">IF(G2130="Male",VLOOKUP(H2130,'Shoe size conversion table'!$B$6:$D$22,3),VLOOKUP(H2130,'Shoe size conversion table'!$J$6:$L$22,3))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MONTH(C2130:C17097)</f>
        <v>10</v>
      </c>
      <c r="O2130" s="8" t="n">
        <f aca="false">K2130*(1-L2130)</f>
        <v>64.5</v>
      </c>
    </row>
    <row r="2131" customFormat="false" ht="11.4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IF(G2131="Male",VLOOKUP(H2131,'Shoe size conversion table'!$B$6:$D$22,2),VLOOKUP(H2131,'Shoe size conversion table'!$J$6:$L$22,2))</f>
        <v>41-42</v>
      </c>
      <c r="J2131" s="12" t="n">
        <f aca="false">IF(G2131="Male",VLOOKUP(H2131,'Shoe size conversion table'!$B$6:$D$22,3),VLOOKUP(H2131,'Shoe size conversion table'!$J$6:$L$22,3))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MONTH(C2131:C17098)</f>
        <v>10</v>
      </c>
      <c r="O2131" s="8" t="n">
        <f aca="false">K2131*(1-L2131)</f>
        <v>159.2</v>
      </c>
    </row>
    <row r="2132" customFormat="false" ht="11.4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IF(G2132="Male",VLOOKUP(H2132,'Shoe size conversion table'!$B$6:$D$22,2),VLOOKUP(H2132,'Shoe size conversion table'!$J$6:$L$22,2))</f>
        <v>39-40</v>
      </c>
      <c r="J2132" s="12" t="n">
        <f aca="false">IF(G2132="Male",VLOOKUP(H2132,'Shoe size conversion table'!$B$6:$D$22,3),VLOOKUP(H2132,'Shoe size conversion table'!$J$6:$L$22,3))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MONTH(C2132:C17099)</f>
        <v>10</v>
      </c>
      <c r="O2132" s="8" t="n">
        <f aca="false">K2132*(1-L2132)</f>
        <v>139.3</v>
      </c>
    </row>
    <row r="2133" customFormat="false" ht="11.4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IF(G2133="Male",VLOOKUP(H2133,'Shoe size conversion table'!$B$6:$D$22,2),VLOOKUP(H2133,'Shoe size conversion table'!$J$6:$L$22,2))</f>
        <v>39</v>
      </c>
      <c r="J2133" s="12" t="n">
        <f aca="false">IF(G2133="Male",VLOOKUP(H2133,'Shoe size conversion table'!$B$6:$D$22,3),VLOOKUP(H2133,'Shoe size conversion table'!$J$6:$L$22,3))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MONTH(C2133:C17100)</f>
        <v>10</v>
      </c>
      <c r="O2133" s="8" t="n">
        <f aca="false">K2133*(1-L2133)</f>
        <v>111.2</v>
      </c>
    </row>
    <row r="2134" customFormat="false" ht="11.4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IF(G2134="Male",VLOOKUP(H2134,'Shoe size conversion table'!$B$6:$D$22,2),VLOOKUP(H2134,'Shoe size conversion table'!$J$6:$L$22,2))</f>
        <v>41-42</v>
      </c>
      <c r="J2134" s="12" t="n">
        <f aca="false">IF(G2134="Male",VLOOKUP(H2134,'Shoe size conversion table'!$B$6:$D$22,3),VLOOKUP(H2134,'Shoe size conversion table'!$J$6:$L$22,3))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MONTH(C2134:C17101)</f>
        <v>10</v>
      </c>
      <c r="O2134" s="8" t="n">
        <f aca="false">K2134*(1-L2134)</f>
        <v>129</v>
      </c>
    </row>
    <row r="2135" customFormat="false" ht="11.4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IF(G2135="Male",VLOOKUP(H2135,'Shoe size conversion table'!$B$6:$D$22,2),VLOOKUP(H2135,'Shoe size conversion table'!$J$6:$L$22,2))</f>
        <v>38-39</v>
      </c>
      <c r="J2135" s="12" t="n">
        <f aca="false">IF(G2135="Male",VLOOKUP(H2135,'Shoe size conversion table'!$B$6:$D$22,3),VLOOKUP(H2135,'Shoe size conversion table'!$J$6:$L$22,3))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MONTH(C2135:C17102)</f>
        <v>10</v>
      </c>
      <c r="O2135" s="8" t="n">
        <f aca="false">K2135*(1-L2135)</f>
        <v>143.2</v>
      </c>
    </row>
    <row r="2136" customFormat="false" ht="11.4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IF(G2136="Male",VLOOKUP(H2136,'Shoe size conversion table'!$B$6:$D$22,2),VLOOKUP(H2136,'Shoe size conversion table'!$J$6:$L$22,2))</f>
        <v>44-45</v>
      </c>
      <c r="J2136" s="12" t="n">
        <f aca="false">IF(G2136="Male",VLOOKUP(H2136,'Shoe size conversion table'!$B$6:$D$22,3),VLOOKUP(H2136,'Shoe size conversion table'!$J$6:$L$22,3))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MONTH(C2136:C17103)</f>
        <v>10</v>
      </c>
      <c r="O2136" s="8" t="n">
        <f aca="false">K2136*(1-L2136)</f>
        <v>111.3</v>
      </c>
    </row>
    <row r="2137" customFormat="false" ht="11.4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IF(G2137="Male",VLOOKUP(H2137,'Shoe size conversion table'!$B$6:$D$22,2),VLOOKUP(H2137,'Shoe size conversion table'!$J$6:$L$22,2))</f>
        <v>40-41</v>
      </c>
      <c r="J2137" s="12" t="n">
        <f aca="false">IF(G2137="Male",VLOOKUP(H2137,'Shoe size conversion table'!$B$6:$D$22,3),VLOOKUP(H2137,'Shoe size conversion table'!$J$6:$L$22,3))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MONTH(C2137:C17104)</f>
        <v>10</v>
      </c>
      <c r="O2137" s="8" t="n">
        <f aca="false">K2137*(1-L2137)</f>
        <v>159</v>
      </c>
    </row>
    <row r="2138" customFormat="false" ht="11.4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IF(G2138="Male",VLOOKUP(H2138,'Shoe size conversion table'!$B$6:$D$22,2),VLOOKUP(H2138,'Shoe size conversion table'!$J$6:$L$22,2))</f>
        <v>37-38</v>
      </c>
      <c r="J2138" s="12" t="n">
        <f aca="false">IF(G2138="Male",VLOOKUP(H2138,'Shoe size conversion table'!$B$6:$D$22,3),VLOOKUP(H2138,'Shoe size conversion table'!$J$6:$L$22,3))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MONTH(C2138:C17105)</f>
        <v>10</v>
      </c>
      <c r="O2138" s="8" t="n">
        <f aca="false">K2138*(1-L2138)</f>
        <v>79.5</v>
      </c>
    </row>
    <row r="2139" customFormat="false" ht="11.4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IF(G2139="Male",VLOOKUP(H2139,'Shoe size conversion table'!$B$6:$D$22,2),VLOOKUP(H2139,'Shoe size conversion table'!$J$6:$L$22,2))</f>
        <v>44-45</v>
      </c>
      <c r="J2139" s="12" t="n">
        <f aca="false">IF(G2139="Male",VLOOKUP(H2139,'Shoe size conversion table'!$B$6:$D$22,3),VLOOKUP(H2139,'Shoe size conversion table'!$J$6:$L$22,3))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MONTH(C2139:C17106)</f>
        <v>10</v>
      </c>
      <c r="O2139" s="8" t="n">
        <f aca="false">K2139*(1-L2139)</f>
        <v>143.1</v>
      </c>
    </row>
    <row r="2140" customFormat="false" ht="11.4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IF(G2140="Male",VLOOKUP(H2140,'Shoe size conversion table'!$B$6:$D$22,2),VLOOKUP(H2140,'Shoe size conversion table'!$J$6:$L$22,2))</f>
        <v>40-41</v>
      </c>
      <c r="J2140" s="12" t="n">
        <f aca="false">IF(G2140="Male",VLOOKUP(H2140,'Shoe size conversion table'!$B$6:$D$22,3),VLOOKUP(H2140,'Shoe size conversion table'!$J$6:$L$22,3))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MONTH(C2140:C17107)</f>
        <v>10</v>
      </c>
      <c r="O2140" s="8" t="n">
        <f aca="false">K2140*(1-L2140)</f>
        <v>139</v>
      </c>
    </row>
    <row r="2141" customFormat="false" ht="11.4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IF(G2141="Male",VLOOKUP(H2141,'Shoe size conversion table'!$B$6:$D$22,2),VLOOKUP(H2141,'Shoe size conversion table'!$J$6:$L$22,2))</f>
        <v>42-43</v>
      </c>
      <c r="J2141" s="12" t="n">
        <f aca="false">IF(G2141="Male",VLOOKUP(H2141,'Shoe size conversion table'!$B$6:$D$22,3),VLOOKUP(H2141,'Shoe size conversion table'!$J$6:$L$22,3))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MONTH(C2141:C17108)</f>
        <v>10</v>
      </c>
      <c r="O2141" s="8" t="n">
        <f aca="false">K2141*(1-L2141)</f>
        <v>179</v>
      </c>
    </row>
    <row r="2142" customFormat="false" ht="11.4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IF(G2142="Male",VLOOKUP(H2142,'Shoe size conversion table'!$B$6:$D$22,2),VLOOKUP(H2142,'Shoe size conversion table'!$J$6:$L$22,2))</f>
        <v>43-44</v>
      </c>
      <c r="J2142" s="12" t="n">
        <f aca="false">IF(G2142="Male",VLOOKUP(H2142,'Shoe size conversion table'!$B$6:$D$22,3),VLOOKUP(H2142,'Shoe size conversion table'!$J$6:$L$22,3))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MONTH(C2142:C17109)</f>
        <v>10</v>
      </c>
      <c r="O2142" s="8" t="n">
        <f aca="false">K2142*(1-L2142)</f>
        <v>170.1</v>
      </c>
    </row>
    <row r="2143" customFormat="false" ht="11.4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IF(G2143="Male",VLOOKUP(H2143,'Shoe size conversion table'!$B$6:$D$22,2),VLOOKUP(H2143,'Shoe size conversion table'!$J$6:$L$22,2))</f>
        <v>38-39</v>
      </c>
      <c r="J2143" s="12" t="n">
        <f aca="false">IF(G2143="Male",VLOOKUP(H2143,'Shoe size conversion table'!$B$6:$D$22,3),VLOOKUP(H2143,'Shoe size conversion table'!$J$6:$L$22,3))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MONTH(C2143:C17110)</f>
        <v>10</v>
      </c>
      <c r="O2143" s="8" t="n">
        <f aca="false">K2143*(1-L2143)</f>
        <v>129</v>
      </c>
    </row>
    <row r="2144" customFormat="false" ht="11.4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IF(G2144="Male",VLOOKUP(H2144,'Shoe size conversion table'!$B$6:$D$22,2),VLOOKUP(H2144,'Shoe size conversion table'!$J$6:$L$22,2))</f>
        <v>39</v>
      </c>
      <c r="J2144" s="12" t="n">
        <f aca="false">IF(G2144="Male",VLOOKUP(H2144,'Shoe size conversion table'!$B$6:$D$22,3),VLOOKUP(H2144,'Shoe size conversion table'!$J$6:$L$22,3))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MONTH(C2144:C17111)</f>
        <v>10</v>
      </c>
      <c r="O2144" s="8" t="n">
        <f aca="false">K2144*(1-L2144)</f>
        <v>189</v>
      </c>
    </row>
    <row r="2145" customFormat="false" ht="11.4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IF(G2145="Male",VLOOKUP(H2145,'Shoe size conversion table'!$B$6:$D$22,2),VLOOKUP(H2145,'Shoe size conversion table'!$J$6:$L$22,2))</f>
        <v>40-41</v>
      </c>
      <c r="J2145" s="12" t="n">
        <f aca="false">IF(G2145="Male",VLOOKUP(H2145,'Shoe size conversion table'!$B$6:$D$22,3),VLOOKUP(H2145,'Shoe size conversion table'!$J$6:$L$22,3))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MONTH(C2145:C17112)</f>
        <v>10</v>
      </c>
      <c r="O2145" s="8" t="n">
        <f aca="false">K2145*(1-L2145)</f>
        <v>179.1</v>
      </c>
    </row>
    <row r="2146" customFormat="false" ht="11.4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IF(G2146="Male",VLOOKUP(H2146,'Shoe size conversion table'!$B$6:$D$22,2),VLOOKUP(H2146,'Shoe size conversion table'!$J$6:$L$22,2))</f>
        <v>40</v>
      </c>
      <c r="J2146" s="12" t="n">
        <f aca="false">IF(G2146="Male",VLOOKUP(H2146,'Shoe size conversion table'!$B$6:$D$22,3),VLOOKUP(H2146,'Shoe size conversion table'!$J$6:$L$22,3))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MONTH(C2146:C17113)</f>
        <v>10</v>
      </c>
      <c r="O2146" s="8" t="n">
        <f aca="false">K2146*(1-L2146)</f>
        <v>169</v>
      </c>
    </row>
    <row r="2147" customFormat="false" ht="11.4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IF(G2147="Male",VLOOKUP(H2147,'Shoe size conversion table'!$B$6:$D$22,2),VLOOKUP(H2147,'Shoe size conversion table'!$J$6:$L$22,2))</f>
        <v>42-43</v>
      </c>
      <c r="J2147" s="12" t="n">
        <f aca="false">IF(G2147="Male",VLOOKUP(H2147,'Shoe size conversion table'!$B$6:$D$22,3),VLOOKUP(H2147,'Shoe size conversion table'!$J$6:$L$22,3))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MONTH(C2147:C17114)</f>
        <v>10</v>
      </c>
      <c r="O2147" s="8" t="n">
        <f aca="false">K2147*(1-L2147)</f>
        <v>134.1</v>
      </c>
    </row>
    <row r="2148" customFormat="false" ht="11.4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IF(G2148="Male",VLOOKUP(H2148,'Shoe size conversion table'!$B$6:$D$22,2),VLOOKUP(H2148,'Shoe size conversion table'!$J$6:$L$22,2))</f>
        <v>38</v>
      </c>
      <c r="J2148" s="12" t="n">
        <f aca="false">IF(G2148="Male",VLOOKUP(H2148,'Shoe size conversion table'!$B$6:$D$22,3),VLOOKUP(H2148,'Shoe size conversion table'!$J$6:$L$22,3))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MONTH(C2148:C17115)</f>
        <v>10</v>
      </c>
      <c r="O2148" s="8" t="n">
        <f aca="false">K2148*(1-L2148)</f>
        <v>132.3</v>
      </c>
    </row>
    <row r="2149" customFormat="false" ht="11.4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IF(G2149="Male",VLOOKUP(H2149,'Shoe size conversion table'!$B$6:$D$22,2),VLOOKUP(H2149,'Shoe size conversion table'!$J$6:$L$22,2))</f>
        <v>43</v>
      </c>
      <c r="J2149" s="12" t="n">
        <f aca="false">IF(G2149="Male",VLOOKUP(H2149,'Shoe size conversion table'!$B$6:$D$22,3),VLOOKUP(H2149,'Shoe size conversion table'!$J$6:$L$22,3))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MONTH(C2149:C17116)</f>
        <v>10</v>
      </c>
      <c r="O2149" s="8" t="n">
        <f aca="false">K2149*(1-L2149)</f>
        <v>129</v>
      </c>
    </row>
    <row r="2150" customFormat="false" ht="11.4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IF(G2150="Male",VLOOKUP(H2150,'Shoe size conversion table'!$B$6:$D$22,2),VLOOKUP(H2150,'Shoe size conversion table'!$J$6:$L$22,2))</f>
        <v>43-44</v>
      </c>
      <c r="J2150" s="12" t="n">
        <f aca="false">IF(G2150="Male",VLOOKUP(H2150,'Shoe size conversion table'!$B$6:$D$22,3),VLOOKUP(H2150,'Shoe size conversion table'!$J$6:$L$22,3))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MONTH(C2150:C17117)</f>
        <v>10</v>
      </c>
      <c r="O2150" s="8" t="n">
        <f aca="false">K2150*(1-L2150)</f>
        <v>199</v>
      </c>
    </row>
    <row r="2151" customFormat="false" ht="11.4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IF(G2151="Male",VLOOKUP(H2151,'Shoe size conversion table'!$B$6:$D$22,2),VLOOKUP(H2151,'Shoe size conversion table'!$J$6:$L$22,2))</f>
        <v>37-38</v>
      </c>
      <c r="J2151" s="12" t="n">
        <f aca="false">IF(G2151="Male",VLOOKUP(H2151,'Shoe size conversion table'!$B$6:$D$22,3),VLOOKUP(H2151,'Shoe size conversion table'!$J$6:$L$22,3))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MONTH(C2151:C17118)</f>
        <v>10</v>
      </c>
      <c r="O2151" s="8" t="n">
        <f aca="false">K2151*(1-L2151)</f>
        <v>135.2</v>
      </c>
    </row>
    <row r="2152" customFormat="false" ht="11.4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IF(G2152="Male",VLOOKUP(H2152,'Shoe size conversion table'!$B$6:$D$22,2),VLOOKUP(H2152,'Shoe size conversion table'!$J$6:$L$22,2))</f>
        <v>43</v>
      </c>
      <c r="J2152" s="12" t="n">
        <f aca="false">IF(G2152="Male",VLOOKUP(H2152,'Shoe size conversion table'!$B$6:$D$22,3),VLOOKUP(H2152,'Shoe size conversion table'!$J$6:$L$22,3))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MONTH(C2152:C17119)</f>
        <v>10</v>
      </c>
      <c r="O2152" s="8" t="n">
        <f aca="false">K2152*(1-L2152)</f>
        <v>129</v>
      </c>
    </row>
    <row r="2153" customFormat="false" ht="11.4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IF(G2153="Male",VLOOKUP(H2153,'Shoe size conversion table'!$B$6:$D$22,2),VLOOKUP(H2153,'Shoe size conversion table'!$J$6:$L$22,2))</f>
        <v>41-42</v>
      </c>
      <c r="J2153" s="12" t="n">
        <f aca="false">IF(G2153="Male",VLOOKUP(H2153,'Shoe size conversion table'!$B$6:$D$22,3),VLOOKUP(H2153,'Shoe size conversion table'!$J$6:$L$22,3))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MONTH(C2153:C17120)</f>
        <v>10</v>
      </c>
      <c r="O2153" s="8" t="n">
        <f aca="false">K2153*(1-L2153)</f>
        <v>139</v>
      </c>
    </row>
    <row r="2154" customFormat="false" ht="11.4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IF(G2154="Male",VLOOKUP(H2154,'Shoe size conversion table'!$B$6:$D$22,2),VLOOKUP(H2154,'Shoe size conversion table'!$J$6:$L$22,2))</f>
        <v>43</v>
      </c>
      <c r="J2154" s="12" t="n">
        <f aca="false">IF(G2154="Male",VLOOKUP(H2154,'Shoe size conversion table'!$B$6:$D$22,3),VLOOKUP(H2154,'Shoe size conversion table'!$J$6:$L$22,3))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MONTH(C2154:C17121)</f>
        <v>10</v>
      </c>
      <c r="O2154" s="8" t="n">
        <f aca="false">K2154*(1-L2154)</f>
        <v>64.5</v>
      </c>
    </row>
    <row r="2155" customFormat="false" ht="11.4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IF(G2155="Male",VLOOKUP(H2155,'Shoe size conversion table'!$B$6:$D$22,2),VLOOKUP(H2155,'Shoe size conversion table'!$J$6:$L$22,2))</f>
        <v>39</v>
      </c>
      <c r="J2155" s="12" t="n">
        <f aca="false">IF(G2155="Male",VLOOKUP(H2155,'Shoe size conversion table'!$B$6:$D$22,3),VLOOKUP(H2155,'Shoe size conversion table'!$J$6:$L$22,3))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MONTH(C2155:C17122)</f>
        <v>10</v>
      </c>
      <c r="O2155" s="8" t="n">
        <f aca="false">K2155*(1-L2155)</f>
        <v>179</v>
      </c>
    </row>
    <row r="2156" customFormat="false" ht="11.4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IF(G2156="Male",VLOOKUP(H2156,'Shoe size conversion table'!$B$6:$D$22,2),VLOOKUP(H2156,'Shoe size conversion table'!$J$6:$L$22,2))</f>
        <v>40</v>
      </c>
      <c r="J2156" s="12" t="n">
        <f aca="false">IF(G2156="Male",VLOOKUP(H2156,'Shoe size conversion table'!$B$6:$D$22,3),VLOOKUP(H2156,'Shoe size conversion table'!$J$6:$L$22,3))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MONTH(C2156:C17123)</f>
        <v>10</v>
      </c>
      <c r="O2156" s="8" t="n">
        <f aca="false">K2156*(1-L2156)</f>
        <v>139</v>
      </c>
    </row>
    <row r="2157" customFormat="false" ht="11.4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IF(G2157="Male",VLOOKUP(H2157,'Shoe size conversion table'!$B$6:$D$22,2),VLOOKUP(H2157,'Shoe size conversion table'!$J$6:$L$22,2))</f>
        <v>43-44</v>
      </c>
      <c r="J2157" s="12" t="n">
        <f aca="false">IF(G2157="Male",VLOOKUP(H2157,'Shoe size conversion table'!$B$6:$D$22,3),VLOOKUP(H2157,'Shoe size conversion table'!$J$6:$L$22,3))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MONTH(C2157:C17124)</f>
        <v>10</v>
      </c>
      <c r="O2157" s="8" t="n">
        <f aca="false">K2157*(1-L2157)</f>
        <v>179</v>
      </c>
    </row>
    <row r="2158" customFormat="false" ht="11.4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IF(G2158="Male",VLOOKUP(H2158,'Shoe size conversion table'!$B$6:$D$22,2),VLOOKUP(H2158,'Shoe size conversion table'!$J$6:$L$22,2))</f>
        <v>39</v>
      </c>
      <c r="J2158" s="12" t="n">
        <f aca="false">IF(G2158="Male",VLOOKUP(H2158,'Shoe size conversion table'!$B$6:$D$22,3),VLOOKUP(H2158,'Shoe size conversion table'!$J$6:$L$22,3))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MONTH(C2158:C17125)</f>
        <v>10</v>
      </c>
      <c r="O2158" s="8" t="n">
        <f aca="false">K2158*(1-L2158)</f>
        <v>179</v>
      </c>
    </row>
    <row r="2159" customFormat="false" ht="11.4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IF(G2159="Male",VLOOKUP(H2159,'Shoe size conversion table'!$B$6:$D$22,2),VLOOKUP(H2159,'Shoe size conversion table'!$J$6:$L$22,2))</f>
        <v>43</v>
      </c>
      <c r="J2159" s="12" t="n">
        <f aca="false">IF(G2159="Male",VLOOKUP(H2159,'Shoe size conversion table'!$B$6:$D$22,3),VLOOKUP(H2159,'Shoe size conversion table'!$J$6:$L$22,3))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MONTH(C2159:C17126)</f>
        <v>10</v>
      </c>
      <c r="O2159" s="8" t="n">
        <f aca="false">K2159*(1-L2159)</f>
        <v>149</v>
      </c>
    </row>
    <row r="2160" customFormat="false" ht="11.4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IF(G2160="Male",VLOOKUP(H2160,'Shoe size conversion table'!$B$6:$D$22,2),VLOOKUP(H2160,'Shoe size conversion table'!$J$6:$L$22,2))</f>
        <v>44</v>
      </c>
      <c r="J2160" s="12" t="n">
        <f aca="false">IF(G2160="Male",VLOOKUP(H2160,'Shoe size conversion table'!$B$6:$D$22,3),VLOOKUP(H2160,'Shoe size conversion table'!$J$6:$L$22,3))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MONTH(C2160:C17127)</f>
        <v>10</v>
      </c>
      <c r="O2160" s="8" t="n">
        <f aca="false">K2160*(1-L2160)</f>
        <v>139.3</v>
      </c>
    </row>
    <row r="2161" customFormat="false" ht="11.4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IF(G2161="Male",VLOOKUP(H2161,'Shoe size conversion table'!$B$6:$D$22,2),VLOOKUP(H2161,'Shoe size conversion table'!$J$6:$L$22,2))</f>
        <v>42-43</v>
      </c>
      <c r="J2161" s="12" t="n">
        <f aca="false">IF(G2161="Male",VLOOKUP(H2161,'Shoe size conversion table'!$B$6:$D$22,3),VLOOKUP(H2161,'Shoe size conversion table'!$J$6:$L$22,3))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MONTH(C2161:C17128)</f>
        <v>10</v>
      </c>
      <c r="O2161" s="8" t="n">
        <f aca="false">K2161*(1-L2161)</f>
        <v>103.2</v>
      </c>
    </row>
    <row r="2162" customFormat="false" ht="11.4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IF(G2162="Male",VLOOKUP(H2162,'Shoe size conversion table'!$B$6:$D$22,2),VLOOKUP(H2162,'Shoe size conversion table'!$J$6:$L$22,2))</f>
        <v>42-43</v>
      </c>
      <c r="J2162" s="12" t="n">
        <f aca="false">IF(G2162="Male",VLOOKUP(H2162,'Shoe size conversion table'!$B$6:$D$22,3),VLOOKUP(H2162,'Shoe size conversion table'!$J$6:$L$22,3))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MONTH(C2162:C17129)</f>
        <v>10</v>
      </c>
      <c r="O2162" s="8" t="n">
        <f aca="false">K2162*(1-L2162)</f>
        <v>169</v>
      </c>
    </row>
    <row r="2163" customFormat="false" ht="11.4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IF(G2163="Male",VLOOKUP(H2163,'Shoe size conversion table'!$B$6:$D$22,2),VLOOKUP(H2163,'Shoe size conversion table'!$J$6:$L$22,2))</f>
        <v>41-42</v>
      </c>
      <c r="J2163" s="12" t="n">
        <f aca="false">IF(G2163="Male",VLOOKUP(H2163,'Shoe size conversion table'!$B$6:$D$22,3),VLOOKUP(H2163,'Shoe size conversion table'!$J$6:$L$22,3))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MONTH(C2163:C17130)</f>
        <v>10</v>
      </c>
      <c r="O2163" s="8" t="n">
        <f aca="false">K2163*(1-L2163)</f>
        <v>139</v>
      </c>
    </row>
    <row r="2164" customFormat="false" ht="11.4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IF(G2164="Male",VLOOKUP(H2164,'Shoe size conversion table'!$B$6:$D$22,2),VLOOKUP(H2164,'Shoe size conversion table'!$J$6:$L$22,2))</f>
        <v>41-42</v>
      </c>
      <c r="J2164" s="12" t="n">
        <f aca="false">IF(G2164="Male",VLOOKUP(H2164,'Shoe size conversion table'!$B$6:$D$22,3),VLOOKUP(H2164,'Shoe size conversion table'!$J$6:$L$22,3))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MONTH(C2164:C17131)</f>
        <v>10</v>
      </c>
      <c r="O2164" s="8" t="n">
        <f aca="false">K2164*(1-L2164)</f>
        <v>169</v>
      </c>
    </row>
    <row r="2165" customFormat="false" ht="11.4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IF(G2165="Male",VLOOKUP(H2165,'Shoe size conversion table'!$B$6:$D$22,2),VLOOKUP(H2165,'Shoe size conversion table'!$J$6:$L$22,2))</f>
        <v>42-43</v>
      </c>
      <c r="J2165" s="12" t="n">
        <f aca="false">IF(G2165="Male",VLOOKUP(H2165,'Shoe size conversion table'!$B$6:$D$22,3),VLOOKUP(H2165,'Shoe size conversion table'!$J$6:$L$22,3))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MONTH(C2165:C17132)</f>
        <v>10</v>
      </c>
      <c r="O2165" s="8" t="n">
        <f aca="false">K2165*(1-L2165)</f>
        <v>179</v>
      </c>
    </row>
    <row r="2166" customFormat="false" ht="11.4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IF(G2166="Male",VLOOKUP(H2166,'Shoe size conversion table'!$B$6:$D$22,2),VLOOKUP(H2166,'Shoe size conversion table'!$J$6:$L$22,2))</f>
        <v>39</v>
      </c>
      <c r="J2166" s="12" t="n">
        <f aca="false">IF(G2166="Male",VLOOKUP(H2166,'Shoe size conversion table'!$B$6:$D$22,3),VLOOKUP(H2166,'Shoe size conversion table'!$J$6:$L$22,3))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MONTH(C2166:C17133)</f>
        <v>10</v>
      </c>
      <c r="O2166" s="8" t="n">
        <f aca="false">K2166*(1-L2166)</f>
        <v>199</v>
      </c>
    </row>
    <row r="2167" customFormat="false" ht="11.4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IF(G2167="Male",VLOOKUP(H2167,'Shoe size conversion table'!$B$6:$D$22,2),VLOOKUP(H2167,'Shoe size conversion table'!$J$6:$L$22,2))</f>
        <v>39</v>
      </c>
      <c r="J2167" s="12" t="n">
        <f aca="false">IF(G2167="Male",VLOOKUP(H2167,'Shoe size conversion table'!$B$6:$D$22,3),VLOOKUP(H2167,'Shoe size conversion table'!$J$6:$L$22,3))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MONTH(C2167:C17134)</f>
        <v>10</v>
      </c>
      <c r="O2167" s="8" t="n">
        <f aca="false">K2167*(1-L2167)</f>
        <v>179</v>
      </c>
    </row>
    <row r="2168" customFormat="false" ht="11.4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IF(G2168="Male",VLOOKUP(H2168,'Shoe size conversion table'!$B$6:$D$22,2),VLOOKUP(H2168,'Shoe size conversion table'!$J$6:$L$22,2))</f>
        <v>44-45</v>
      </c>
      <c r="J2168" s="12" t="n">
        <f aca="false">IF(G2168="Male",VLOOKUP(H2168,'Shoe size conversion table'!$B$6:$D$22,3),VLOOKUP(H2168,'Shoe size conversion table'!$J$6:$L$22,3))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MONTH(C2168:C17135)</f>
        <v>10</v>
      </c>
      <c r="O2168" s="8" t="n">
        <f aca="false">K2168*(1-L2168)</f>
        <v>118.3</v>
      </c>
    </row>
    <row r="2169" customFormat="false" ht="11.4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IF(G2169="Male",VLOOKUP(H2169,'Shoe size conversion table'!$B$6:$D$22,2),VLOOKUP(H2169,'Shoe size conversion table'!$J$6:$L$22,2))</f>
        <v>40-41</v>
      </c>
      <c r="J2169" s="12" t="n">
        <f aca="false">IF(G2169="Male",VLOOKUP(H2169,'Shoe size conversion table'!$B$6:$D$22,3),VLOOKUP(H2169,'Shoe size conversion table'!$J$6:$L$22,3))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MONTH(C2169:C17136)</f>
        <v>10</v>
      </c>
      <c r="O2169" s="8" t="n">
        <f aca="false">K2169*(1-L2169)</f>
        <v>199</v>
      </c>
    </row>
    <row r="2170" customFormat="false" ht="11.4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IF(G2170="Male",VLOOKUP(H2170,'Shoe size conversion table'!$B$6:$D$22,2),VLOOKUP(H2170,'Shoe size conversion table'!$J$6:$L$22,2))</f>
        <v>39-40</v>
      </c>
      <c r="J2170" s="12" t="n">
        <f aca="false">IF(G2170="Male",VLOOKUP(H2170,'Shoe size conversion table'!$B$6:$D$22,3),VLOOKUP(H2170,'Shoe size conversion table'!$J$6:$L$22,3))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MONTH(C2170:C17137)</f>
        <v>10</v>
      </c>
      <c r="O2170" s="8" t="n">
        <f aca="false">K2170*(1-L2170)</f>
        <v>170.1</v>
      </c>
    </row>
    <row r="2171" customFormat="false" ht="11.4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IF(G2171="Male",VLOOKUP(H2171,'Shoe size conversion table'!$B$6:$D$22,2),VLOOKUP(H2171,'Shoe size conversion table'!$J$6:$L$22,2))</f>
        <v>43</v>
      </c>
      <c r="J2171" s="12" t="n">
        <f aca="false">IF(G2171="Male",VLOOKUP(H2171,'Shoe size conversion table'!$B$6:$D$22,3),VLOOKUP(H2171,'Shoe size conversion table'!$J$6:$L$22,3))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MONTH(C2171:C17138)</f>
        <v>10</v>
      </c>
      <c r="O2171" s="8" t="n">
        <f aca="false">K2171*(1-L2171)</f>
        <v>64.5</v>
      </c>
    </row>
    <row r="2172" customFormat="false" ht="11.4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IF(G2172="Male",VLOOKUP(H2172,'Shoe size conversion table'!$B$6:$D$22,2),VLOOKUP(H2172,'Shoe size conversion table'!$J$6:$L$22,2))</f>
        <v>42</v>
      </c>
      <c r="J2172" s="12" t="n">
        <f aca="false">IF(G2172="Male",VLOOKUP(H2172,'Shoe size conversion table'!$B$6:$D$22,3),VLOOKUP(H2172,'Shoe size conversion table'!$J$6:$L$22,3))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MONTH(C2172:C17139)</f>
        <v>10</v>
      </c>
      <c r="O2172" s="8" t="n">
        <f aca="false">K2172*(1-L2172)</f>
        <v>152.1</v>
      </c>
    </row>
    <row r="2173" customFormat="false" ht="11.4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IF(G2173="Male",VLOOKUP(H2173,'Shoe size conversion table'!$B$6:$D$22,2),VLOOKUP(H2173,'Shoe size conversion table'!$J$6:$L$22,2))</f>
        <v>43-44</v>
      </c>
      <c r="J2173" s="12" t="n">
        <f aca="false">IF(G2173="Male",VLOOKUP(H2173,'Shoe size conversion table'!$B$6:$D$22,3),VLOOKUP(H2173,'Shoe size conversion table'!$J$6:$L$22,3))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MONTH(C2173:C17140)</f>
        <v>10</v>
      </c>
      <c r="O2173" s="8" t="n">
        <f aca="false">K2173*(1-L2173)</f>
        <v>111.2</v>
      </c>
    </row>
    <row r="2174" customFormat="false" ht="11.4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IF(G2174="Male",VLOOKUP(H2174,'Shoe size conversion table'!$B$6:$D$22,2),VLOOKUP(H2174,'Shoe size conversion table'!$J$6:$L$22,2))</f>
        <v>42-43</v>
      </c>
      <c r="J2174" s="12" t="n">
        <f aca="false">IF(G2174="Male",VLOOKUP(H2174,'Shoe size conversion table'!$B$6:$D$22,3),VLOOKUP(H2174,'Shoe size conversion table'!$J$6:$L$22,3))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MONTH(C2174:C17141)</f>
        <v>10</v>
      </c>
      <c r="O2174" s="8" t="n">
        <f aca="false">K2174*(1-L2174)</f>
        <v>169</v>
      </c>
    </row>
    <row r="2175" customFormat="false" ht="11.4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IF(G2175="Male",VLOOKUP(H2175,'Shoe size conversion table'!$B$6:$D$22,2),VLOOKUP(H2175,'Shoe size conversion table'!$J$6:$L$22,2))</f>
        <v>40-41</v>
      </c>
      <c r="J2175" s="12" t="n">
        <f aca="false">IF(G2175="Male",VLOOKUP(H2175,'Shoe size conversion table'!$B$6:$D$22,3),VLOOKUP(H2175,'Shoe size conversion table'!$J$6:$L$22,3))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MONTH(C2175:C17142)</f>
        <v>10</v>
      </c>
      <c r="O2175" s="8" t="n">
        <f aca="false">K2175*(1-L2175)</f>
        <v>139</v>
      </c>
    </row>
    <row r="2176" customFormat="false" ht="11.4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IF(G2176="Male",VLOOKUP(H2176,'Shoe size conversion table'!$B$6:$D$22,2),VLOOKUP(H2176,'Shoe size conversion table'!$J$6:$L$22,2))</f>
        <v>39</v>
      </c>
      <c r="J2176" s="12" t="n">
        <f aca="false">IF(G2176="Male",VLOOKUP(H2176,'Shoe size conversion table'!$B$6:$D$22,3),VLOOKUP(H2176,'Shoe size conversion table'!$J$6:$L$22,3))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MONTH(C2176:C17143)</f>
        <v>10</v>
      </c>
      <c r="O2176" s="8" t="n">
        <f aca="false">K2176*(1-L2176)</f>
        <v>103.2</v>
      </c>
    </row>
    <row r="2177" customFormat="false" ht="11.4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IF(G2177="Male",VLOOKUP(H2177,'Shoe size conversion table'!$B$6:$D$22,2),VLOOKUP(H2177,'Shoe size conversion table'!$J$6:$L$22,2))</f>
        <v>48</v>
      </c>
      <c r="J2177" s="12" t="n">
        <f aca="false">IF(G2177="Male",VLOOKUP(H2177,'Shoe size conversion table'!$B$6:$D$22,3),VLOOKUP(H2177,'Shoe size conversion table'!$J$6:$L$22,3))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MONTH(C2177:C17144)</f>
        <v>10</v>
      </c>
      <c r="O2177" s="8" t="n">
        <f aca="false">K2177*(1-L2177)</f>
        <v>149</v>
      </c>
    </row>
    <row r="2178" customFormat="false" ht="11.4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IF(G2178="Male",VLOOKUP(H2178,'Shoe size conversion table'!$B$6:$D$22,2),VLOOKUP(H2178,'Shoe size conversion table'!$J$6:$L$22,2))</f>
        <v>44-45</v>
      </c>
      <c r="J2178" s="12" t="n">
        <f aca="false">IF(G2178="Male",VLOOKUP(H2178,'Shoe size conversion table'!$B$6:$D$22,3),VLOOKUP(H2178,'Shoe size conversion table'!$J$6:$L$22,3))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MONTH(C2178:C17145)</f>
        <v>10</v>
      </c>
      <c r="O2178" s="8" t="n">
        <f aca="false">K2178*(1-L2178)</f>
        <v>118.3</v>
      </c>
    </row>
    <row r="2179" customFormat="false" ht="11.4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IF(G2179="Male",VLOOKUP(H2179,'Shoe size conversion table'!$B$6:$D$22,2),VLOOKUP(H2179,'Shoe size conversion table'!$J$6:$L$22,2))</f>
        <v>43</v>
      </c>
      <c r="J2179" s="12" t="n">
        <f aca="false">IF(G2179="Male",VLOOKUP(H2179,'Shoe size conversion table'!$B$6:$D$22,3),VLOOKUP(H2179,'Shoe size conversion table'!$J$6:$L$22,3))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MONTH(C2179:C17146)</f>
        <v>10</v>
      </c>
      <c r="O2179" s="8" t="n">
        <f aca="false">K2179*(1-L2179)</f>
        <v>161.1</v>
      </c>
    </row>
    <row r="2180" customFormat="false" ht="11.4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IF(G2180="Male",VLOOKUP(H2180,'Shoe size conversion table'!$B$6:$D$22,2),VLOOKUP(H2180,'Shoe size conversion table'!$J$6:$L$22,2))</f>
        <v>41-42</v>
      </c>
      <c r="J2180" s="12" t="n">
        <f aca="false">IF(G2180="Male",VLOOKUP(H2180,'Shoe size conversion table'!$B$6:$D$22,3),VLOOKUP(H2180,'Shoe size conversion table'!$J$6:$L$22,3))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MONTH(C2180:C17147)</f>
        <v>10</v>
      </c>
      <c r="O2180" s="8" t="n">
        <f aca="false">K2180*(1-L2180)</f>
        <v>169</v>
      </c>
    </row>
    <row r="2181" customFormat="false" ht="11.4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IF(G2181="Male",VLOOKUP(H2181,'Shoe size conversion table'!$B$6:$D$22,2),VLOOKUP(H2181,'Shoe size conversion table'!$J$6:$L$22,2))</f>
        <v>41-42</v>
      </c>
      <c r="J2181" s="12" t="n">
        <f aca="false">IF(G2181="Male",VLOOKUP(H2181,'Shoe size conversion table'!$B$6:$D$22,3),VLOOKUP(H2181,'Shoe size conversion table'!$J$6:$L$22,3))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MONTH(C2181:C17148)</f>
        <v>10</v>
      </c>
      <c r="O2181" s="8" t="n">
        <f aca="false">K2181*(1-L2181)</f>
        <v>139</v>
      </c>
    </row>
    <row r="2182" customFormat="false" ht="11.4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IF(G2182="Male",VLOOKUP(H2182,'Shoe size conversion table'!$B$6:$D$22,2),VLOOKUP(H2182,'Shoe size conversion table'!$J$6:$L$22,2))</f>
        <v>43-44</v>
      </c>
      <c r="J2182" s="12" t="n">
        <f aca="false">IF(G2182="Male",VLOOKUP(H2182,'Shoe size conversion table'!$B$6:$D$22,3),VLOOKUP(H2182,'Shoe size conversion table'!$J$6:$L$22,3))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MONTH(C2182:C17149)</f>
        <v>10</v>
      </c>
      <c r="O2182" s="8" t="n">
        <f aca="false">K2182*(1-L2182)</f>
        <v>127.2</v>
      </c>
    </row>
    <row r="2183" customFormat="false" ht="11.4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IF(G2183="Male",VLOOKUP(H2183,'Shoe size conversion table'!$B$6:$D$22,2),VLOOKUP(H2183,'Shoe size conversion table'!$J$6:$L$22,2))</f>
        <v>38</v>
      </c>
      <c r="J2183" s="12" t="n">
        <f aca="false">IF(G2183="Male",VLOOKUP(H2183,'Shoe size conversion table'!$B$6:$D$22,3),VLOOKUP(H2183,'Shoe size conversion table'!$J$6:$L$22,3))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MONTH(C2183:C17150)</f>
        <v>10</v>
      </c>
      <c r="O2183" s="8" t="n">
        <f aca="false">K2183*(1-L2183)</f>
        <v>104.3</v>
      </c>
    </row>
    <row r="2184" customFormat="false" ht="11.4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IF(G2184="Male",VLOOKUP(H2184,'Shoe size conversion table'!$B$6:$D$22,2),VLOOKUP(H2184,'Shoe size conversion table'!$J$6:$L$22,2))</f>
        <v>43</v>
      </c>
      <c r="J2184" s="12" t="n">
        <f aca="false">IF(G2184="Male",VLOOKUP(H2184,'Shoe size conversion table'!$B$6:$D$22,3),VLOOKUP(H2184,'Shoe size conversion table'!$J$6:$L$22,3))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MONTH(C2184:C17151)</f>
        <v>10</v>
      </c>
      <c r="O2184" s="8" t="n">
        <f aca="false">K2184*(1-L2184)</f>
        <v>149</v>
      </c>
    </row>
    <row r="2185" customFormat="false" ht="11.4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IF(G2185="Male",VLOOKUP(H2185,'Shoe size conversion table'!$B$6:$D$22,2),VLOOKUP(H2185,'Shoe size conversion table'!$J$6:$L$22,2))</f>
        <v>41-42</v>
      </c>
      <c r="J2185" s="12" t="n">
        <f aca="false">IF(G2185="Male",VLOOKUP(H2185,'Shoe size conversion table'!$B$6:$D$22,3),VLOOKUP(H2185,'Shoe size conversion table'!$J$6:$L$22,3))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MONTH(C2185:C17152)</f>
        <v>10</v>
      </c>
      <c r="O2185" s="8" t="n">
        <f aca="false">K2185*(1-L2185)</f>
        <v>97.3</v>
      </c>
    </row>
    <row r="2186" customFormat="false" ht="11.4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IF(G2186="Male",VLOOKUP(H2186,'Shoe size conversion table'!$B$6:$D$22,2),VLOOKUP(H2186,'Shoe size conversion table'!$J$6:$L$22,2))</f>
        <v>42-43</v>
      </c>
      <c r="J2186" s="12" t="n">
        <f aca="false">IF(G2186="Male",VLOOKUP(H2186,'Shoe size conversion table'!$B$6:$D$22,3),VLOOKUP(H2186,'Shoe size conversion table'!$J$6:$L$22,3))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MONTH(C2186:C17153)</f>
        <v>10</v>
      </c>
      <c r="O2186" s="8" t="n">
        <f aca="false">K2186*(1-L2186)</f>
        <v>199</v>
      </c>
    </row>
    <row r="2187" customFormat="false" ht="11.4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IF(G2187="Male",VLOOKUP(H2187,'Shoe size conversion table'!$B$6:$D$22,2),VLOOKUP(H2187,'Shoe size conversion table'!$J$6:$L$22,2))</f>
        <v>40-41</v>
      </c>
      <c r="J2187" s="12" t="n">
        <f aca="false">IF(G2187="Male",VLOOKUP(H2187,'Shoe size conversion table'!$B$6:$D$22,3),VLOOKUP(H2187,'Shoe size conversion table'!$J$6:$L$22,3))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MONTH(C2187:C17154)</f>
        <v>10</v>
      </c>
      <c r="O2187" s="8" t="n">
        <f aca="false">K2187*(1-L2187)</f>
        <v>90.3</v>
      </c>
    </row>
    <row r="2188" customFormat="false" ht="11.4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IF(G2188="Male",VLOOKUP(H2188,'Shoe size conversion table'!$B$6:$D$22,2),VLOOKUP(H2188,'Shoe size conversion table'!$J$6:$L$22,2))</f>
        <v>40-41</v>
      </c>
      <c r="J2188" s="12" t="n">
        <f aca="false">IF(G2188="Male",VLOOKUP(H2188,'Shoe size conversion table'!$B$6:$D$22,3),VLOOKUP(H2188,'Shoe size conversion table'!$J$6:$L$22,3))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MONTH(C2188:C17155)</f>
        <v>10</v>
      </c>
      <c r="O2188" s="8" t="n">
        <f aca="false">K2188*(1-L2188)</f>
        <v>103.2</v>
      </c>
    </row>
    <row r="2189" customFormat="false" ht="11.4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IF(G2189="Male",VLOOKUP(H2189,'Shoe size conversion table'!$B$6:$D$22,2),VLOOKUP(H2189,'Shoe size conversion table'!$J$6:$L$22,2))</f>
        <v>40</v>
      </c>
      <c r="J2189" s="12" t="n">
        <f aca="false">IF(G2189="Male",VLOOKUP(H2189,'Shoe size conversion table'!$B$6:$D$22,3),VLOOKUP(H2189,'Shoe size conversion table'!$J$6:$L$22,3))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MONTH(C2189:C17156)</f>
        <v>10</v>
      </c>
      <c r="O2189" s="8" t="n">
        <f aca="false">K2189*(1-L2189)</f>
        <v>199</v>
      </c>
    </row>
    <row r="2190" customFormat="false" ht="11.4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IF(G2190="Male",VLOOKUP(H2190,'Shoe size conversion table'!$B$6:$D$22,2),VLOOKUP(H2190,'Shoe size conversion table'!$J$6:$L$22,2))</f>
        <v>43</v>
      </c>
      <c r="J2190" s="12" t="n">
        <f aca="false">IF(G2190="Male",VLOOKUP(H2190,'Shoe size conversion table'!$B$6:$D$22,3),VLOOKUP(H2190,'Shoe size conversion table'!$J$6:$L$22,3))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MONTH(C2190:C17157)</f>
        <v>10</v>
      </c>
      <c r="O2190" s="8" t="n">
        <f aca="false">K2190*(1-L2190)</f>
        <v>134.1</v>
      </c>
    </row>
    <row r="2191" customFormat="false" ht="11.4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IF(G2191="Male",VLOOKUP(H2191,'Shoe size conversion table'!$B$6:$D$22,2),VLOOKUP(H2191,'Shoe size conversion table'!$J$6:$L$22,2))</f>
        <v>42-43</v>
      </c>
      <c r="J2191" s="12" t="n">
        <f aca="false">IF(G2191="Male",VLOOKUP(H2191,'Shoe size conversion table'!$B$6:$D$22,3),VLOOKUP(H2191,'Shoe size conversion table'!$J$6:$L$22,3))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MONTH(C2191:C17158)</f>
        <v>10</v>
      </c>
      <c r="O2191" s="8" t="n">
        <f aca="false">K2191*(1-L2191)</f>
        <v>159.2</v>
      </c>
    </row>
    <row r="2192" customFormat="false" ht="11.4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IF(G2192="Male",VLOOKUP(H2192,'Shoe size conversion table'!$B$6:$D$22,2),VLOOKUP(H2192,'Shoe size conversion table'!$J$6:$L$22,2))</f>
        <v>38</v>
      </c>
      <c r="J2192" s="12" t="n">
        <f aca="false">IF(G2192="Male",VLOOKUP(H2192,'Shoe size conversion table'!$B$6:$D$22,3),VLOOKUP(H2192,'Shoe size conversion table'!$J$6:$L$22,3))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MONTH(C2192:C17159)</f>
        <v>10</v>
      </c>
      <c r="O2192" s="8" t="n">
        <f aca="false">K2192*(1-L2192)</f>
        <v>103.2</v>
      </c>
    </row>
    <row r="2193" customFormat="false" ht="11.4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IF(G2193="Male",VLOOKUP(H2193,'Shoe size conversion table'!$B$6:$D$22,2),VLOOKUP(H2193,'Shoe size conversion table'!$J$6:$L$22,2))</f>
        <v>43</v>
      </c>
      <c r="J2193" s="12" t="n">
        <f aca="false">IF(G2193="Male",VLOOKUP(H2193,'Shoe size conversion table'!$B$6:$D$22,3),VLOOKUP(H2193,'Shoe size conversion table'!$J$6:$L$22,3))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MONTH(C2193:C17160)</f>
        <v>10</v>
      </c>
      <c r="O2193" s="8" t="n">
        <f aca="false">K2193*(1-L2193)</f>
        <v>139</v>
      </c>
    </row>
    <row r="2194" customFormat="false" ht="11.4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IF(G2194="Male",VLOOKUP(H2194,'Shoe size conversion table'!$B$6:$D$22,2),VLOOKUP(H2194,'Shoe size conversion table'!$J$6:$L$22,2))</f>
        <v>43-44</v>
      </c>
      <c r="J2194" s="12" t="n">
        <f aca="false">IF(G2194="Male",VLOOKUP(H2194,'Shoe size conversion table'!$B$6:$D$22,3),VLOOKUP(H2194,'Shoe size conversion table'!$J$6:$L$22,3))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MONTH(C2194:C17161)</f>
        <v>10</v>
      </c>
      <c r="O2194" s="8" t="n">
        <f aca="false">K2194*(1-L2194)</f>
        <v>149</v>
      </c>
    </row>
    <row r="2195" customFormat="false" ht="11.4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IF(G2195="Male",VLOOKUP(H2195,'Shoe size conversion table'!$B$6:$D$22,2),VLOOKUP(H2195,'Shoe size conversion table'!$J$6:$L$22,2))</f>
        <v>40-41</v>
      </c>
      <c r="J2195" s="12" t="n">
        <f aca="false">IF(G2195="Male",VLOOKUP(H2195,'Shoe size conversion table'!$B$6:$D$22,3),VLOOKUP(H2195,'Shoe size conversion table'!$J$6:$L$22,3))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MONTH(C2195:C17162)</f>
        <v>10</v>
      </c>
      <c r="O2195" s="8" t="n">
        <f aca="false">K2195*(1-L2195)</f>
        <v>90.3</v>
      </c>
    </row>
    <row r="2196" customFormat="false" ht="11.4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IF(G2196="Male",VLOOKUP(H2196,'Shoe size conversion table'!$B$6:$D$22,2),VLOOKUP(H2196,'Shoe size conversion table'!$J$6:$L$22,2))</f>
        <v>38-39</v>
      </c>
      <c r="J2196" s="12" t="n">
        <f aca="false">IF(G2196="Male",VLOOKUP(H2196,'Shoe size conversion table'!$B$6:$D$22,3),VLOOKUP(H2196,'Shoe size conversion table'!$J$6:$L$22,3))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MONTH(C2196:C17163)</f>
        <v>10</v>
      </c>
      <c r="O2196" s="8" t="n">
        <f aca="false">K2196*(1-L2196)</f>
        <v>127.2</v>
      </c>
    </row>
    <row r="2197" customFormat="false" ht="11.4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IF(G2197="Male",VLOOKUP(H2197,'Shoe size conversion table'!$B$6:$D$22,2),VLOOKUP(H2197,'Shoe size conversion table'!$J$6:$L$22,2))</f>
        <v>42-43</v>
      </c>
      <c r="J2197" s="12" t="n">
        <f aca="false">IF(G2197="Male",VLOOKUP(H2197,'Shoe size conversion table'!$B$6:$D$22,3),VLOOKUP(H2197,'Shoe size conversion table'!$J$6:$L$22,3))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MONTH(C2197:C17164)</f>
        <v>10</v>
      </c>
      <c r="O2197" s="8" t="n">
        <f aca="false">K2197*(1-L2197)</f>
        <v>129</v>
      </c>
    </row>
    <row r="2198" customFormat="false" ht="11.4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IF(G2198="Male",VLOOKUP(H2198,'Shoe size conversion table'!$B$6:$D$22,2),VLOOKUP(H2198,'Shoe size conversion table'!$J$6:$L$22,2))</f>
        <v>40</v>
      </c>
      <c r="J2198" s="12" t="n">
        <f aca="false">IF(G2198="Male",VLOOKUP(H2198,'Shoe size conversion table'!$B$6:$D$22,3),VLOOKUP(H2198,'Shoe size conversion table'!$J$6:$L$22,3))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MONTH(C2198:C17165)</f>
        <v>10</v>
      </c>
      <c r="O2198" s="8" t="n">
        <f aca="false">K2198*(1-L2198)</f>
        <v>159</v>
      </c>
    </row>
    <row r="2199" customFormat="false" ht="11.4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IF(G2199="Male",VLOOKUP(H2199,'Shoe size conversion table'!$B$6:$D$22,2),VLOOKUP(H2199,'Shoe size conversion table'!$J$6:$L$22,2))</f>
        <v>42-43</v>
      </c>
      <c r="J2199" s="12" t="n">
        <f aca="false">IF(G2199="Male",VLOOKUP(H2199,'Shoe size conversion table'!$B$6:$D$22,3),VLOOKUP(H2199,'Shoe size conversion table'!$J$6:$L$22,3))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MONTH(C2199:C17166)</f>
        <v>10</v>
      </c>
      <c r="O2199" s="8" t="n">
        <f aca="false">K2199*(1-L2199)</f>
        <v>103.2</v>
      </c>
    </row>
    <row r="2200" customFormat="false" ht="11.4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IF(G2200="Male",VLOOKUP(H2200,'Shoe size conversion table'!$B$6:$D$22,2),VLOOKUP(H2200,'Shoe size conversion table'!$J$6:$L$22,2))</f>
        <v>45</v>
      </c>
      <c r="J2200" s="12" t="n">
        <f aca="false">IF(G2200="Male",VLOOKUP(H2200,'Shoe size conversion table'!$B$6:$D$22,3),VLOOKUP(H2200,'Shoe size conversion table'!$J$6:$L$22,3))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MONTH(C2200:C17167)</f>
        <v>10</v>
      </c>
      <c r="O2200" s="8" t="n">
        <f aca="false">K2200*(1-L2200)</f>
        <v>74.5</v>
      </c>
    </row>
    <row r="2201" customFormat="false" ht="11.4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IF(G2201="Male",VLOOKUP(H2201,'Shoe size conversion table'!$B$6:$D$22,2),VLOOKUP(H2201,'Shoe size conversion table'!$J$6:$L$22,2))</f>
        <v>43</v>
      </c>
      <c r="J2201" s="12" t="n">
        <f aca="false">IF(G2201="Male",VLOOKUP(H2201,'Shoe size conversion table'!$B$6:$D$22,3),VLOOKUP(H2201,'Shoe size conversion table'!$J$6:$L$22,3))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MONTH(C2201:C17168)</f>
        <v>10</v>
      </c>
      <c r="O2201" s="8" t="n">
        <f aca="false">K2201*(1-L2201)</f>
        <v>169</v>
      </c>
    </row>
    <row r="2202" customFormat="false" ht="11.4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IF(G2202="Male",VLOOKUP(H2202,'Shoe size conversion table'!$B$6:$D$22,2),VLOOKUP(H2202,'Shoe size conversion table'!$J$6:$L$22,2))</f>
        <v>38</v>
      </c>
      <c r="J2202" s="12" t="n">
        <f aca="false">IF(G2202="Male",VLOOKUP(H2202,'Shoe size conversion table'!$B$6:$D$22,3),VLOOKUP(H2202,'Shoe size conversion table'!$J$6:$L$22,3))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MONTH(C2202:C17169)</f>
        <v>10</v>
      </c>
      <c r="O2202" s="8" t="n">
        <f aca="false">K2202*(1-L2202)</f>
        <v>149</v>
      </c>
    </row>
    <row r="2203" customFormat="false" ht="11.4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IF(G2203="Male",VLOOKUP(H2203,'Shoe size conversion table'!$B$6:$D$22,2),VLOOKUP(H2203,'Shoe size conversion table'!$J$6:$L$22,2))</f>
        <v>40</v>
      </c>
      <c r="J2203" s="12" t="n">
        <f aca="false">IF(G2203="Male",VLOOKUP(H2203,'Shoe size conversion table'!$B$6:$D$22,3),VLOOKUP(H2203,'Shoe size conversion table'!$J$6:$L$22,3))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MONTH(C2203:C17170)</f>
        <v>10</v>
      </c>
      <c r="O2203" s="8" t="n">
        <f aca="false">K2203*(1-L2203)</f>
        <v>169</v>
      </c>
    </row>
    <row r="2204" customFormat="false" ht="11.4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IF(G2204="Male",VLOOKUP(H2204,'Shoe size conversion table'!$B$6:$D$22,2),VLOOKUP(H2204,'Shoe size conversion table'!$J$6:$L$22,2))</f>
        <v>41-42</v>
      </c>
      <c r="J2204" s="12" t="n">
        <f aca="false">IF(G2204="Male",VLOOKUP(H2204,'Shoe size conversion table'!$B$6:$D$22,3),VLOOKUP(H2204,'Shoe size conversion table'!$J$6:$L$22,3))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MONTH(C2204:C17171)</f>
        <v>10</v>
      </c>
      <c r="O2204" s="8" t="n">
        <f aca="false">K2204*(1-L2204)</f>
        <v>169</v>
      </c>
    </row>
    <row r="2205" customFormat="false" ht="11.4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IF(G2205="Male",VLOOKUP(H2205,'Shoe size conversion table'!$B$6:$D$22,2),VLOOKUP(H2205,'Shoe size conversion table'!$J$6:$L$22,2))</f>
        <v>43-44</v>
      </c>
      <c r="J2205" s="12" t="n">
        <f aca="false">IF(G2205="Male",VLOOKUP(H2205,'Shoe size conversion table'!$B$6:$D$22,3),VLOOKUP(H2205,'Shoe size conversion table'!$J$6:$L$22,3))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MONTH(C2205:C17172)</f>
        <v>10</v>
      </c>
      <c r="O2205" s="8" t="n">
        <f aca="false">K2205*(1-L2205)</f>
        <v>149</v>
      </c>
    </row>
    <row r="2206" customFormat="false" ht="11.4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IF(G2206="Male",VLOOKUP(H2206,'Shoe size conversion table'!$B$6:$D$22,2),VLOOKUP(H2206,'Shoe size conversion table'!$J$6:$L$22,2))</f>
        <v>38-39</v>
      </c>
      <c r="J2206" s="12" t="n">
        <f aca="false">IF(G2206="Male",VLOOKUP(H2206,'Shoe size conversion table'!$B$6:$D$22,3),VLOOKUP(H2206,'Shoe size conversion table'!$J$6:$L$22,3))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MONTH(C2206:C17173)</f>
        <v>10</v>
      </c>
      <c r="O2206" s="8" t="n">
        <f aca="false">K2206*(1-L2206)</f>
        <v>199</v>
      </c>
    </row>
    <row r="2207" customFormat="false" ht="11.4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IF(G2207="Male",VLOOKUP(H2207,'Shoe size conversion table'!$B$6:$D$22,2),VLOOKUP(H2207,'Shoe size conversion table'!$J$6:$L$22,2))</f>
        <v>39-40</v>
      </c>
      <c r="J2207" s="12" t="n">
        <f aca="false">IF(G2207="Male",VLOOKUP(H2207,'Shoe size conversion table'!$B$6:$D$22,3),VLOOKUP(H2207,'Shoe size conversion table'!$J$6:$L$22,3))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MONTH(C2207:C17174)</f>
        <v>10</v>
      </c>
      <c r="O2207" s="8" t="n">
        <f aca="false">K2207*(1-L2207)</f>
        <v>125.1</v>
      </c>
    </row>
    <row r="2208" customFormat="false" ht="11.4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IF(G2208="Male",VLOOKUP(H2208,'Shoe size conversion table'!$B$6:$D$22,2),VLOOKUP(H2208,'Shoe size conversion table'!$J$6:$L$22,2))</f>
        <v>43</v>
      </c>
      <c r="J2208" s="12" t="n">
        <f aca="false">IF(G2208="Male",VLOOKUP(H2208,'Shoe size conversion table'!$B$6:$D$22,3),VLOOKUP(H2208,'Shoe size conversion table'!$J$6:$L$22,3))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MONTH(C2208:C17175)</f>
        <v>10</v>
      </c>
      <c r="O2208" s="8" t="n">
        <f aca="false">K2208*(1-L2208)</f>
        <v>64.5</v>
      </c>
    </row>
    <row r="2209" customFormat="false" ht="11.4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IF(G2209="Male",VLOOKUP(H2209,'Shoe size conversion table'!$B$6:$D$22,2),VLOOKUP(H2209,'Shoe size conversion table'!$J$6:$L$22,2))</f>
        <v>43</v>
      </c>
      <c r="J2209" s="12" t="n">
        <f aca="false">IF(G2209="Male",VLOOKUP(H2209,'Shoe size conversion table'!$B$6:$D$22,3),VLOOKUP(H2209,'Shoe size conversion table'!$J$6:$L$22,3))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MONTH(C2209:C17176)</f>
        <v>10</v>
      </c>
      <c r="O2209" s="8" t="n">
        <f aca="false">K2209*(1-L2209)</f>
        <v>134.1</v>
      </c>
    </row>
    <row r="2210" customFormat="false" ht="11.4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IF(G2210="Male",VLOOKUP(H2210,'Shoe size conversion table'!$B$6:$D$22,2),VLOOKUP(H2210,'Shoe size conversion table'!$J$6:$L$22,2))</f>
        <v>37-38</v>
      </c>
      <c r="J2210" s="12" t="n">
        <f aca="false">IF(G2210="Male",VLOOKUP(H2210,'Shoe size conversion table'!$B$6:$D$22,3),VLOOKUP(H2210,'Shoe size conversion table'!$J$6:$L$22,3))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MONTH(C2210:C17177)</f>
        <v>10</v>
      </c>
      <c r="O2210" s="8" t="n">
        <f aca="false">K2210*(1-L2210)</f>
        <v>129</v>
      </c>
    </row>
    <row r="2211" customFormat="false" ht="11.4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IF(G2211="Male",VLOOKUP(H2211,'Shoe size conversion table'!$B$6:$D$22,2),VLOOKUP(H2211,'Shoe size conversion table'!$J$6:$L$22,2))</f>
        <v>42</v>
      </c>
      <c r="J2211" s="12" t="n">
        <f aca="false">IF(G2211="Male",VLOOKUP(H2211,'Shoe size conversion table'!$B$6:$D$22,3),VLOOKUP(H2211,'Shoe size conversion table'!$J$6:$L$22,3))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MONTH(C2211:C17178)</f>
        <v>10</v>
      </c>
      <c r="O2211" s="8" t="n">
        <f aca="false">K2211*(1-L2211)</f>
        <v>179</v>
      </c>
    </row>
    <row r="2212" customFormat="false" ht="11.4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IF(G2212="Male",VLOOKUP(H2212,'Shoe size conversion table'!$B$6:$D$22,2),VLOOKUP(H2212,'Shoe size conversion table'!$J$6:$L$22,2))</f>
        <v>42</v>
      </c>
      <c r="J2212" s="12" t="n">
        <f aca="false">IF(G2212="Male",VLOOKUP(H2212,'Shoe size conversion table'!$B$6:$D$22,3),VLOOKUP(H2212,'Shoe size conversion table'!$J$6:$L$22,3))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MONTH(C2212:C17179)</f>
        <v>10</v>
      </c>
      <c r="O2212" s="8" t="n">
        <f aca="false">K2212*(1-L2212)</f>
        <v>151.2</v>
      </c>
    </row>
    <row r="2213" customFormat="false" ht="11.4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IF(G2213="Male",VLOOKUP(H2213,'Shoe size conversion table'!$B$6:$D$22,2),VLOOKUP(H2213,'Shoe size conversion table'!$J$6:$L$22,2))</f>
        <v>42-43</v>
      </c>
      <c r="J2213" s="12" t="n">
        <f aca="false">IF(G2213="Male",VLOOKUP(H2213,'Shoe size conversion table'!$B$6:$D$22,3),VLOOKUP(H2213,'Shoe size conversion table'!$J$6:$L$22,3))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MONTH(C2213:C17180)</f>
        <v>10</v>
      </c>
      <c r="O2213" s="8" t="n">
        <f aca="false">K2213*(1-L2213)</f>
        <v>179</v>
      </c>
    </row>
    <row r="2214" customFormat="false" ht="11.4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IF(G2214="Male",VLOOKUP(H2214,'Shoe size conversion table'!$B$6:$D$22,2),VLOOKUP(H2214,'Shoe size conversion table'!$J$6:$L$22,2))</f>
        <v>43</v>
      </c>
      <c r="J2214" s="12" t="n">
        <f aca="false">IF(G2214="Male",VLOOKUP(H2214,'Shoe size conversion table'!$B$6:$D$22,3),VLOOKUP(H2214,'Shoe size conversion table'!$J$6:$L$22,3))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MONTH(C2214:C17181)</f>
        <v>10</v>
      </c>
      <c r="O2214" s="8" t="n">
        <f aca="false">K2214*(1-L2214)</f>
        <v>161.1</v>
      </c>
    </row>
    <row r="2215" customFormat="false" ht="11.4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IF(G2215="Male",VLOOKUP(H2215,'Shoe size conversion table'!$B$6:$D$22,2),VLOOKUP(H2215,'Shoe size conversion table'!$J$6:$L$22,2))</f>
        <v>38-39</v>
      </c>
      <c r="J2215" s="12" t="n">
        <f aca="false">IF(G2215="Male",VLOOKUP(H2215,'Shoe size conversion table'!$B$6:$D$22,3),VLOOKUP(H2215,'Shoe size conversion table'!$J$6:$L$22,3))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MONTH(C2215:C17182)</f>
        <v>10</v>
      </c>
      <c r="O2215" s="8" t="n">
        <f aca="false">K2215*(1-L2215)</f>
        <v>161.1</v>
      </c>
    </row>
    <row r="2216" customFormat="false" ht="11.4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IF(G2216="Male",VLOOKUP(H2216,'Shoe size conversion table'!$B$6:$D$22,2),VLOOKUP(H2216,'Shoe size conversion table'!$J$6:$L$22,2))</f>
        <v>45</v>
      </c>
      <c r="J2216" s="12" t="n">
        <f aca="false">IF(G2216="Male",VLOOKUP(H2216,'Shoe size conversion table'!$B$6:$D$22,3),VLOOKUP(H2216,'Shoe size conversion table'!$J$6:$L$22,3))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MONTH(C2216:C17183)</f>
        <v>10</v>
      </c>
      <c r="O2216" s="8" t="n">
        <f aca="false">K2216*(1-L2216)</f>
        <v>149</v>
      </c>
    </row>
    <row r="2217" customFormat="false" ht="11.4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IF(G2217="Male",VLOOKUP(H2217,'Shoe size conversion table'!$B$6:$D$22,2),VLOOKUP(H2217,'Shoe size conversion table'!$J$6:$L$22,2))</f>
        <v>38-39</v>
      </c>
      <c r="J2217" s="12" t="n">
        <f aca="false">IF(G2217="Male",VLOOKUP(H2217,'Shoe size conversion table'!$B$6:$D$22,3),VLOOKUP(H2217,'Shoe size conversion table'!$J$6:$L$22,3))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MONTH(C2217:C17184)</f>
        <v>10</v>
      </c>
      <c r="O2217" s="8" t="n">
        <f aca="false">K2217*(1-L2217)</f>
        <v>161.1</v>
      </c>
    </row>
    <row r="2218" customFormat="false" ht="11.4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IF(G2218="Male",VLOOKUP(H2218,'Shoe size conversion table'!$B$6:$D$22,2),VLOOKUP(H2218,'Shoe size conversion table'!$J$6:$L$22,2))</f>
        <v>39-40</v>
      </c>
      <c r="J2218" s="12" t="n">
        <f aca="false">IF(G2218="Male",VLOOKUP(H2218,'Shoe size conversion table'!$B$6:$D$22,3),VLOOKUP(H2218,'Shoe size conversion table'!$J$6:$L$22,3))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MONTH(C2218:C17185)</f>
        <v>10</v>
      </c>
      <c r="O2218" s="8" t="n">
        <f aca="false">K2218*(1-L2218)</f>
        <v>118.3</v>
      </c>
    </row>
    <row r="2219" customFormat="false" ht="11.4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IF(G2219="Male",VLOOKUP(H2219,'Shoe size conversion table'!$B$6:$D$22,2),VLOOKUP(H2219,'Shoe size conversion table'!$J$6:$L$22,2))</f>
        <v>42</v>
      </c>
      <c r="J2219" s="12" t="n">
        <f aca="false">IF(G2219="Male",VLOOKUP(H2219,'Shoe size conversion table'!$B$6:$D$22,3),VLOOKUP(H2219,'Shoe size conversion table'!$J$6:$L$22,3))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MONTH(C2219:C17186)</f>
        <v>10</v>
      </c>
      <c r="O2219" s="8" t="n">
        <f aca="false">K2219*(1-L2219)</f>
        <v>159</v>
      </c>
    </row>
    <row r="2220" customFormat="false" ht="11.4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IF(G2220="Male",VLOOKUP(H2220,'Shoe size conversion table'!$B$6:$D$22,2),VLOOKUP(H2220,'Shoe size conversion table'!$J$6:$L$22,2))</f>
        <v>42-43</v>
      </c>
      <c r="J2220" s="12" t="n">
        <f aca="false">IF(G2220="Male",VLOOKUP(H2220,'Shoe size conversion table'!$B$6:$D$22,3),VLOOKUP(H2220,'Shoe size conversion table'!$J$6:$L$22,3))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MONTH(C2220:C17187)</f>
        <v>10</v>
      </c>
      <c r="O2220" s="8" t="n">
        <f aca="false">K2220*(1-L2220)</f>
        <v>103.2</v>
      </c>
    </row>
    <row r="2221" customFormat="false" ht="11.4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IF(G2221="Male",VLOOKUP(H2221,'Shoe size conversion table'!$B$6:$D$22,2),VLOOKUP(H2221,'Shoe size conversion table'!$J$6:$L$22,2))</f>
        <v>45</v>
      </c>
      <c r="J2221" s="12" t="n">
        <f aca="false">IF(G2221="Male",VLOOKUP(H2221,'Shoe size conversion table'!$B$6:$D$22,3),VLOOKUP(H2221,'Shoe size conversion table'!$J$6:$L$22,3))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MONTH(C2221:C17188)</f>
        <v>10</v>
      </c>
      <c r="O2221" s="8" t="n">
        <f aca="false">K2221*(1-L2221)</f>
        <v>74.5</v>
      </c>
    </row>
    <row r="2222" customFormat="false" ht="11.4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IF(G2222="Male",VLOOKUP(H2222,'Shoe size conversion table'!$B$6:$D$22,2),VLOOKUP(H2222,'Shoe size conversion table'!$J$6:$L$22,2))</f>
        <v>42</v>
      </c>
      <c r="J2222" s="12" t="n">
        <f aca="false">IF(G2222="Male",VLOOKUP(H2222,'Shoe size conversion table'!$B$6:$D$22,3),VLOOKUP(H2222,'Shoe size conversion table'!$J$6:$L$22,3))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MONTH(C2222:C17189)</f>
        <v>10</v>
      </c>
      <c r="O2222" s="8" t="n">
        <f aca="false">K2222*(1-L2222)</f>
        <v>179</v>
      </c>
    </row>
    <row r="2223" customFormat="false" ht="11.4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IF(G2223="Male",VLOOKUP(H2223,'Shoe size conversion table'!$B$6:$D$22,2),VLOOKUP(H2223,'Shoe size conversion table'!$J$6:$L$22,2))</f>
        <v>42</v>
      </c>
      <c r="J2223" s="12" t="n">
        <f aca="false">IF(G2223="Male",VLOOKUP(H2223,'Shoe size conversion table'!$B$6:$D$22,3),VLOOKUP(H2223,'Shoe size conversion table'!$J$6:$L$22,3))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MONTH(C2223:C17190)</f>
        <v>10</v>
      </c>
      <c r="O2223" s="8" t="n">
        <f aca="false">K2223*(1-L2223)</f>
        <v>151.2</v>
      </c>
    </row>
    <row r="2224" customFormat="false" ht="11.4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IF(G2224="Male",VLOOKUP(H2224,'Shoe size conversion table'!$B$6:$D$22,2),VLOOKUP(H2224,'Shoe size conversion table'!$J$6:$L$22,2))</f>
        <v>42-43</v>
      </c>
      <c r="J2224" s="12" t="n">
        <f aca="false">IF(G2224="Male",VLOOKUP(H2224,'Shoe size conversion table'!$B$6:$D$22,3),VLOOKUP(H2224,'Shoe size conversion table'!$J$6:$L$22,3))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MONTH(C2224:C17191)</f>
        <v>10</v>
      </c>
      <c r="O2224" s="8" t="n">
        <f aca="false">K2224*(1-L2224)</f>
        <v>179</v>
      </c>
    </row>
    <row r="2225" customFormat="false" ht="11.4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IF(G2225="Male",VLOOKUP(H2225,'Shoe size conversion table'!$B$6:$D$22,2),VLOOKUP(H2225,'Shoe size conversion table'!$J$6:$L$22,2))</f>
        <v>43</v>
      </c>
      <c r="J2225" s="12" t="n">
        <f aca="false">IF(G2225="Male",VLOOKUP(H2225,'Shoe size conversion table'!$B$6:$D$22,3),VLOOKUP(H2225,'Shoe size conversion table'!$J$6:$L$22,3))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MONTH(C2225:C17192)</f>
        <v>10</v>
      </c>
      <c r="O2225" s="8" t="n">
        <f aca="false">K2225*(1-L2225)</f>
        <v>169</v>
      </c>
    </row>
    <row r="2226" customFormat="false" ht="11.4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IF(G2226="Male",VLOOKUP(H2226,'Shoe size conversion table'!$B$6:$D$22,2),VLOOKUP(H2226,'Shoe size conversion table'!$J$6:$L$22,2))</f>
        <v>42-43</v>
      </c>
      <c r="J2226" s="12" t="n">
        <f aca="false">IF(G2226="Male",VLOOKUP(H2226,'Shoe size conversion table'!$B$6:$D$22,3),VLOOKUP(H2226,'Shoe size conversion table'!$J$6:$L$22,3))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MONTH(C2226:C17193)</f>
        <v>10</v>
      </c>
      <c r="O2226" s="8" t="n">
        <f aca="false">K2226*(1-L2226)</f>
        <v>169</v>
      </c>
    </row>
    <row r="2227" customFormat="false" ht="11.4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IF(G2227="Male",VLOOKUP(H2227,'Shoe size conversion table'!$B$6:$D$22,2),VLOOKUP(H2227,'Shoe size conversion table'!$J$6:$L$22,2))</f>
        <v>43</v>
      </c>
      <c r="J2227" s="12" t="n">
        <f aca="false">IF(G2227="Male",VLOOKUP(H2227,'Shoe size conversion table'!$B$6:$D$22,3),VLOOKUP(H2227,'Shoe size conversion table'!$J$6:$L$22,3))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MONTH(C2227:C17194)</f>
        <v>10</v>
      </c>
      <c r="O2227" s="8" t="n">
        <f aca="false">K2227*(1-L2227)</f>
        <v>169</v>
      </c>
    </row>
    <row r="2228" customFormat="false" ht="11.4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IF(G2228="Male",VLOOKUP(H2228,'Shoe size conversion table'!$B$6:$D$22,2),VLOOKUP(H2228,'Shoe size conversion table'!$J$6:$L$22,2))</f>
        <v>38-39</v>
      </c>
      <c r="J2228" s="12" t="n">
        <f aca="false">IF(G2228="Male",VLOOKUP(H2228,'Shoe size conversion table'!$B$6:$D$22,3),VLOOKUP(H2228,'Shoe size conversion table'!$J$6:$L$22,3))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MONTH(C2228:C17195)</f>
        <v>10</v>
      </c>
      <c r="O2228" s="8" t="n">
        <f aca="false">K2228*(1-L2228)</f>
        <v>161.1</v>
      </c>
    </row>
    <row r="2229" customFormat="false" ht="11.4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IF(G2229="Male",VLOOKUP(H2229,'Shoe size conversion table'!$B$6:$D$22,2),VLOOKUP(H2229,'Shoe size conversion table'!$J$6:$L$22,2))</f>
        <v>40</v>
      </c>
      <c r="J2229" s="12" t="n">
        <f aca="false">IF(G2229="Male",VLOOKUP(H2229,'Shoe size conversion table'!$B$6:$D$22,3),VLOOKUP(H2229,'Shoe size conversion table'!$J$6:$L$22,3))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MONTH(C2229:C17196)</f>
        <v>10</v>
      </c>
      <c r="O2229" s="8" t="n">
        <f aca="false">K2229*(1-L2229)</f>
        <v>159</v>
      </c>
    </row>
    <row r="2230" customFormat="false" ht="11.4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IF(G2230="Male",VLOOKUP(H2230,'Shoe size conversion table'!$B$6:$D$22,2),VLOOKUP(H2230,'Shoe size conversion table'!$J$6:$L$22,2))</f>
        <v>39</v>
      </c>
      <c r="J2230" s="12" t="n">
        <f aca="false">IF(G2230="Male",VLOOKUP(H2230,'Shoe size conversion table'!$B$6:$D$22,3),VLOOKUP(H2230,'Shoe size conversion table'!$J$6:$L$22,3))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MONTH(C2230:C17197)</f>
        <v>10</v>
      </c>
      <c r="O2230" s="8" t="n">
        <f aca="false">K2230*(1-L2230)</f>
        <v>199</v>
      </c>
    </row>
    <row r="2231" customFormat="false" ht="11.4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IF(G2231="Male",VLOOKUP(H2231,'Shoe size conversion table'!$B$6:$D$22,2),VLOOKUP(H2231,'Shoe size conversion table'!$J$6:$L$22,2))</f>
        <v>43</v>
      </c>
      <c r="J2231" s="12" t="n">
        <f aca="false">IF(G2231="Male",VLOOKUP(H2231,'Shoe size conversion table'!$B$6:$D$22,3),VLOOKUP(H2231,'Shoe size conversion table'!$J$6:$L$22,3))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MONTH(C2231:C17198)</f>
        <v>10</v>
      </c>
      <c r="O2231" s="8" t="n">
        <f aca="false">K2231*(1-L2231)</f>
        <v>134.1</v>
      </c>
    </row>
    <row r="2232" customFormat="false" ht="11.4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IF(G2232="Male",VLOOKUP(H2232,'Shoe size conversion table'!$B$6:$D$22,2),VLOOKUP(H2232,'Shoe size conversion table'!$J$6:$L$22,2))</f>
        <v>45</v>
      </c>
      <c r="J2232" s="12" t="n">
        <f aca="false">IF(G2232="Male",VLOOKUP(H2232,'Shoe size conversion table'!$B$6:$D$22,3),VLOOKUP(H2232,'Shoe size conversion table'!$J$6:$L$22,3))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MONTH(C2232:C17199)</f>
        <v>10</v>
      </c>
      <c r="O2232" s="8" t="n">
        <f aca="false">K2232*(1-L2232)</f>
        <v>74.5</v>
      </c>
    </row>
    <row r="2233" customFormat="false" ht="11.4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IF(G2233="Male",VLOOKUP(H2233,'Shoe size conversion table'!$B$6:$D$22,2),VLOOKUP(H2233,'Shoe size conversion table'!$J$6:$L$22,2))</f>
        <v>42</v>
      </c>
      <c r="J2233" s="12" t="n">
        <f aca="false">IF(G2233="Male",VLOOKUP(H2233,'Shoe size conversion table'!$B$6:$D$22,3),VLOOKUP(H2233,'Shoe size conversion table'!$J$6:$L$22,3))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MONTH(C2233:C17200)</f>
        <v>10</v>
      </c>
      <c r="O2233" s="8" t="n">
        <f aca="false">K2233*(1-L2233)</f>
        <v>179</v>
      </c>
    </row>
    <row r="2234" customFormat="false" ht="11.4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IF(G2234="Male",VLOOKUP(H2234,'Shoe size conversion table'!$B$6:$D$22,2),VLOOKUP(H2234,'Shoe size conversion table'!$J$6:$L$22,2))</f>
        <v>42</v>
      </c>
      <c r="J2234" s="12" t="n">
        <f aca="false">IF(G2234="Male",VLOOKUP(H2234,'Shoe size conversion table'!$B$6:$D$22,3),VLOOKUP(H2234,'Shoe size conversion table'!$J$6:$L$22,3))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MONTH(C2234:C17201)</f>
        <v>10</v>
      </c>
      <c r="O2234" s="8" t="n">
        <f aca="false">K2234*(1-L2234)</f>
        <v>151.2</v>
      </c>
    </row>
    <row r="2235" customFormat="false" ht="11.4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IF(G2235="Male",VLOOKUP(H2235,'Shoe size conversion table'!$B$6:$D$22,2),VLOOKUP(H2235,'Shoe size conversion table'!$J$6:$L$22,2))</f>
        <v>42</v>
      </c>
      <c r="J2235" s="12" t="n">
        <f aca="false">IF(G2235="Male",VLOOKUP(H2235,'Shoe size conversion table'!$B$6:$D$22,3),VLOOKUP(H2235,'Shoe size conversion table'!$J$6:$L$22,3))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MONTH(C2235:C17202)</f>
        <v>10</v>
      </c>
      <c r="O2235" s="8" t="n">
        <f aca="false">K2235*(1-L2235)</f>
        <v>152.1</v>
      </c>
    </row>
    <row r="2236" customFormat="false" ht="11.4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IF(G2236="Male",VLOOKUP(H2236,'Shoe size conversion table'!$B$6:$D$22,2),VLOOKUP(H2236,'Shoe size conversion table'!$J$6:$L$22,2))</f>
        <v>44</v>
      </c>
      <c r="J2236" s="12" t="n">
        <f aca="false">IF(G2236="Male",VLOOKUP(H2236,'Shoe size conversion table'!$B$6:$D$22,3),VLOOKUP(H2236,'Shoe size conversion table'!$J$6:$L$22,3))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MONTH(C2236:C17203)</f>
        <v>10</v>
      </c>
      <c r="O2236" s="8" t="n">
        <f aca="false">K2236*(1-L2236)</f>
        <v>199</v>
      </c>
    </row>
    <row r="2237" customFormat="false" ht="11.4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IF(G2237="Male",VLOOKUP(H2237,'Shoe size conversion table'!$B$6:$D$22,2),VLOOKUP(H2237,'Shoe size conversion table'!$J$6:$L$22,2))</f>
        <v>43</v>
      </c>
      <c r="J2237" s="12" t="n">
        <f aca="false">IF(G2237="Male",VLOOKUP(H2237,'Shoe size conversion table'!$B$6:$D$22,3),VLOOKUP(H2237,'Shoe size conversion table'!$J$6:$L$22,3))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MONTH(C2237:C17204)</f>
        <v>10</v>
      </c>
      <c r="O2237" s="8" t="n">
        <f aca="false">K2237*(1-L2237)</f>
        <v>161.1</v>
      </c>
    </row>
    <row r="2238" customFormat="false" ht="11.4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IF(G2238="Male",VLOOKUP(H2238,'Shoe size conversion table'!$B$6:$D$22,2),VLOOKUP(H2238,'Shoe size conversion table'!$J$6:$L$22,2))</f>
        <v>43</v>
      </c>
      <c r="J2238" s="12" t="n">
        <f aca="false">IF(G2238="Male",VLOOKUP(H2238,'Shoe size conversion table'!$B$6:$D$22,3),VLOOKUP(H2238,'Shoe size conversion table'!$J$6:$L$22,3))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MONTH(C2238:C17205)</f>
        <v>10</v>
      </c>
      <c r="O2238" s="8" t="n">
        <f aca="false">K2238*(1-L2238)</f>
        <v>169</v>
      </c>
    </row>
    <row r="2239" customFormat="false" ht="11.4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IF(G2239="Male",VLOOKUP(H2239,'Shoe size conversion table'!$B$6:$D$22,2),VLOOKUP(H2239,'Shoe size conversion table'!$J$6:$L$22,2))</f>
        <v>40</v>
      </c>
      <c r="J2239" s="12" t="n">
        <f aca="false">IF(G2239="Male",VLOOKUP(H2239,'Shoe size conversion table'!$B$6:$D$22,3),VLOOKUP(H2239,'Shoe size conversion table'!$J$6:$L$22,3))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MONTH(C2239:C17206)</f>
        <v>10</v>
      </c>
      <c r="O2239" s="8" t="n">
        <f aca="false">K2239*(1-L2239)</f>
        <v>116.1</v>
      </c>
    </row>
    <row r="2240" customFormat="false" ht="11.4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IF(G2240="Male",VLOOKUP(H2240,'Shoe size conversion table'!$B$6:$D$22,2),VLOOKUP(H2240,'Shoe size conversion table'!$J$6:$L$22,2))</f>
        <v>43-44</v>
      </c>
      <c r="J2240" s="12" t="n">
        <f aca="false">IF(G2240="Male",VLOOKUP(H2240,'Shoe size conversion table'!$B$6:$D$22,3),VLOOKUP(H2240,'Shoe size conversion table'!$J$6:$L$22,3))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MONTH(C2240:C17207)</f>
        <v>10</v>
      </c>
      <c r="O2240" s="8" t="n">
        <f aca="false">K2240*(1-L2240)</f>
        <v>179</v>
      </c>
    </row>
    <row r="2241" customFormat="false" ht="11.4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IF(G2241="Male",VLOOKUP(H2241,'Shoe size conversion table'!$B$6:$D$22,2),VLOOKUP(H2241,'Shoe size conversion table'!$J$6:$L$22,2))</f>
        <v>38-39</v>
      </c>
      <c r="J2241" s="12" t="n">
        <f aca="false">IF(G2241="Male",VLOOKUP(H2241,'Shoe size conversion table'!$B$6:$D$22,3),VLOOKUP(H2241,'Shoe size conversion table'!$J$6:$L$22,3))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MONTH(C2241:C17208)</f>
        <v>10</v>
      </c>
      <c r="O2241" s="8" t="n">
        <f aca="false">K2241*(1-L2241)</f>
        <v>199</v>
      </c>
    </row>
    <row r="2242" customFormat="false" ht="11.4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IF(G2242="Male",VLOOKUP(H2242,'Shoe size conversion table'!$B$6:$D$22,2),VLOOKUP(H2242,'Shoe size conversion table'!$J$6:$L$22,2))</f>
        <v>43-44</v>
      </c>
      <c r="J2242" s="12" t="n">
        <f aca="false">IF(G2242="Male",VLOOKUP(H2242,'Shoe size conversion table'!$B$6:$D$22,3),VLOOKUP(H2242,'Shoe size conversion table'!$J$6:$L$22,3))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MONTH(C2242:C17209)</f>
        <v>10</v>
      </c>
      <c r="O2242" s="8" t="n">
        <f aca="false">K2242*(1-L2242)</f>
        <v>127.2</v>
      </c>
    </row>
    <row r="2243" customFormat="false" ht="11.4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IF(G2243="Male",VLOOKUP(H2243,'Shoe size conversion table'!$B$6:$D$22,2),VLOOKUP(H2243,'Shoe size conversion table'!$J$6:$L$22,2))</f>
        <v>35</v>
      </c>
      <c r="J2243" s="12" t="n">
        <f aca="false">IF(G2243="Male",VLOOKUP(H2243,'Shoe size conversion table'!$B$6:$D$22,3),VLOOKUP(H2243,'Shoe size conversion table'!$J$6:$L$22,3))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MONTH(C2243:C17210)</f>
        <v>10</v>
      </c>
      <c r="O2243" s="8" t="n">
        <f aca="false">K2243*(1-L2243)</f>
        <v>139.3</v>
      </c>
    </row>
    <row r="2244" customFormat="false" ht="11.4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IF(G2244="Male",VLOOKUP(H2244,'Shoe size conversion table'!$B$6:$D$22,2),VLOOKUP(H2244,'Shoe size conversion table'!$J$6:$L$22,2))</f>
        <v>42-43</v>
      </c>
      <c r="J2244" s="12" t="n">
        <f aca="false">IF(G2244="Male",VLOOKUP(H2244,'Shoe size conversion table'!$B$6:$D$22,3),VLOOKUP(H2244,'Shoe size conversion table'!$J$6:$L$22,3))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MONTH(C2244:C17211)</f>
        <v>10</v>
      </c>
      <c r="O2244" s="8" t="n">
        <f aca="false">K2244*(1-L2244)</f>
        <v>169</v>
      </c>
    </row>
    <row r="2245" customFormat="false" ht="11.4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IF(G2245="Male",VLOOKUP(H2245,'Shoe size conversion table'!$B$6:$D$22,2),VLOOKUP(H2245,'Shoe size conversion table'!$J$6:$L$22,2))</f>
        <v>40</v>
      </c>
      <c r="J2245" s="12" t="n">
        <f aca="false">IF(G2245="Male",VLOOKUP(H2245,'Shoe size conversion table'!$B$6:$D$22,3),VLOOKUP(H2245,'Shoe size conversion table'!$J$6:$L$22,3))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MONTH(C2245:C17212)</f>
        <v>10</v>
      </c>
      <c r="O2245" s="8" t="n">
        <f aca="false">K2245*(1-L2245)</f>
        <v>104.3</v>
      </c>
    </row>
    <row r="2246" customFormat="false" ht="11.4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IF(G2246="Male",VLOOKUP(H2246,'Shoe size conversion table'!$B$6:$D$22,2),VLOOKUP(H2246,'Shoe size conversion table'!$J$6:$L$22,2))</f>
        <v>43</v>
      </c>
      <c r="J2246" s="12" t="n">
        <f aca="false">IF(G2246="Male",VLOOKUP(H2246,'Shoe size conversion table'!$B$6:$D$22,3),VLOOKUP(H2246,'Shoe size conversion table'!$J$6:$L$22,3))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MONTH(C2246:C17213)</f>
        <v>10</v>
      </c>
      <c r="O2246" s="8" t="n">
        <f aca="false">K2246*(1-L2246)</f>
        <v>125.3</v>
      </c>
    </row>
    <row r="2247" customFormat="false" ht="11.4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IF(G2247="Male",VLOOKUP(H2247,'Shoe size conversion table'!$B$6:$D$22,2),VLOOKUP(H2247,'Shoe size conversion table'!$J$6:$L$22,2))</f>
        <v>43-44</v>
      </c>
      <c r="J2247" s="12" t="n">
        <f aca="false">IF(G2247="Male",VLOOKUP(H2247,'Shoe size conversion table'!$B$6:$D$22,3),VLOOKUP(H2247,'Shoe size conversion table'!$J$6:$L$22,3))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MONTH(C2247:C17214)</f>
        <v>10</v>
      </c>
      <c r="O2247" s="8" t="n">
        <f aca="false">K2247*(1-L2247)</f>
        <v>179</v>
      </c>
    </row>
    <row r="2248" customFormat="false" ht="11.4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IF(G2248="Male",VLOOKUP(H2248,'Shoe size conversion table'!$B$6:$D$22,2),VLOOKUP(H2248,'Shoe size conversion table'!$J$6:$L$22,2))</f>
        <v>42-43</v>
      </c>
      <c r="J2248" s="12" t="n">
        <f aca="false">IF(G2248="Male",VLOOKUP(H2248,'Shoe size conversion table'!$B$6:$D$22,3),VLOOKUP(H2248,'Shoe size conversion table'!$J$6:$L$22,3))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MONTH(C2248:C17215)</f>
        <v>10</v>
      </c>
      <c r="O2248" s="8" t="n">
        <f aca="false">K2248*(1-L2248)</f>
        <v>143.1</v>
      </c>
    </row>
    <row r="2249" customFormat="false" ht="11.4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IF(G2249="Male",VLOOKUP(H2249,'Shoe size conversion table'!$B$6:$D$22,2),VLOOKUP(H2249,'Shoe size conversion table'!$J$6:$L$22,2))</f>
        <v>40</v>
      </c>
      <c r="J2249" s="12" t="n">
        <f aca="false">IF(G2249="Male",VLOOKUP(H2249,'Shoe size conversion table'!$B$6:$D$22,3),VLOOKUP(H2249,'Shoe size conversion table'!$J$6:$L$22,3))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MONTH(C2249:C17216)</f>
        <v>10</v>
      </c>
      <c r="O2249" s="8" t="n">
        <f aca="false">K2249*(1-L2249)</f>
        <v>129</v>
      </c>
    </row>
    <row r="2250" customFormat="false" ht="11.4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IF(G2250="Male",VLOOKUP(H2250,'Shoe size conversion table'!$B$6:$D$22,2),VLOOKUP(H2250,'Shoe size conversion table'!$J$6:$L$22,2))</f>
        <v>41</v>
      </c>
      <c r="J2250" s="12" t="n">
        <f aca="false">IF(G2250="Male",VLOOKUP(H2250,'Shoe size conversion table'!$B$6:$D$22,3),VLOOKUP(H2250,'Shoe size conversion table'!$J$6:$L$22,3))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MONTH(C2250:C17217)</f>
        <v>10</v>
      </c>
      <c r="O2250" s="8" t="n">
        <f aca="false">K2250*(1-L2250)</f>
        <v>139</v>
      </c>
    </row>
    <row r="2251" customFormat="false" ht="11.4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IF(G2251="Male",VLOOKUP(H2251,'Shoe size conversion table'!$B$6:$D$22,2),VLOOKUP(H2251,'Shoe size conversion table'!$J$6:$L$22,2))</f>
        <v>44-45</v>
      </c>
      <c r="J2251" s="12" t="n">
        <f aca="false">IF(G2251="Male",VLOOKUP(H2251,'Shoe size conversion table'!$B$6:$D$22,3),VLOOKUP(H2251,'Shoe size conversion table'!$J$6:$L$22,3))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MONTH(C2251:C17218)</f>
        <v>10</v>
      </c>
      <c r="O2251" s="8" t="n">
        <f aca="false">K2251*(1-L2251)</f>
        <v>199</v>
      </c>
    </row>
    <row r="2252" customFormat="false" ht="11.4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IF(G2252="Male",VLOOKUP(H2252,'Shoe size conversion table'!$B$6:$D$22,2),VLOOKUP(H2252,'Shoe size conversion table'!$J$6:$L$22,2))</f>
        <v>43-44</v>
      </c>
      <c r="J2252" s="12" t="n">
        <f aca="false">IF(G2252="Male",VLOOKUP(H2252,'Shoe size conversion table'!$B$6:$D$22,3),VLOOKUP(H2252,'Shoe size conversion table'!$J$6:$L$22,3))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MONTH(C2252:C17219)</f>
        <v>10</v>
      </c>
      <c r="O2252" s="8" t="n">
        <f aca="false">K2252*(1-L2252)</f>
        <v>189</v>
      </c>
    </row>
    <row r="2253" customFormat="false" ht="11.4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IF(G2253="Male",VLOOKUP(H2253,'Shoe size conversion table'!$B$6:$D$22,2),VLOOKUP(H2253,'Shoe size conversion table'!$J$6:$L$22,2))</f>
        <v>35</v>
      </c>
      <c r="J2253" s="12" t="n">
        <f aca="false">IF(G2253="Male",VLOOKUP(H2253,'Shoe size conversion table'!$B$6:$D$22,3),VLOOKUP(H2253,'Shoe size conversion table'!$J$6:$L$22,3))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MONTH(C2253:C17220)</f>
        <v>10</v>
      </c>
      <c r="O2253" s="8" t="n">
        <f aca="false">K2253*(1-L2253)</f>
        <v>199</v>
      </c>
    </row>
    <row r="2254" customFormat="false" ht="11.4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IF(G2254="Male",VLOOKUP(H2254,'Shoe size conversion table'!$B$6:$D$22,2),VLOOKUP(H2254,'Shoe size conversion table'!$J$6:$L$22,2))</f>
        <v>42</v>
      </c>
      <c r="J2254" s="12" t="n">
        <f aca="false">IF(G2254="Male",VLOOKUP(H2254,'Shoe size conversion table'!$B$6:$D$22,3),VLOOKUP(H2254,'Shoe size conversion table'!$J$6:$L$22,3))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MONTH(C2254:C17221)</f>
        <v>10</v>
      </c>
      <c r="O2254" s="8" t="n">
        <f aca="false">K2254*(1-L2254)</f>
        <v>152.1</v>
      </c>
    </row>
    <row r="2255" customFormat="false" ht="11.4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IF(G2255="Male",VLOOKUP(H2255,'Shoe size conversion table'!$B$6:$D$22,2),VLOOKUP(H2255,'Shoe size conversion table'!$J$6:$L$22,2))</f>
        <v>41-42</v>
      </c>
      <c r="J2255" s="12" t="n">
        <f aca="false">IF(G2255="Male",VLOOKUP(H2255,'Shoe size conversion table'!$B$6:$D$22,3),VLOOKUP(H2255,'Shoe size conversion table'!$J$6:$L$22,3))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MONTH(C2255:C17222)</f>
        <v>10</v>
      </c>
      <c r="O2255" s="8" t="n">
        <f aca="false">K2255*(1-L2255)</f>
        <v>129</v>
      </c>
    </row>
    <row r="2256" customFormat="false" ht="11.4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IF(G2256="Male",VLOOKUP(H2256,'Shoe size conversion table'!$B$6:$D$22,2),VLOOKUP(H2256,'Shoe size conversion table'!$J$6:$L$22,2))</f>
        <v>39-40</v>
      </c>
      <c r="J2256" s="12" t="n">
        <f aca="false">IF(G2256="Male",VLOOKUP(H2256,'Shoe size conversion table'!$B$6:$D$22,3),VLOOKUP(H2256,'Shoe size conversion table'!$J$6:$L$22,3))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MONTH(C2256:C17223)</f>
        <v>10</v>
      </c>
      <c r="O2256" s="8" t="n">
        <f aca="false">K2256*(1-L2256)</f>
        <v>79.5</v>
      </c>
    </row>
    <row r="2257" customFormat="false" ht="11.4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IF(G2257="Male",VLOOKUP(H2257,'Shoe size conversion table'!$B$6:$D$22,2),VLOOKUP(H2257,'Shoe size conversion table'!$J$6:$L$22,2))</f>
        <v>37-38</v>
      </c>
      <c r="J2257" s="12" t="n">
        <f aca="false">IF(G2257="Male",VLOOKUP(H2257,'Shoe size conversion table'!$B$6:$D$22,3),VLOOKUP(H2257,'Shoe size conversion table'!$J$6:$L$22,3))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MONTH(C2257:C17224)</f>
        <v>10</v>
      </c>
      <c r="O2257" s="8" t="n">
        <f aca="false">K2257*(1-L2257)</f>
        <v>129</v>
      </c>
    </row>
    <row r="2258" customFormat="false" ht="11.4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IF(G2258="Male",VLOOKUP(H2258,'Shoe size conversion table'!$B$6:$D$22,2),VLOOKUP(H2258,'Shoe size conversion table'!$J$6:$L$22,2))</f>
        <v>38-39</v>
      </c>
      <c r="J2258" s="12" t="n">
        <f aca="false">IF(G2258="Male",VLOOKUP(H2258,'Shoe size conversion table'!$B$6:$D$22,3),VLOOKUP(H2258,'Shoe size conversion table'!$J$6:$L$22,3))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MONTH(C2258:C17225)</f>
        <v>10</v>
      </c>
      <c r="O2258" s="8" t="n">
        <f aca="false">K2258*(1-L2258)</f>
        <v>127.2</v>
      </c>
    </row>
    <row r="2259" customFormat="false" ht="11.4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IF(G2259="Male",VLOOKUP(H2259,'Shoe size conversion table'!$B$6:$D$22,2),VLOOKUP(H2259,'Shoe size conversion table'!$J$6:$L$22,2))</f>
        <v>40-41</v>
      </c>
      <c r="J2259" s="12" t="n">
        <f aca="false">IF(G2259="Male",VLOOKUP(H2259,'Shoe size conversion table'!$B$6:$D$22,3),VLOOKUP(H2259,'Shoe size conversion table'!$J$6:$L$22,3))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MONTH(C2259:C17226)</f>
        <v>10</v>
      </c>
      <c r="O2259" s="8" t="n">
        <f aca="false">K2259*(1-L2259)</f>
        <v>129</v>
      </c>
    </row>
    <row r="2260" customFormat="false" ht="11.4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IF(G2260="Male",VLOOKUP(H2260,'Shoe size conversion table'!$B$6:$D$22,2),VLOOKUP(H2260,'Shoe size conversion table'!$J$6:$L$22,2))</f>
        <v>38-39</v>
      </c>
      <c r="J2260" s="12" t="n">
        <f aca="false">IF(G2260="Male",VLOOKUP(H2260,'Shoe size conversion table'!$B$6:$D$22,3),VLOOKUP(H2260,'Shoe size conversion table'!$J$6:$L$22,3))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MONTH(C2260:C17227)</f>
        <v>10</v>
      </c>
      <c r="O2260" s="8" t="n">
        <f aca="false">K2260*(1-L2260)</f>
        <v>189</v>
      </c>
    </row>
    <row r="2261" customFormat="false" ht="11.4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IF(G2261="Male",VLOOKUP(H2261,'Shoe size conversion table'!$B$6:$D$22,2),VLOOKUP(H2261,'Shoe size conversion table'!$J$6:$L$22,2))</f>
        <v>44</v>
      </c>
      <c r="J2261" s="12" t="n">
        <f aca="false">IF(G2261="Male",VLOOKUP(H2261,'Shoe size conversion table'!$B$6:$D$22,3),VLOOKUP(H2261,'Shoe size conversion table'!$J$6:$L$22,3))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MONTH(C2261:C17228)</f>
        <v>10</v>
      </c>
      <c r="O2261" s="8" t="n">
        <f aca="false">K2261*(1-L2261)</f>
        <v>199</v>
      </c>
    </row>
    <row r="2262" customFormat="false" ht="11.4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IF(G2262="Male",VLOOKUP(H2262,'Shoe size conversion table'!$B$6:$D$22,2),VLOOKUP(H2262,'Shoe size conversion table'!$J$6:$L$22,2))</f>
        <v>41</v>
      </c>
      <c r="J2262" s="12" t="n">
        <f aca="false">IF(G2262="Male",VLOOKUP(H2262,'Shoe size conversion table'!$B$6:$D$22,3),VLOOKUP(H2262,'Shoe size conversion table'!$J$6:$L$22,3))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MONTH(C2262:C17229)</f>
        <v>10</v>
      </c>
      <c r="O2262" s="8" t="n">
        <f aca="false">K2262*(1-L2262)</f>
        <v>139</v>
      </c>
    </row>
    <row r="2263" customFormat="false" ht="11.4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IF(G2263="Male",VLOOKUP(H2263,'Shoe size conversion table'!$B$6:$D$22,2),VLOOKUP(H2263,'Shoe size conversion table'!$J$6:$L$22,2))</f>
        <v>44-45</v>
      </c>
      <c r="J2263" s="12" t="n">
        <f aca="false">IF(G2263="Male",VLOOKUP(H2263,'Shoe size conversion table'!$B$6:$D$22,3),VLOOKUP(H2263,'Shoe size conversion table'!$J$6:$L$22,3))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MONTH(C2263:C17230)</f>
        <v>10</v>
      </c>
      <c r="O2263" s="8" t="n">
        <f aca="false">K2263*(1-L2263)</f>
        <v>199</v>
      </c>
    </row>
    <row r="2264" customFormat="false" ht="11.4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IF(G2264="Male",VLOOKUP(H2264,'Shoe size conversion table'!$B$6:$D$22,2),VLOOKUP(H2264,'Shoe size conversion table'!$J$6:$L$22,2))</f>
        <v>35</v>
      </c>
      <c r="J2264" s="12" t="n">
        <f aca="false">IF(G2264="Male",VLOOKUP(H2264,'Shoe size conversion table'!$B$6:$D$22,3),VLOOKUP(H2264,'Shoe size conversion table'!$J$6:$L$22,3))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MONTH(C2264:C17231)</f>
        <v>10</v>
      </c>
      <c r="O2264" s="8" t="n">
        <f aca="false">K2264*(1-L2264)</f>
        <v>139</v>
      </c>
    </row>
    <row r="2265" customFormat="false" ht="11.4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IF(G2265="Male",VLOOKUP(H2265,'Shoe size conversion table'!$B$6:$D$22,2),VLOOKUP(H2265,'Shoe size conversion table'!$J$6:$L$22,2))</f>
        <v>42-43</v>
      </c>
      <c r="J2265" s="12" t="n">
        <f aca="false">IF(G2265="Male",VLOOKUP(H2265,'Shoe size conversion table'!$B$6:$D$22,3),VLOOKUP(H2265,'Shoe size conversion table'!$J$6:$L$22,3))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MONTH(C2265:C17232)</f>
        <v>10</v>
      </c>
      <c r="O2265" s="8" t="n">
        <f aca="false">K2265*(1-L2265)</f>
        <v>139</v>
      </c>
    </row>
    <row r="2266" customFormat="false" ht="11.4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IF(G2266="Male",VLOOKUP(H2266,'Shoe size conversion table'!$B$6:$D$22,2),VLOOKUP(H2266,'Shoe size conversion table'!$J$6:$L$22,2))</f>
        <v>39-40</v>
      </c>
      <c r="J2266" s="12" t="n">
        <f aca="false">IF(G2266="Male",VLOOKUP(H2266,'Shoe size conversion table'!$B$6:$D$22,3),VLOOKUP(H2266,'Shoe size conversion table'!$J$6:$L$22,3))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MONTH(C2266:C17233)</f>
        <v>10</v>
      </c>
      <c r="O2266" s="8" t="n">
        <f aca="false">K2266*(1-L2266)</f>
        <v>169</v>
      </c>
    </row>
    <row r="2267" customFormat="false" ht="11.4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IF(G2267="Male",VLOOKUP(H2267,'Shoe size conversion table'!$B$6:$D$22,2),VLOOKUP(H2267,'Shoe size conversion table'!$J$6:$L$22,2))</f>
        <v>42-43</v>
      </c>
      <c r="J2267" s="12" t="n">
        <f aca="false">IF(G2267="Male",VLOOKUP(H2267,'Shoe size conversion table'!$B$6:$D$22,3),VLOOKUP(H2267,'Shoe size conversion table'!$J$6:$L$22,3))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MONTH(C2267:C17234)</f>
        <v>10</v>
      </c>
      <c r="O2267" s="8" t="n">
        <f aca="false">K2267*(1-L2267)</f>
        <v>179</v>
      </c>
    </row>
    <row r="2268" customFormat="false" ht="11.4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IF(G2268="Male",VLOOKUP(H2268,'Shoe size conversion table'!$B$6:$D$22,2),VLOOKUP(H2268,'Shoe size conversion table'!$J$6:$L$22,2))</f>
        <v>39-40</v>
      </c>
      <c r="J2268" s="12" t="n">
        <f aca="false">IF(G2268="Male",VLOOKUP(H2268,'Shoe size conversion table'!$B$6:$D$22,3),VLOOKUP(H2268,'Shoe size conversion table'!$J$6:$L$22,3))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MONTH(C2268:C17235)</f>
        <v>10</v>
      </c>
      <c r="O2268" s="8" t="n">
        <f aca="false">K2268*(1-L2268)</f>
        <v>189</v>
      </c>
    </row>
    <row r="2269" customFormat="false" ht="11.4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IF(G2269="Male",VLOOKUP(H2269,'Shoe size conversion table'!$B$6:$D$22,2),VLOOKUP(H2269,'Shoe size conversion table'!$J$6:$L$22,2))</f>
        <v>40-41</v>
      </c>
      <c r="J2269" s="12" t="n">
        <f aca="false">IF(G2269="Male",VLOOKUP(H2269,'Shoe size conversion table'!$B$6:$D$22,3),VLOOKUP(H2269,'Shoe size conversion table'!$J$6:$L$22,3))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MONTH(C2269:C17236)</f>
        <v>10</v>
      </c>
      <c r="O2269" s="8" t="n">
        <f aca="false">K2269*(1-L2269)</f>
        <v>149</v>
      </c>
    </row>
    <row r="2270" customFormat="false" ht="11.4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IF(G2270="Male",VLOOKUP(H2270,'Shoe size conversion table'!$B$6:$D$22,2),VLOOKUP(H2270,'Shoe size conversion table'!$J$6:$L$22,2))</f>
        <v>43</v>
      </c>
      <c r="J2270" s="12" t="n">
        <f aca="false">IF(G2270="Male",VLOOKUP(H2270,'Shoe size conversion table'!$B$6:$D$22,3),VLOOKUP(H2270,'Shoe size conversion table'!$J$6:$L$22,3))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MONTH(C2270:C17237)</f>
        <v>10</v>
      </c>
      <c r="O2270" s="8" t="n">
        <f aca="false">K2270*(1-L2270)</f>
        <v>69.5</v>
      </c>
    </row>
    <row r="2271" customFormat="false" ht="11.4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IF(G2271="Male",VLOOKUP(H2271,'Shoe size conversion table'!$B$6:$D$22,2),VLOOKUP(H2271,'Shoe size conversion table'!$J$6:$L$22,2))</f>
        <v>38-39</v>
      </c>
      <c r="J2271" s="12" t="n">
        <f aca="false">IF(G2271="Male",VLOOKUP(H2271,'Shoe size conversion table'!$B$6:$D$22,3),VLOOKUP(H2271,'Shoe size conversion table'!$J$6:$L$22,3))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MONTH(C2271:C17238)</f>
        <v>10</v>
      </c>
      <c r="O2271" s="8" t="n">
        <f aca="false">K2271*(1-L2271)</f>
        <v>199</v>
      </c>
    </row>
    <row r="2272" customFormat="false" ht="11.4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IF(G2272="Male",VLOOKUP(H2272,'Shoe size conversion table'!$B$6:$D$22,2),VLOOKUP(H2272,'Shoe size conversion table'!$J$6:$L$22,2))</f>
        <v>43-44</v>
      </c>
      <c r="J2272" s="12" t="n">
        <f aca="false">IF(G2272="Male",VLOOKUP(H2272,'Shoe size conversion table'!$B$6:$D$22,3),VLOOKUP(H2272,'Shoe size conversion table'!$J$6:$L$22,3))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MONTH(C2272:C17239)</f>
        <v>10</v>
      </c>
      <c r="O2272" s="8" t="n">
        <f aca="false">K2272*(1-L2272)</f>
        <v>179</v>
      </c>
    </row>
    <row r="2273" customFormat="false" ht="11.4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IF(G2273="Male",VLOOKUP(H2273,'Shoe size conversion table'!$B$6:$D$22,2),VLOOKUP(H2273,'Shoe size conversion table'!$J$6:$L$22,2))</f>
        <v>42-43</v>
      </c>
      <c r="J2273" s="12" t="n">
        <f aca="false">IF(G2273="Male",VLOOKUP(H2273,'Shoe size conversion table'!$B$6:$D$22,3),VLOOKUP(H2273,'Shoe size conversion table'!$J$6:$L$22,3))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MONTH(C2273:C17240)</f>
        <v>10</v>
      </c>
      <c r="O2273" s="8" t="n">
        <f aca="false">K2273*(1-L2273)</f>
        <v>169</v>
      </c>
    </row>
    <row r="2274" customFormat="false" ht="11.4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IF(G2274="Male",VLOOKUP(H2274,'Shoe size conversion table'!$B$6:$D$22,2),VLOOKUP(H2274,'Shoe size conversion table'!$J$6:$L$22,2))</f>
        <v>44</v>
      </c>
      <c r="J2274" s="12" t="n">
        <f aca="false">IF(G2274="Male",VLOOKUP(H2274,'Shoe size conversion table'!$B$6:$D$22,3),VLOOKUP(H2274,'Shoe size conversion table'!$J$6:$L$22,3))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MONTH(C2274:C17241)</f>
        <v>10</v>
      </c>
      <c r="O2274" s="8" t="n">
        <f aca="false">K2274*(1-L2274)</f>
        <v>199</v>
      </c>
    </row>
    <row r="2275" customFormat="false" ht="11.4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IF(G2275="Male",VLOOKUP(H2275,'Shoe size conversion table'!$B$6:$D$22,2),VLOOKUP(H2275,'Shoe size conversion table'!$J$6:$L$22,2))</f>
        <v>41</v>
      </c>
      <c r="J2275" s="12" t="n">
        <f aca="false">IF(G2275="Male",VLOOKUP(H2275,'Shoe size conversion table'!$B$6:$D$22,3),VLOOKUP(H2275,'Shoe size conversion table'!$J$6:$L$22,3))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MONTH(C2275:C17242)</f>
        <v>10</v>
      </c>
      <c r="O2275" s="8" t="n">
        <f aca="false">K2275*(1-L2275)</f>
        <v>139</v>
      </c>
    </row>
    <row r="2276" customFormat="false" ht="11.4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IF(G2276="Male",VLOOKUP(H2276,'Shoe size conversion table'!$B$6:$D$22,2),VLOOKUP(H2276,'Shoe size conversion table'!$J$6:$L$22,2))</f>
        <v>45</v>
      </c>
      <c r="J2276" s="12" t="n">
        <f aca="false">IF(G2276="Male",VLOOKUP(H2276,'Shoe size conversion table'!$B$6:$D$22,3),VLOOKUP(H2276,'Shoe size conversion table'!$J$6:$L$22,3))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MONTH(C2276:C17243)</f>
        <v>10</v>
      </c>
      <c r="O2276" s="8" t="n">
        <f aca="false">K2276*(1-L2276)</f>
        <v>149</v>
      </c>
    </row>
    <row r="2277" customFormat="false" ht="11.4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IF(G2277="Male",VLOOKUP(H2277,'Shoe size conversion table'!$B$6:$D$22,2),VLOOKUP(H2277,'Shoe size conversion table'!$J$6:$L$22,2))</f>
        <v>43-44</v>
      </c>
      <c r="J2277" s="12" t="n">
        <f aca="false">IF(G2277="Male",VLOOKUP(H2277,'Shoe size conversion table'!$B$6:$D$22,3),VLOOKUP(H2277,'Shoe size conversion table'!$J$6:$L$22,3))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MONTH(C2277:C17244)</f>
        <v>10</v>
      </c>
      <c r="O2277" s="8" t="n">
        <f aca="false">K2277*(1-L2277)</f>
        <v>189</v>
      </c>
    </row>
    <row r="2278" customFormat="false" ht="11.4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IF(G2278="Male",VLOOKUP(H2278,'Shoe size conversion table'!$B$6:$D$22,2),VLOOKUP(H2278,'Shoe size conversion table'!$J$6:$L$22,2))</f>
        <v>43</v>
      </c>
      <c r="J2278" s="12" t="n">
        <f aca="false">IF(G2278="Male",VLOOKUP(H2278,'Shoe size conversion table'!$B$6:$D$22,3),VLOOKUP(H2278,'Shoe size conversion table'!$J$6:$L$22,3))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MONTH(C2278:C17245)</f>
        <v>10</v>
      </c>
      <c r="O2278" s="8" t="n">
        <f aca="false">K2278*(1-L2278)</f>
        <v>143.2</v>
      </c>
    </row>
    <row r="2279" customFormat="false" ht="11.4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IF(G2279="Male",VLOOKUP(H2279,'Shoe size conversion table'!$B$6:$D$22,2),VLOOKUP(H2279,'Shoe size conversion table'!$J$6:$L$22,2))</f>
        <v>44</v>
      </c>
      <c r="J2279" s="12" t="n">
        <f aca="false">IF(G2279="Male",VLOOKUP(H2279,'Shoe size conversion table'!$B$6:$D$22,3),VLOOKUP(H2279,'Shoe size conversion table'!$J$6:$L$22,3))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MONTH(C2279:C17246)</f>
        <v>10</v>
      </c>
      <c r="O2279" s="8" t="n">
        <f aca="false">K2279*(1-L2279)</f>
        <v>189</v>
      </c>
    </row>
    <row r="2280" customFormat="false" ht="11.4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IF(G2280="Male",VLOOKUP(H2280,'Shoe size conversion table'!$B$6:$D$22,2),VLOOKUP(H2280,'Shoe size conversion table'!$J$6:$L$22,2))</f>
        <v>41-42</v>
      </c>
      <c r="J2280" s="12" t="n">
        <f aca="false">IF(G2280="Male",VLOOKUP(H2280,'Shoe size conversion table'!$B$6:$D$22,3),VLOOKUP(H2280,'Shoe size conversion table'!$J$6:$L$22,3))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MONTH(C2280:C17247)</f>
        <v>10</v>
      </c>
      <c r="O2280" s="8" t="n">
        <f aca="false">K2280*(1-L2280)</f>
        <v>129</v>
      </c>
    </row>
    <row r="2281" customFormat="false" ht="11.4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IF(G2281="Male",VLOOKUP(H2281,'Shoe size conversion table'!$B$6:$D$22,2),VLOOKUP(H2281,'Shoe size conversion table'!$J$6:$L$22,2))</f>
        <v>43-44</v>
      </c>
      <c r="J2281" s="12" t="n">
        <f aca="false">IF(G2281="Male",VLOOKUP(H2281,'Shoe size conversion table'!$B$6:$D$22,3),VLOOKUP(H2281,'Shoe size conversion table'!$J$6:$L$22,3))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MONTH(C2281:C17248)</f>
        <v>10</v>
      </c>
      <c r="O2281" s="8" t="n">
        <f aca="false">K2281*(1-L2281)</f>
        <v>127.2</v>
      </c>
    </row>
    <row r="2282" customFormat="false" ht="11.4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IF(G2282="Male",VLOOKUP(H2282,'Shoe size conversion table'!$B$6:$D$22,2),VLOOKUP(H2282,'Shoe size conversion table'!$J$6:$L$22,2))</f>
        <v>42-43</v>
      </c>
      <c r="J2282" s="12" t="n">
        <f aca="false">IF(G2282="Male",VLOOKUP(H2282,'Shoe size conversion table'!$B$6:$D$22,3),VLOOKUP(H2282,'Shoe size conversion table'!$J$6:$L$22,3))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MONTH(C2282:C17249)</f>
        <v>10</v>
      </c>
      <c r="O2282" s="8" t="n">
        <f aca="false">K2282*(1-L2282)</f>
        <v>103.2</v>
      </c>
    </row>
    <row r="2283" customFormat="false" ht="11.4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IF(G2283="Male",VLOOKUP(H2283,'Shoe size conversion table'!$B$6:$D$22,2),VLOOKUP(H2283,'Shoe size conversion table'!$J$6:$L$22,2))</f>
        <v>39</v>
      </c>
      <c r="J2283" s="12" t="n">
        <f aca="false">IF(G2283="Male",VLOOKUP(H2283,'Shoe size conversion table'!$B$6:$D$22,3),VLOOKUP(H2283,'Shoe size conversion table'!$J$6:$L$22,3))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MONTH(C2283:C17250)</f>
        <v>10</v>
      </c>
      <c r="O2283" s="8" t="n">
        <f aca="false">K2283*(1-L2283)</f>
        <v>151.2</v>
      </c>
    </row>
    <row r="2284" customFormat="false" ht="11.4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IF(G2284="Male",VLOOKUP(H2284,'Shoe size conversion table'!$B$6:$D$22,2),VLOOKUP(H2284,'Shoe size conversion table'!$J$6:$L$22,2))</f>
        <v>44</v>
      </c>
      <c r="J2284" s="12" t="n">
        <f aca="false">IF(G2284="Male",VLOOKUP(H2284,'Shoe size conversion table'!$B$6:$D$22,3),VLOOKUP(H2284,'Shoe size conversion table'!$J$6:$L$22,3))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MONTH(C2284:C17251)</f>
        <v>10</v>
      </c>
      <c r="O2284" s="8" t="n">
        <f aca="false">K2284*(1-L2284)</f>
        <v>152.1</v>
      </c>
    </row>
    <row r="2285" customFormat="false" ht="11.4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IF(G2285="Male",VLOOKUP(H2285,'Shoe size conversion table'!$B$6:$D$22,2),VLOOKUP(H2285,'Shoe size conversion table'!$J$6:$L$22,2))</f>
        <v>44-45</v>
      </c>
      <c r="J2285" s="12" t="n">
        <f aca="false">IF(G2285="Male",VLOOKUP(H2285,'Shoe size conversion table'!$B$6:$D$22,3),VLOOKUP(H2285,'Shoe size conversion table'!$J$6:$L$22,3))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MONTH(C2285:C17252)</f>
        <v>10</v>
      </c>
      <c r="O2285" s="8" t="n">
        <f aca="false">K2285*(1-L2285)</f>
        <v>199</v>
      </c>
    </row>
    <row r="2286" customFormat="false" ht="11.4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IF(G2286="Male",VLOOKUP(H2286,'Shoe size conversion table'!$B$6:$D$22,2),VLOOKUP(H2286,'Shoe size conversion table'!$J$6:$L$22,2))</f>
        <v>39</v>
      </c>
      <c r="J2286" s="12" t="n">
        <f aca="false">IF(G2286="Male",VLOOKUP(H2286,'Shoe size conversion table'!$B$6:$D$22,3),VLOOKUP(H2286,'Shoe size conversion table'!$J$6:$L$22,3))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MONTH(C2286:C17253)</f>
        <v>10</v>
      </c>
      <c r="O2286" s="8" t="n">
        <f aca="false">K2286*(1-L2286)</f>
        <v>129</v>
      </c>
    </row>
    <row r="2287" customFormat="false" ht="11.4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IF(G2287="Male",VLOOKUP(H2287,'Shoe size conversion table'!$B$6:$D$22,2),VLOOKUP(H2287,'Shoe size conversion table'!$J$6:$L$22,2))</f>
        <v>38-39</v>
      </c>
      <c r="J2287" s="12" t="n">
        <f aca="false">IF(G2287="Male",VLOOKUP(H2287,'Shoe size conversion table'!$B$6:$D$22,3),VLOOKUP(H2287,'Shoe size conversion table'!$J$6:$L$22,3))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MONTH(C2287:C17254)</f>
        <v>10</v>
      </c>
      <c r="O2287" s="8" t="n">
        <f aca="false">K2287*(1-L2287)</f>
        <v>129</v>
      </c>
    </row>
    <row r="2288" customFormat="false" ht="11.4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IF(G2288="Male",VLOOKUP(H2288,'Shoe size conversion table'!$B$6:$D$22,2),VLOOKUP(H2288,'Shoe size conversion table'!$J$6:$L$22,2))</f>
        <v>39-40</v>
      </c>
      <c r="J2288" s="12" t="n">
        <f aca="false">IF(G2288="Male",VLOOKUP(H2288,'Shoe size conversion table'!$B$6:$D$22,3),VLOOKUP(H2288,'Shoe size conversion table'!$J$6:$L$22,3))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MONTH(C2288:C17255)</f>
        <v>10</v>
      </c>
      <c r="O2288" s="8" t="n">
        <f aca="false">K2288*(1-L2288)</f>
        <v>169</v>
      </c>
    </row>
    <row r="2289" customFormat="false" ht="11.4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IF(G2289="Male",VLOOKUP(H2289,'Shoe size conversion table'!$B$6:$D$22,2),VLOOKUP(H2289,'Shoe size conversion table'!$J$6:$L$22,2))</f>
        <v>42-43</v>
      </c>
      <c r="J2289" s="12" t="n">
        <f aca="false">IF(G2289="Male",VLOOKUP(H2289,'Shoe size conversion table'!$B$6:$D$22,3),VLOOKUP(H2289,'Shoe size conversion table'!$J$6:$L$22,3))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MONTH(C2289:C17256)</f>
        <v>10</v>
      </c>
      <c r="O2289" s="8" t="n">
        <f aca="false">K2289*(1-L2289)</f>
        <v>139</v>
      </c>
    </row>
    <row r="2290" customFormat="false" ht="11.4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IF(G2290="Male",VLOOKUP(H2290,'Shoe size conversion table'!$B$6:$D$22,2),VLOOKUP(H2290,'Shoe size conversion table'!$J$6:$L$22,2))</f>
        <v>43-44</v>
      </c>
      <c r="J2290" s="12" t="n">
        <f aca="false">IF(G2290="Male",VLOOKUP(H2290,'Shoe size conversion table'!$B$6:$D$22,3),VLOOKUP(H2290,'Shoe size conversion table'!$J$6:$L$22,3))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MONTH(C2290:C17257)</f>
        <v>10</v>
      </c>
      <c r="O2290" s="8" t="n">
        <f aca="false">K2290*(1-L2290)</f>
        <v>179</v>
      </c>
    </row>
    <row r="2291" customFormat="false" ht="11.4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IF(G2291="Male",VLOOKUP(H2291,'Shoe size conversion table'!$B$6:$D$22,2),VLOOKUP(H2291,'Shoe size conversion table'!$J$6:$L$22,2))</f>
        <v>39</v>
      </c>
      <c r="J2291" s="12" t="n">
        <f aca="false">IF(G2291="Male",VLOOKUP(H2291,'Shoe size conversion table'!$B$6:$D$22,3),VLOOKUP(H2291,'Shoe size conversion table'!$J$6:$L$22,3))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MONTH(C2291:C17258)</f>
        <v>10</v>
      </c>
      <c r="O2291" s="8" t="n">
        <f aca="false">K2291*(1-L2291)</f>
        <v>139</v>
      </c>
    </row>
    <row r="2292" customFormat="false" ht="11.4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IF(G2292="Male",VLOOKUP(H2292,'Shoe size conversion table'!$B$6:$D$22,2),VLOOKUP(H2292,'Shoe size conversion table'!$J$6:$L$22,2))</f>
        <v>39</v>
      </c>
      <c r="J2292" s="12" t="n">
        <f aca="false">IF(G2292="Male",VLOOKUP(H2292,'Shoe size conversion table'!$B$6:$D$22,3),VLOOKUP(H2292,'Shoe size conversion table'!$J$6:$L$22,3))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MONTH(C2292:C17259)</f>
        <v>10</v>
      </c>
      <c r="O2292" s="8" t="n">
        <f aca="false">K2292*(1-L2292)</f>
        <v>159</v>
      </c>
    </row>
    <row r="2293" customFormat="false" ht="11.4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IF(G2293="Male",VLOOKUP(H2293,'Shoe size conversion table'!$B$6:$D$22,2),VLOOKUP(H2293,'Shoe size conversion table'!$J$6:$L$22,2))</f>
        <v>38</v>
      </c>
      <c r="J2293" s="12" t="n">
        <f aca="false">IF(G2293="Male",VLOOKUP(H2293,'Shoe size conversion table'!$B$6:$D$22,3),VLOOKUP(H2293,'Shoe size conversion table'!$J$6:$L$22,3))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MONTH(C2293:C17260)</f>
        <v>10</v>
      </c>
      <c r="O2293" s="8" t="n">
        <f aca="false">K2293*(1-L2293)</f>
        <v>125.3</v>
      </c>
    </row>
    <row r="2294" customFormat="false" ht="11.4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IF(G2294="Male",VLOOKUP(H2294,'Shoe size conversion table'!$B$6:$D$22,2),VLOOKUP(H2294,'Shoe size conversion table'!$J$6:$L$22,2))</f>
        <v>43</v>
      </c>
      <c r="J2294" s="12" t="n">
        <f aca="false">IF(G2294="Male",VLOOKUP(H2294,'Shoe size conversion table'!$B$6:$D$22,3),VLOOKUP(H2294,'Shoe size conversion table'!$J$6:$L$22,3))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MONTH(C2294:C17261)</f>
        <v>10</v>
      </c>
      <c r="O2294" s="8" t="n">
        <f aca="false">K2294*(1-L2294)</f>
        <v>79.5</v>
      </c>
    </row>
    <row r="2295" customFormat="false" ht="11.4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IF(G2295="Male",VLOOKUP(H2295,'Shoe size conversion table'!$B$6:$D$22,2),VLOOKUP(H2295,'Shoe size conversion table'!$J$6:$L$22,2))</f>
        <v>40</v>
      </c>
      <c r="J2295" s="12" t="n">
        <f aca="false">IF(G2295="Male",VLOOKUP(H2295,'Shoe size conversion table'!$B$6:$D$22,3),VLOOKUP(H2295,'Shoe size conversion table'!$J$6:$L$22,3))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MONTH(C2295:C17262)</f>
        <v>10</v>
      </c>
      <c r="O2295" s="8" t="n">
        <f aca="false">K2295*(1-L2295)</f>
        <v>129</v>
      </c>
    </row>
    <row r="2296" customFormat="false" ht="11.4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IF(G2296="Male",VLOOKUP(H2296,'Shoe size conversion table'!$B$6:$D$22,2),VLOOKUP(H2296,'Shoe size conversion table'!$J$6:$L$22,2))</f>
        <v>37-38</v>
      </c>
      <c r="J2296" s="12" t="n">
        <f aca="false">IF(G2296="Male",VLOOKUP(H2296,'Shoe size conversion table'!$B$6:$D$22,3),VLOOKUP(H2296,'Shoe size conversion table'!$J$6:$L$22,3))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MONTH(C2296:C17263)</f>
        <v>10</v>
      </c>
      <c r="O2296" s="8" t="n">
        <f aca="false">K2296*(1-L2296)</f>
        <v>149</v>
      </c>
    </row>
    <row r="2297" customFormat="false" ht="11.4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IF(G2297="Male",VLOOKUP(H2297,'Shoe size conversion table'!$B$6:$D$22,2),VLOOKUP(H2297,'Shoe size conversion table'!$J$6:$L$22,2))</f>
        <v>39-40</v>
      </c>
      <c r="J2297" s="12" t="n">
        <f aca="false">IF(G2297="Male",VLOOKUP(H2297,'Shoe size conversion table'!$B$6:$D$22,3),VLOOKUP(H2297,'Shoe size conversion table'!$J$6:$L$22,3))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MONTH(C2297:C17264)</f>
        <v>10</v>
      </c>
      <c r="O2297" s="8" t="n">
        <f aca="false">K2297*(1-L2297)</f>
        <v>199</v>
      </c>
    </row>
    <row r="2298" customFormat="false" ht="11.4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IF(G2298="Male",VLOOKUP(H2298,'Shoe size conversion table'!$B$6:$D$22,2),VLOOKUP(H2298,'Shoe size conversion table'!$J$6:$L$22,2))</f>
        <v>43</v>
      </c>
      <c r="J2298" s="12" t="n">
        <f aca="false">IF(G2298="Male",VLOOKUP(H2298,'Shoe size conversion table'!$B$6:$D$22,3),VLOOKUP(H2298,'Shoe size conversion table'!$J$6:$L$22,3))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MONTH(C2298:C17265)</f>
        <v>10</v>
      </c>
      <c r="O2298" s="8" t="n">
        <f aca="false">K2298*(1-L2298)</f>
        <v>159</v>
      </c>
    </row>
    <row r="2299" customFormat="false" ht="11.4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IF(G2299="Male",VLOOKUP(H2299,'Shoe size conversion table'!$B$6:$D$22,2),VLOOKUP(H2299,'Shoe size conversion table'!$J$6:$L$22,2))</f>
        <v>47</v>
      </c>
      <c r="J2299" s="12" t="n">
        <f aca="false">IF(G2299="Male",VLOOKUP(H2299,'Shoe size conversion table'!$B$6:$D$22,3),VLOOKUP(H2299,'Shoe size conversion table'!$J$6:$L$22,3))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MONTH(C2299:C17266)</f>
        <v>10</v>
      </c>
      <c r="O2299" s="8" t="n">
        <f aca="false">K2299*(1-L2299)</f>
        <v>143.1</v>
      </c>
    </row>
    <row r="2300" customFormat="false" ht="11.4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IF(G2300="Male",VLOOKUP(H2300,'Shoe size conversion table'!$B$6:$D$22,2),VLOOKUP(H2300,'Shoe size conversion table'!$J$6:$L$22,2))</f>
        <v>42</v>
      </c>
      <c r="J2300" s="12" t="n">
        <f aca="false">IF(G2300="Male",VLOOKUP(H2300,'Shoe size conversion table'!$B$6:$D$22,3),VLOOKUP(H2300,'Shoe size conversion table'!$J$6:$L$22,3))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MONTH(C2300:C17267)</f>
        <v>10</v>
      </c>
      <c r="O2300" s="8" t="n">
        <f aca="false">K2300*(1-L2300)</f>
        <v>159</v>
      </c>
    </row>
    <row r="2301" customFormat="false" ht="11.4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IF(G2301="Male",VLOOKUP(H2301,'Shoe size conversion table'!$B$6:$D$22,2),VLOOKUP(H2301,'Shoe size conversion table'!$J$6:$L$22,2))</f>
        <v>39</v>
      </c>
      <c r="J2301" s="12" t="n">
        <f aca="false">IF(G2301="Male",VLOOKUP(H2301,'Shoe size conversion table'!$B$6:$D$22,3),VLOOKUP(H2301,'Shoe size conversion table'!$J$6:$L$22,3))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MONTH(C2301:C17268)</f>
        <v>10</v>
      </c>
      <c r="O2301" s="8" t="n">
        <f aca="false">K2301*(1-L2301)</f>
        <v>199</v>
      </c>
    </row>
    <row r="2302" customFormat="false" ht="11.4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IF(G2302="Male",VLOOKUP(H2302,'Shoe size conversion table'!$B$6:$D$22,2),VLOOKUP(H2302,'Shoe size conversion table'!$J$6:$L$22,2))</f>
        <v>40-41</v>
      </c>
      <c r="J2302" s="12" t="n">
        <f aca="false">IF(G2302="Male",VLOOKUP(H2302,'Shoe size conversion table'!$B$6:$D$22,3),VLOOKUP(H2302,'Shoe size conversion table'!$J$6:$L$22,3))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MONTH(C2302:C17269)</f>
        <v>10</v>
      </c>
      <c r="O2302" s="8" t="n">
        <f aca="false">K2302*(1-L2302)</f>
        <v>149</v>
      </c>
    </row>
    <row r="2303" customFormat="false" ht="11.4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IF(G2303="Male",VLOOKUP(H2303,'Shoe size conversion table'!$B$6:$D$22,2),VLOOKUP(H2303,'Shoe size conversion table'!$J$6:$L$22,2))</f>
        <v>43-44</v>
      </c>
      <c r="J2303" s="12" t="n">
        <f aca="false">IF(G2303="Male",VLOOKUP(H2303,'Shoe size conversion table'!$B$6:$D$22,3),VLOOKUP(H2303,'Shoe size conversion table'!$J$6:$L$22,3))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MONTH(C2303:C17270)</f>
        <v>10</v>
      </c>
      <c r="O2303" s="8" t="n">
        <f aca="false">K2303*(1-L2303)</f>
        <v>189</v>
      </c>
    </row>
    <row r="2304" customFormat="false" ht="11.4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IF(G2304="Male",VLOOKUP(H2304,'Shoe size conversion table'!$B$6:$D$22,2),VLOOKUP(H2304,'Shoe size conversion table'!$J$6:$L$22,2))</f>
        <v>43</v>
      </c>
      <c r="J2304" s="12" t="n">
        <f aca="false">IF(G2304="Male",VLOOKUP(H2304,'Shoe size conversion table'!$B$6:$D$22,3),VLOOKUP(H2304,'Shoe size conversion table'!$J$6:$L$22,3))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MONTH(C2304:C17271)</f>
        <v>10</v>
      </c>
      <c r="O2304" s="8" t="n">
        <f aca="false">K2304*(1-L2304)</f>
        <v>143.2</v>
      </c>
    </row>
    <row r="2305" customFormat="false" ht="11.4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IF(G2305="Male",VLOOKUP(H2305,'Shoe size conversion table'!$B$6:$D$22,2),VLOOKUP(H2305,'Shoe size conversion table'!$J$6:$L$22,2))</f>
        <v>39</v>
      </c>
      <c r="J2305" s="12" t="n">
        <f aca="false">IF(G2305="Male",VLOOKUP(H2305,'Shoe size conversion table'!$B$6:$D$22,3),VLOOKUP(H2305,'Shoe size conversion table'!$J$6:$L$22,3))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MONTH(C2305:C17272)</f>
        <v>10</v>
      </c>
      <c r="O2305" s="8" t="n">
        <f aca="false">K2305*(1-L2305)</f>
        <v>94.5</v>
      </c>
    </row>
    <row r="2306" customFormat="false" ht="11.4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IF(G2306="Male",VLOOKUP(H2306,'Shoe size conversion table'!$B$6:$D$22,2),VLOOKUP(H2306,'Shoe size conversion table'!$J$6:$L$22,2))</f>
        <v>40-41</v>
      </c>
      <c r="J2306" s="12" t="n">
        <f aca="false">IF(G2306="Male",VLOOKUP(H2306,'Shoe size conversion table'!$B$6:$D$22,3),VLOOKUP(H2306,'Shoe size conversion table'!$J$6:$L$22,3))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MONTH(C2306:C17273)</f>
        <v>10</v>
      </c>
      <c r="O2306" s="8" t="n">
        <f aca="false">K2306*(1-L2306)</f>
        <v>129</v>
      </c>
    </row>
    <row r="2307" customFormat="false" ht="11.4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IF(G2307="Male",VLOOKUP(H2307,'Shoe size conversion table'!$B$6:$D$22,2),VLOOKUP(H2307,'Shoe size conversion table'!$J$6:$L$22,2))</f>
        <v>40-41</v>
      </c>
      <c r="J2307" s="12" t="n">
        <f aca="false">IF(G2307="Male",VLOOKUP(H2307,'Shoe size conversion table'!$B$6:$D$22,3),VLOOKUP(H2307,'Shoe size conversion table'!$J$6:$L$22,3))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MONTH(C2307:C17274)</f>
        <v>10</v>
      </c>
      <c r="O2307" s="8" t="n">
        <f aca="false">K2307*(1-L2307)</f>
        <v>129</v>
      </c>
    </row>
    <row r="2308" customFormat="false" ht="11.4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IF(G2308="Male",VLOOKUP(H2308,'Shoe size conversion table'!$B$6:$D$22,2),VLOOKUP(H2308,'Shoe size conversion table'!$J$6:$L$22,2))</f>
        <v>42</v>
      </c>
      <c r="J2308" s="12" t="n">
        <f aca="false">IF(G2308="Male",VLOOKUP(H2308,'Shoe size conversion table'!$B$6:$D$22,3),VLOOKUP(H2308,'Shoe size conversion table'!$J$6:$L$22,3))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MONTH(C2308:C17275)</f>
        <v>10</v>
      </c>
      <c r="O2308" s="8" t="n">
        <f aca="false">K2308*(1-L2308)</f>
        <v>119.2</v>
      </c>
    </row>
    <row r="2309" customFormat="false" ht="11.4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IF(G2309="Male",VLOOKUP(H2309,'Shoe size conversion table'!$B$6:$D$22,2),VLOOKUP(H2309,'Shoe size conversion table'!$J$6:$L$22,2))</f>
        <v>43</v>
      </c>
      <c r="J2309" s="12" t="n">
        <f aca="false">IF(G2309="Male",VLOOKUP(H2309,'Shoe size conversion table'!$B$6:$D$22,3),VLOOKUP(H2309,'Shoe size conversion table'!$J$6:$L$22,3))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MONTH(C2309:C17276)</f>
        <v>10</v>
      </c>
      <c r="O2309" s="8" t="n">
        <f aca="false">K2309*(1-L2309)</f>
        <v>69.5</v>
      </c>
    </row>
    <row r="2310" customFormat="false" ht="11.4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IF(G2310="Male",VLOOKUP(H2310,'Shoe size conversion table'!$B$6:$D$22,2),VLOOKUP(H2310,'Shoe size conversion table'!$J$6:$L$22,2))</f>
        <v>42-43</v>
      </c>
      <c r="J2310" s="12" t="n">
        <f aca="false">IF(G2310="Male",VLOOKUP(H2310,'Shoe size conversion table'!$B$6:$D$22,3),VLOOKUP(H2310,'Shoe size conversion table'!$J$6:$L$22,3))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MONTH(C2310:C17277)</f>
        <v>10</v>
      </c>
      <c r="O2310" s="8" t="n">
        <f aca="false">K2310*(1-L2310)</f>
        <v>129</v>
      </c>
    </row>
    <row r="2311" customFormat="false" ht="11.4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IF(G2311="Male",VLOOKUP(H2311,'Shoe size conversion table'!$B$6:$D$22,2),VLOOKUP(H2311,'Shoe size conversion table'!$J$6:$L$22,2))</f>
        <v>42</v>
      </c>
      <c r="J2311" s="12" t="n">
        <f aca="false">IF(G2311="Male",VLOOKUP(H2311,'Shoe size conversion table'!$B$6:$D$22,3),VLOOKUP(H2311,'Shoe size conversion table'!$J$6:$L$22,3))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MONTH(C2311:C17278)</f>
        <v>10</v>
      </c>
      <c r="O2311" s="8" t="n">
        <f aca="false">K2311*(1-L2311)</f>
        <v>119.2</v>
      </c>
    </row>
    <row r="2312" customFormat="false" ht="11.4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IF(G2312="Male",VLOOKUP(H2312,'Shoe size conversion table'!$B$6:$D$22,2),VLOOKUP(H2312,'Shoe size conversion table'!$J$6:$L$22,2))</f>
        <v>38-39</v>
      </c>
      <c r="J2312" s="12" t="n">
        <f aca="false">IF(G2312="Male",VLOOKUP(H2312,'Shoe size conversion table'!$B$6:$D$22,3),VLOOKUP(H2312,'Shoe size conversion table'!$J$6:$L$22,3))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MONTH(C2312:C17279)</f>
        <v>10</v>
      </c>
      <c r="O2312" s="8" t="n">
        <f aca="false">K2312*(1-L2312)</f>
        <v>129</v>
      </c>
    </row>
    <row r="2313" customFormat="false" ht="11.4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IF(G2313="Male",VLOOKUP(H2313,'Shoe size conversion table'!$B$6:$D$22,2),VLOOKUP(H2313,'Shoe size conversion table'!$J$6:$L$22,2))</f>
        <v>41-42</v>
      </c>
      <c r="J2313" s="12" t="n">
        <f aca="false">IF(G2313="Male",VLOOKUP(H2313,'Shoe size conversion table'!$B$6:$D$22,3),VLOOKUP(H2313,'Shoe size conversion table'!$J$6:$L$22,3))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MONTH(C2313:C17280)</f>
        <v>10</v>
      </c>
      <c r="O2313" s="8" t="n">
        <f aca="false">K2313*(1-L2313)</f>
        <v>89.5</v>
      </c>
    </row>
    <row r="2314" customFormat="false" ht="11.4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IF(G2314="Male",VLOOKUP(H2314,'Shoe size conversion table'!$B$6:$D$22,2),VLOOKUP(H2314,'Shoe size conversion table'!$J$6:$L$22,2))</f>
        <v>39</v>
      </c>
      <c r="J2314" s="12" t="n">
        <f aca="false">IF(G2314="Male",VLOOKUP(H2314,'Shoe size conversion table'!$B$6:$D$22,3),VLOOKUP(H2314,'Shoe size conversion table'!$J$6:$L$22,3))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MONTH(C2314:C17281)</f>
        <v>10</v>
      </c>
      <c r="O2314" s="8" t="n">
        <f aca="false">K2314*(1-L2314)</f>
        <v>151.2</v>
      </c>
    </row>
    <row r="2315" customFormat="false" ht="11.4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IF(G2315="Male",VLOOKUP(H2315,'Shoe size conversion table'!$B$6:$D$22,2),VLOOKUP(H2315,'Shoe size conversion table'!$J$6:$L$22,2))</f>
        <v>41-42</v>
      </c>
      <c r="J2315" s="12" t="n">
        <f aca="false">IF(G2315="Male",VLOOKUP(H2315,'Shoe size conversion table'!$B$6:$D$22,3),VLOOKUP(H2315,'Shoe size conversion table'!$J$6:$L$22,3))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MONTH(C2315:C17282)</f>
        <v>10</v>
      </c>
      <c r="O2315" s="8" t="n">
        <f aca="false">K2315*(1-L2315)</f>
        <v>129</v>
      </c>
    </row>
    <row r="2316" customFormat="false" ht="11.4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IF(G2316="Male",VLOOKUP(H2316,'Shoe size conversion table'!$B$6:$D$22,2),VLOOKUP(H2316,'Shoe size conversion table'!$J$6:$L$22,2))</f>
        <v>42-43</v>
      </c>
      <c r="J2316" s="12" t="n">
        <f aca="false">IF(G2316="Male",VLOOKUP(H2316,'Shoe size conversion table'!$B$6:$D$22,3),VLOOKUP(H2316,'Shoe size conversion table'!$J$6:$L$22,3))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MONTH(C2316:C17283)</f>
        <v>10</v>
      </c>
      <c r="O2316" s="8" t="n">
        <f aca="false">K2316*(1-L2316)</f>
        <v>199</v>
      </c>
    </row>
    <row r="2317" customFormat="false" ht="11.4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IF(G2317="Male",VLOOKUP(H2317,'Shoe size conversion table'!$B$6:$D$22,2),VLOOKUP(H2317,'Shoe size conversion table'!$J$6:$L$22,2))</f>
        <v>38</v>
      </c>
      <c r="J2317" s="12" t="n">
        <f aca="false">IF(G2317="Male",VLOOKUP(H2317,'Shoe size conversion table'!$B$6:$D$22,3),VLOOKUP(H2317,'Shoe size conversion table'!$J$6:$L$22,3))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MONTH(C2317:C17284)</f>
        <v>10</v>
      </c>
      <c r="O2317" s="8" t="n">
        <f aca="false">K2317*(1-L2317)</f>
        <v>139.3</v>
      </c>
    </row>
    <row r="2318" customFormat="false" ht="11.4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IF(G2318="Male",VLOOKUP(H2318,'Shoe size conversion table'!$B$6:$D$22,2),VLOOKUP(H2318,'Shoe size conversion table'!$J$6:$L$22,2))</f>
        <v>43-44</v>
      </c>
      <c r="J2318" s="12" t="n">
        <f aca="false">IF(G2318="Male",VLOOKUP(H2318,'Shoe size conversion table'!$B$6:$D$22,3),VLOOKUP(H2318,'Shoe size conversion table'!$J$6:$L$22,3))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MONTH(C2318:C17285)</f>
        <v>10</v>
      </c>
      <c r="O2318" s="8" t="n">
        <f aca="false">K2318*(1-L2318)</f>
        <v>179</v>
      </c>
    </row>
    <row r="2319" customFormat="false" ht="11.4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IF(G2319="Male",VLOOKUP(H2319,'Shoe size conversion table'!$B$6:$D$22,2),VLOOKUP(H2319,'Shoe size conversion table'!$J$6:$L$22,2))</f>
        <v>43</v>
      </c>
      <c r="J2319" s="12" t="n">
        <f aca="false">IF(G2319="Male",VLOOKUP(H2319,'Shoe size conversion table'!$B$6:$D$22,3),VLOOKUP(H2319,'Shoe size conversion table'!$J$6:$L$22,3))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MONTH(C2319:C17286)</f>
        <v>10</v>
      </c>
      <c r="O2319" s="8" t="n">
        <f aca="false">K2319*(1-L2319)</f>
        <v>79.5</v>
      </c>
    </row>
    <row r="2320" customFormat="false" ht="11.4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IF(G2320="Male",VLOOKUP(H2320,'Shoe size conversion table'!$B$6:$D$22,2),VLOOKUP(H2320,'Shoe size conversion table'!$J$6:$L$22,2))</f>
        <v>43-44</v>
      </c>
      <c r="J2320" s="12" t="n">
        <f aca="false">IF(G2320="Male",VLOOKUP(H2320,'Shoe size conversion table'!$B$6:$D$22,3),VLOOKUP(H2320,'Shoe size conversion table'!$J$6:$L$22,3))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MONTH(C2320:C17287)</f>
        <v>10</v>
      </c>
      <c r="O2320" s="8" t="n">
        <f aca="false">K2320*(1-L2320)</f>
        <v>127.2</v>
      </c>
    </row>
    <row r="2321" customFormat="false" ht="11.4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IF(G2321="Male",VLOOKUP(H2321,'Shoe size conversion table'!$B$6:$D$22,2),VLOOKUP(H2321,'Shoe size conversion table'!$J$6:$L$22,2))</f>
        <v>39-40</v>
      </c>
      <c r="J2321" s="12" t="n">
        <f aca="false">IF(G2321="Male",VLOOKUP(H2321,'Shoe size conversion table'!$B$6:$D$22,3),VLOOKUP(H2321,'Shoe size conversion table'!$J$6:$L$22,3))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MONTH(C2321:C17288)</f>
        <v>10</v>
      </c>
      <c r="O2321" s="8" t="n">
        <f aca="false">K2321*(1-L2321)</f>
        <v>125.1</v>
      </c>
    </row>
    <row r="2322" customFormat="false" ht="11.4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IF(G2322="Male",VLOOKUP(H2322,'Shoe size conversion table'!$B$6:$D$22,2),VLOOKUP(H2322,'Shoe size conversion table'!$J$6:$L$22,2))</f>
        <v>40</v>
      </c>
      <c r="J2322" s="12" t="n">
        <f aca="false">IF(G2322="Male",VLOOKUP(H2322,'Shoe size conversion table'!$B$6:$D$22,3),VLOOKUP(H2322,'Shoe size conversion table'!$J$6:$L$22,3))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MONTH(C2322:C17289)</f>
        <v>10</v>
      </c>
      <c r="O2322" s="8" t="n">
        <f aca="false">K2322*(1-L2322)</f>
        <v>129</v>
      </c>
    </row>
    <row r="2323" customFormat="false" ht="11.4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IF(G2323="Male",VLOOKUP(H2323,'Shoe size conversion table'!$B$6:$D$22,2),VLOOKUP(H2323,'Shoe size conversion table'!$J$6:$L$22,2))</f>
        <v>42</v>
      </c>
      <c r="J2323" s="12" t="n">
        <f aca="false">IF(G2323="Male",VLOOKUP(H2323,'Shoe size conversion table'!$B$6:$D$22,3),VLOOKUP(H2323,'Shoe size conversion table'!$J$6:$L$22,3))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MONTH(C2323:C17290)</f>
        <v>10</v>
      </c>
      <c r="O2323" s="8" t="n">
        <f aca="false">K2323*(1-L2323)</f>
        <v>111.3</v>
      </c>
    </row>
    <row r="2324" customFormat="false" ht="11.4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IF(G2324="Male",VLOOKUP(H2324,'Shoe size conversion table'!$B$6:$D$22,2),VLOOKUP(H2324,'Shoe size conversion table'!$J$6:$L$22,2))</f>
        <v>40-41</v>
      </c>
      <c r="J2324" s="12" t="n">
        <f aca="false">IF(G2324="Male",VLOOKUP(H2324,'Shoe size conversion table'!$B$6:$D$22,3),VLOOKUP(H2324,'Shoe size conversion table'!$J$6:$L$22,3))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MONTH(C2324:C17291)</f>
        <v>10</v>
      </c>
      <c r="O2324" s="8" t="n">
        <f aca="false">K2324*(1-L2324)</f>
        <v>149</v>
      </c>
    </row>
    <row r="2325" customFormat="false" ht="11.4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IF(G2325="Male",VLOOKUP(H2325,'Shoe size conversion table'!$B$6:$D$22,2),VLOOKUP(H2325,'Shoe size conversion table'!$J$6:$L$22,2))</f>
        <v>37-38</v>
      </c>
      <c r="J2325" s="12" t="n">
        <f aca="false">IF(G2325="Male",VLOOKUP(H2325,'Shoe size conversion table'!$B$6:$D$22,3),VLOOKUP(H2325,'Shoe size conversion table'!$J$6:$L$22,3))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MONTH(C2325:C17292)</f>
        <v>10</v>
      </c>
      <c r="O2325" s="8" t="n">
        <f aca="false">K2325*(1-L2325)</f>
        <v>149</v>
      </c>
    </row>
    <row r="2326" customFormat="false" ht="11.4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IF(G2326="Male",VLOOKUP(H2326,'Shoe size conversion table'!$B$6:$D$22,2),VLOOKUP(H2326,'Shoe size conversion table'!$J$6:$L$22,2))</f>
        <v>39</v>
      </c>
      <c r="J2326" s="12" t="n">
        <f aca="false">IF(G2326="Male",VLOOKUP(H2326,'Shoe size conversion table'!$B$6:$D$22,3),VLOOKUP(H2326,'Shoe size conversion table'!$J$6:$L$22,3))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MONTH(C2326:C17293)</f>
        <v>10</v>
      </c>
      <c r="O2326" s="8" t="n">
        <f aca="false">K2326*(1-L2326)</f>
        <v>139</v>
      </c>
    </row>
    <row r="2327" customFormat="false" ht="11.4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IF(G2327="Male",VLOOKUP(H2327,'Shoe size conversion table'!$B$6:$D$22,2),VLOOKUP(H2327,'Shoe size conversion table'!$J$6:$L$22,2))</f>
        <v>37-38</v>
      </c>
      <c r="J2327" s="12" t="n">
        <f aca="false">IF(G2327="Male",VLOOKUP(H2327,'Shoe size conversion table'!$B$6:$D$22,3),VLOOKUP(H2327,'Shoe size conversion table'!$J$6:$L$22,3))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MONTH(C2327:C17294)</f>
        <v>10</v>
      </c>
      <c r="O2327" s="8" t="n">
        <f aca="false">K2327*(1-L2327)</f>
        <v>179</v>
      </c>
    </row>
    <row r="2328" customFormat="false" ht="11.4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IF(G2328="Male",VLOOKUP(H2328,'Shoe size conversion table'!$B$6:$D$22,2),VLOOKUP(H2328,'Shoe size conversion table'!$J$6:$L$22,2))</f>
        <v>38-39</v>
      </c>
      <c r="J2328" s="12" t="n">
        <f aca="false">IF(G2328="Male",VLOOKUP(H2328,'Shoe size conversion table'!$B$6:$D$22,3),VLOOKUP(H2328,'Shoe size conversion table'!$J$6:$L$22,3))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MONTH(C2328:C17295)</f>
        <v>10</v>
      </c>
      <c r="O2328" s="8" t="n">
        <f aca="false">K2328*(1-L2328)</f>
        <v>159</v>
      </c>
    </row>
    <row r="2329" customFormat="false" ht="11.4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IF(G2329="Male",VLOOKUP(H2329,'Shoe size conversion table'!$B$6:$D$22,2),VLOOKUP(H2329,'Shoe size conversion table'!$J$6:$L$22,2))</f>
        <v>43</v>
      </c>
      <c r="J2329" s="12" t="n">
        <f aca="false">IF(G2329="Male",VLOOKUP(H2329,'Shoe size conversion table'!$B$6:$D$22,3),VLOOKUP(H2329,'Shoe size conversion table'!$J$6:$L$22,3))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MONTH(C2329:C17296)</f>
        <v>10</v>
      </c>
      <c r="O2329" s="8" t="n">
        <f aca="false">K2329*(1-L2329)</f>
        <v>159</v>
      </c>
    </row>
    <row r="2330" customFormat="false" ht="11.4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IF(G2330="Male",VLOOKUP(H2330,'Shoe size conversion table'!$B$6:$D$22,2),VLOOKUP(H2330,'Shoe size conversion table'!$J$6:$L$22,2))</f>
        <v>37-38</v>
      </c>
      <c r="J2330" s="12" t="n">
        <f aca="false">IF(G2330="Male",VLOOKUP(H2330,'Shoe size conversion table'!$B$6:$D$22,3),VLOOKUP(H2330,'Shoe size conversion table'!$J$6:$L$22,3))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MONTH(C2330:C17297)</f>
        <v>10</v>
      </c>
      <c r="O2330" s="8" t="n">
        <f aca="false">K2330*(1-L2330)</f>
        <v>189</v>
      </c>
    </row>
    <row r="2331" customFormat="false" ht="11.4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IF(G2331="Male",VLOOKUP(H2331,'Shoe size conversion table'!$B$6:$D$22,2),VLOOKUP(H2331,'Shoe size conversion table'!$J$6:$L$22,2))</f>
        <v>43</v>
      </c>
      <c r="J2331" s="12" t="n">
        <f aca="false">IF(G2331="Male",VLOOKUP(H2331,'Shoe size conversion table'!$B$6:$D$22,3),VLOOKUP(H2331,'Shoe size conversion table'!$J$6:$L$22,3))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MONTH(C2331:C17298)</f>
        <v>10</v>
      </c>
      <c r="O2331" s="8" t="n">
        <f aca="false">K2331*(1-L2331)</f>
        <v>69.5</v>
      </c>
    </row>
    <row r="2332" customFormat="false" ht="11.4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IF(G2332="Male",VLOOKUP(H2332,'Shoe size conversion table'!$B$6:$D$22,2),VLOOKUP(H2332,'Shoe size conversion table'!$J$6:$L$22,2))</f>
        <v>37-38</v>
      </c>
      <c r="J2332" s="12" t="n">
        <f aca="false">IF(G2332="Male",VLOOKUP(H2332,'Shoe size conversion table'!$B$6:$D$22,3),VLOOKUP(H2332,'Shoe size conversion table'!$J$6:$L$22,3))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MONTH(C2332:C17299)</f>
        <v>10</v>
      </c>
      <c r="O2332" s="8" t="n">
        <f aca="false">K2332*(1-L2332)</f>
        <v>104.3</v>
      </c>
    </row>
    <row r="2333" customFormat="false" ht="11.4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IF(G2333="Male",VLOOKUP(H2333,'Shoe size conversion table'!$B$6:$D$22,2),VLOOKUP(H2333,'Shoe size conversion table'!$J$6:$L$22,2))</f>
        <v>44-45</v>
      </c>
      <c r="J2333" s="12" t="n">
        <f aca="false">IF(G2333="Male",VLOOKUP(H2333,'Shoe size conversion table'!$B$6:$D$22,3),VLOOKUP(H2333,'Shoe size conversion table'!$J$6:$L$22,3))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MONTH(C2333:C17300)</f>
        <v>10</v>
      </c>
      <c r="O2333" s="8" t="n">
        <f aca="false">K2333*(1-L2333)</f>
        <v>125.3</v>
      </c>
    </row>
    <row r="2334" customFormat="false" ht="11.4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IF(G2334="Male",VLOOKUP(H2334,'Shoe size conversion table'!$B$6:$D$22,2),VLOOKUP(H2334,'Shoe size conversion table'!$J$6:$L$22,2))</f>
        <v>45</v>
      </c>
      <c r="J2334" s="12" t="n">
        <f aca="false">IF(G2334="Male",VLOOKUP(H2334,'Shoe size conversion table'!$B$6:$D$22,3),VLOOKUP(H2334,'Shoe size conversion table'!$J$6:$L$22,3))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MONTH(C2334:C17301)</f>
        <v>10</v>
      </c>
      <c r="O2334" s="8" t="n">
        <f aca="false">K2334*(1-L2334)</f>
        <v>111.2</v>
      </c>
    </row>
    <row r="2335" customFormat="false" ht="11.4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IF(G2335="Male",VLOOKUP(H2335,'Shoe size conversion table'!$B$6:$D$22,2),VLOOKUP(H2335,'Shoe size conversion table'!$J$6:$L$22,2))</f>
        <v>46</v>
      </c>
      <c r="J2335" s="12" t="n">
        <f aca="false">IF(G2335="Male",VLOOKUP(H2335,'Shoe size conversion table'!$B$6:$D$22,3),VLOOKUP(H2335,'Shoe size conversion table'!$J$6:$L$22,3))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MONTH(C2335:C17302)</f>
        <v>10</v>
      </c>
      <c r="O2335" s="8" t="n">
        <f aca="false">K2335*(1-L2335)</f>
        <v>159</v>
      </c>
    </row>
    <row r="2336" customFormat="false" ht="11.4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IF(G2336="Male",VLOOKUP(H2336,'Shoe size conversion table'!$B$6:$D$22,2),VLOOKUP(H2336,'Shoe size conversion table'!$J$6:$L$22,2))</f>
        <v>42</v>
      </c>
      <c r="J2336" s="12" t="n">
        <f aca="false">IF(G2336="Male",VLOOKUP(H2336,'Shoe size conversion table'!$B$6:$D$22,3),VLOOKUP(H2336,'Shoe size conversion table'!$J$6:$L$22,3))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MONTH(C2336:C17303)</f>
        <v>10</v>
      </c>
      <c r="O2336" s="8" t="n">
        <f aca="false">K2336*(1-L2336)</f>
        <v>119.2</v>
      </c>
    </row>
    <row r="2337" customFormat="false" ht="11.4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IF(G2337="Male",VLOOKUP(H2337,'Shoe size conversion table'!$B$6:$D$22,2),VLOOKUP(H2337,'Shoe size conversion table'!$J$6:$L$22,2))</f>
        <v>37-38</v>
      </c>
      <c r="J2337" s="12" t="n">
        <f aca="false">IF(G2337="Male",VLOOKUP(H2337,'Shoe size conversion table'!$B$6:$D$22,3),VLOOKUP(H2337,'Shoe size conversion table'!$J$6:$L$22,3))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MONTH(C2337:C17304)</f>
        <v>10</v>
      </c>
      <c r="O2337" s="8" t="n">
        <f aca="false">K2337*(1-L2337)</f>
        <v>189</v>
      </c>
    </row>
    <row r="2338" customFormat="false" ht="11.4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IF(G2338="Male",VLOOKUP(H2338,'Shoe size conversion table'!$B$6:$D$22,2),VLOOKUP(H2338,'Shoe size conversion table'!$J$6:$L$22,2))</f>
        <v>46</v>
      </c>
      <c r="J2338" s="12" t="n">
        <f aca="false">IF(G2338="Male",VLOOKUP(H2338,'Shoe size conversion table'!$B$6:$D$22,3),VLOOKUP(H2338,'Shoe size conversion table'!$J$6:$L$22,3))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MONTH(C2338:C17305)</f>
        <v>10</v>
      </c>
      <c r="O2338" s="8" t="n">
        <f aca="false">K2338*(1-L2338)</f>
        <v>129</v>
      </c>
    </row>
    <row r="2339" customFormat="false" ht="11.4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IF(G2339="Male",VLOOKUP(H2339,'Shoe size conversion table'!$B$6:$D$22,2),VLOOKUP(H2339,'Shoe size conversion table'!$J$6:$L$22,2))</f>
        <v>47</v>
      </c>
      <c r="J2339" s="12" t="n">
        <f aca="false">IF(G2339="Male",VLOOKUP(H2339,'Shoe size conversion table'!$B$6:$D$22,3),VLOOKUP(H2339,'Shoe size conversion table'!$J$6:$L$22,3))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MONTH(C2339:C17306)</f>
        <v>10</v>
      </c>
      <c r="O2339" s="8" t="n">
        <f aca="false">K2339*(1-L2339)</f>
        <v>143.1</v>
      </c>
    </row>
    <row r="2340" customFormat="false" ht="11.4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IF(G2340="Male",VLOOKUP(H2340,'Shoe size conversion table'!$B$6:$D$22,2),VLOOKUP(H2340,'Shoe size conversion table'!$J$6:$L$22,2))</f>
        <v>42</v>
      </c>
      <c r="J2340" s="12" t="n">
        <f aca="false">IF(G2340="Male",VLOOKUP(H2340,'Shoe size conversion table'!$B$6:$D$22,3),VLOOKUP(H2340,'Shoe size conversion table'!$J$6:$L$22,3))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MONTH(C2340:C17307)</f>
        <v>10</v>
      </c>
      <c r="O2340" s="8" t="n">
        <f aca="false">K2340*(1-L2340)</f>
        <v>111.3</v>
      </c>
    </row>
    <row r="2341" customFormat="false" ht="11.4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IF(G2341="Male",VLOOKUP(H2341,'Shoe size conversion table'!$B$6:$D$22,2),VLOOKUP(H2341,'Shoe size conversion table'!$J$6:$L$22,2))</f>
        <v>45</v>
      </c>
      <c r="J2341" s="12" t="n">
        <f aca="false">IF(G2341="Male",VLOOKUP(H2341,'Shoe size conversion table'!$B$6:$D$22,3),VLOOKUP(H2341,'Shoe size conversion table'!$J$6:$L$22,3))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MONTH(C2341:C17308)</f>
        <v>10</v>
      </c>
      <c r="O2341" s="8" t="n">
        <f aca="false">K2341*(1-L2341)</f>
        <v>111.2</v>
      </c>
    </row>
    <row r="2342" customFormat="false" ht="11.4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IF(G2342="Male",VLOOKUP(H2342,'Shoe size conversion table'!$B$6:$D$22,2),VLOOKUP(H2342,'Shoe size conversion table'!$J$6:$L$22,2))</f>
        <v>41</v>
      </c>
      <c r="J2342" s="12" t="n">
        <f aca="false">IF(G2342="Male",VLOOKUP(H2342,'Shoe size conversion table'!$B$6:$D$22,3),VLOOKUP(H2342,'Shoe size conversion table'!$J$6:$L$22,3))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MONTH(C2342:C17309)</f>
        <v>10</v>
      </c>
      <c r="O2342" s="8" t="n">
        <f aca="false">K2342*(1-L2342)</f>
        <v>149</v>
      </c>
    </row>
    <row r="2343" customFormat="false" ht="11.4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IF(G2343="Male",VLOOKUP(H2343,'Shoe size conversion table'!$B$6:$D$22,2),VLOOKUP(H2343,'Shoe size conversion table'!$J$6:$L$22,2))</f>
        <v>37-38</v>
      </c>
      <c r="J2343" s="12" t="n">
        <f aca="false">IF(G2343="Male",VLOOKUP(H2343,'Shoe size conversion table'!$B$6:$D$22,3),VLOOKUP(H2343,'Shoe size conversion table'!$J$6:$L$22,3))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MONTH(C2343:C17310)</f>
        <v>10</v>
      </c>
      <c r="O2343" s="8" t="n">
        <f aca="false">K2343*(1-L2343)</f>
        <v>199</v>
      </c>
    </row>
    <row r="2344" customFormat="false" ht="11.4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IF(G2344="Male",VLOOKUP(H2344,'Shoe size conversion table'!$B$6:$D$22,2),VLOOKUP(H2344,'Shoe size conversion table'!$J$6:$L$22,2))</f>
        <v>43-44</v>
      </c>
      <c r="J2344" s="12" t="n">
        <f aca="false">IF(G2344="Male",VLOOKUP(H2344,'Shoe size conversion table'!$B$6:$D$22,3),VLOOKUP(H2344,'Shoe size conversion table'!$J$6:$L$22,3))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MONTH(C2344:C17311)</f>
        <v>10</v>
      </c>
      <c r="O2344" s="8" t="n">
        <f aca="false">K2344*(1-L2344)</f>
        <v>169</v>
      </c>
    </row>
    <row r="2345" customFormat="false" ht="11.4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IF(G2345="Male",VLOOKUP(H2345,'Shoe size conversion table'!$B$6:$D$22,2),VLOOKUP(H2345,'Shoe size conversion table'!$J$6:$L$22,2))</f>
        <v>37-38</v>
      </c>
      <c r="J2345" s="12" t="n">
        <f aca="false">IF(G2345="Male",VLOOKUP(H2345,'Shoe size conversion table'!$B$6:$D$22,3),VLOOKUP(H2345,'Shoe size conversion table'!$J$6:$L$22,3))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MONTH(C2345:C17312)</f>
        <v>10</v>
      </c>
      <c r="O2345" s="8" t="n">
        <f aca="false">K2345*(1-L2345)</f>
        <v>89.5</v>
      </c>
    </row>
    <row r="2346" customFormat="false" ht="11.4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IF(G2346="Male",VLOOKUP(H2346,'Shoe size conversion table'!$B$6:$D$22,2),VLOOKUP(H2346,'Shoe size conversion table'!$J$6:$L$22,2))</f>
        <v>43</v>
      </c>
      <c r="J2346" s="12" t="n">
        <f aca="false">IF(G2346="Male",VLOOKUP(H2346,'Shoe size conversion table'!$B$6:$D$22,3),VLOOKUP(H2346,'Shoe size conversion table'!$J$6:$L$22,3))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MONTH(C2346:C17313)</f>
        <v>10</v>
      </c>
      <c r="O2346" s="8" t="n">
        <f aca="false">K2346*(1-L2346)</f>
        <v>159</v>
      </c>
    </row>
    <row r="2347" customFormat="false" ht="11.4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IF(G2347="Male",VLOOKUP(H2347,'Shoe size conversion table'!$B$6:$D$22,2),VLOOKUP(H2347,'Shoe size conversion table'!$J$6:$L$22,2))</f>
        <v>42</v>
      </c>
      <c r="J2347" s="12" t="n">
        <f aca="false">IF(G2347="Male",VLOOKUP(H2347,'Shoe size conversion table'!$B$6:$D$22,3),VLOOKUP(H2347,'Shoe size conversion table'!$J$6:$L$22,3))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MONTH(C2347:C17314)</f>
        <v>10</v>
      </c>
      <c r="O2347" s="8" t="n">
        <f aca="false">K2347*(1-L2347)</f>
        <v>111.3</v>
      </c>
    </row>
    <row r="2348" customFormat="false" ht="11.4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IF(G2348="Male",VLOOKUP(H2348,'Shoe size conversion table'!$B$6:$D$22,2),VLOOKUP(H2348,'Shoe size conversion table'!$J$6:$L$22,2))</f>
        <v>40-41</v>
      </c>
      <c r="J2348" s="12" t="n">
        <f aca="false">IF(G2348="Male",VLOOKUP(H2348,'Shoe size conversion table'!$B$6:$D$22,3),VLOOKUP(H2348,'Shoe size conversion table'!$J$6:$L$22,3))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MONTH(C2348:C17315)</f>
        <v>10</v>
      </c>
      <c r="O2348" s="8" t="n">
        <f aca="false">K2348*(1-L2348)</f>
        <v>161.1</v>
      </c>
    </row>
    <row r="2349" customFormat="false" ht="11.4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IF(G2349="Male",VLOOKUP(H2349,'Shoe size conversion table'!$B$6:$D$22,2),VLOOKUP(H2349,'Shoe size conversion table'!$J$6:$L$22,2))</f>
        <v>39</v>
      </c>
      <c r="J2349" s="12" t="n">
        <f aca="false">IF(G2349="Male",VLOOKUP(H2349,'Shoe size conversion table'!$B$6:$D$22,3),VLOOKUP(H2349,'Shoe size conversion table'!$J$6:$L$22,3))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MONTH(C2349:C17316)</f>
        <v>10</v>
      </c>
      <c r="O2349" s="8" t="n">
        <f aca="false">K2349*(1-L2349)</f>
        <v>116.1</v>
      </c>
    </row>
    <row r="2350" customFormat="false" ht="11.4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IF(G2350="Male",VLOOKUP(H2350,'Shoe size conversion table'!$B$6:$D$22,2),VLOOKUP(H2350,'Shoe size conversion table'!$J$6:$L$22,2))</f>
        <v>39-40</v>
      </c>
      <c r="J2350" s="12" t="n">
        <f aca="false">IF(G2350="Male",VLOOKUP(H2350,'Shoe size conversion table'!$B$6:$D$22,3),VLOOKUP(H2350,'Shoe size conversion table'!$J$6:$L$22,3))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MONTH(C2350:C17317)</f>
        <v>10</v>
      </c>
      <c r="O2350" s="8" t="n">
        <f aca="false">K2350*(1-L2350)</f>
        <v>129</v>
      </c>
    </row>
    <row r="2351" customFormat="false" ht="11.4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IF(G2351="Male",VLOOKUP(H2351,'Shoe size conversion table'!$B$6:$D$22,2),VLOOKUP(H2351,'Shoe size conversion table'!$J$6:$L$22,2))</f>
        <v>38-39</v>
      </c>
      <c r="J2351" s="12" t="n">
        <f aca="false">IF(G2351="Male",VLOOKUP(H2351,'Shoe size conversion table'!$B$6:$D$22,3),VLOOKUP(H2351,'Shoe size conversion table'!$J$6:$L$22,3))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MONTH(C2351:C17318)</f>
        <v>10</v>
      </c>
      <c r="O2351" s="8" t="n">
        <f aca="false">K2351*(1-L2351)</f>
        <v>135.2</v>
      </c>
    </row>
    <row r="2352" customFormat="false" ht="11.4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IF(G2352="Male",VLOOKUP(H2352,'Shoe size conversion table'!$B$6:$D$22,2),VLOOKUP(H2352,'Shoe size conversion table'!$J$6:$L$22,2))</f>
        <v>42</v>
      </c>
      <c r="J2352" s="12" t="n">
        <f aca="false">IF(G2352="Male",VLOOKUP(H2352,'Shoe size conversion table'!$B$6:$D$22,3),VLOOKUP(H2352,'Shoe size conversion table'!$J$6:$L$22,3))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MONTH(C2352:C17319)</f>
        <v>10</v>
      </c>
      <c r="O2352" s="8" t="n">
        <f aca="false">K2352*(1-L2352)</f>
        <v>179</v>
      </c>
    </row>
    <row r="2353" customFormat="false" ht="11.4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IF(G2353="Male",VLOOKUP(H2353,'Shoe size conversion table'!$B$6:$D$22,2),VLOOKUP(H2353,'Shoe size conversion table'!$J$6:$L$22,2))</f>
        <v>42-43</v>
      </c>
      <c r="J2353" s="12" t="n">
        <f aca="false">IF(G2353="Male",VLOOKUP(H2353,'Shoe size conversion table'!$B$6:$D$22,3),VLOOKUP(H2353,'Shoe size conversion table'!$J$6:$L$22,3))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MONTH(C2353:C17320)</f>
        <v>11</v>
      </c>
      <c r="O2353" s="8" t="n">
        <f aca="false">K2353*(1-L2353)</f>
        <v>103.2</v>
      </c>
    </row>
    <row r="2354" customFormat="false" ht="11.4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IF(G2354="Male",VLOOKUP(H2354,'Shoe size conversion table'!$B$6:$D$22,2),VLOOKUP(H2354,'Shoe size conversion table'!$J$6:$L$22,2))</f>
        <v>41</v>
      </c>
      <c r="J2354" s="12" t="n">
        <f aca="false">IF(G2354="Male",VLOOKUP(H2354,'Shoe size conversion table'!$B$6:$D$22,3),VLOOKUP(H2354,'Shoe size conversion table'!$J$6:$L$22,3))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MONTH(C2354:C17321)</f>
        <v>11</v>
      </c>
      <c r="O2354" s="8" t="n">
        <f aca="false">K2354*(1-L2354)</f>
        <v>149</v>
      </c>
    </row>
    <row r="2355" customFormat="false" ht="11.4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IF(G2355="Male",VLOOKUP(H2355,'Shoe size conversion table'!$B$6:$D$22,2),VLOOKUP(H2355,'Shoe size conversion table'!$J$6:$L$22,2))</f>
        <v>38-39</v>
      </c>
      <c r="J2355" s="12" t="n">
        <f aca="false">IF(G2355="Male",VLOOKUP(H2355,'Shoe size conversion table'!$B$6:$D$22,3),VLOOKUP(H2355,'Shoe size conversion table'!$J$6:$L$22,3))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MONTH(C2355:C17322)</f>
        <v>11</v>
      </c>
      <c r="O2355" s="8" t="n">
        <f aca="false">K2355*(1-L2355)</f>
        <v>134.1</v>
      </c>
    </row>
    <row r="2356" customFormat="false" ht="11.4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IF(G2356="Male",VLOOKUP(H2356,'Shoe size conversion table'!$B$6:$D$22,2),VLOOKUP(H2356,'Shoe size conversion table'!$J$6:$L$22,2))</f>
        <v>39-40</v>
      </c>
      <c r="J2356" s="12" t="n">
        <f aca="false">IF(G2356="Male",VLOOKUP(H2356,'Shoe size conversion table'!$B$6:$D$22,3),VLOOKUP(H2356,'Shoe size conversion table'!$J$6:$L$22,3))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MONTH(C2356:C17323)</f>
        <v>11</v>
      </c>
      <c r="O2356" s="8" t="n">
        <f aca="false">K2356*(1-L2356)</f>
        <v>169</v>
      </c>
    </row>
    <row r="2357" customFormat="false" ht="11.4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IF(G2357="Male",VLOOKUP(H2357,'Shoe size conversion table'!$B$6:$D$22,2),VLOOKUP(H2357,'Shoe size conversion table'!$J$6:$L$22,2))</f>
        <v>41-42</v>
      </c>
      <c r="J2357" s="12" t="n">
        <f aca="false">IF(G2357="Male",VLOOKUP(H2357,'Shoe size conversion table'!$B$6:$D$22,3),VLOOKUP(H2357,'Shoe size conversion table'!$J$6:$L$22,3))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MONTH(C2357:C17324)</f>
        <v>11</v>
      </c>
      <c r="O2357" s="8" t="n">
        <f aca="false">K2357*(1-L2357)</f>
        <v>89.5</v>
      </c>
    </row>
    <row r="2358" customFormat="false" ht="11.4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IF(G2358="Male",VLOOKUP(H2358,'Shoe size conversion table'!$B$6:$D$22,2),VLOOKUP(H2358,'Shoe size conversion table'!$J$6:$L$22,2))</f>
        <v>37-38</v>
      </c>
      <c r="J2358" s="12" t="n">
        <f aca="false">IF(G2358="Male",VLOOKUP(H2358,'Shoe size conversion table'!$B$6:$D$22,3),VLOOKUP(H2358,'Shoe size conversion table'!$J$6:$L$22,3))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MONTH(C2358:C17325)</f>
        <v>11</v>
      </c>
      <c r="O2358" s="8" t="n">
        <f aca="false">K2358*(1-L2358)</f>
        <v>199</v>
      </c>
    </row>
    <row r="2359" customFormat="false" ht="11.4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IF(G2359="Male",VLOOKUP(H2359,'Shoe size conversion table'!$B$6:$D$22,2),VLOOKUP(H2359,'Shoe size conversion table'!$J$6:$L$22,2))</f>
        <v>42</v>
      </c>
      <c r="J2359" s="12" t="n">
        <f aca="false">IF(G2359="Male",VLOOKUP(H2359,'Shoe size conversion table'!$B$6:$D$22,3),VLOOKUP(H2359,'Shoe size conversion table'!$J$6:$L$22,3))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MONTH(C2359:C17326)</f>
        <v>11</v>
      </c>
      <c r="O2359" s="8" t="n">
        <f aca="false">K2359*(1-L2359)</f>
        <v>111.3</v>
      </c>
    </row>
    <row r="2360" customFormat="false" ht="11.4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IF(G2360="Male",VLOOKUP(H2360,'Shoe size conversion table'!$B$6:$D$22,2),VLOOKUP(H2360,'Shoe size conversion table'!$J$6:$L$22,2))</f>
        <v>40-41</v>
      </c>
      <c r="J2360" s="12" t="n">
        <f aca="false">IF(G2360="Male",VLOOKUP(H2360,'Shoe size conversion table'!$B$6:$D$22,3),VLOOKUP(H2360,'Shoe size conversion table'!$J$6:$L$22,3))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MONTH(C2360:C17327)</f>
        <v>11</v>
      </c>
      <c r="O2360" s="8" t="n">
        <f aca="false">K2360*(1-L2360)</f>
        <v>161.1</v>
      </c>
    </row>
    <row r="2361" customFormat="false" ht="11.4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IF(G2361="Male",VLOOKUP(H2361,'Shoe size conversion table'!$B$6:$D$22,2),VLOOKUP(H2361,'Shoe size conversion table'!$J$6:$L$22,2))</f>
        <v>38-39</v>
      </c>
      <c r="J2361" s="12" t="n">
        <f aca="false">IF(G2361="Male",VLOOKUP(H2361,'Shoe size conversion table'!$B$6:$D$22,3),VLOOKUP(H2361,'Shoe size conversion table'!$J$6:$L$22,3))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MONTH(C2361:C17328)</f>
        <v>11</v>
      </c>
      <c r="O2361" s="8" t="n">
        <f aca="false">K2361*(1-L2361)</f>
        <v>159</v>
      </c>
    </row>
    <row r="2362" customFormat="false" ht="11.4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IF(G2362="Male",VLOOKUP(H2362,'Shoe size conversion table'!$B$6:$D$22,2),VLOOKUP(H2362,'Shoe size conversion table'!$J$6:$L$22,2))</f>
        <v>44</v>
      </c>
      <c r="J2362" s="12" t="n">
        <f aca="false">IF(G2362="Male",VLOOKUP(H2362,'Shoe size conversion table'!$B$6:$D$22,3),VLOOKUP(H2362,'Shoe size conversion table'!$J$6:$L$22,3))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MONTH(C2362:C17329)</f>
        <v>11</v>
      </c>
      <c r="O2362" s="8" t="n">
        <f aca="false">K2362*(1-L2362)</f>
        <v>189</v>
      </c>
    </row>
    <row r="2363" customFormat="false" ht="11.4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IF(G2363="Male",VLOOKUP(H2363,'Shoe size conversion table'!$B$6:$D$22,2),VLOOKUP(H2363,'Shoe size conversion table'!$J$6:$L$22,2))</f>
        <v>42</v>
      </c>
      <c r="J2363" s="12" t="n">
        <f aca="false">IF(G2363="Male",VLOOKUP(H2363,'Shoe size conversion table'!$B$6:$D$22,3),VLOOKUP(H2363,'Shoe size conversion table'!$J$6:$L$22,3))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MONTH(C2363:C17330)</f>
        <v>11</v>
      </c>
      <c r="O2363" s="8" t="n">
        <f aca="false">K2363*(1-L2363)</f>
        <v>127.2</v>
      </c>
    </row>
    <row r="2364" customFormat="false" ht="11.4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IF(G2364="Male",VLOOKUP(H2364,'Shoe size conversion table'!$B$6:$D$22,2),VLOOKUP(H2364,'Shoe size conversion table'!$J$6:$L$22,2))</f>
        <v>40</v>
      </c>
      <c r="J2364" s="12" t="n">
        <f aca="false">IF(G2364="Male",VLOOKUP(H2364,'Shoe size conversion table'!$B$6:$D$22,3),VLOOKUP(H2364,'Shoe size conversion table'!$J$6:$L$22,3))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MONTH(C2364:C17331)</f>
        <v>11</v>
      </c>
      <c r="O2364" s="8" t="n">
        <f aca="false">K2364*(1-L2364)</f>
        <v>199</v>
      </c>
    </row>
    <row r="2365" customFormat="false" ht="11.4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IF(G2365="Male",VLOOKUP(H2365,'Shoe size conversion table'!$B$6:$D$22,2),VLOOKUP(H2365,'Shoe size conversion table'!$J$6:$L$22,2))</f>
        <v>37-38</v>
      </c>
      <c r="J2365" s="12" t="n">
        <f aca="false">IF(G2365="Male",VLOOKUP(H2365,'Shoe size conversion table'!$B$6:$D$22,3),VLOOKUP(H2365,'Shoe size conversion table'!$J$6:$L$22,3))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MONTH(C2365:C17332)</f>
        <v>11</v>
      </c>
      <c r="O2365" s="8" t="n">
        <f aca="false">K2365*(1-L2365)</f>
        <v>89.5</v>
      </c>
    </row>
    <row r="2366" customFormat="false" ht="11.4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IF(G2366="Male",VLOOKUP(H2366,'Shoe size conversion table'!$B$6:$D$22,2),VLOOKUP(H2366,'Shoe size conversion table'!$J$6:$L$22,2))</f>
        <v>37</v>
      </c>
      <c r="J2366" s="12" t="n">
        <f aca="false">IF(G2366="Male",VLOOKUP(H2366,'Shoe size conversion table'!$B$6:$D$22,3),VLOOKUP(H2366,'Shoe size conversion table'!$J$6:$L$22,3))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MONTH(C2366:C17333)</f>
        <v>11</v>
      </c>
      <c r="O2366" s="8" t="n">
        <f aca="false">K2366*(1-L2366)</f>
        <v>199</v>
      </c>
    </row>
    <row r="2367" customFormat="false" ht="11.4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IF(G2367="Male",VLOOKUP(H2367,'Shoe size conversion table'!$B$6:$D$22,2),VLOOKUP(H2367,'Shoe size conversion table'!$J$6:$L$22,2))</f>
        <v>44-45</v>
      </c>
      <c r="J2367" s="12" t="n">
        <f aca="false">IF(G2367="Male",VLOOKUP(H2367,'Shoe size conversion table'!$B$6:$D$22,3),VLOOKUP(H2367,'Shoe size conversion table'!$J$6:$L$22,3))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MONTH(C2367:C17334)</f>
        <v>11</v>
      </c>
      <c r="O2367" s="8" t="n">
        <f aca="false">K2367*(1-L2367)</f>
        <v>125.3</v>
      </c>
    </row>
    <row r="2368" customFormat="false" ht="11.4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IF(G2368="Male",VLOOKUP(H2368,'Shoe size conversion table'!$B$6:$D$22,2),VLOOKUP(H2368,'Shoe size conversion table'!$J$6:$L$22,2))</f>
        <v>39</v>
      </c>
      <c r="J2368" s="12" t="n">
        <f aca="false">IF(G2368="Male",VLOOKUP(H2368,'Shoe size conversion table'!$B$6:$D$22,3),VLOOKUP(H2368,'Shoe size conversion table'!$J$6:$L$22,3))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MONTH(C2368:C17335)</f>
        <v>11</v>
      </c>
      <c r="O2368" s="8" t="n">
        <f aca="false">K2368*(1-L2368)</f>
        <v>149</v>
      </c>
    </row>
    <row r="2369" customFormat="false" ht="11.4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IF(G2369="Male",VLOOKUP(H2369,'Shoe size conversion table'!$B$6:$D$22,2),VLOOKUP(H2369,'Shoe size conversion table'!$J$6:$L$22,2))</f>
        <v>39</v>
      </c>
      <c r="J2369" s="12" t="n">
        <f aca="false">IF(G2369="Male",VLOOKUP(H2369,'Shoe size conversion table'!$B$6:$D$22,3),VLOOKUP(H2369,'Shoe size conversion table'!$J$6:$L$22,3))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MONTH(C2369:C17336)</f>
        <v>11</v>
      </c>
      <c r="O2369" s="8" t="n">
        <f aca="false">K2369*(1-L2369)</f>
        <v>159</v>
      </c>
    </row>
    <row r="2370" customFormat="false" ht="11.4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IF(G2370="Male",VLOOKUP(H2370,'Shoe size conversion table'!$B$6:$D$22,2),VLOOKUP(H2370,'Shoe size conversion table'!$J$6:$L$22,2))</f>
        <v>40</v>
      </c>
      <c r="J2370" s="12" t="n">
        <f aca="false">IF(G2370="Male",VLOOKUP(H2370,'Shoe size conversion table'!$B$6:$D$22,3),VLOOKUP(H2370,'Shoe size conversion table'!$J$6:$L$22,3))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MONTH(C2370:C17337)</f>
        <v>11</v>
      </c>
      <c r="O2370" s="8" t="n">
        <f aca="false">K2370*(1-L2370)</f>
        <v>179.1</v>
      </c>
    </row>
    <row r="2371" customFormat="false" ht="11.4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IF(G2371="Male",VLOOKUP(H2371,'Shoe size conversion table'!$B$6:$D$22,2),VLOOKUP(H2371,'Shoe size conversion table'!$J$6:$L$22,2))</f>
        <v>42</v>
      </c>
      <c r="J2371" s="12" t="n">
        <f aca="false">IF(G2371="Male",VLOOKUP(H2371,'Shoe size conversion table'!$B$6:$D$22,3),VLOOKUP(H2371,'Shoe size conversion table'!$J$6:$L$22,3))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MONTH(C2371:C17338)</f>
        <v>11</v>
      </c>
      <c r="O2371" s="8" t="n">
        <f aca="false">K2371*(1-L2371)</f>
        <v>169</v>
      </c>
    </row>
    <row r="2372" customFormat="false" ht="11.4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IF(G2372="Male",VLOOKUP(H2372,'Shoe size conversion table'!$B$6:$D$22,2),VLOOKUP(H2372,'Shoe size conversion table'!$J$6:$L$22,2))</f>
        <v>42</v>
      </c>
      <c r="J2372" s="12" t="n">
        <f aca="false">IF(G2372="Male",VLOOKUP(H2372,'Shoe size conversion table'!$B$6:$D$22,3),VLOOKUP(H2372,'Shoe size conversion table'!$J$6:$L$22,3))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MONTH(C2372:C17339)</f>
        <v>11</v>
      </c>
      <c r="O2372" s="8" t="n">
        <f aca="false">K2372*(1-L2372)</f>
        <v>179</v>
      </c>
    </row>
    <row r="2373" customFormat="false" ht="11.4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IF(G2373="Male",VLOOKUP(H2373,'Shoe size conversion table'!$B$6:$D$22,2),VLOOKUP(H2373,'Shoe size conversion table'!$J$6:$L$22,2))</f>
        <v>37</v>
      </c>
      <c r="J2373" s="12" t="n">
        <f aca="false">IF(G2373="Male",VLOOKUP(H2373,'Shoe size conversion table'!$B$6:$D$22,3),VLOOKUP(H2373,'Shoe size conversion table'!$J$6:$L$22,3))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MONTH(C2373:C17340)</f>
        <v>11</v>
      </c>
      <c r="O2373" s="8" t="n">
        <f aca="false">K2373*(1-L2373)</f>
        <v>161.1</v>
      </c>
    </row>
    <row r="2374" customFormat="false" ht="11.4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IF(G2374="Male",VLOOKUP(H2374,'Shoe size conversion table'!$B$6:$D$22,2),VLOOKUP(H2374,'Shoe size conversion table'!$J$6:$L$22,2))</f>
        <v>38-39</v>
      </c>
      <c r="J2374" s="12" t="n">
        <f aca="false">IF(G2374="Male",VLOOKUP(H2374,'Shoe size conversion table'!$B$6:$D$22,3),VLOOKUP(H2374,'Shoe size conversion table'!$J$6:$L$22,3))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MONTH(C2374:C17341)</f>
        <v>11</v>
      </c>
      <c r="O2374" s="8" t="n">
        <f aca="false">K2374*(1-L2374)</f>
        <v>139</v>
      </c>
    </row>
    <row r="2375" customFormat="false" ht="11.4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IF(G2375="Male",VLOOKUP(H2375,'Shoe size conversion table'!$B$6:$D$22,2),VLOOKUP(H2375,'Shoe size conversion table'!$J$6:$L$22,2))</f>
        <v>37-38</v>
      </c>
      <c r="J2375" s="12" t="n">
        <f aca="false">IF(G2375="Male",VLOOKUP(H2375,'Shoe size conversion table'!$B$6:$D$22,3),VLOOKUP(H2375,'Shoe size conversion table'!$J$6:$L$22,3))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MONTH(C2375:C17342)</f>
        <v>11</v>
      </c>
      <c r="O2375" s="8" t="n">
        <f aca="false">K2375*(1-L2375)</f>
        <v>116.1</v>
      </c>
    </row>
    <row r="2376" customFormat="false" ht="11.4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IF(G2376="Male",VLOOKUP(H2376,'Shoe size conversion table'!$B$6:$D$22,2),VLOOKUP(H2376,'Shoe size conversion table'!$J$6:$L$22,2))</f>
        <v>37-38</v>
      </c>
      <c r="J2376" s="12" t="n">
        <f aca="false">IF(G2376="Male",VLOOKUP(H2376,'Shoe size conversion table'!$B$6:$D$22,3),VLOOKUP(H2376,'Shoe size conversion table'!$J$6:$L$22,3))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MONTH(C2376:C17343)</f>
        <v>11</v>
      </c>
      <c r="O2376" s="8" t="n">
        <f aca="false">K2376*(1-L2376)</f>
        <v>169</v>
      </c>
    </row>
    <row r="2377" customFormat="false" ht="11.4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IF(G2377="Male",VLOOKUP(H2377,'Shoe size conversion table'!$B$6:$D$22,2),VLOOKUP(H2377,'Shoe size conversion table'!$J$6:$L$22,2))</f>
        <v>43</v>
      </c>
      <c r="J2377" s="12" t="n">
        <f aca="false">IF(G2377="Male",VLOOKUP(H2377,'Shoe size conversion table'!$B$6:$D$22,3),VLOOKUP(H2377,'Shoe size conversion table'!$J$6:$L$22,3))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MONTH(C2377:C17344)</f>
        <v>11</v>
      </c>
      <c r="O2377" s="8" t="n">
        <f aca="false">K2377*(1-L2377)</f>
        <v>74.5</v>
      </c>
    </row>
    <row r="2378" customFormat="false" ht="11.4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IF(G2378="Male",VLOOKUP(H2378,'Shoe size conversion table'!$B$6:$D$22,2),VLOOKUP(H2378,'Shoe size conversion table'!$J$6:$L$22,2))</f>
        <v>43</v>
      </c>
      <c r="J2378" s="12" t="n">
        <f aca="false">IF(G2378="Male",VLOOKUP(H2378,'Shoe size conversion table'!$B$6:$D$22,3),VLOOKUP(H2378,'Shoe size conversion table'!$J$6:$L$22,3))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MONTH(C2378:C17345)</f>
        <v>11</v>
      </c>
      <c r="O2378" s="8" t="n">
        <f aca="false">K2378*(1-L2378)</f>
        <v>129</v>
      </c>
    </row>
    <row r="2379" customFormat="false" ht="11.4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IF(G2379="Male",VLOOKUP(H2379,'Shoe size conversion table'!$B$6:$D$22,2),VLOOKUP(H2379,'Shoe size conversion table'!$J$6:$L$22,2))</f>
        <v>39-40</v>
      </c>
      <c r="J2379" s="12" t="n">
        <f aca="false">IF(G2379="Male",VLOOKUP(H2379,'Shoe size conversion table'!$B$6:$D$22,3),VLOOKUP(H2379,'Shoe size conversion table'!$J$6:$L$22,3))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MONTH(C2379:C17346)</f>
        <v>11</v>
      </c>
      <c r="O2379" s="8" t="n">
        <f aca="false">K2379*(1-L2379)</f>
        <v>139.3</v>
      </c>
    </row>
    <row r="2380" customFormat="false" ht="11.4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IF(G2380="Male",VLOOKUP(H2380,'Shoe size conversion table'!$B$6:$D$22,2),VLOOKUP(H2380,'Shoe size conversion table'!$J$6:$L$22,2))</f>
        <v>40</v>
      </c>
      <c r="J2380" s="12" t="n">
        <f aca="false">IF(G2380="Male",VLOOKUP(H2380,'Shoe size conversion table'!$B$6:$D$22,3),VLOOKUP(H2380,'Shoe size conversion table'!$J$6:$L$22,3))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MONTH(C2380:C17347)</f>
        <v>11</v>
      </c>
      <c r="O2380" s="8" t="n">
        <f aca="false">K2380*(1-L2380)</f>
        <v>116.1</v>
      </c>
    </row>
    <row r="2381" customFormat="false" ht="11.4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IF(G2381="Male",VLOOKUP(H2381,'Shoe size conversion table'!$B$6:$D$22,2),VLOOKUP(H2381,'Shoe size conversion table'!$J$6:$L$22,2))</f>
        <v>45</v>
      </c>
      <c r="J2381" s="12" t="n">
        <f aca="false">IF(G2381="Male",VLOOKUP(H2381,'Shoe size conversion table'!$B$6:$D$22,3),VLOOKUP(H2381,'Shoe size conversion table'!$J$6:$L$22,3))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MONTH(C2381:C17348)</f>
        <v>11</v>
      </c>
      <c r="O2381" s="8" t="n">
        <f aca="false">K2381*(1-L2381)</f>
        <v>139</v>
      </c>
    </row>
    <row r="2382" customFormat="false" ht="11.4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IF(G2382="Male",VLOOKUP(H2382,'Shoe size conversion table'!$B$6:$D$22,2),VLOOKUP(H2382,'Shoe size conversion table'!$J$6:$L$22,2))</f>
        <v>39</v>
      </c>
      <c r="J2382" s="12" t="n">
        <f aca="false">IF(G2382="Male",VLOOKUP(H2382,'Shoe size conversion table'!$B$6:$D$22,3),VLOOKUP(H2382,'Shoe size conversion table'!$J$6:$L$22,3))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MONTH(C2382:C17349)</f>
        <v>11</v>
      </c>
      <c r="O2382" s="8" t="n">
        <f aca="false">K2382*(1-L2382)</f>
        <v>116.1</v>
      </c>
    </row>
    <row r="2383" customFormat="false" ht="11.4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IF(G2383="Male",VLOOKUP(H2383,'Shoe size conversion table'!$B$6:$D$22,2),VLOOKUP(H2383,'Shoe size conversion table'!$J$6:$L$22,2))</f>
        <v>42-43</v>
      </c>
      <c r="J2383" s="12" t="n">
        <f aca="false">IF(G2383="Male",VLOOKUP(H2383,'Shoe size conversion table'!$B$6:$D$22,3),VLOOKUP(H2383,'Shoe size conversion table'!$J$6:$L$22,3))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MONTH(C2383:C17350)</f>
        <v>11</v>
      </c>
      <c r="O2383" s="8" t="n">
        <f aca="false">K2383*(1-L2383)</f>
        <v>199</v>
      </c>
    </row>
    <row r="2384" customFormat="false" ht="11.4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IF(G2384="Male",VLOOKUP(H2384,'Shoe size conversion table'!$B$6:$D$22,2),VLOOKUP(H2384,'Shoe size conversion table'!$J$6:$L$22,2))</f>
        <v>37-38</v>
      </c>
      <c r="J2384" s="12" t="n">
        <f aca="false">IF(G2384="Male",VLOOKUP(H2384,'Shoe size conversion table'!$B$6:$D$22,3),VLOOKUP(H2384,'Shoe size conversion table'!$J$6:$L$22,3))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MONTH(C2384:C17351)</f>
        <v>11</v>
      </c>
      <c r="O2384" s="8" t="n">
        <f aca="false">K2384*(1-L2384)</f>
        <v>149</v>
      </c>
    </row>
    <row r="2385" customFormat="false" ht="11.4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IF(G2385="Male",VLOOKUP(H2385,'Shoe size conversion table'!$B$6:$D$22,2),VLOOKUP(H2385,'Shoe size conversion table'!$J$6:$L$22,2))</f>
        <v>37-38</v>
      </c>
      <c r="J2385" s="12" t="n">
        <f aca="false">IF(G2385="Male",VLOOKUP(H2385,'Shoe size conversion table'!$B$6:$D$22,3),VLOOKUP(H2385,'Shoe size conversion table'!$J$6:$L$22,3))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MONTH(C2385:C17352)</f>
        <v>11</v>
      </c>
      <c r="O2385" s="8" t="n">
        <f aca="false">K2385*(1-L2385)</f>
        <v>169</v>
      </c>
    </row>
    <row r="2386" customFormat="false" ht="11.4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IF(G2386="Male",VLOOKUP(H2386,'Shoe size conversion table'!$B$6:$D$22,2),VLOOKUP(H2386,'Shoe size conversion table'!$J$6:$L$22,2))</f>
        <v>44</v>
      </c>
      <c r="J2386" s="12" t="n">
        <f aca="false">IF(G2386="Male",VLOOKUP(H2386,'Shoe size conversion table'!$B$6:$D$22,3),VLOOKUP(H2386,'Shoe size conversion table'!$J$6:$L$22,3))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MONTH(C2386:C17353)</f>
        <v>11</v>
      </c>
      <c r="O2386" s="8" t="n">
        <f aca="false">K2386*(1-L2386)</f>
        <v>104.3</v>
      </c>
    </row>
    <row r="2387" customFormat="false" ht="11.4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IF(G2387="Male",VLOOKUP(H2387,'Shoe size conversion table'!$B$6:$D$22,2),VLOOKUP(H2387,'Shoe size conversion table'!$J$6:$L$22,2))</f>
        <v>41-42</v>
      </c>
      <c r="J2387" s="12" t="n">
        <f aca="false">IF(G2387="Male",VLOOKUP(H2387,'Shoe size conversion table'!$B$6:$D$22,3),VLOOKUP(H2387,'Shoe size conversion table'!$J$6:$L$22,3))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MONTH(C2387:C17354)</f>
        <v>11</v>
      </c>
      <c r="O2387" s="8" t="n">
        <f aca="false">K2387*(1-L2387)</f>
        <v>159</v>
      </c>
    </row>
    <row r="2388" customFormat="false" ht="11.4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IF(G2388="Male",VLOOKUP(H2388,'Shoe size conversion table'!$B$6:$D$22,2),VLOOKUP(H2388,'Shoe size conversion table'!$J$6:$L$22,2))</f>
        <v>39</v>
      </c>
      <c r="J2388" s="12" t="n">
        <f aca="false">IF(G2388="Male",VLOOKUP(H2388,'Shoe size conversion table'!$B$6:$D$22,3),VLOOKUP(H2388,'Shoe size conversion table'!$J$6:$L$22,3))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MONTH(C2388:C17355)</f>
        <v>11</v>
      </c>
      <c r="O2388" s="8" t="n">
        <f aca="false">K2388*(1-L2388)</f>
        <v>179</v>
      </c>
    </row>
    <row r="2389" customFormat="false" ht="11.4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IF(G2389="Male",VLOOKUP(H2389,'Shoe size conversion table'!$B$6:$D$22,2),VLOOKUP(H2389,'Shoe size conversion table'!$J$6:$L$22,2))</f>
        <v>45</v>
      </c>
      <c r="J2389" s="12" t="n">
        <f aca="false">IF(G2389="Male",VLOOKUP(H2389,'Shoe size conversion table'!$B$6:$D$22,3),VLOOKUP(H2389,'Shoe size conversion table'!$J$6:$L$22,3))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MONTH(C2389:C17356)</f>
        <v>11</v>
      </c>
      <c r="O2389" s="8" t="n">
        <f aca="false">K2389*(1-L2389)</f>
        <v>159.2</v>
      </c>
    </row>
    <row r="2390" customFormat="false" ht="11.4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IF(G2390="Male",VLOOKUP(H2390,'Shoe size conversion table'!$B$6:$D$22,2),VLOOKUP(H2390,'Shoe size conversion table'!$J$6:$L$22,2))</f>
        <v>41</v>
      </c>
      <c r="J2390" s="12" t="n">
        <f aca="false">IF(G2390="Male",VLOOKUP(H2390,'Shoe size conversion table'!$B$6:$D$22,3),VLOOKUP(H2390,'Shoe size conversion table'!$J$6:$L$22,3))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MONTH(C2390:C17357)</f>
        <v>11</v>
      </c>
      <c r="O2390" s="8" t="n">
        <f aca="false">K2390*(1-L2390)</f>
        <v>149</v>
      </c>
    </row>
    <row r="2391" customFormat="false" ht="11.4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IF(G2391="Male",VLOOKUP(H2391,'Shoe size conversion table'!$B$6:$D$22,2),VLOOKUP(H2391,'Shoe size conversion table'!$J$6:$L$22,2))</f>
        <v>42-43</v>
      </c>
      <c r="J2391" s="12" t="n">
        <f aca="false">IF(G2391="Male",VLOOKUP(H2391,'Shoe size conversion table'!$B$6:$D$22,3),VLOOKUP(H2391,'Shoe size conversion table'!$J$6:$L$22,3))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MONTH(C2391:C17358)</f>
        <v>11</v>
      </c>
      <c r="O2391" s="8" t="n">
        <f aca="false">K2391*(1-L2391)</f>
        <v>149</v>
      </c>
    </row>
    <row r="2392" customFormat="false" ht="11.4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IF(G2392="Male",VLOOKUP(H2392,'Shoe size conversion table'!$B$6:$D$22,2),VLOOKUP(H2392,'Shoe size conversion table'!$J$6:$L$22,2))</f>
        <v>37-38</v>
      </c>
      <c r="J2392" s="12" t="n">
        <f aca="false">IF(G2392="Male",VLOOKUP(H2392,'Shoe size conversion table'!$B$6:$D$22,3),VLOOKUP(H2392,'Shoe size conversion table'!$J$6:$L$22,3))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MONTH(C2392:C17359)</f>
        <v>11</v>
      </c>
      <c r="O2392" s="8" t="n">
        <f aca="false">K2392*(1-L2392)</f>
        <v>149</v>
      </c>
    </row>
    <row r="2393" customFormat="false" ht="11.4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IF(G2393="Male",VLOOKUP(H2393,'Shoe size conversion table'!$B$6:$D$22,2),VLOOKUP(H2393,'Shoe size conversion table'!$J$6:$L$22,2))</f>
        <v>37-38</v>
      </c>
      <c r="J2393" s="12" t="n">
        <f aca="false">IF(G2393="Male",VLOOKUP(H2393,'Shoe size conversion table'!$B$6:$D$22,3),VLOOKUP(H2393,'Shoe size conversion table'!$J$6:$L$22,3))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MONTH(C2393:C17360)</f>
        <v>11</v>
      </c>
      <c r="O2393" s="8" t="n">
        <f aca="false">K2393*(1-L2393)</f>
        <v>149</v>
      </c>
    </row>
    <row r="2394" customFormat="false" ht="11.4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IF(G2394="Male",VLOOKUP(H2394,'Shoe size conversion table'!$B$6:$D$22,2),VLOOKUP(H2394,'Shoe size conversion table'!$J$6:$L$22,2))</f>
        <v>42-43</v>
      </c>
      <c r="J2394" s="12" t="n">
        <f aca="false">IF(G2394="Male",VLOOKUP(H2394,'Shoe size conversion table'!$B$6:$D$22,3),VLOOKUP(H2394,'Shoe size conversion table'!$J$6:$L$22,3))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MONTH(C2394:C17361)</f>
        <v>11</v>
      </c>
      <c r="O2394" s="8" t="n">
        <f aca="false">K2394*(1-L2394)</f>
        <v>125.3</v>
      </c>
    </row>
    <row r="2395" customFormat="false" ht="11.4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IF(G2395="Male",VLOOKUP(H2395,'Shoe size conversion table'!$B$6:$D$22,2),VLOOKUP(H2395,'Shoe size conversion table'!$J$6:$L$22,2))</f>
        <v>38-39</v>
      </c>
      <c r="J2395" s="12" t="n">
        <f aca="false">IF(G2395="Male",VLOOKUP(H2395,'Shoe size conversion table'!$B$6:$D$22,3),VLOOKUP(H2395,'Shoe size conversion table'!$J$6:$L$22,3))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MONTH(C2395:C17362)</f>
        <v>11</v>
      </c>
      <c r="O2395" s="8" t="n">
        <f aca="false">K2395*(1-L2395)</f>
        <v>159</v>
      </c>
    </row>
    <row r="2396" customFormat="false" ht="11.4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IF(G2396="Male",VLOOKUP(H2396,'Shoe size conversion table'!$B$6:$D$22,2),VLOOKUP(H2396,'Shoe size conversion table'!$J$6:$L$22,2))</f>
        <v>37-38</v>
      </c>
      <c r="J2396" s="12" t="n">
        <f aca="false">IF(G2396="Male",VLOOKUP(H2396,'Shoe size conversion table'!$B$6:$D$22,3),VLOOKUP(H2396,'Shoe size conversion table'!$J$6:$L$22,3))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MONTH(C2396:C17363)</f>
        <v>11</v>
      </c>
      <c r="O2396" s="8" t="n">
        <f aca="false">K2396*(1-L2396)</f>
        <v>116.1</v>
      </c>
    </row>
    <row r="2397" customFormat="false" ht="11.4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IF(G2397="Male",VLOOKUP(H2397,'Shoe size conversion table'!$B$6:$D$22,2),VLOOKUP(H2397,'Shoe size conversion table'!$J$6:$L$22,2))</f>
        <v>38-39</v>
      </c>
      <c r="J2397" s="12" t="n">
        <f aca="false">IF(G2397="Male",VLOOKUP(H2397,'Shoe size conversion table'!$B$6:$D$22,3),VLOOKUP(H2397,'Shoe size conversion table'!$J$6:$L$22,3))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MONTH(C2397:C17364)</f>
        <v>11</v>
      </c>
      <c r="O2397" s="8" t="n">
        <f aca="false">K2397*(1-L2397)</f>
        <v>99.5</v>
      </c>
    </row>
    <row r="2398" customFormat="false" ht="11.4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IF(G2398="Male",VLOOKUP(H2398,'Shoe size conversion table'!$B$6:$D$22,2),VLOOKUP(H2398,'Shoe size conversion table'!$J$6:$L$22,2))</f>
        <v>43-44</v>
      </c>
      <c r="J2398" s="12" t="n">
        <f aca="false">IF(G2398="Male",VLOOKUP(H2398,'Shoe size conversion table'!$B$6:$D$22,3),VLOOKUP(H2398,'Shoe size conversion table'!$J$6:$L$22,3))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MONTH(C2398:C17365)</f>
        <v>11</v>
      </c>
      <c r="O2398" s="8" t="n">
        <f aca="false">K2398*(1-L2398)</f>
        <v>169</v>
      </c>
    </row>
    <row r="2399" customFormat="false" ht="11.4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IF(G2399="Male",VLOOKUP(H2399,'Shoe size conversion table'!$B$6:$D$22,2),VLOOKUP(H2399,'Shoe size conversion table'!$J$6:$L$22,2))</f>
        <v>45</v>
      </c>
      <c r="J2399" s="12" t="n">
        <f aca="false">IF(G2399="Male",VLOOKUP(H2399,'Shoe size conversion table'!$B$6:$D$22,3),VLOOKUP(H2399,'Shoe size conversion table'!$J$6:$L$22,3))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MONTH(C2399:C17366)</f>
        <v>11</v>
      </c>
      <c r="O2399" s="8" t="n">
        <f aca="false">K2399*(1-L2399)</f>
        <v>139</v>
      </c>
    </row>
    <row r="2400" customFormat="false" ht="11.4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IF(G2400="Male",VLOOKUP(H2400,'Shoe size conversion table'!$B$6:$D$22,2),VLOOKUP(H2400,'Shoe size conversion table'!$J$6:$L$22,2))</f>
        <v>44</v>
      </c>
      <c r="J2400" s="12" t="n">
        <f aca="false">IF(G2400="Male",VLOOKUP(H2400,'Shoe size conversion table'!$B$6:$D$22,3),VLOOKUP(H2400,'Shoe size conversion table'!$J$6:$L$22,3))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MONTH(C2400:C17367)</f>
        <v>11</v>
      </c>
      <c r="O2400" s="8" t="n">
        <f aca="false">K2400*(1-L2400)</f>
        <v>104.3</v>
      </c>
    </row>
    <row r="2401" customFormat="false" ht="11.4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IF(G2401="Male",VLOOKUP(H2401,'Shoe size conversion table'!$B$6:$D$22,2),VLOOKUP(H2401,'Shoe size conversion table'!$J$6:$L$22,2))</f>
        <v>43-44</v>
      </c>
      <c r="J2401" s="12" t="n">
        <f aca="false">IF(G2401="Male",VLOOKUP(H2401,'Shoe size conversion table'!$B$6:$D$22,3),VLOOKUP(H2401,'Shoe size conversion table'!$J$6:$L$22,3))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MONTH(C2401:C17368)</f>
        <v>11</v>
      </c>
      <c r="O2401" s="8" t="n">
        <f aca="false">K2401*(1-L2401)</f>
        <v>149</v>
      </c>
    </row>
    <row r="2402" customFormat="false" ht="11.4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IF(G2402="Male",VLOOKUP(H2402,'Shoe size conversion table'!$B$6:$D$22,2),VLOOKUP(H2402,'Shoe size conversion table'!$J$6:$L$22,2))</f>
        <v>43</v>
      </c>
      <c r="J2402" s="12" t="n">
        <f aca="false">IF(G2402="Male",VLOOKUP(H2402,'Shoe size conversion table'!$B$6:$D$22,3),VLOOKUP(H2402,'Shoe size conversion table'!$J$6:$L$22,3))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MONTH(C2402:C17369)</f>
        <v>11</v>
      </c>
      <c r="O2402" s="8" t="n">
        <f aca="false">K2402*(1-L2402)</f>
        <v>169</v>
      </c>
    </row>
    <row r="2403" customFormat="false" ht="11.4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IF(G2403="Male",VLOOKUP(H2403,'Shoe size conversion table'!$B$6:$D$22,2),VLOOKUP(H2403,'Shoe size conversion table'!$J$6:$L$22,2))</f>
        <v>38-39</v>
      </c>
      <c r="J2403" s="12" t="n">
        <f aca="false">IF(G2403="Male",VLOOKUP(H2403,'Shoe size conversion table'!$B$6:$D$22,3),VLOOKUP(H2403,'Shoe size conversion table'!$J$6:$L$22,3))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MONTH(C2403:C17370)</f>
        <v>11</v>
      </c>
      <c r="O2403" s="8" t="n">
        <f aca="false">K2403*(1-L2403)</f>
        <v>99.5</v>
      </c>
    </row>
    <row r="2404" customFormat="false" ht="11.4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IF(G2404="Male",VLOOKUP(H2404,'Shoe size conversion table'!$B$6:$D$22,2),VLOOKUP(H2404,'Shoe size conversion table'!$J$6:$L$22,2))</f>
        <v>45</v>
      </c>
      <c r="J2404" s="12" t="n">
        <f aca="false">IF(G2404="Male",VLOOKUP(H2404,'Shoe size conversion table'!$B$6:$D$22,3),VLOOKUP(H2404,'Shoe size conversion table'!$J$6:$L$22,3))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MONTH(C2404:C17371)</f>
        <v>11</v>
      </c>
      <c r="O2404" s="8" t="n">
        <f aca="false">K2404*(1-L2404)</f>
        <v>159.2</v>
      </c>
    </row>
    <row r="2405" customFormat="false" ht="11.4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IF(G2405="Male",VLOOKUP(H2405,'Shoe size conversion table'!$B$6:$D$22,2),VLOOKUP(H2405,'Shoe size conversion table'!$J$6:$L$22,2))</f>
        <v>38-39</v>
      </c>
      <c r="J2405" s="12" t="n">
        <f aca="false">IF(G2405="Male",VLOOKUP(H2405,'Shoe size conversion table'!$B$6:$D$22,3),VLOOKUP(H2405,'Shoe size conversion table'!$J$6:$L$22,3))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MONTH(C2405:C17372)</f>
        <v>11</v>
      </c>
      <c r="O2405" s="8" t="n">
        <f aca="false">K2405*(1-L2405)</f>
        <v>99.5</v>
      </c>
    </row>
    <row r="2406" customFormat="false" ht="11.4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IF(G2406="Male",VLOOKUP(H2406,'Shoe size conversion table'!$B$6:$D$22,2),VLOOKUP(H2406,'Shoe size conversion table'!$J$6:$L$22,2))</f>
        <v>42-43</v>
      </c>
      <c r="J2406" s="12" t="n">
        <f aca="false">IF(G2406="Male",VLOOKUP(H2406,'Shoe size conversion table'!$B$6:$D$22,3),VLOOKUP(H2406,'Shoe size conversion table'!$J$6:$L$22,3))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MONTH(C2406:C17373)</f>
        <v>11</v>
      </c>
      <c r="O2406" s="8" t="n">
        <f aca="false">K2406*(1-L2406)</f>
        <v>135.2</v>
      </c>
    </row>
    <row r="2407" customFormat="false" ht="11.4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IF(G2407="Male",VLOOKUP(H2407,'Shoe size conversion table'!$B$6:$D$22,2),VLOOKUP(H2407,'Shoe size conversion table'!$J$6:$L$22,2))</f>
        <v>42-43</v>
      </c>
      <c r="J2407" s="12" t="n">
        <f aca="false">IF(G2407="Male",VLOOKUP(H2407,'Shoe size conversion table'!$B$6:$D$22,3),VLOOKUP(H2407,'Shoe size conversion table'!$J$6:$L$22,3))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MONTH(C2407:C17374)</f>
        <v>11</v>
      </c>
      <c r="O2407" s="8" t="n">
        <f aca="false">K2407*(1-L2407)</f>
        <v>159</v>
      </c>
    </row>
    <row r="2408" customFormat="false" ht="11.4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IF(G2408="Male",VLOOKUP(H2408,'Shoe size conversion table'!$B$6:$D$22,2),VLOOKUP(H2408,'Shoe size conversion table'!$J$6:$L$22,2))</f>
        <v>38-39</v>
      </c>
      <c r="J2408" s="12" t="n">
        <f aca="false">IF(G2408="Male",VLOOKUP(H2408,'Shoe size conversion table'!$B$6:$D$22,3),VLOOKUP(H2408,'Shoe size conversion table'!$J$6:$L$22,3))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MONTH(C2408:C17375)</f>
        <v>11</v>
      </c>
      <c r="O2408" s="8" t="n">
        <f aca="false">K2408*(1-L2408)</f>
        <v>99.5</v>
      </c>
    </row>
    <row r="2409" customFormat="false" ht="11.4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IF(G2409="Male",VLOOKUP(H2409,'Shoe size conversion table'!$B$6:$D$22,2),VLOOKUP(H2409,'Shoe size conversion table'!$J$6:$L$22,2))</f>
        <v>43</v>
      </c>
      <c r="J2409" s="12" t="n">
        <f aca="false">IF(G2409="Male",VLOOKUP(H2409,'Shoe size conversion table'!$B$6:$D$22,3),VLOOKUP(H2409,'Shoe size conversion table'!$J$6:$L$22,3))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MONTH(C2409:C17376)</f>
        <v>11</v>
      </c>
      <c r="O2409" s="8" t="n">
        <f aca="false">K2409*(1-L2409)</f>
        <v>159</v>
      </c>
    </row>
    <row r="2410" customFormat="false" ht="11.4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IF(G2410="Male",VLOOKUP(H2410,'Shoe size conversion table'!$B$6:$D$22,2),VLOOKUP(H2410,'Shoe size conversion table'!$J$6:$L$22,2))</f>
        <v>42</v>
      </c>
      <c r="J2410" s="12" t="n">
        <f aca="false">IF(G2410="Male",VLOOKUP(H2410,'Shoe size conversion table'!$B$6:$D$22,3),VLOOKUP(H2410,'Shoe size conversion table'!$J$6:$L$22,3))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MONTH(C2410:C17377)</f>
        <v>11</v>
      </c>
      <c r="O2410" s="8" t="n">
        <f aca="false">K2410*(1-L2410)</f>
        <v>111.2</v>
      </c>
    </row>
    <row r="2411" customFormat="false" ht="11.4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IF(G2411="Male",VLOOKUP(H2411,'Shoe size conversion table'!$B$6:$D$22,2),VLOOKUP(H2411,'Shoe size conversion table'!$J$6:$L$22,2))</f>
        <v>38-39</v>
      </c>
      <c r="J2411" s="12" t="n">
        <f aca="false">IF(G2411="Male",VLOOKUP(H2411,'Shoe size conversion table'!$B$6:$D$22,3),VLOOKUP(H2411,'Shoe size conversion table'!$J$6:$L$22,3))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MONTH(C2411:C17378)</f>
        <v>11</v>
      </c>
      <c r="O2411" s="8" t="n">
        <f aca="false">K2411*(1-L2411)</f>
        <v>143.2</v>
      </c>
    </row>
    <row r="2412" customFormat="false" ht="11.4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IF(G2412="Male",VLOOKUP(H2412,'Shoe size conversion table'!$B$6:$D$22,2),VLOOKUP(H2412,'Shoe size conversion table'!$J$6:$L$22,2))</f>
        <v>40</v>
      </c>
      <c r="J2412" s="12" t="n">
        <f aca="false">IF(G2412="Male",VLOOKUP(H2412,'Shoe size conversion table'!$B$6:$D$22,3),VLOOKUP(H2412,'Shoe size conversion table'!$J$6:$L$22,3))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MONTH(C2412:C17379)</f>
        <v>11</v>
      </c>
      <c r="O2412" s="8" t="n">
        <f aca="false">K2412*(1-L2412)</f>
        <v>179</v>
      </c>
    </row>
    <row r="2413" customFormat="false" ht="11.4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IF(G2413="Male",VLOOKUP(H2413,'Shoe size conversion table'!$B$6:$D$22,2),VLOOKUP(H2413,'Shoe size conversion table'!$J$6:$L$22,2))</f>
        <v>43</v>
      </c>
      <c r="J2413" s="12" t="n">
        <f aca="false">IF(G2413="Male",VLOOKUP(H2413,'Shoe size conversion table'!$B$6:$D$22,3),VLOOKUP(H2413,'Shoe size conversion table'!$J$6:$L$22,3))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MONTH(C2413:C17380)</f>
        <v>11</v>
      </c>
      <c r="O2413" s="8" t="n">
        <f aca="false">K2413*(1-L2413)</f>
        <v>169</v>
      </c>
    </row>
    <row r="2414" customFormat="false" ht="11.4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IF(G2414="Male",VLOOKUP(H2414,'Shoe size conversion table'!$B$6:$D$22,2),VLOOKUP(H2414,'Shoe size conversion table'!$J$6:$L$22,2))</f>
        <v>44-45</v>
      </c>
      <c r="J2414" s="12" t="n">
        <f aca="false">IF(G2414="Male",VLOOKUP(H2414,'Shoe size conversion table'!$B$6:$D$22,3),VLOOKUP(H2414,'Shoe size conversion table'!$J$6:$L$22,3))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MONTH(C2414:C17381)</f>
        <v>11</v>
      </c>
      <c r="O2414" s="8" t="n">
        <f aca="false">K2414*(1-L2414)</f>
        <v>179</v>
      </c>
    </row>
    <row r="2415" customFormat="false" ht="11.4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IF(G2415="Male",VLOOKUP(H2415,'Shoe size conversion table'!$B$6:$D$22,2),VLOOKUP(H2415,'Shoe size conversion table'!$J$6:$L$22,2))</f>
        <v>43-44</v>
      </c>
      <c r="J2415" s="12" t="n">
        <f aca="false">IF(G2415="Male",VLOOKUP(H2415,'Shoe size conversion table'!$B$6:$D$22,3),VLOOKUP(H2415,'Shoe size conversion table'!$J$6:$L$22,3))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MONTH(C2415:C17382)</f>
        <v>11</v>
      </c>
      <c r="O2415" s="8" t="n">
        <f aca="false">K2415*(1-L2415)</f>
        <v>89.5</v>
      </c>
    </row>
    <row r="2416" customFormat="false" ht="11.4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IF(G2416="Male",VLOOKUP(H2416,'Shoe size conversion table'!$B$6:$D$22,2),VLOOKUP(H2416,'Shoe size conversion table'!$J$6:$L$22,2))</f>
        <v>43</v>
      </c>
      <c r="J2416" s="12" t="n">
        <f aca="false">IF(G2416="Male",VLOOKUP(H2416,'Shoe size conversion table'!$B$6:$D$22,3),VLOOKUP(H2416,'Shoe size conversion table'!$J$6:$L$22,3))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MONTH(C2416:C17383)</f>
        <v>11</v>
      </c>
      <c r="O2416" s="8" t="n">
        <f aca="false">K2416*(1-L2416)</f>
        <v>159</v>
      </c>
    </row>
    <row r="2417" customFormat="false" ht="11.4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IF(G2417="Male",VLOOKUP(H2417,'Shoe size conversion table'!$B$6:$D$22,2),VLOOKUP(H2417,'Shoe size conversion table'!$J$6:$L$22,2))</f>
        <v>39-40</v>
      </c>
      <c r="J2417" s="12" t="n">
        <f aca="false">IF(G2417="Male",VLOOKUP(H2417,'Shoe size conversion table'!$B$6:$D$22,3),VLOOKUP(H2417,'Shoe size conversion table'!$J$6:$L$22,3))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MONTH(C2417:C17384)</f>
        <v>11</v>
      </c>
      <c r="O2417" s="8" t="n">
        <f aca="false">K2417*(1-L2417)</f>
        <v>159</v>
      </c>
    </row>
    <row r="2418" customFormat="false" ht="11.4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IF(G2418="Male",VLOOKUP(H2418,'Shoe size conversion table'!$B$6:$D$22,2),VLOOKUP(H2418,'Shoe size conversion table'!$J$6:$L$22,2))</f>
        <v>39-40</v>
      </c>
      <c r="J2418" s="12" t="n">
        <f aca="false">IF(G2418="Male",VLOOKUP(H2418,'Shoe size conversion table'!$B$6:$D$22,3),VLOOKUP(H2418,'Shoe size conversion table'!$J$6:$L$22,3))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MONTH(C2418:C17385)</f>
        <v>11</v>
      </c>
      <c r="O2418" s="8" t="n">
        <f aca="false">K2418*(1-L2418)</f>
        <v>189</v>
      </c>
    </row>
    <row r="2419" customFormat="false" ht="11.4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IF(G2419="Male",VLOOKUP(H2419,'Shoe size conversion table'!$B$6:$D$22,2),VLOOKUP(H2419,'Shoe size conversion table'!$J$6:$L$22,2))</f>
        <v>42-43</v>
      </c>
      <c r="J2419" s="12" t="n">
        <f aca="false">IF(G2419="Male",VLOOKUP(H2419,'Shoe size conversion table'!$B$6:$D$22,3),VLOOKUP(H2419,'Shoe size conversion table'!$J$6:$L$22,3))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MONTH(C2419:C17386)</f>
        <v>11</v>
      </c>
      <c r="O2419" s="8" t="n">
        <f aca="false">K2419*(1-L2419)</f>
        <v>74.5</v>
      </c>
    </row>
    <row r="2420" customFormat="false" ht="11.4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IF(G2420="Male",VLOOKUP(H2420,'Shoe size conversion table'!$B$6:$D$22,2),VLOOKUP(H2420,'Shoe size conversion table'!$J$6:$L$22,2))</f>
        <v>40</v>
      </c>
      <c r="J2420" s="12" t="n">
        <f aca="false">IF(G2420="Male",VLOOKUP(H2420,'Shoe size conversion table'!$B$6:$D$22,3),VLOOKUP(H2420,'Shoe size conversion table'!$J$6:$L$22,3))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MONTH(C2420:C17387)</f>
        <v>11</v>
      </c>
      <c r="O2420" s="8" t="n">
        <f aca="false">K2420*(1-L2420)</f>
        <v>199</v>
      </c>
    </row>
    <row r="2421" customFormat="false" ht="11.4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IF(G2421="Male",VLOOKUP(H2421,'Shoe size conversion table'!$B$6:$D$22,2),VLOOKUP(H2421,'Shoe size conversion table'!$J$6:$L$22,2))</f>
        <v>46</v>
      </c>
      <c r="J2421" s="12" t="n">
        <f aca="false">IF(G2421="Male",VLOOKUP(H2421,'Shoe size conversion table'!$B$6:$D$22,3),VLOOKUP(H2421,'Shoe size conversion table'!$J$6:$L$22,3))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MONTH(C2421:C17388)</f>
        <v>11</v>
      </c>
      <c r="O2421" s="8" t="n">
        <f aca="false">K2421*(1-L2421)</f>
        <v>159</v>
      </c>
    </row>
    <row r="2422" customFormat="false" ht="11.4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IF(G2422="Male",VLOOKUP(H2422,'Shoe size conversion table'!$B$6:$D$22,2),VLOOKUP(H2422,'Shoe size conversion table'!$J$6:$L$22,2))</f>
        <v>42</v>
      </c>
      <c r="J2422" s="12" t="n">
        <f aca="false">IF(G2422="Male",VLOOKUP(H2422,'Shoe size conversion table'!$B$6:$D$22,3),VLOOKUP(H2422,'Shoe size conversion table'!$J$6:$L$22,3))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MONTH(C2422:C17389)</f>
        <v>11</v>
      </c>
      <c r="O2422" s="8" t="n">
        <f aca="false">K2422*(1-L2422)</f>
        <v>169</v>
      </c>
    </row>
    <row r="2423" customFormat="false" ht="11.4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IF(G2423="Male",VLOOKUP(H2423,'Shoe size conversion table'!$B$6:$D$22,2),VLOOKUP(H2423,'Shoe size conversion table'!$J$6:$L$22,2))</f>
        <v>43-44</v>
      </c>
      <c r="J2423" s="12" t="n">
        <f aca="false">IF(G2423="Male",VLOOKUP(H2423,'Shoe size conversion table'!$B$6:$D$22,3),VLOOKUP(H2423,'Shoe size conversion table'!$J$6:$L$22,3))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MONTH(C2423:C17390)</f>
        <v>11</v>
      </c>
      <c r="O2423" s="8" t="n">
        <f aca="false">K2423*(1-L2423)</f>
        <v>89.5</v>
      </c>
    </row>
    <row r="2424" customFormat="false" ht="11.4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IF(G2424="Male",VLOOKUP(H2424,'Shoe size conversion table'!$B$6:$D$22,2),VLOOKUP(H2424,'Shoe size conversion table'!$J$6:$L$22,2))</f>
        <v>39-40</v>
      </c>
      <c r="J2424" s="12" t="n">
        <f aca="false">IF(G2424="Male",VLOOKUP(H2424,'Shoe size conversion table'!$B$6:$D$22,3),VLOOKUP(H2424,'Shoe size conversion table'!$J$6:$L$22,3))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MONTH(C2424:C17391)</f>
        <v>11</v>
      </c>
      <c r="O2424" s="8" t="n">
        <f aca="false">K2424*(1-L2424)</f>
        <v>159</v>
      </c>
    </row>
    <row r="2425" customFormat="false" ht="11.4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IF(G2425="Male",VLOOKUP(H2425,'Shoe size conversion table'!$B$6:$D$22,2),VLOOKUP(H2425,'Shoe size conversion table'!$J$6:$L$22,2))</f>
        <v>42-43</v>
      </c>
      <c r="J2425" s="12" t="n">
        <f aca="false">IF(G2425="Male",VLOOKUP(H2425,'Shoe size conversion table'!$B$6:$D$22,3),VLOOKUP(H2425,'Shoe size conversion table'!$J$6:$L$22,3))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MONTH(C2425:C17392)</f>
        <v>11</v>
      </c>
      <c r="O2425" s="8" t="n">
        <f aca="false">K2425*(1-L2425)</f>
        <v>149</v>
      </c>
    </row>
    <row r="2426" customFormat="false" ht="11.4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IF(G2426="Male",VLOOKUP(H2426,'Shoe size conversion table'!$B$6:$D$22,2),VLOOKUP(H2426,'Shoe size conversion table'!$J$6:$L$22,2))</f>
        <v>43</v>
      </c>
      <c r="J2426" s="12" t="n">
        <f aca="false">IF(G2426="Male",VLOOKUP(H2426,'Shoe size conversion table'!$B$6:$D$22,3),VLOOKUP(H2426,'Shoe size conversion table'!$J$6:$L$22,3))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MONTH(C2426:C17393)</f>
        <v>11</v>
      </c>
      <c r="O2426" s="8" t="n">
        <f aca="false">K2426*(1-L2426)</f>
        <v>119.2</v>
      </c>
    </row>
    <row r="2427" customFormat="false" ht="11.4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IF(G2427="Male",VLOOKUP(H2427,'Shoe size conversion table'!$B$6:$D$22,2),VLOOKUP(H2427,'Shoe size conversion table'!$J$6:$L$22,2))</f>
        <v>39</v>
      </c>
      <c r="J2427" s="12" t="n">
        <f aca="false">IF(G2427="Male",VLOOKUP(H2427,'Shoe size conversion table'!$B$6:$D$22,3),VLOOKUP(H2427,'Shoe size conversion table'!$J$6:$L$22,3))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MONTH(C2427:C17394)</f>
        <v>11</v>
      </c>
      <c r="O2427" s="8" t="n">
        <f aca="false">K2427*(1-L2427)</f>
        <v>104.3</v>
      </c>
    </row>
    <row r="2428" customFormat="false" ht="11.4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IF(G2428="Male",VLOOKUP(H2428,'Shoe size conversion table'!$B$6:$D$22,2),VLOOKUP(H2428,'Shoe size conversion table'!$J$6:$L$22,2))</f>
        <v>40-41</v>
      </c>
      <c r="J2428" s="12" t="n">
        <f aca="false">IF(G2428="Male",VLOOKUP(H2428,'Shoe size conversion table'!$B$6:$D$22,3),VLOOKUP(H2428,'Shoe size conversion table'!$J$6:$L$22,3))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MONTH(C2428:C17395)</f>
        <v>11</v>
      </c>
      <c r="O2428" s="8" t="n">
        <f aca="false">K2428*(1-L2428)</f>
        <v>149</v>
      </c>
    </row>
    <row r="2429" customFormat="false" ht="11.4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IF(G2429="Male",VLOOKUP(H2429,'Shoe size conversion table'!$B$6:$D$22,2),VLOOKUP(H2429,'Shoe size conversion table'!$J$6:$L$22,2))</f>
        <v>45</v>
      </c>
      <c r="J2429" s="12" t="n">
        <f aca="false">IF(G2429="Male",VLOOKUP(H2429,'Shoe size conversion table'!$B$6:$D$22,3),VLOOKUP(H2429,'Shoe size conversion table'!$J$6:$L$22,3))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MONTH(C2429:C17396)</f>
        <v>11</v>
      </c>
      <c r="O2429" s="8" t="n">
        <f aca="false">K2429*(1-L2429)</f>
        <v>111.2</v>
      </c>
    </row>
    <row r="2430" customFormat="false" ht="11.4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IF(G2430="Male",VLOOKUP(H2430,'Shoe size conversion table'!$B$6:$D$22,2),VLOOKUP(H2430,'Shoe size conversion table'!$J$6:$L$22,2))</f>
        <v>45</v>
      </c>
      <c r="J2430" s="12" t="n">
        <f aca="false">IF(G2430="Male",VLOOKUP(H2430,'Shoe size conversion table'!$B$6:$D$22,3),VLOOKUP(H2430,'Shoe size conversion table'!$J$6:$L$22,3))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MONTH(C2430:C17397)</f>
        <v>11</v>
      </c>
      <c r="O2430" s="8" t="n">
        <f aca="false">K2430*(1-L2430)</f>
        <v>139</v>
      </c>
    </row>
    <row r="2431" customFormat="false" ht="11.4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IF(G2431="Male",VLOOKUP(H2431,'Shoe size conversion table'!$B$6:$D$22,2),VLOOKUP(H2431,'Shoe size conversion table'!$J$6:$L$22,2))</f>
        <v>42-43</v>
      </c>
      <c r="J2431" s="12" t="n">
        <f aca="false">IF(G2431="Male",VLOOKUP(H2431,'Shoe size conversion table'!$B$6:$D$22,3),VLOOKUP(H2431,'Shoe size conversion table'!$J$6:$L$22,3))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MONTH(C2431:C17398)</f>
        <v>11</v>
      </c>
      <c r="O2431" s="8" t="n">
        <f aca="false">K2431*(1-L2431)</f>
        <v>149</v>
      </c>
    </row>
    <row r="2432" customFormat="false" ht="11.4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IF(G2432="Male",VLOOKUP(H2432,'Shoe size conversion table'!$B$6:$D$22,2),VLOOKUP(H2432,'Shoe size conversion table'!$J$6:$L$22,2))</f>
        <v>42</v>
      </c>
      <c r="J2432" s="12" t="n">
        <f aca="false">IF(G2432="Male",VLOOKUP(H2432,'Shoe size conversion table'!$B$6:$D$22,3),VLOOKUP(H2432,'Shoe size conversion table'!$J$6:$L$22,3))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MONTH(C2432:C17399)</f>
        <v>11</v>
      </c>
      <c r="O2432" s="8" t="n">
        <f aca="false">K2432*(1-L2432)</f>
        <v>111.2</v>
      </c>
    </row>
    <row r="2433" customFormat="false" ht="11.4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IF(G2433="Male",VLOOKUP(H2433,'Shoe size conversion table'!$B$6:$D$22,2),VLOOKUP(H2433,'Shoe size conversion table'!$J$6:$L$22,2))</f>
        <v>39</v>
      </c>
      <c r="J2433" s="12" t="n">
        <f aca="false">IF(G2433="Male",VLOOKUP(H2433,'Shoe size conversion table'!$B$6:$D$22,3),VLOOKUP(H2433,'Shoe size conversion table'!$J$6:$L$22,3))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MONTH(C2433:C17400)</f>
        <v>11</v>
      </c>
      <c r="O2433" s="8" t="n">
        <f aca="false">K2433*(1-L2433)</f>
        <v>149</v>
      </c>
    </row>
    <row r="2434" customFormat="false" ht="11.4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IF(G2434="Male",VLOOKUP(H2434,'Shoe size conversion table'!$B$6:$D$22,2),VLOOKUP(H2434,'Shoe size conversion table'!$J$6:$L$22,2))</f>
        <v>40-41</v>
      </c>
      <c r="J2434" s="12" t="n">
        <f aca="false">IF(G2434="Male",VLOOKUP(H2434,'Shoe size conversion table'!$B$6:$D$22,3),VLOOKUP(H2434,'Shoe size conversion table'!$J$6:$L$22,3))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MONTH(C2434:C17401)</f>
        <v>11</v>
      </c>
      <c r="O2434" s="8" t="n">
        <f aca="false">K2434*(1-L2434)</f>
        <v>189</v>
      </c>
    </row>
    <row r="2435" customFormat="false" ht="11.4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IF(G2435="Male",VLOOKUP(H2435,'Shoe size conversion table'!$B$6:$D$22,2),VLOOKUP(H2435,'Shoe size conversion table'!$J$6:$L$22,2))</f>
        <v>43-44</v>
      </c>
      <c r="J2435" s="12" t="n">
        <f aca="false">IF(G2435="Male",VLOOKUP(H2435,'Shoe size conversion table'!$B$6:$D$22,3),VLOOKUP(H2435,'Shoe size conversion table'!$J$6:$L$22,3))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MONTH(C2435:C17402)</f>
        <v>11</v>
      </c>
      <c r="O2435" s="8" t="n">
        <f aca="false">K2435*(1-L2435)</f>
        <v>199</v>
      </c>
    </row>
    <row r="2436" customFormat="false" ht="11.4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IF(G2436="Male",VLOOKUP(H2436,'Shoe size conversion table'!$B$6:$D$22,2),VLOOKUP(H2436,'Shoe size conversion table'!$J$6:$L$22,2))</f>
        <v>44-45</v>
      </c>
      <c r="J2436" s="12" t="n">
        <f aca="false">IF(G2436="Male",VLOOKUP(H2436,'Shoe size conversion table'!$B$6:$D$22,3),VLOOKUP(H2436,'Shoe size conversion table'!$J$6:$L$22,3))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MONTH(C2436:C17403)</f>
        <v>11</v>
      </c>
      <c r="O2436" s="8" t="n">
        <f aca="false">K2436*(1-L2436)</f>
        <v>179</v>
      </c>
    </row>
    <row r="2437" customFormat="false" ht="11.4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IF(G2437="Male",VLOOKUP(H2437,'Shoe size conversion table'!$B$6:$D$22,2),VLOOKUP(H2437,'Shoe size conversion table'!$J$6:$L$22,2))</f>
        <v>43</v>
      </c>
      <c r="J2437" s="12" t="n">
        <f aca="false">IF(G2437="Male",VLOOKUP(H2437,'Shoe size conversion table'!$B$6:$D$22,3),VLOOKUP(H2437,'Shoe size conversion table'!$J$6:$L$22,3))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MONTH(C2437:C17404)</f>
        <v>11</v>
      </c>
      <c r="O2437" s="8" t="n">
        <f aca="false">K2437*(1-L2437)</f>
        <v>79.5</v>
      </c>
    </row>
    <row r="2438" customFormat="false" ht="11.4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IF(G2438="Male",VLOOKUP(H2438,'Shoe size conversion table'!$B$6:$D$22,2),VLOOKUP(H2438,'Shoe size conversion table'!$J$6:$L$22,2))</f>
        <v>40</v>
      </c>
      <c r="J2438" s="12" t="n">
        <f aca="false">IF(G2438="Male",VLOOKUP(H2438,'Shoe size conversion table'!$B$6:$D$22,3),VLOOKUP(H2438,'Shoe size conversion table'!$J$6:$L$22,3))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MONTH(C2438:C17405)</f>
        <v>11</v>
      </c>
      <c r="O2438" s="8" t="n">
        <f aca="false">K2438*(1-L2438)</f>
        <v>199</v>
      </c>
    </row>
    <row r="2439" customFormat="false" ht="11.4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IF(G2439="Male",VLOOKUP(H2439,'Shoe size conversion table'!$B$6:$D$22,2),VLOOKUP(H2439,'Shoe size conversion table'!$J$6:$L$22,2))</f>
        <v>43</v>
      </c>
      <c r="J2439" s="12" t="n">
        <f aca="false">IF(G2439="Male",VLOOKUP(H2439,'Shoe size conversion table'!$B$6:$D$22,3),VLOOKUP(H2439,'Shoe size conversion table'!$J$6:$L$22,3))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MONTH(C2439:C17406)</f>
        <v>11</v>
      </c>
      <c r="O2439" s="8" t="n">
        <f aca="false">K2439*(1-L2439)</f>
        <v>159</v>
      </c>
    </row>
    <row r="2440" customFormat="false" ht="11.4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IF(G2440="Male",VLOOKUP(H2440,'Shoe size conversion table'!$B$6:$D$22,2),VLOOKUP(H2440,'Shoe size conversion table'!$J$6:$L$22,2))</f>
        <v>43</v>
      </c>
      <c r="J2440" s="12" t="n">
        <f aca="false">IF(G2440="Male",VLOOKUP(H2440,'Shoe size conversion table'!$B$6:$D$22,3),VLOOKUP(H2440,'Shoe size conversion table'!$J$6:$L$22,3))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MONTH(C2440:C17407)</f>
        <v>11</v>
      </c>
      <c r="O2440" s="8" t="n">
        <f aca="false">K2440*(1-L2440)</f>
        <v>119.2</v>
      </c>
    </row>
    <row r="2441" customFormat="false" ht="11.4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IF(G2441="Male",VLOOKUP(H2441,'Shoe size conversion table'!$B$6:$D$22,2),VLOOKUP(H2441,'Shoe size conversion table'!$J$6:$L$22,2))</f>
        <v>40-41</v>
      </c>
      <c r="J2441" s="12" t="n">
        <f aca="false">IF(G2441="Male",VLOOKUP(H2441,'Shoe size conversion table'!$B$6:$D$22,3),VLOOKUP(H2441,'Shoe size conversion table'!$J$6:$L$22,3))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MONTH(C2441:C17408)</f>
        <v>11</v>
      </c>
      <c r="O2441" s="8" t="n">
        <f aca="false">K2441*(1-L2441)</f>
        <v>90.3</v>
      </c>
    </row>
    <row r="2442" customFormat="false" ht="11.4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IF(G2442="Male",VLOOKUP(H2442,'Shoe size conversion table'!$B$6:$D$22,2),VLOOKUP(H2442,'Shoe size conversion table'!$J$6:$L$22,2))</f>
        <v>46</v>
      </c>
      <c r="J2442" s="12" t="n">
        <f aca="false">IF(G2442="Male",VLOOKUP(H2442,'Shoe size conversion table'!$B$6:$D$22,3),VLOOKUP(H2442,'Shoe size conversion table'!$J$6:$L$22,3))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MONTH(C2442:C17409)</f>
        <v>11</v>
      </c>
      <c r="O2442" s="8" t="n">
        <f aca="false">K2442*(1-L2442)</f>
        <v>159</v>
      </c>
    </row>
    <row r="2443" customFormat="false" ht="11.4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IF(G2443="Male",VLOOKUP(H2443,'Shoe size conversion table'!$B$6:$D$22,2),VLOOKUP(H2443,'Shoe size conversion table'!$J$6:$L$22,2))</f>
        <v>41-42</v>
      </c>
      <c r="J2443" s="12" t="n">
        <f aca="false">IF(G2443="Male",VLOOKUP(H2443,'Shoe size conversion table'!$B$6:$D$22,3),VLOOKUP(H2443,'Shoe size conversion table'!$J$6:$L$22,3))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MONTH(C2443:C17410)</f>
        <v>11</v>
      </c>
      <c r="O2443" s="8" t="n">
        <f aca="false">K2443*(1-L2443)</f>
        <v>97.3</v>
      </c>
    </row>
    <row r="2444" customFormat="false" ht="11.4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IF(G2444="Male",VLOOKUP(H2444,'Shoe size conversion table'!$B$6:$D$22,2),VLOOKUP(H2444,'Shoe size conversion table'!$J$6:$L$22,2))</f>
        <v>37-38</v>
      </c>
      <c r="J2444" s="12" t="n">
        <f aca="false">IF(G2444="Male",VLOOKUP(H2444,'Shoe size conversion table'!$B$6:$D$22,3),VLOOKUP(H2444,'Shoe size conversion table'!$J$6:$L$22,3))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MONTH(C2444:C17411)</f>
        <v>11</v>
      </c>
      <c r="O2444" s="8" t="n">
        <f aca="false">K2444*(1-L2444)</f>
        <v>159</v>
      </c>
    </row>
    <row r="2445" customFormat="false" ht="11.4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IF(G2445="Male",VLOOKUP(H2445,'Shoe size conversion table'!$B$6:$D$22,2),VLOOKUP(H2445,'Shoe size conversion table'!$J$6:$L$22,2))</f>
        <v>40</v>
      </c>
      <c r="J2445" s="12" t="n">
        <f aca="false">IF(G2445="Male",VLOOKUP(H2445,'Shoe size conversion table'!$B$6:$D$22,3),VLOOKUP(H2445,'Shoe size conversion table'!$J$6:$L$22,3))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MONTH(C2445:C17412)</f>
        <v>11</v>
      </c>
      <c r="O2445" s="8" t="n">
        <f aca="false">K2445*(1-L2445)</f>
        <v>199</v>
      </c>
    </row>
    <row r="2446" customFormat="false" ht="11.4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IF(G2446="Male",VLOOKUP(H2446,'Shoe size conversion table'!$B$6:$D$22,2),VLOOKUP(H2446,'Shoe size conversion table'!$J$6:$L$22,2))</f>
        <v>42</v>
      </c>
      <c r="J2446" s="12" t="n">
        <f aca="false">IF(G2446="Male",VLOOKUP(H2446,'Shoe size conversion table'!$B$6:$D$22,3),VLOOKUP(H2446,'Shoe size conversion table'!$J$6:$L$22,3))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MONTH(C2446:C17413)</f>
        <v>11</v>
      </c>
      <c r="O2446" s="8" t="n">
        <f aca="false">K2446*(1-L2446)</f>
        <v>111.2</v>
      </c>
    </row>
    <row r="2447" customFormat="false" ht="11.4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IF(G2447="Male",VLOOKUP(H2447,'Shoe size conversion table'!$B$6:$D$22,2),VLOOKUP(H2447,'Shoe size conversion table'!$J$6:$L$22,2))</f>
        <v>40-41</v>
      </c>
      <c r="J2447" s="12" t="n">
        <f aca="false">IF(G2447="Male",VLOOKUP(H2447,'Shoe size conversion table'!$B$6:$D$22,3),VLOOKUP(H2447,'Shoe size conversion table'!$J$6:$L$22,3))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MONTH(C2447:C17414)</f>
        <v>11</v>
      </c>
      <c r="O2447" s="8" t="n">
        <f aca="false">K2447*(1-L2447)</f>
        <v>199</v>
      </c>
    </row>
    <row r="2448" customFormat="false" ht="11.4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IF(G2448="Male",VLOOKUP(H2448,'Shoe size conversion table'!$B$6:$D$22,2),VLOOKUP(H2448,'Shoe size conversion table'!$J$6:$L$22,2))</f>
        <v>38</v>
      </c>
      <c r="J2448" s="12" t="n">
        <f aca="false">IF(G2448="Male",VLOOKUP(H2448,'Shoe size conversion table'!$B$6:$D$22,3),VLOOKUP(H2448,'Shoe size conversion table'!$J$6:$L$22,3))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MONTH(C2448:C17415)</f>
        <v>11</v>
      </c>
      <c r="O2448" s="8" t="n">
        <f aca="false">K2448*(1-L2448)</f>
        <v>103.2</v>
      </c>
    </row>
    <row r="2449" customFormat="false" ht="11.4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IF(G2449="Male",VLOOKUP(H2449,'Shoe size conversion table'!$B$6:$D$22,2),VLOOKUP(H2449,'Shoe size conversion table'!$J$6:$L$22,2))</f>
        <v>39</v>
      </c>
      <c r="J2449" s="12" t="n">
        <f aca="false">IF(G2449="Male",VLOOKUP(H2449,'Shoe size conversion table'!$B$6:$D$22,3),VLOOKUP(H2449,'Shoe size conversion table'!$J$6:$L$22,3))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MONTH(C2449:C17416)</f>
        <v>11</v>
      </c>
      <c r="O2449" s="8" t="n">
        <f aca="false">K2449*(1-L2449)</f>
        <v>129</v>
      </c>
    </row>
    <row r="2450" customFormat="false" ht="11.4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IF(G2450="Male",VLOOKUP(H2450,'Shoe size conversion table'!$B$6:$D$22,2),VLOOKUP(H2450,'Shoe size conversion table'!$J$6:$L$22,2))</f>
        <v>37-38</v>
      </c>
      <c r="J2450" s="12" t="n">
        <f aca="false">IF(G2450="Male",VLOOKUP(H2450,'Shoe size conversion table'!$B$6:$D$22,3),VLOOKUP(H2450,'Shoe size conversion table'!$J$6:$L$22,3))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MONTH(C2450:C17417)</f>
        <v>11</v>
      </c>
      <c r="O2450" s="8" t="n">
        <f aca="false">K2450*(1-L2450)</f>
        <v>161.1</v>
      </c>
    </row>
    <row r="2451" customFormat="false" ht="11.4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IF(G2451="Male",VLOOKUP(H2451,'Shoe size conversion table'!$B$6:$D$22,2),VLOOKUP(H2451,'Shoe size conversion table'!$J$6:$L$22,2))</f>
        <v>40-41</v>
      </c>
      <c r="J2451" s="12" t="n">
        <f aca="false">IF(G2451="Male",VLOOKUP(H2451,'Shoe size conversion table'!$B$6:$D$22,3),VLOOKUP(H2451,'Shoe size conversion table'!$J$6:$L$22,3))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MONTH(C2451:C17418)</f>
        <v>11</v>
      </c>
      <c r="O2451" s="8" t="n">
        <f aca="false">K2451*(1-L2451)</f>
        <v>159</v>
      </c>
    </row>
    <row r="2452" customFormat="false" ht="11.4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IF(G2452="Male",VLOOKUP(H2452,'Shoe size conversion table'!$B$6:$D$22,2),VLOOKUP(H2452,'Shoe size conversion table'!$J$6:$L$22,2))</f>
        <v>40</v>
      </c>
      <c r="J2452" s="12" t="n">
        <f aca="false">IF(G2452="Male",VLOOKUP(H2452,'Shoe size conversion table'!$B$6:$D$22,3),VLOOKUP(H2452,'Shoe size conversion table'!$J$6:$L$22,3))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MONTH(C2452:C17419)</f>
        <v>11</v>
      </c>
      <c r="O2452" s="8" t="n">
        <f aca="false">K2452*(1-L2452)</f>
        <v>179.1</v>
      </c>
    </row>
    <row r="2453" customFormat="false" ht="11.4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IF(G2453="Male",VLOOKUP(H2453,'Shoe size conversion table'!$B$6:$D$22,2),VLOOKUP(H2453,'Shoe size conversion table'!$J$6:$L$22,2))</f>
        <v>43</v>
      </c>
      <c r="J2453" s="12" t="n">
        <f aca="false">IF(G2453="Male",VLOOKUP(H2453,'Shoe size conversion table'!$B$6:$D$22,3),VLOOKUP(H2453,'Shoe size conversion table'!$J$6:$L$22,3))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MONTH(C2453:C17420)</f>
        <v>11</v>
      </c>
      <c r="O2453" s="8" t="n">
        <f aca="false">K2453*(1-L2453)</f>
        <v>129</v>
      </c>
    </row>
    <row r="2454" customFormat="false" ht="11.4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IF(G2454="Male",VLOOKUP(H2454,'Shoe size conversion table'!$B$6:$D$22,2),VLOOKUP(H2454,'Shoe size conversion table'!$J$6:$L$22,2))</f>
        <v>40-41</v>
      </c>
      <c r="J2454" s="12" t="n">
        <f aca="false">IF(G2454="Male",VLOOKUP(H2454,'Shoe size conversion table'!$B$6:$D$22,3),VLOOKUP(H2454,'Shoe size conversion table'!$J$6:$L$22,3))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MONTH(C2454:C17421)</f>
        <v>11</v>
      </c>
      <c r="O2454" s="8" t="n">
        <f aca="false">K2454*(1-L2454)</f>
        <v>189</v>
      </c>
    </row>
    <row r="2455" customFormat="false" ht="11.4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IF(G2455="Male",VLOOKUP(H2455,'Shoe size conversion table'!$B$6:$D$22,2),VLOOKUP(H2455,'Shoe size conversion table'!$J$6:$L$22,2))</f>
        <v>41-42</v>
      </c>
      <c r="J2455" s="12" t="n">
        <f aca="false">IF(G2455="Male",VLOOKUP(H2455,'Shoe size conversion table'!$B$6:$D$22,3),VLOOKUP(H2455,'Shoe size conversion table'!$J$6:$L$22,3))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MONTH(C2455:C17422)</f>
        <v>11</v>
      </c>
      <c r="O2455" s="8" t="n">
        <f aca="false">K2455*(1-L2455)</f>
        <v>159</v>
      </c>
    </row>
    <row r="2456" customFormat="false" ht="11.4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IF(G2456="Male",VLOOKUP(H2456,'Shoe size conversion table'!$B$6:$D$22,2),VLOOKUP(H2456,'Shoe size conversion table'!$J$6:$L$22,2))</f>
        <v>40-41</v>
      </c>
      <c r="J2456" s="12" t="n">
        <f aca="false">IF(G2456="Male",VLOOKUP(H2456,'Shoe size conversion table'!$B$6:$D$22,3),VLOOKUP(H2456,'Shoe size conversion table'!$J$6:$L$22,3))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MONTH(C2456:C17423)</f>
        <v>11</v>
      </c>
      <c r="O2456" s="8" t="n">
        <f aca="false">K2456*(1-L2456)</f>
        <v>149</v>
      </c>
    </row>
    <row r="2457" customFormat="false" ht="11.4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IF(G2457="Male",VLOOKUP(H2457,'Shoe size conversion table'!$B$6:$D$22,2),VLOOKUP(H2457,'Shoe size conversion table'!$J$6:$L$22,2))</f>
        <v>41-42</v>
      </c>
      <c r="J2457" s="12" t="n">
        <f aca="false">IF(G2457="Male",VLOOKUP(H2457,'Shoe size conversion table'!$B$6:$D$22,3),VLOOKUP(H2457,'Shoe size conversion table'!$J$6:$L$22,3))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MONTH(C2457:C17424)</f>
        <v>11</v>
      </c>
      <c r="O2457" s="8" t="n">
        <f aca="false">K2457*(1-L2457)</f>
        <v>170.1</v>
      </c>
    </row>
    <row r="2458" customFormat="false" ht="11.4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IF(G2458="Male",VLOOKUP(H2458,'Shoe size conversion table'!$B$6:$D$22,2),VLOOKUP(H2458,'Shoe size conversion table'!$J$6:$L$22,2))</f>
        <v>39</v>
      </c>
      <c r="J2458" s="12" t="n">
        <f aca="false">IF(G2458="Male",VLOOKUP(H2458,'Shoe size conversion table'!$B$6:$D$22,3),VLOOKUP(H2458,'Shoe size conversion table'!$J$6:$L$22,3))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MONTH(C2458:C17425)</f>
        <v>11</v>
      </c>
      <c r="O2458" s="8" t="n">
        <f aca="false">K2458*(1-L2458)</f>
        <v>129</v>
      </c>
    </row>
    <row r="2459" customFormat="false" ht="11.4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IF(G2459="Male",VLOOKUP(H2459,'Shoe size conversion table'!$B$6:$D$22,2),VLOOKUP(H2459,'Shoe size conversion table'!$J$6:$L$22,2))</f>
        <v>46</v>
      </c>
      <c r="J2459" s="12" t="n">
        <f aca="false">IF(G2459="Male",VLOOKUP(H2459,'Shoe size conversion table'!$B$6:$D$22,3),VLOOKUP(H2459,'Shoe size conversion table'!$J$6:$L$22,3))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MONTH(C2459:C17426)</f>
        <v>11</v>
      </c>
      <c r="O2459" s="8" t="n">
        <f aca="false">K2459*(1-L2459)</f>
        <v>189</v>
      </c>
    </row>
    <row r="2460" customFormat="false" ht="11.4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IF(G2460="Male",VLOOKUP(H2460,'Shoe size conversion table'!$B$6:$D$22,2),VLOOKUP(H2460,'Shoe size conversion table'!$J$6:$L$22,2))</f>
        <v>43</v>
      </c>
      <c r="J2460" s="12" t="n">
        <f aca="false">IF(G2460="Male",VLOOKUP(H2460,'Shoe size conversion table'!$B$6:$D$22,3),VLOOKUP(H2460,'Shoe size conversion table'!$J$6:$L$22,3))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MONTH(C2460:C17427)</f>
        <v>11</v>
      </c>
      <c r="O2460" s="8" t="n">
        <f aca="false">K2460*(1-L2460)</f>
        <v>119.2</v>
      </c>
    </row>
    <row r="2461" customFormat="false" ht="11.4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IF(G2461="Male",VLOOKUP(H2461,'Shoe size conversion table'!$B$6:$D$22,2),VLOOKUP(H2461,'Shoe size conversion table'!$J$6:$L$22,2))</f>
        <v>44-45</v>
      </c>
      <c r="J2461" s="12" t="n">
        <f aca="false">IF(G2461="Male",VLOOKUP(H2461,'Shoe size conversion table'!$B$6:$D$22,3),VLOOKUP(H2461,'Shoe size conversion table'!$J$6:$L$22,3))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MONTH(C2461:C17428)</f>
        <v>11</v>
      </c>
      <c r="O2461" s="8" t="n">
        <f aca="false">K2461*(1-L2461)</f>
        <v>179</v>
      </c>
    </row>
    <row r="2462" customFormat="false" ht="11.4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IF(G2462="Male",VLOOKUP(H2462,'Shoe size conversion table'!$B$6:$D$22,2),VLOOKUP(H2462,'Shoe size conversion table'!$J$6:$L$22,2))</f>
        <v>42-43</v>
      </c>
      <c r="J2462" s="12" t="n">
        <f aca="false">IF(G2462="Male",VLOOKUP(H2462,'Shoe size conversion table'!$B$6:$D$22,3),VLOOKUP(H2462,'Shoe size conversion table'!$J$6:$L$22,3))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MONTH(C2462:C17429)</f>
        <v>11</v>
      </c>
      <c r="O2462" s="8" t="n">
        <f aca="false">K2462*(1-L2462)</f>
        <v>159</v>
      </c>
    </row>
    <row r="2463" customFormat="false" ht="11.4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IF(G2463="Male",VLOOKUP(H2463,'Shoe size conversion table'!$B$6:$D$22,2),VLOOKUP(H2463,'Shoe size conversion table'!$J$6:$L$22,2))</f>
        <v>43-44</v>
      </c>
      <c r="J2463" s="12" t="n">
        <f aca="false">IF(G2463="Male",VLOOKUP(H2463,'Shoe size conversion table'!$B$6:$D$22,3),VLOOKUP(H2463,'Shoe size conversion table'!$J$6:$L$22,3))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MONTH(C2463:C17430)</f>
        <v>11</v>
      </c>
      <c r="O2463" s="8" t="n">
        <f aca="false">K2463*(1-L2463)</f>
        <v>103.2</v>
      </c>
    </row>
    <row r="2464" customFormat="false" ht="11.4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IF(G2464="Male",VLOOKUP(H2464,'Shoe size conversion table'!$B$6:$D$22,2),VLOOKUP(H2464,'Shoe size conversion table'!$J$6:$L$22,2))</f>
        <v>43</v>
      </c>
      <c r="J2464" s="12" t="n">
        <f aca="false">IF(G2464="Male",VLOOKUP(H2464,'Shoe size conversion table'!$B$6:$D$22,3),VLOOKUP(H2464,'Shoe size conversion table'!$J$6:$L$22,3))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MONTH(C2464:C17431)</f>
        <v>11</v>
      </c>
      <c r="O2464" s="8" t="n">
        <f aca="false">K2464*(1-L2464)</f>
        <v>189</v>
      </c>
    </row>
    <row r="2465" customFormat="false" ht="11.4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IF(G2465="Male",VLOOKUP(H2465,'Shoe size conversion table'!$B$6:$D$22,2),VLOOKUP(H2465,'Shoe size conversion table'!$J$6:$L$22,2))</f>
        <v>40-41</v>
      </c>
      <c r="J2465" s="12" t="n">
        <f aca="false">IF(G2465="Male",VLOOKUP(H2465,'Shoe size conversion table'!$B$6:$D$22,3),VLOOKUP(H2465,'Shoe size conversion table'!$J$6:$L$22,3))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MONTH(C2465:C17432)</f>
        <v>11</v>
      </c>
      <c r="O2465" s="8" t="n">
        <f aca="false">K2465*(1-L2465)</f>
        <v>189</v>
      </c>
    </row>
    <row r="2466" customFormat="false" ht="11.4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IF(G2466="Male",VLOOKUP(H2466,'Shoe size conversion table'!$B$6:$D$22,2),VLOOKUP(H2466,'Shoe size conversion table'!$J$6:$L$22,2))</f>
        <v>42-43</v>
      </c>
      <c r="J2466" s="12" t="n">
        <f aca="false">IF(G2466="Male",VLOOKUP(H2466,'Shoe size conversion table'!$B$6:$D$22,3),VLOOKUP(H2466,'Shoe size conversion table'!$J$6:$L$22,3))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MONTH(C2466:C17433)</f>
        <v>11</v>
      </c>
      <c r="O2466" s="8" t="n">
        <f aca="false">K2466*(1-L2466)</f>
        <v>143.1</v>
      </c>
    </row>
    <row r="2467" customFormat="false" ht="11.4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IF(G2467="Male",VLOOKUP(H2467,'Shoe size conversion table'!$B$6:$D$22,2),VLOOKUP(H2467,'Shoe size conversion table'!$J$6:$L$22,2))</f>
        <v>43-44</v>
      </c>
      <c r="J2467" s="12" t="n">
        <f aca="false">IF(G2467="Male",VLOOKUP(H2467,'Shoe size conversion table'!$B$6:$D$22,3),VLOOKUP(H2467,'Shoe size conversion table'!$J$6:$L$22,3))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MONTH(C2467:C17434)</f>
        <v>11</v>
      </c>
      <c r="O2467" s="8" t="n">
        <f aca="false">K2467*(1-L2467)</f>
        <v>179</v>
      </c>
    </row>
    <row r="2468" customFormat="false" ht="11.4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IF(G2468="Male",VLOOKUP(H2468,'Shoe size conversion table'!$B$6:$D$22,2),VLOOKUP(H2468,'Shoe size conversion table'!$J$6:$L$22,2))</f>
        <v>40</v>
      </c>
      <c r="J2468" s="12" t="n">
        <f aca="false">IF(G2468="Male",VLOOKUP(H2468,'Shoe size conversion table'!$B$6:$D$22,3),VLOOKUP(H2468,'Shoe size conversion table'!$J$6:$L$22,3))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MONTH(C2468:C17435)</f>
        <v>11</v>
      </c>
      <c r="O2468" s="8" t="n">
        <f aca="false">K2468*(1-L2468)</f>
        <v>179</v>
      </c>
    </row>
    <row r="2469" customFormat="false" ht="11.4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IF(G2469="Male",VLOOKUP(H2469,'Shoe size conversion table'!$B$6:$D$22,2),VLOOKUP(H2469,'Shoe size conversion table'!$J$6:$L$22,2))</f>
        <v>41</v>
      </c>
      <c r="J2469" s="12" t="n">
        <f aca="false">IF(G2469="Male",VLOOKUP(H2469,'Shoe size conversion table'!$B$6:$D$22,3),VLOOKUP(H2469,'Shoe size conversion table'!$J$6:$L$22,3))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MONTH(C2469:C17436)</f>
        <v>11</v>
      </c>
      <c r="O2469" s="8" t="n">
        <f aca="false">K2469*(1-L2469)</f>
        <v>151.2</v>
      </c>
    </row>
    <row r="2470" customFormat="false" ht="11.4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IF(G2470="Male",VLOOKUP(H2470,'Shoe size conversion table'!$B$6:$D$22,2),VLOOKUP(H2470,'Shoe size conversion table'!$J$6:$L$22,2))</f>
        <v>43-44</v>
      </c>
      <c r="J2470" s="12" t="n">
        <f aca="false">IF(G2470="Male",VLOOKUP(H2470,'Shoe size conversion table'!$B$6:$D$22,3),VLOOKUP(H2470,'Shoe size conversion table'!$J$6:$L$22,3))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MONTH(C2470:C17437)</f>
        <v>11</v>
      </c>
      <c r="O2470" s="8" t="n">
        <f aca="false">K2470*(1-L2470)</f>
        <v>103.2</v>
      </c>
    </row>
    <row r="2471" customFormat="false" ht="11.4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IF(G2471="Male",VLOOKUP(H2471,'Shoe size conversion table'!$B$6:$D$22,2),VLOOKUP(H2471,'Shoe size conversion table'!$J$6:$L$22,2))</f>
        <v>38-39</v>
      </c>
      <c r="J2471" s="12" t="n">
        <f aca="false">IF(G2471="Male",VLOOKUP(H2471,'Shoe size conversion table'!$B$6:$D$22,3),VLOOKUP(H2471,'Shoe size conversion table'!$J$6:$L$22,3))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MONTH(C2471:C17438)</f>
        <v>11</v>
      </c>
      <c r="O2471" s="8" t="n">
        <f aca="false">K2471*(1-L2471)</f>
        <v>127.2</v>
      </c>
    </row>
    <row r="2472" customFormat="false" ht="11.4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IF(G2472="Male",VLOOKUP(H2472,'Shoe size conversion table'!$B$6:$D$22,2),VLOOKUP(H2472,'Shoe size conversion table'!$J$6:$L$22,2))</f>
        <v>38-39</v>
      </c>
      <c r="J2472" s="12" t="n">
        <f aca="false">IF(G2472="Male",VLOOKUP(H2472,'Shoe size conversion table'!$B$6:$D$22,3),VLOOKUP(H2472,'Shoe size conversion table'!$J$6:$L$22,3))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MONTH(C2472:C17439)</f>
        <v>11</v>
      </c>
      <c r="O2472" s="8" t="n">
        <f aca="false">K2472*(1-L2472)</f>
        <v>125.3</v>
      </c>
    </row>
    <row r="2473" customFormat="false" ht="11.4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IF(G2473="Male",VLOOKUP(H2473,'Shoe size conversion table'!$B$6:$D$22,2),VLOOKUP(H2473,'Shoe size conversion table'!$J$6:$L$22,2))</f>
        <v>44</v>
      </c>
      <c r="J2473" s="12" t="n">
        <f aca="false">IF(G2473="Male",VLOOKUP(H2473,'Shoe size conversion table'!$B$6:$D$22,3),VLOOKUP(H2473,'Shoe size conversion table'!$J$6:$L$22,3))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MONTH(C2473:C17440)</f>
        <v>11</v>
      </c>
      <c r="O2473" s="8" t="n">
        <f aca="false">K2473*(1-L2473)</f>
        <v>152.1</v>
      </c>
    </row>
    <row r="2474" customFormat="false" ht="11.4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IF(G2474="Male",VLOOKUP(H2474,'Shoe size conversion table'!$B$6:$D$22,2),VLOOKUP(H2474,'Shoe size conversion table'!$J$6:$L$22,2))</f>
        <v>43-44</v>
      </c>
      <c r="J2474" s="12" t="n">
        <f aca="false">IF(G2474="Male",VLOOKUP(H2474,'Shoe size conversion table'!$B$6:$D$22,3),VLOOKUP(H2474,'Shoe size conversion table'!$J$6:$L$22,3))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MONTH(C2474:C17441)</f>
        <v>11</v>
      </c>
      <c r="O2474" s="8" t="n">
        <f aca="false">K2474*(1-L2474)</f>
        <v>94.5</v>
      </c>
    </row>
    <row r="2475" customFormat="false" ht="11.4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IF(G2475="Male",VLOOKUP(H2475,'Shoe size conversion table'!$B$6:$D$22,2),VLOOKUP(H2475,'Shoe size conversion table'!$J$6:$L$22,2))</f>
        <v>43</v>
      </c>
      <c r="J2475" s="12" t="n">
        <f aca="false">IF(G2475="Male",VLOOKUP(H2475,'Shoe size conversion table'!$B$6:$D$22,3),VLOOKUP(H2475,'Shoe size conversion table'!$J$6:$L$22,3))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MONTH(C2475:C17442)</f>
        <v>11</v>
      </c>
      <c r="O2475" s="8" t="n">
        <f aca="false">K2475*(1-L2475)</f>
        <v>111.3</v>
      </c>
    </row>
    <row r="2476" customFormat="false" ht="11.4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IF(G2476="Male",VLOOKUP(H2476,'Shoe size conversion table'!$B$6:$D$22,2),VLOOKUP(H2476,'Shoe size conversion table'!$J$6:$L$22,2))</f>
        <v>41</v>
      </c>
      <c r="J2476" s="12" t="n">
        <f aca="false">IF(G2476="Male",VLOOKUP(H2476,'Shoe size conversion table'!$B$6:$D$22,3),VLOOKUP(H2476,'Shoe size conversion table'!$J$6:$L$22,3))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MONTH(C2476:C17443)</f>
        <v>11</v>
      </c>
      <c r="O2476" s="8" t="n">
        <f aca="false">K2476*(1-L2476)</f>
        <v>151.2</v>
      </c>
    </row>
    <row r="2477" customFormat="false" ht="11.4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IF(G2477="Male",VLOOKUP(H2477,'Shoe size conversion table'!$B$6:$D$22,2),VLOOKUP(H2477,'Shoe size conversion table'!$J$6:$L$22,2))</f>
        <v>38-39</v>
      </c>
      <c r="J2477" s="12" t="n">
        <f aca="false">IF(G2477="Male",VLOOKUP(H2477,'Shoe size conversion table'!$B$6:$D$22,3),VLOOKUP(H2477,'Shoe size conversion table'!$J$6:$L$22,3))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MONTH(C2477:C17444)</f>
        <v>11</v>
      </c>
      <c r="O2477" s="8" t="n">
        <f aca="false">K2477*(1-L2477)</f>
        <v>139.3</v>
      </c>
    </row>
    <row r="2478" customFormat="false" ht="11.4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IF(G2478="Male",VLOOKUP(H2478,'Shoe size conversion table'!$B$6:$D$22,2),VLOOKUP(H2478,'Shoe size conversion table'!$J$6:$L$22,2))</f>
        <v>42-43</v>
      </c>
      <c r="J2478" s="12" t="n">
        <f aca="false">IF(G2478="Male",VLOOKUP(H2478,'Shoe size conversion table'!$B$6:$D$22,3),VLOOKUP(H2478,'Shoe size conversion table'!$J$6:$L$22,3))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MONTH(C2478:C17445)</f>
        <v>11</v>
      </c>
      <c r="O2478" s="8" t="n">
        <f aca="false">K2478*(1-L2478)</f>
        <v>143.1</v>
      </c>
    </row>
    <row r="2479" customFormat="false" ht="11.4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IF(G2479="Male",VLOOKUP(H2479,'Shoe size conversion table'!$B$6:$D$22,2),VLOOKUP(H2479,'Shoe size conversion table'!$J$6:$L$22,2))</f>
        <v>37-38</v>
      </c>
      <c r="J2479" s="12" t="n">
        <f aca="false">IF(G2479="Male",VLOOKUP(H2479,'Shoe size conversion table'!$B$6:$D$22,3),VLOOKUP(H2479,'Shoe size conversion table'!$J$6:$L$22,3))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MONTH(C2479:C17446)</f>
        <v>11</v>
      </c>
      <c r="O2479" s="8" t="n">
        <f aca="false">K2479*(1-L2479)</f>
        <v>189</v>
      </c>
    </row>
    <row r="2480" customFormat="false" ht="11.4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IF(G2480="Male",VLOOKUP(H2480,'Shoe size conversion table'!$B$6:$D$22,2),VLOOKUP(H2480,'Shoe size conversion table'!$J$6:$L$22,2))</f>
        <v>40-41</v>
      </c>
      <c r="J2480" s="12" t="n">
        <f aca="false">IF(G2480="Male",VLOOKUP(H2480,'Shoe size conversion table'!$B$6:$D$22,3),VLOOKUP(H2480,'Shoe size conversion table'!$J$6:$L$22,3))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MONTH(C2480:C17447)</f>
        <v>11</v>
      </c>
      <c r="O2480" s="8" t="n">
        <f aca="false">K2480*(1-L2480)</f>
        <v>129</v>
      </c>
    </row>
    <row r="2481" customFormat="false" ht="11.4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IF(G2481="Male",VLOOKUP(H2481,'Shoe size conversion table'!$B$6:$D$22,2),VLOOKUP(H2481,'Shoe size conversion table'!$J$6:$L$22,2))</f>
        <v>38-39</v>
      </c>
      <c r="J2481" s="12" t="n">
        <f aca="false">IF(G2481="Male",VLOOKUP(H2481,'Shoe size conversion table'!$B$6:$D$22,3),VLOOKUP(H2481,'Shoe size conversion table'!$J$6:$L$22,3))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MONTH(C2481:C17448)</f>
        <v>11</v>
      </c>
      <c r="O2481" s="8" t="n">
        <f aca="false">K2481*(1-L2481)</f>
        <v>189</v>
      </c>
    </row>
    <row r="2482" customFormat="false" ht="11.4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IF(G2482="Male",VLOOKUP(H2482,'Shoe size conversion table'!$B$6:$D$22,2),VLOOKUP(H2482,'Shoe size conversion table'!$J$6:$L$22,2))</f>
        <v>39</v>
      </c>
      <c r="J2482" s="12" t="n">
        <f aca="false">IF(G2482="Male",VLOOKUP(H2482,'Shoe size conversion table'!$B$6:$D$22,3),VLOOKUP(H2482,'Shoe size conversion table'!$J$6:$L$22,3))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MONTH(C2482:C17449)</f>
        <v>11</v>
      </c>
      <c r="O2482" s="8" t="n">
        <f aca="false">K2482*(1-L2482)</f>
        <v>199</v>
      </c>
    </row>
    <row r="2483" customFormat="false" ht="11.4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IF(G2483="Male",VLOOKUP(H2483,'Shoe size conversion table'!$B$6:$D$22,2),VLOOKUP(H2483,'Shoe size conversion table'!$J$6:$L$22,2))</f>
        <v>39-40</v>
      </c>
      <c r="J2483" s="12" t="n">
        <f aca="false">IF(G2483="Male",VLOOKUP(H2483,'Shoe size conversion table'!$B$6:$D$22,3),VLOOKUP(H2483,'Shoe size conversion table'!$J$6:$L$22,3))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MONTH(C2483:C17450)</f>
        <v>11</v>
      </c>
      <c r="O2483" s="8" t="n">
        <f aca="false">K2483*(1-L2483)</f>
        <v>129</v>
      </c>
    </row>
    <row r="2484" customFormat="false" ht="11.4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IF(G2484="Male",VLOOKUP(H2484,'Shoe size conversion table'!$B$6:$D$22,2),VLOOKUP(H2484,'Shoe size conversion table'!$J$6:$L$22,2))</f>
        <v>38-39</v>
      </c>
      <c r="J2484" s="12" t="n">
        <f aca="false">IF(G2484="Male",VLOOKUP(H2484,'Shoe size conversion table'!$B$6:$D$22,3),VLOOKUP(H2484,'Shoe size conversion table'!$J$6:$L$22,3))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MONTH(C2484:C17451)</f>
        <v>11</v>
      </c>
      <c r="O2484" s="8" t="n">
        <f aca="false">K2484*(1-L2484)</f>
        <v>139</v>
      </c>
    </row>
    <row r="2485" customFormat="false" ht="11.4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IF(G2485="Male",VLOOKUP(H2485,'Shoe size conversion table'!$B$6:$D$22,2),VLOOKUP(H2485,'Shoe size conversion table'!$J$6:$L$22,2))</f>
        <v>37-38</v>
      </c>
      <c r="J2485" s="12" t="n">
        <f aca="false">IF(G2485="Male",VLOOKUP(H2485,'Shoe size conversion table'!$B$6:$D$22,3),VLOOKUP(H2485,'Shoe size conversion table'!$J$6:$L$22,3))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MONTH(C2485:C17452)</f>
        <v>11</v>
      </c>
      <c r="O2485" s="8" t="n">
        <f aca="false">K2485*(1-L2485)</f>
        <v>189</v>
      </c>
    </row>
    <row r="2486" customFormat="false" ht="11.4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IF(G2486="Male",VLOOKUP(H2486,'Shoe size conversion table'!$B$6:$D$22,2),VLOOKUP(H2486,'Shoe size conversion table'!$J$6:$L$22,2))</f>
        <v>43-44</v>
      </c>
      <c r="J2486" s="12" t="n">
        <f aca="false">IF(G2486="Male",VLOOKUP(H2486,'Shoe size conversion table'!$B$6:$D$22,3),VLOOKUP(H2486,'Shoe size conversion table'!$J$6:$L$22,3))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MONTH(C2486:C17453)</f>
        <v>11</v>
      </c>
      <c r="O2486" s="8" t="n">
        <f aca="false">K2486*(1-L2486)</f>
        <v>199</v>
      </c>
    </row>
    <row r="2487" customFormat="false" ht="11.4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IF(G2487="Male",VLOOKUP(H2487,'Shoe size conversion table'!$B$6:$D$22,2),VLOOKUP(H2487,'Shoe size conversion table'!$J$6:$L$22,2))</f>
        <v>43-44</v>
      </c>
      <c r="J2487" s="12" t="n">
        <f aca="false">IF(G2487="Male",VLOOKUP(H2487,'Shoe size conversion table'!$B$6:$D$22,3),VLOOKUP(H2487,'Shoe size conversion table'!$J$6:$L$22,3))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MONTH(C2487:C17454)</f>
        <v>11</v>
      </c>
      <c r="O2487" s="8" t="n">
        <f aca="false">K2487*(1-L2487)</f>
        <v>179</v>
      </c>
    </row>
    <row r="2488" customFormat="false" ht="11.4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IF(G2488="Male",VLOOKUP(H2488,'Shoe size conversion table'!$B$6:$D$22,2),VLOOKUP(H2488,'Shoe size conversion table'!$J$6:$L$22,2))</f>
        <v>39</v>
      </c>
      <c r="J2488" s="12" t="n">
        <f aca="false">IF(G2488="Male",VLOOKUP(H2488,'Shoe size conversion table'!$B$6:$D$22,3),VLOOKUP(H2488,'Shoe size conversion table'!$J$6:$L$22,3))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MONTH(C2488:C17455)</f>
        <v>11</v>
      </c>
      <c r="O2488" s="8" t="n">
        <f aca="false">K2488*(1-L2488)</f>
        <v>143.2</v>
      </c>
    </row>
    <row r="2489" customFormat="false" ht="11.4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IF(G2489="Male",VLOOKUP(H2489,'Shoe size conversion table'!$B$6:$D$22,2),VLOOKUP(H2489,'Shoe size conversion table'!$J$6:$L$22,2))</f>
        <v>40</v>
      </c>
      <c r="J2489" s="12" t="n">
        <f aca="false">IF(G2489="Male",VLOOKUP(H2489,'Shoe size conversion table'!$B$6:$D$22,3),VLOOKUP(H2489,'Shoe size conversion table'!$J$6:$L$22,3))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MONTH(C2489:C17456)</f>
        <v>11</v>
      </c>
      <c r="O2489" s="8" t="n">
        <f aca="false">K2489*(1-L2489)</f>
        <v>111.2</v>
      </c>
    </row>
    <row r="2490" customFormat="false" ht="11.4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IF(G2490="Male",VLOOKUP(H2490,'Shoe size conversion table'!$B$6:$D$22,2),VLOOKUP(H2490,'Shoe size conversion table'!$J$6:$L$22,2))</f>
        <v>43-44</v>
      </c>
      <c r="J2490" s="12" t="n">
        <f aca="false">IF(G2490="Male",VLOOKUP(H2490,'Shoe size conversion table'!$B$6:$D$22,3),VLOOKUP(H2490,'Shoe size conversion table'!$J$6:$L$22,3))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MONTH(C2490:C17457)</f>
        <v>11</v>
      </c>
      <c r="O2490" s="8" t="n">
        <f aca="false">K2490*(1-L2490)</f>
        <v>69.5</v>
      </c>
    </row>
    <row r="2491" customFormat="false" ht="11.4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IF(G2491="Male",VLOOKUP(H2491,'Shoe size conversion table'!$B$6:$D$22,2),VLOOKUP(H2491,'Shoe size conversion table'!$J$6:$L$22,2))</f>
        <v>43</v>
      </c>
      <c r="J2491" s="12" t="n">
        <f aca="false">IF(G2491="Male",VLOOKUP(H2491,'Shoe size conversion table'!$B$6:$D$22,3),VLOOKUP(H2491,'Shoe size conversion table'!$J$6:$L$22,3))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MONTH(C2491:C17458)</f>
        <v>11</v>
      </c>
      <c r="O2491" s="8" t="n">
        <f aca="false">K2491*(1-L2491)</f>
        <v>189</v>
      </c>
    </row>
    <row r="2492" customFormat="false" ht="11.4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IF(G2492="Male",VLOOKUP(H2492,'Shoe size conversion table'!$B$6:$D$22,2),VLOOKUP(H2492,'Shoe size conversion table'!$J$6:$L$22,2))</f>
        <v>44-45</v>
      </c>
      <c r="J2492" s="12" t="n">
        <f aca="false">IF(G2492="Male",VLOOKUP(H2492,'Shoe size conversion table'!$B$6:$D$22,3),VLOOKUP(H2492,'Shoe size conversion table'!$J$6:$L$22,3))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MONTH(C2492:C17459)</f>
        <v>11</v>
      </c>
      <c r="O2492" s="8" t="n">
        <f aca="false">K2492*(1-L2492)</f>
        <v>74.5</v>
      </c>
    </row>
    <row r="2493" customFormat="false" ht="11.4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IF(G2493="Male",VLOOKUP(H2493,'Shoe size conversion table'!$B$6:$D$22,2),VLOOKUP(H2493,'Shoe size conversion table'!$J$6:$L$22,2))</f>
        <v>43-44</v>
      </c>
      <c r="J2493" s="12" t="n">
        <f aca="false">IF(G2493="Male",VLOOKUP(H2493,'Shoe size conversion table'!$B$6:$D$22,3),VLOOKUP(H2493,'Shoe size conversion table'!$J$6:$L$22,3))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MONTH(C2493:C17460)</f>
        <v>11</v>
      </c>
      <c r="O2493" s="8" t="n">
        <f aca="false">K2493*(1-L2493)</f>
        <v>199</v>
      </c>
    </row>
    <row r="2494" customFormat="false" ht="11.4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IF(G2494="Male",VLOOKUP(H2494,'Shoe size conversion table'!$B$6:$D$22,2),VLOOKUP(H2494,'Shoe size conversion table'!$J$6:$L$22,2))</f>
        <v>42-43</v>
      </c>
      <c r="J2494" s="12" t="n">
        <f aca="false">IF(G2494="Male",VLOOKUP(H2494,'Shoe size conversion table'!$B$6:$D$22,3),VLOOKUP(H2494,'Shoe size conversion table'!$J$6:$L$22,3))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MONTH(C2494:C17461)</f>
        <v>11</v>
      </c>
      <c r="O2494" s="8" t="n">
        <f aca="false">K2494*(1-L2494)</f>
        <v>84.5</v>
      </c>
    </row>
    <row r="2495" customFormat="false" ht="11.4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IF(G2495="Male",VLOOKUP(H2495,'Shoe size conversion table'!$B$6:$D$22,2),VLOOKUP(H2495,'Shoe size conversion table'!$J$6:$L$22,2))</f>
        <v>43</v>
      </c>
      <c r="J2495" s="12" t="n">
        <f aca="false">IF(G2495="Male",VLOOKUP(H2495,'Shoe size conversion table'!$B$6:$D$22,3),VLOOKUP(H2495,'Shoe size conversion table'!$J$6:$L$22,3))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MONTH(C2495:C17462)</f>
        <v>11</v>
      </c>
      <c r="O2495" s="8" t="n">
        <f aca="false">K2495*(1-L2495)</f>
        <v>129</v>
      </c>
    </row>
    <row r="2496" customFormat="false" ht="11.4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IF(G2496="Male",VLOOKUP(H2496,'Shoe size conversion table'!$B$6:$D$22,2),VLOOKUP(H2496,'Shoe size conversion table'!$J$6:$L$22,2))</f>
        <v>41</v>
      </c>
      <c r="J2496" s="12" t="n">
        <f aca="false">IF(G2496="Male",VLOOKUP(H2496,'Shoe size conversion table'!$B$6:$D$22,3),VLOOKUP(H2496,'Shoe size conversion table'!$J$6:$L$22,3))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MONTH(C2496:C17463)</f>
        <v>11</v>
      </c>
      <c r="O2496" s="8" t="n">
        <f aca="false">K2496*(1-L2496)</f>
        <v>179</v>
      </c>
    </row>
    <row r="2497" customFormat="false" ht="11.4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IF(G2497="Male",VLOOKUP(H2497,'Shoe size conversion table'!$B$6:$D$22,2),VLOOKUP(H2497,'Shoe size conversion table'!$J$6:$L$22,2))</f>
        <v>39-40</v>
      </c>
      <c r="J2497" s="12" t="n">
        <f aca="false">IF(G2497="Male",VLOOKUP(H2497,'Shoe size conversion table'!$B$6:$D$22,3),VLOOKUP(H2497,'Shoe size conversion table'!$J$6:$L$22,3))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MONTH(C2497:C17464)</f>
        <v>11</v>
      </c>
      <c r="O2497" s="8" t="n">
        <f aca="false">K2497*(1-L2497)</f>
        <v>129</v>
      </c>
    </row>
    <row r="2498" customFormat="false" ht="11.4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IF(G2498="Male",VLOOKUP(H2498,'Shoe size conversion table'!$B$6:$D$22,2),VLOOKUP(H2498,'Shoe size conversion table'!$J$6:$L$22,2))</f>
        <v>42</v>
      </c>
      <c r="J2498" s="12" t="n">
        <f aca="false">IF(G2498="Male",VLOOKUP(H2498,'Shoe size conversion table'!$B$6:$D$22,3),VLOOKUP(H2498,'Shoe size conversion table'!$J$6:$L$22,3))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MONTH(C2498:C17465)</f>
        <v>11</v>
      </c>
      <c r="O2498" s="8" t="n">
        <f aca="false">K2498*(1-L2498)</f>
        <v>139</v>
      </c>
    </row>
    <row r="2499" customFormat="false" ht="11.4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IF(G2499="Male",VLOOKUP(H2499,'Shoe size conversion table'!$B$6:$D$22,2),VLOOKUP(H2499,'Shoe size conversion table'!$J$6:$L$22,2))</f>
        <v>43-44</v>
      </c>
      <c r="J2499" s="12" t="n">
        <f aca="false">IF(G2499="Male",VLOOKUP(H2499,'Shoe size conversion table'!$B$6:$D$22,3),VLOOKUP(H2499,'Shoe size conversion table'!$J$6:$L$22,3))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MONTH(C2499:C17466)</f>
        <v>11</v>
      </c>
      <c r="O2499" s="8" t="n">
        <f aca="false">K2499*(1-L2499)</f>
        <v>103.2</v>
      </c>
    </row>
    <row r="2500" customFormat="false" ht="11.4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IF(G2500="Male",VLOOKUP(H2500,'Shoe size conversion table'!$B$6:$D$22,2),VLOOKUP(H2500,'Shoe size conversion table'!$J$6:$L$22,2))</f>
        <v>38</v>
      </c>
      <c r="J2500" s="12" t="n">
        <f aca="false">IF(G2500="Male",VLOOKUP(H2500,'Shoe size conversion table'!$B$6:$D$22,3),VLOOKUP(H2500,'Shoe size conversion table'!$J$6:$L$22,3))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MONTH(C2500:C17467)</f>
        <v>11</v>
      </c>
      <c r="O2500" s="8" t="n">
        <f aca="false">K2500*(1-L2500)</f>
        <v>139</v>
      </c>
    </row>
    <row r="2501" customFormat="false" ht="11.4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IF(G2501="Male",VLOOKUP(H2501,'Shoe size conversion table'!$B$6:$D$22,2),VLOOKUP(H2501,'Shoe size conversion table'!$J$6:$L$22,2))</f>
        <v>39</v>
      </c>
      <c r="J2501" s="12" t="n">
        <f aca="false">IF(G2501="Male",VLOOKUP(H2501,'Shoe size conversion table'!$B$6:$D$22,3),VLOOKUP(H2501,'Shoe size conversion table'!$J$6:$L$22,3))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MONTH(C2501:C17468)</f>
        <v>11</v>
      </c>
      <c r="O2501" s="8" t="n">
        <f aca="false">K2501*(1-L2501)</f>
        <v>99.5</v>
      </c>
    </row>
    <row r="2502" customFormat="false" ht="11.4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IF(G2502="Male",VLOOKUP(H2502,'Shoe size conversion table'!$B$6:$D$22,2),VLOOKUP(H2502,'Shoe size conversion table'!$J$6:$L$22,2))</f>
        <v>40-41</v>
      </c>
      <c r="J2502" s="12" t="n">
        <f aca="false">IF(G2502="Male",VLOOKUP(H2502,'Shoe size conversion table'!$B$6:$D$22,3),VLOOKUP(H2502,'Shoe size conversion table'!$J$6:$L$22,3))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MONTH(C2502:C17469)</f>
        <v>11</v>
      </c>
      <c r="O2502" s="8" t="n">
        <f aca="false">K2502*(1-L2502)</f>
        <v>132.3</v>
      </c>
    </row>
    <row r="2503" customFormat="false" ht="11.4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IF(G2503="Male",VLOOKUP(H2503,'Shoe size conversion table'!$B$6:$D$22,2),VLOOKUP(H2503,'Shoe size conversion table'!$J$6:$L$22,2))</f>
        <v>41</v>
      </c>
      <c r="J2503" s="12" t="n">
        <f aca="false">IF(G2503="Male",VLOOKUP(H2503,'Shoe size conversion table'!$B$6:$D$22,3),VLOOKUP(H2503,'Shoe size conversion table'!$J$6:$L$22,3))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MONTH(C2503:C17470)</f>
        <v>11</v>
      </c>
      <c r="O2503" s="8" t="n">
        <f aca="false">K2503*(1-L2503)</f>
        <v>159.2</v>
      </c>
    </row>
    <row r="2504" customFormat="false" ht="11.4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IF(G2504="Male",VLOOKUP(H2504,'Shoe size conversion table'!$B$6:$D$22,2),VLOOKUP(H2504,'Shoe size conversion table'!$J$6:$L$22,2))</f>
        <v>43</v>
      </c>
      <c r="J2504" s="12" t="n">
        <f aca="false">IF(G2504="Male",VLOOKUP(H2504,'Shoe size conversion table'!$B$6:$D$22,3),VLOOKUP(H2504,'Shoe size conversion table'!$J$6:$L$22,3))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MONTH(C2504:C17471)</f>
        <v>11</v>
      </c>
      <c r="O2504" s="8" t="n">
        <f aca="false">K2504*(1-L2504)</f>
        <v>189</v>
      </c>
    </row>
    <row r="2505" customFormat="false" ht="11.4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IF(G2505="Male",VLOOKUP(H2505,'Shoe size conversion table'!$B$6:$D$22,2),VLOOKUP(H2505,'Shoe size conversion table'!$J$6:$L$22,2))</f>
        <v>40</v>
      </c>
      <c r="J2505" s="12" t="n">
        <f aca="false">IF(G2505="Male",VLOOKUP(H2505,'Shoe size conversion table'!$B$6:$D$22,3),VLOOKUP(H2505,'Shoe size conversion table'!$J$6:$L$22,3))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MONTH(C2505:C17472)</f>
        <v>11</v>
      </c>
      <c r="O2505" s="8" t="n">
        <f aca="false">K2505*(1-L2505)</f>
        <v>111.2</v>
      </c>
    </row>
    <row r="2506" customFormat="false" ht="11.4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IF(G2506="Male",VLOOKUP(H2506,'Shoe size conversion table'!$B$6:$D$22,2),VLOOKUP(H2506,'Shoe size conversion table'!$J$6:$L$22,2))</f>
        <v>38</v>
      </c>
      <c r="J2506" s="12" t="n">
        <f aca="false">IF(G2506="Male",VLOOKUP(H2506,'Shoe size conversion table'!$B$6:$D$22,3),VLOOKUP(H2506,'Shoe size conversion table'!$J$6:$L$22,3))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MONTH(C2506:C17473)</f>
        <v>11</v>
      </c>
      <c r="O2506" s="8" t="n">
        <f aca="false">K2506*(1-L2506)</f>
        <v>90.3</v>
      </c>
    </row>
    <row r="2507" customFormat="false" ht="11.4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IF(G2507="Male",VLOOKUP(H2507,'Shoe size conversion table'!$B$6:$D$22,2),VLOOKUP(H2507,'Shoe size conversion table'!$J$6:$L$22,2))</f>
        <v>42-43</v>
      </c>
      <c r="J2507" s="12" t="n">
        <f aca="false">IF(G2507="Male",VLOOKUP(H2507,'Shoe size conversion table'!$B$6:$D$22,3),VLOOKUP(H2507,'Shoe size conversion table'!$J$6:$L$22,3))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MONTH(C2507:C17474)</f>
        <v>11</v>
      </c>
      <c r="O2507" s="8" t="n">
        <f aca="false">K2507*(1-L2507)</f>
        <v>143.2</v>
      </c>
    </row>
    <row r="2508" customFormat="false" ht="11.4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IF(G2508="Male",VLOOKUP(H2508,'Shoe size conversion table'!$B$6:$D$22,2),VLOOKUP(H2508,'Shoe size conversion table'!$J$6:$L$22,2))</f>
        <v>39</v>
      </c>
      <c r="J2508" s="12" t="n">
        <f aca="false">IF(G2508="Male",VLOOKUP(H2508,'Shoe size conversion table'!$B$6:$D$22,3),VLOOKUP(H2508,'Shoe size conversion table'!$J$6:$L$22,3))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MONTH(C2508:C17475)</f>
        <v>11</v>
      </c>
      <c r="O2508" s="8" t="n">
        <f aca="false">K2508*(1-L2508)</f>
        <v>199</v>
      </c>
    </row>
    <row r="2509" customFormat="false" ht="11.4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IF(G2509="Male",VLOOKUP(H2509,'Shoe size conversion table'!$B$6:$D$22,2),VLOOKUP(H2509,'Shoe size conversion table'!$J$6:$L$22,2))</f>
        <v>43-44</v>
      </c>
      <c r="J2509" s="12" t="n">
        <f aca="false">IF(G2509="Male",VLOOKUP(H2509,'Shoe size conversion table'!$B$6:$D$22,3),VLOOKUP(H2509,'Shoe size conversion table'!$J$6:$L$22,3))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MONTH(C2509:C17476)</f>
        <v>11</v>
      </c>
      <c r="O2509" s="8" t="n">
        <f aca="false">K2509*(1-L2509)</f>
        <v>119.2</v>
      </c>
    </row>
    <row r="2510" customFormat="false" ht="11.4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IF(G2510="Male",VLOOKUP(H2510,'Shoe size conversion table'!$B$6:$D$22,2),VLOOKUP(H2510,'Shoe size conversion table'!$J$6:$L$22,2))</f>
        <v>40</v>
      </c>
      <c r="J2510" s="12" t="n">
        <f aca="false">IF(G2510="Male",VLOOKUP(H2510,'Shoe size conversion table'!$B$6:$D$22,3),VLOOKUP(H2510,'Shoe size conversion table'!$J$6:$L$22,3))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MONTH(C2510:C17477)</f>
        <v>11</v>
      </c>
      <c r="O2510" s="8" t="n">
        <f aca="false">K2510*(1-L2510)</f>
        <v>179</v>
      </c>
    </row>
    <row r="2511" customFormat="false" ht="11.4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IF(G2511="Male",VLOOKUP(H2511,'Shoe size conversion table'!$B$6:$D$22,2),VLOOKUP(H2511,'Shoe size conversion table'!$J$6:$L$22,2))</f>
        <v>43</v>
      </c>
      <c r="J2511" s="12" t="n">
        <f aca="false">IF(G2511="Male",VLOOKUP(H2511,'Shoe size conversion table'!$B$6:$D$22,3),VLOOKUP(H2511,'Shoe size conversion table'!$J$6:$L$22,3))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MONTH(C2511:C17478)</f>
        <v>11</v>
      </c>
      <c r="O2511" s="8" t="n">
        <f aca="false">K2511*(1-L2511)</f>
        <v>159</v>
      </c>
    </row>
    <row r="2512" customFormat="false" ht="11.4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IF(G2512="Male",VLOOKUP(H2512,'Shoe size conversion table'!$B$6:$D$22,2),VLOOKUP(H2512,'Shoe size conversion table'!$J$6:$L$22,2))</f>
        <v>39-40</v>
      </c>
      <c r="J2512" s="12" t="n">
        <f aca="false">IF(G2512="Male",VLOOKUP(H2512,'Shoe size conversion table'!$B$6:$D$22,3),VLOOKUP(H2512,'Shoe size conversion table'!$J$6:$L$22,3))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MONTH(C2512:C17479)</f>
        <v>11</v>
      </c>
      <c r="O2512" s="8" t="n">
        <f aca="false">K2512*(1-L2512)</f>
        <v>125.1</v>
      </c>
    </row>
    <row r="2513" customFormat="false" ht="11.4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IF(G2513="Male",VLOOKUP(H2513,'Shoe size conversion table'!$B$6:$D$22,2),VLOOKUP(H2513,'Shoe size conversion table'!$J$6:$L$22,2))</f>
        <v>37-38</v>
      </c>
      <c r="J2513" s="12" t="n">
        <f aca="false">IF(G2513="Male",VLOOKUP(H2513,'Shoe size conversion table'!$B$6:$D$22,3),VLOOKUP(H2513,'Shoe size conversion table'!$J$6:$L$22,3))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MONTH(C2513:C17480)</f>
        <v>11</v>
      </c>
      <c r="O2513" s="8" t="n">
        <f aca="false">K2513*(1-L2513)</f>
        <v>79.5</v>
      </c>
    </row>
    <row r="2514" customFormat="false" ht="11.4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IF(G2514="Male",VLOOKUP(H2514,'Shoe size conversion table'!$B$6:$D$22,2),VLOOKUP(H2514,'Shoe size conversion table'!$J$6:$L$22,2))</f>
        <v>39</v>
      </c>
      <c r="J2514" s="12" t="n">
        <f aca="false">IF(G2514="Male",VLOOKUP(H2514,'Shoe size conversion table'!$B$6:$D$22,3),VLOOKUP(H2514,'Shoe size conversion table'!$J$6:$L$22,3))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MONTH(C2514:C17481)</f>
        <v>11</v>
      </c>
      <c r="O2514" s="8" t="n">
        <f aca="false">K2514*(1-L2514)</f>
        <v>151.2</v>
      </c>
    </row>
    <row r="2515" customFormat="false" ht="11.4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IF(G2515="Male",VLOOKUP(H2515,'Shoe size conversion table'!$B$6:$D$22,2),VLOOKUP(H2515,'Shoe size conversion table'!$J$6:$L$22,2))</f>
        <v>39</v>
      </c>
      <c r="J2515" s="12" t="n">
        <f aca="false">IF(G2515="Male",VLOOKUP(H2515,'Shoe size conversion table'!$B$6:$D$22,3),VLOOKUP(H2515,'Shoe size conversion table'!$J$6:$L$22,3))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MONTH(C2515:C17482)</f>
        <v>11</v>
      </c>
      <c r="O2515" s="8" t="n">
        <f aca="false">K2515*(1-L2515)</f>
        <v>169</v>
      </c>
    </row>
    <row r="2516" customFormat="false" ht="11.4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IF(G2516="Male",VLOOKUP(H2516,'Shoe size conversion table'!$B$6:$D$22,2),VLOOKUP(H2516,'Shoe size conversion table'!$J$6:$L$22,2))</f>
        <v>43</v>
      </c>
      <c r="J2516" s="12" t="n">
        <f aca="false">IF(G2516="Male",VLOOKUP(H2516,'Shoe size conversion table'!$B$6:$D$22,3),VLOOKUP(H2516,'Shoe size conversion table'!$J$6:$L$22,3))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MONTH(C2516:C17483)</f>
        <v>11</v>
      </c>
      <c r="O2516" s="8" t="n">
        <f aca="false">K2516*(1-L2516)</f>
        <v>99.5</v>
      </c>
    </row>
    <row r="2517" customFormat="false" ht="11.4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IF(G2517="Male",VLOOKUP(H2517,'Shoe size conversion table'!$B$6:$D$22,2),VLOOKUP(H2517,'Shoe size conversion table'!$J$6:$L$22,2))</f>
        <v>39-40</v>
      </c>
      <c r="J2517" s="12" t="n">
        <f aca="false">IF(G2517="Male",VLOOKUP(H2517,'Shoe size conversion table'!$B$6:$D$22,3),VLOOKUP(H2517,'Shoe size conversion table'!$J$6:$L$22,3))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MONTH(C2517:C17484)</f>
        <v>11</v>
      </c>
      <c r="O2517" s="8" t="n">
        <f aca="false">K2517*(1-L2517)</f>
        <v>129</v>
      </c>
    </row>
    <row r="2518" customFormat="false" ht="11.4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IF(G2518="Male",VLOOKUP(H2518,'Shoe size conversion table'!$B$6:$D$22,2),VLOOKUP(H2518,'Shoe size conversion table'!$J$6:$L$22,2))</f>
        <v>40-41</v>
      </c>
      <c r="J2518" s="12" t="n">
        <f aca="false">IF(G2518="Male",VLOOKUP(H2518,'Shoe size conversion table'!$B$6:$D$22,3),VLOOKUP(H2518,'Shoe size conversion table'!$J$6:$L$22,3))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MONTH(C2518:C17485)</f>
        <v>11</v>
      </c>
      <c r="O2518" s="8" t="n">
        <f aca="false">K2518*(1-L2518)</f>
        <v>169</v>
      </c>
    </row>
    <row r="2519" customFormat="false" ht="11.4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IF(G2519="Male",VLOOKUP(H2519,'Shoe size conversion table'!$B$6:$D$22,2),VLOOKUP(H2519,'Shoe size conversion table'!$J$6:$L$22,2))</f>
        <v>42</v>
      </c>
      <c r="J2519" s="12" t="n">
        <f aca="false">IF(G2519="Male",VLOOKUP(H2519,'Shoe size conversion table'!$B$6:$D$22,3),VLOOKUP(H2519,'Shoe size conversion table'!$J$6:$L$22,3))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MONTH(C2519:C17486)</f>
        <v>11</v>
      </c>
      <c r="O2519" s="8" t="n">
        <f aca="false">K2519*(1-L2519)</f>
        <v>159</v>
      </c>
    </row>
    <row r="2520" customFormat="false" ht="11.4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IF(G2520="Male",VLOOKUP(H2520,'Shoe size conversion table'!$B$6:$D$22,2),VLOOKUP(H2520,'Shoe size conversion table'!$J$6:$L$22,2))</f>
        <v>43-44</v>
      </c>
      <c r="J2520" s="12" t="n">
        <f aca="false">IF(G2520="Male",VLOOKUP(H2520,'Shoe size conversion table'!$B$6:$D$22,3),VLOOKUP(H2520,'Shoe size conversion table'!$J$6:$L$22,3))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MONTH(C2520:C17487)</f>
        <v>11</v>
      </c>
      <c r="O2520" s="8" t="n">
        <f aca="false">K2520*(1-L2520)</f>
        <v>94.5</v>
      </c>
    </row>
    <row r="2521" customFormat="false" ht="11.4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IF(G2521="Male",VLOOKUP(H2521,'Shoe size conversion table'!$B$6:$D$22,2),VLOOKUP(H2521,'Shoe size conversion table'!$J$6:$L$22,2))</f>
        <v>39</v>
      </c>
      <c r="J2521" s="12" t="n">
        <f aca="false">IF(G2521="Male",VLOOKUP(H2521,'Shoe size conversion table'!$B$6:$D$22,3),VLOOKUP(H2521,'Shoe size conversion table'!$J$6:$L$22,3))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MONTH(C2521:C17488)</f>
        <v>11</v>
      </c>
      <c r="O2521" s="8" t="n">
        <f aca="false">K2521*(1-L2521)</f>
        <v>169</v>
      </c>
    </row>
    <row r="2522" customFormat="false" ht="11.4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IF(G2522="Male",VLOOKUP(H2522,'Shoe size conversion table'!$B$6:$D$22,2),VLOOKUP(H2522,'Shoe size conversion table'!$J$6:$L$22,2))</f>
        <v>43</v>
      </c>
      <c r="J2522" s="12" t="n">
        <f aca="false">IF(G2522="Male",VLOOKUP(H2522,'Shoe size conversion table'!$B$6:$D$22,3),VLOOKUP(H2522,'Shoe size conversion table'!$J$6:$L$22,3))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MONTH(C2522:C17489)</f>
        <v>11</v>
      </c>
      <c r="O2522" s="8" t="n">
        <f aca="false">K2522*(1-L2522)</f>
        <v>189</v>
      </c>
    </row>
    <row r="2523" customFormat="false" ht="11.4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IF(G2523="Male",VLOOKUP(H2523,'Shoe size conversion table'!$B$6:$D$22,2),VLOOKUP(H2523,'Shoe size conversion table'!$J$6:$L$22,2))</f>
        <v>48</v>
      </c>
      <c r="J2523" s="12" t="n">
        <f aca="false">IF(G2523="Male",VLOOKUP(H2523,'Shoe size conversion table'!$B$6:$D$22,3),VLOOKUP(H2523,'Shoe size conversion table'!$J$6:$L$22,3))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MONTH(C2523:C17490)</f>
        <v>11</v>
      </c>
      <c r="O2523" s="8" t="n">
        <f aca="false">K2523*(1-L2523)</f>
        <v>189</v>
      </c>
    </row>
    <row r="2524" customFormat="false" ht="11.4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IF(G2524="Male",VLOOKUP(H2524,'Shoe size conversion table'!$B$6:$D$22,2),VLOOKUP(H2524,'Shoe size conversion table'!$J$6:$L$22,2))</f>
        <v>39-40</v>
      </c>
      <c r="J2524" s="12" t="n">
        <f aca="false">IF(G2524="Male",VLOOKUP(H2524,'Shoe size conversion table'!$B$6:$D$22,3),VLOOKUP(H2524,'Shoe size conversion table'!$J$6:$L$22,3))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MONTH(C2524:C17491)</f>
        <v>11</v>
      </c>
      <c r="O2524" s="8" t="n">
        <f aca="false">K2524*(1-L2524)</f>
        <v>189</v>
      </c>
    </row>
    <row r="2525" customFormat="false" ht="11.4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IF(G2525="Male",VLOOKUP(H2525,'Shoe size conversion table'!$B$6:$D$22,2),VLOOKUP(H2525,'Shoe size conversion table'!$J$6:$L$22,2))</f>
        <v>39</v>
      </c>
      <c r="J2525" s="12" t="n">
        <f aca="false">IF(G2525="Male",VLOOKUP(H2525,'Shoe size conversion table'!$B$6:$D$22,3),VLOOKUP(H2525,'Shoe size conversion table'!$J$6:$L$22,3))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MONTH(C2525:C17492)</f>
        <v>11</v>
      </c>
      <c r="O2525" s="8" t="n">
        <f aca="false">K2525*(1-L2525)</f>
        <v>169</v>
      </c>
    </row>
    <row r="2526" customFormat="false" ht="11.4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IF(G2526="Male",VLOOKUP(H2526,'Shoe size conversion table'!$B$6:$D$22,2),VLOOKUP(H2526,'Shoe size conversion table'!$J$6:$L$22,2))</f>
        <v>43-44</v>
      </c>
      <c r="J2526" s="12" t="n">
        <f aca="false">IF(G2526="Male",VLOOKUP(H2526,'Shoe size conversion table'!$B$6:$D$22,3),VLOOKUP(H2526,'Shoe size conversion table'!$J$6:$L$22,3))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MONTH(C2526:C17493)</f>
        <v>11</v>
      </c>
      <c r="O2526" s="8" t="n">
        <f aca="false">K2526*(1-L2526)</f>
        <v>129</v>
      </c>
    </row>
    <row r="2527" customFormat="false" ht="11.4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IF(G2527="Male",VLOOKUP(H2527,'Shoe size conversion table'!$B$6:$D$22,2),VLOOKUP(H2527,'Shoe size conversion table'!$J$6:$L$22,2))</f>
        <v>40-41</v>
      </c>
      <c r="J2527" s="12" t="n">
        <f aca="false">IF(G2527="Male",VLOOKUP(H2527,'Shoe size conversion table'!$B$6:$D$22,3),VLOOKUP(H2527,'Shoe size conversion table'!$J$6:$L$22,3))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MONTH(C2527:C17494)</f>
        <v>11</v>
      </c>
      <c r="O2527" s="8" t="n">
        <f aca="false">K2527*(1-L2527)</f>
        <v>149</v>
      </c>
    </row>
    <row r="2528" customFormat="false" ht="11.4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IF(G2528="Male",VLOOKUP(H2528,'Shoe size conversion table'!$B$6:$D$22,2),VLOOKUP(H2528,'Shoe size conversion table'!$J$6:$L$22,2))</f>
        <v>39-40</v>
      </c>
      <c r="J2528" s="12" t="n">
        <f aca="false">IF(G2528="Male",VLOOKUP(H2528,'Shoe size conversion table'!$B$6:$D$22,3),VLOOKUP(H2528,'Shoe size conversion table'!$J$6:$L$22,3))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MONTH(C2528:C17495)</f>
        <v>11</v>
      </c>
      <c r="O2528" s="8" t="n">
        <f aca="false">K2528*(1-L2528)</f>
        <v>149</v>
      </c>
    </row>
    <row r="2529" customFormat="false" ht="11.4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IF(G2529="Male",VLOOKUP(H2529,'Shoe size conversion table'!$B$6:$D$22,2),VLOOKUP(H2529,'Shoe size conversion table'!$J$6:$L$22,2))</f>
        <v>42</v>
      </c>
      <c r="J2529" s="12" t="n">
        <f aca="false">IF(G2529="Male",VLOOKUP(H2529,'Shoe size conversion table'!$B$6:$D$22,3),VLOOKUP(H2529,'Shoe size conversion table'!$J$6:$L$22,3))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MONTH(C2529:C17496)</f>
        <v>11</v>
      </c>
      <c r="O2529" s="8" t="n">
        <f aca="false">K2529*(1-L2529)</f>
        <v>159</v>
      </c>
    </row>
    <row r="2530" customFormat="false" ht="11.4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IF(G2530="Male",VLOOKUP(H2530,'Shoe size conversion table'!$B$6:$D$22,2),VLOOKUP(H2530,'Shoe size conversion table'!$J$6:$L$22,2))</f>
        <v>42-43</v>
      </c>
      <c r="J2530" s="12" t="n">
        <f aca="false">IF(G2530="Male",VLOOKUP(H2530,'Shoe size conversion table'!$B$6:$D$22,3),VLOOKUP(H2530,'Shoe size conversion table'!$J$6:$L$22,3))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MONTH(C2530:C17497)</f>
        <v>11</v>
      </c>
      <c r="O2530" s="8" t="n">
        <f aca="false">K2530*(1-L2530)</f>
        <v>179</v>
      </c>
    </row>
    <row r="2531" customFormat="false" ht="11.4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IF(G2531="Male",VLOOKUP(H2531,'Shoe size conversion table'!$B$6:$D$22,2),VLOOKUP(H2531,'Shoe size conversion table'!$J$6:$L$22,2))</f>
        <v>40-41</v>
      </c>
      <c r="J2531" s="12" t="n">
        <f aca="false">IF(G2531="Male",VLOOKUP(H2531,'Shoe size conversion table'!$B$6:$D$22,3),VLOOKUP(H2531,'Shoe size conversion table'!$J$6:$L$22,3))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MONTH(C2531:C17498)</f>
        <v>11</v>
      </c>
      <c r="O2531" s="8" t="n">
        <f aca="false">K2531*(1-L2531)</f>
        <v>169</v>
      </c>
    </row>
    <row r="2532" customFormat="false" ht="11.4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IF(G2532="Male",VLOOKUP(H2532,'Shoe size conversion table'!$B$6:$D$22,2),VLOOKUP(H2532,'Shoe size conversion table'!$J$6:$L$22,2))</f>
        <v>43-44</v>
      </c>
      <c r="J2532" s="12" t="n">
        <f aca="false">IF(G2532="Male",VLOOKUP(H2532,'Shoe size conversion table'!$B$6:$D$22,3),VLOOKUP(H2532,'Shoe size conversion table'!$J$6:$L$22,3))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MONTH(C2532:C17499)</f>
        <v>11</v>
      </c>
      <c r="O2532" s="8" t="n">
        <f aca="false">K2532*(1-L2532)</f>
        <v>69.5</v>
      </c>
    </row>
    <row r="2533" customFormat="false" ht="11.4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IF(G2533="Male",VLOOKUP(H2533,'Shoe size conversion table'!$B$6:$D$22,2),VLOOKUP(H2533,'Shoe size conversion table'!$J$6:$L$22,2))</f>
        <v>41</v>
      </c>
      <c r="J2533" s="12" t="n">
        <f aca="false">IF(G2533="Male",VLOOKUP(H2533,'Shoe size conversion table'!$B$6:$D$22,3),VLOOKUP(H2533,'Shoe size conversion table'!$J$6:$L$22,3))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MONTH(C2533:C17500)</f>
        <v>11</v>
      </c>
      <c r="O2533" s="8" t="n">
        <f aca="false">K2533*(1-L2533)</f>
        <v>189</v>
      </c>
    </row>
    <row r="2534" customFormat="false" ht="11.4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IF(G2534="Male",VLOOKUP(H2534,'Shoe size conversion table'!$B$6:$D$22,2),VLOOKUP(H2534,'Shoe size conversion table'!$J$6:$L$22,2))</f>
        <v>42</v>
      </c>
      <c r="J2534" s="12" t="n">
        <f aca="false">IF(G2534="Male",VLOOKUP(H2534,'Shoe size conversion table'!$B$6:$D$22,3),VLOOKUP(H2534,'Shoe size conversion table'!$J$6:$L$22,3))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MONTH(C2534:C17501)</f>
        <v>12</v>
      </c>
      <c r="O2534" s="8" t="n">
        <f aca="false">K2534*(1-L2534)</f>
        <v>139</v>
      </c>
    </row>
    <row r="2535" customFormat="false" ht="11.4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IF(G2535="Male",VLOOKUP(H2535,'Shoe size conversion table'!$B$6:$D$22,2),VLOOKUP(H2535,'Shoe size conversion table'!$J$6:$L$22,2))</f>
        <v>43</v>
      </c>
      <c r="J2535" s="12" t="n">
        <f aca="false">IF(G2535="Male",VLOOKUP(H2535,'Shoe size conversion table'!$B$6:$D$22,3),VLOOKUP(H2535,'Shoe size conversion table'!$J$6:$L$22,3))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MONTH(C2535:C17502)</f>
        <v>12</v>
      </c>
      <c r="O2535" s="8" t="n">
        <f aca="false">K2535*(1-L2535)</f>
        <v>189</v>
      </c>
    </row>
    <row r="2536" customFormat="false" ht="11.4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IF(G2536="Male",VLOOKUP(H2536,'Shoe size conversion table'!$B$6:$D$22,2),VLOOKUP(H2536,'Shoe size conversion table'!$J$6:$L$22,2))</f>
        <v>44-45</v>
      </c>
      <c r="J2536" s="12" t="n">
        <f aca="false">IF(G2536="Male",VLOOKUP(H2536,'Shoe size conversion table'!$B$6:$D$22,3),VLOOKUP(H2536,'Shoe size conversion table'!$J$6:$L$22,3))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MONTH(C2536:C17503)</f>
        <v>12</v>
      </c>
      <c r="O2536" s="8" t="n">
        <f aca="false">K2536*(1-L2536)</f>
        <v>129</v>
      </c>
    </row>
    <row r="2537" customFormat="false" ht="11.4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IF(G2537="Male",VLOOKUP(H2537,'Shoe size conversion table'!$B$6:$D$22,2),VLOOKUP(H2537,'Shoe size conversion table'!$J$6:$L$22,2))</f>
        <v>42</v>
      </c>
      <c r="J2537" s="12" t="n">
        <f aca="false">IF(G2537="Male",VLOOKUP(H2537,'Shoe size conversion table'!$B$6:$D$22,3),VLOOKUP(H2537,'Shoe size conversion table'!$J$6:$L$22,3))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MONTH(C2537:C17504)</f>
        <v>12</v>
      </c>
      <c r="O2537" s="8" t="n">
        <f aca="false">K2537*(1-L2537)</f>
        <v>179</v>
      </c>
    </row>
    <row r="2538" customFormat="false" ht="11.4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IF(G2538="Male",VLOOKUP(H2538,'Shoe size conversion table'!$B$6:$D$22,2),VLOOKUP(H2538,'Shoe size conversion table'!$J$6:$L$22,2))</f>
        <v>42-43</v>
      </c>
      <c r="J2538" s="12" t="n">
        <f aca="false">IF(G2538="Male",VLOOKUP(H2538,'Shoe size conversion table'!$B$6:$D$22,3),VLOOKUP(H2538,'Shoe size conversion table'!$J$6:$L$22,3))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MONTH(C2538:C17505)</f>
        <v>12</v>
      </c>
      <c r="O2538" s="8" t="n">
        <f aca="false">K2538*(1-L2538)</f>
        <v>134.1</v>
      </c>
    </row>
    <row r="2539" customFormat="false" ht="11.4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IF(G2539="Male",VLOOKUP(H2539,'Shoe size conversion table'!$B$6:$D$22,2),VLOOKUP(H2539,'Shoe size conversion table'!$J$6:$L$22,2))</f>
        <v>43-44</v>
      </c>
      <c r="J2539" s="12" t="n">
        <f aca="false">IF(G2539="Male",VLOOKUP(H2539,'Shoe size conversion table'!$B$6:$D$22,3),VLOOKUP(H2539,'Shoe size conversion table'!$J$6:$L$22,3))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MONTH(C2539:C17506)</f>
        <v>12</v>
      </c>
      <c r="O2539" s="8" t="n">
        <f aca="false">K2539*(1-L2539)</f>
        <v>125.1</v>
      </c>
    </row>
    <row r="2540" customFormat="false" ht="11.4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IF(G2540="Male",VLOOKUP(H2540,'Shoe size conversion table'!$B$6:$D$22,2),VLOOKUP(H2540,'Shoe size conversion table'!$J$6:$L$22,2))</f>
        <v>36</v>
      </c>
      <c r="J2540" s="12" t="n">
        <f aca="false">IF(G2540="Male",VLOOKUP(H2540,'Shoe size conversion table'!$B$6:$D$22,3),VLOOKUP(H2540,'Shoe size conversion table'!$J$6:$L$22,3))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MONTH(C2540:C17507)</f>
        <v>12</v>
      </c>
      <c r="O2540" s="8" t="n">
        <f aca="false">K2540*(1-L2540)</f>
        <v>84.5</v>
      </c>
    </row>
    <row r="2541" customFormat="false" ht="11.4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IF(G2541="Male",VLOOKUP(H2541,'Shoe size conversion table'!$B$6:$D$22,2),VLOOKUP(H2541,'Shoe size conversion table'!$J$6:$L$22,2))</f>
        <v>35</v>
      </c>
      <c r="J2541" s="12" t="n">
        <f aca="false">IF(G2541="Male",VLOOKUP(H2541,'Shoe size conversion table'!$B$6:$D$22,3),VLOOKUP(H2541,'Shoe size conversion table'!$J$6:$L$22,3))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MONTH(C2541:C17508)</f>
        <v>12</v>
      </c>
      <c r="O2541" s="8" t="n">
        <f aca="false">K2541*(1-L2541)</f>
        <v>139.3</v>
      </c>
    </row>
    <row r="2542" customFormat="false" ht="11.4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IF(G2542="Male",VLOOKUP(H2542,'Shoe size conversion table'!$B$6:$D$22,2),VLOOKUP(H2542,'Shoe size conversion table'!$J$6:$L$22,2))</f>
        <v>38</v>
      </c>
      <c r="J2542" s="12" t="n">
        <f aca="false">IF(G2542="Male",VLOOKUP(H2542,'Shoe size conversion table'!$B$6:$D$22,3),VLOOKUP(H2542,'Shoe size conversion table'!$J$6:$L$22,3))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MONTH(C2542:C17509)</f>
        <v>12</v>
      </c>
      <c r="O2542" s="8" t="n">
        <f aca="false">K2542*(1-L2542)</f>
        <v>199</v>
      </c>
    </row>
    <row r="2543" customFormat="false" ht="11.4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IF(G2543="Male",VLOOKUP(H2543,'Shoe size conversion table'!$B$6:$D$22,2),VLOOKUP(H2543,'Shoe size conversion table'!$J$6:$L$22,2))</f>
        <v>39</v>
      </c>
      <c r="J2543" s="12" t="n">
        <f aca="false">IF(G2543="Male",VLOOKUP(H2543,'Shoe size conversion table'!$B$6:$D$22,3),VLOOKUP(H2543,'Shoe size conversion table'!$J$6:$L$22,3))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MONTH(C2543:C17510)</f>
        <v>12</v>
      </c>
      <c r="O2543" s="8" t="n">
        <f aca="false">K2543*(1-L2543)</f>
        <v>179</v>
      </c>
    </row>
    <row r="2544" customFormat="false" ht="11.4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IF(G2544="Male",VLOOKUP(H2544,'Shoe size conversion table'!$B$6:$D$22,2),VLOOKUP(H2544,'Shoe size conversion table'!$J$6:$L$22,2))</f>
        <v>42-43</v>
      </c>
      <c r="J2544" s="12" t="n">
        <f aca="false">IF(G2544="Male",VLOOKUP(H2544,'Shoe size conversion table'!$B$6:$D$22,3),VLOOKUP(H2544,'Shoe size conversion table'!$J$6:$L$22,3))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MONTH(C2544:C17511)</f>
        <v>12</v>
      </c>
      <c r="O2544" s="8" t="n">
        <f aca="false">K2544*(1-L2544)</f>
        <v>84.5</v>
      </c>
    </row>
    <row r="2545" customFormat="false" ht="11.4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IF(G2545="Male",VLOOKUP(H2545,'Shoe size conversion table'!$B$6:$D$22,2),VLOOKUP(H2545,'Shoe size conversion table'!$J$6:$L$22,2))</f>
        <v>37-38</v>
      </c>
      <c r="J2545" s="12" t="n">
        <f aca="false">IF(G2545="Male",VLOOKUP(H2545,'Shoe size conversion table'!$B$6:$D$22,3),VLOOKUP(H2545,'Shoe size conversion table'!$J$6:$L$22,3))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MONTH(C2545:C17512)</f>
        <v>12</v>
      </c>
      <c r="O2545" s="8" t="n">
        <f aca="false">K2545*(1-L2545)</f>
        <v>135.2</v>
      </c>
    </row>
    <row r="2546" customFormat="false" ht="11.4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IF(G2546="Male",VLOOKUP(H2546,'Shoe size conversion table'!$B$6:$D$22,2),VLOOKUP(H2546,'Shoe size conversion table'!$J$6:$L$22,2))</f>
        <v>43-44</v>
      </c>
      <c r="J2546" s="12" t="n">
        <f aca="false">IF(G2546="Male",VLOOKUP(H2546,'Shoe size conversion table'!$B$6:$D$22,3),VLOOKUP(H2546,'Shoe size conversion table'!$J$6:$L$22,3))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MONTH(C2546:C17513)</f>
        <v>12</v>
      </c>
      <c r="O2546" s="8" t="n">
        <f aca="false">K2546*(1-L2546)</f>
        <v>151.2</v>
      </c>
    </row>
    <row r="2547" customFormat="false" ht="11.4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IF(G2547="Male",VLOOKUP(H2547,'Shoe size conversion table'!$B$6:$D$22,2),VLOOKUP(H2547,'Shoe size conversion table'!$J$6:$L$22,2))</f>
        <v>43-44</v>
      </c>
      <c r="J2547" s="12" t="n">
        <f aca="false">IF(G2547="Male",VLOOKUP(H2547,'Shoe size conversion table'!$B$6:$D$22,3),VLOOKUP(H2547,'Shoe size conversion table'!$J$6:$L$22,3))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MONTH(C2547:C17514)</f>
        <v>12</v>
      </c>
      <c r="O2547" s="8" t="n">
        <f aca="false">K2547*(1-L2547)</f>
        <v>119.2</v>
      </c>
    </row>
    <row r="2548" customFormat="false" ht="11.4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IF(G2548="Male",VLOOKUP(H2548,'Shoe size conversion table'!$B$6:$D$22,2),VLOOKUP(H2548,'Shoe size conversion table'!$J$6:$L$22,2))</f>
        <v>35</v>
      </c>
      <c r="J2548" s="12" t="n">
        <f aca="false">IF(G2548="Male",VLOOKUP(H2548,'Shoe size conversion table'!$B$6:$D$22,3),VLOOKUP(H2548,'Shoe size conversion table'!$J$6:$L$22,3))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MONTH(C2548:C17515)</f>
        <v>12</v>
      </c>
      <c r="O2548" s="8" t="n">
        <f aca="false">K2548*(1-L2548)</f>
        <v>199</v>
      </c>
    </row>
    <row r="2549" customFormat="false" ht="11.4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IF(G2549="Male",VLOOKUP(H2549,'Shoe size conversion table'!$B$6:$D$22,2),VLOOKUP(H2549,'Shoe size conversion table'!$J$6:$L$22,2))</f>
        <v>39-40</v>
      </c>
      <c r="J2549" s="12" t="n">
        <f aca="false">IF(G2549="Male",VLOOKUP(H2549,'Shoe size conversion table'!$B$6:$D$22,3),VLOOKUP(H2549,'Shoe size conversion table'!$J$6:$L$22,3))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MONTH(C2549:C17516)</f>
        <v>12</v>
      </c>
      <c r="O2549" s="8" t="n">
        <f aca="false">K2549*(1-L2549)</f>
        <v>129</v>
      </c>
    </row>
    <row r="2550" customFormat="false" ht="11.4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IF(G2550="Male",VLOOKUP(H2550,'Shoe size conversion table'!$B$6:$D$22,2),VLOOKUP(H2550,'Shoe size conversion table'!$J$6:$L$22,2))</f>
        <v>42-43</v>
      </c>
      <c r="J2550" s="12" t="n">
        <f aca="false">IF(G2550="Male",VLOOKUP(H2550,'Shoe size conversion table'!$B$6:$D$22,3),VLOOKUP(H2550,'Shoe size conversion table'!$J$6:$L$22,3))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MONTH(C2550:C17517)</f>
        <v>12</v>
      </c>
      <c r="O2550" s="8" t="n">
        <f aca="false">K2550*(1-L2550)</f>
        <v>143.1</v>
      </c>
    </row>
    <row r="2551" customFormat="false" ht="11.4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IF(G2551="Male",VLOOKUP(H2551,'Shoe size conversion table'!$B$6:$D$22,2),VLOOKUP(H2551,'Shoe size conversion table'!$J$6:$L$22,2))</f>
        <v>38</v>
      </c>
      <c r="J2551" s="12" t="n">
        <f aca="false">IF(G2551="Male",VLOOKUP(H2551,'Shoe size conversion table'!$B$6:$D$22,3),VLOOKUP(H2551,'Shoe size conversion table'!$J$6:$L$22,3))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MONTH(C2551:C17518)</f>
        <v>12</v>
      </c>
      <c r="O2551" s="8" t="n">
        <f aca="false">K2551*(1-L2551)</f>
        <v>139</v>
      </c>
    </row>
    <row r="2552" customFormat="false" ht="11.4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IF(G2552="Male",VLOOKUP(H2552,'Shoe size conversion table'!$B$6:$D$22,2),VLOOKUP(H2552,'Shoe size conversion table'!$J$6:$L$22,2))</f>
        <v>42-43</v>
      </c>
      <c r="J2552" s="12" t="n">
        <f aca="false">IF(G2552="Male",VLOOKUP(H2552,'Shoe size conversion table'!$B$6:$D$22,3),VLOOKUP(H2552,'Shoe size conversion table'!$J$6:$L$22,3))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MONTH(C2552:C17519)</f>
        <v>12</v>
      </c>
      <c r="O2552" s="8" t="n">
        <f aca="false">K2552*(1-L2552)</f>
        <v>189</v>
      </c>
    </row>
    <row r="2553" customFormat="false" ht="11.4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IF(G2553="Male",VLOOKUP(H2553,'Shoe size conversion table'!$B$6:$D$22,2),VLOOKUP(H2553,'Shoe size conversion table'!$J$6:$L$22,2))</f>
        <v>43-44</v>
      </c>
      <c r="J2553" s="12" t="n">
        <f aca="false">IF(G2553="Male",VLOOKUP(H2553,'Shoe size conversion table'!$B$6:$D$22,3),VLOOKUP(H2553,'Shoe size conversion table'!$J$6:$L$22,3))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MONTH(C2553:C17520)</f>
        <v>12</v>
      </c>
      <c r="O2553" s="8" t="n">
        <f aca="false">K2553*(1-L2553)</f>
        <v>149</v>
      </c>
    </row>
    <row r="2554" customFormat="false" ht="11.4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IF(G2554="Male",VLOOKUP(H2554,'Shoe size conversion table'!$B$6:$D$22,2),VLOOKUP(H2554,'Shoe size conversion table'!$J$6:$L$22,2))</f>
        <v>37-38</v>
      </c>
      <c r="J2554" s="12" t="n">
        <f aca="false">IF(G2554="Male",VLOOKUP(H2554,'Shoe size conversion table'!$B$6:$D$22,3),VLOOKUP(H2554,'Shoe size conversion table'!$J$6:$L$22,3))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MONTH(C2554:C17521)</f>
        <v>12</v>
      </c>
      <c r="O2554" s="8" t="n">
        <f aca="false">K2554*(1-L2554)</f>
        <v>79.5</v>
      </c>
    </row>
    <row r="2555" customFormat="false" ht="11.4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IF(G2555="Male",VLOOKUP(H2555,'Shoe size conversion table'!$B$6:$D$22,2),VLOOKUP(H2555,'Shoe size conversion table'!$J$6:$L$22,2))</f>
        <v>43-44</v>
      </c>
      <c r="J2555" s="12" t="n">
        <f aca="false">IF(G2555="Male",VLOOKUP(H2555,'Shoe size conversion table'!$B$6:$D$22,3),VLOOKUP(H2555,'Shoe size conversion table'!$J$6:$L$22,3))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MONTH(C2555:C17522)</f>
        <v>12</v>
      </c>
      <c r="O2555" s="8" t="n">
        <f aca="false">K2555*(1-L2555)</f>
        <v>189</v>
      </c>
    </row>
    <row r="2556" customFormat="false" ht="11.4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IF(G2556="Male",VLOOKUP(H2556,'Shoe size conversion table'!$B$6:$D$22,2),VLOOKUP(H2556,'Shoe size conversion table'!$J$6:$L$22,2))</f>
        <v>39-40</v>
      </c>
      <c r="J2556" s="12" t="n">
        <f aca="false">IF(G2556="Male",VLOOKUP(H2556,'Shoe size conversion table'!$B$6:$D$22,3),VLOOKUP(H2556,'Shoe size conversion table'!$J$6:$L$22,3))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MONTH(C2556:C17523)</f>
        <v>12</v>
      </c>
      <c r="O2556" s="8" t="n">
        <f aca="false">K2556*(1-L2556)</f>
        <v>199</v>
      </c>
    </row>
    <row r="2557" customFormat="false" ht="11.4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IF(G2557="Male",VLOOKUP(H2557,'Shoe size conversion table'!$B$6:$D$22,2),VLOOKUP(H2557,'Shoe size conversion table'!$J$6:$L$22,2))</f>
        <v>40</v>
      </c>
      <c r="J2557" s="12" t="n">
        <f aca="false">IF(G2557="Male",VLOOKUP(H2557,'Shoe size conversion table'!$B$6:$D$22,3),VLOOKUP(H2557,'Shoe size conversion table'!$J$6:$L$22,3))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MONTH(C2557:C17524)</f>
        <v>12</v>
      </c>
      <c r="O2557" s="8" t="n">
        <f aca="false">K2557*(1-L2557)</f>
        <v>159</v>
      </c>
    </row>
    <row r="2558" customFormat="false" ht="11.4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IF(G2558="Male",VLOOKUP(H2558,'Shoe size conversion table'!$B$6:$D$22,2),VLOOKUP(H2558,'Shoe size conversion table'!$J$6:$L$22,2))</f>
        <v>38-39</v>
      </c>
      <c r="J2558" s="12" t="n">
        <f aca="false">IF(G2558="Male",VLOOKUP(H2558,'Shoe size conversion table'!$B$6:$D$22,3),VLOOKUP(H2558,'Shoe size conversion table'!$J$6:$L$22,3))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MONTH(C2558:C17525)</f>
        <v>12</v>
      </c>
      <c r="O2558" s="8" t="n">
        <f aca="false">K2558*(1-L2558)</f>
        <v>139.3</v>
      </c>
    </row>
    <row r="2559" customFormat="false" ht="11.4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IF(G2559="Male",VLOOKUP(H2559,'Shoe size conversion table'!$B$6:$D$22,2),VLOOKUP(H2559,'Shoe size conversion table'!$J$6:$L$22,2))</f>
        <v>38-39</v>
      </c>
      <c r="J2559" s="12" t="n">
        <f aca="false">IF(G2559="Male",VLOOKUP(H2559,'Shoe size conversion table'!$B$6:$D$22,3),VLOOKUP(H2559,'Shoe size conversion table'!$J$6:$L$22,3))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MONTH(C2559:C17526)</f>
        <v>12</v>
      </c>
      <c r="O2559" s="8" t="n">
        <f aca="false">K2559*(1-L2559)</f>
        <v>99.5</v>
      </c>
    </row>
    <row r="2560" customFormat="false" ht="11.4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IF(G2560="Male",VLOOKUP(H2560,'Shoe size conversion table'!$B$6:$D$22,2),VLOOKUP(H2560,'Shoe size conversion table'!$J$6:$L$22,2))</f>
        <v>42-43</v>
      </c>
      <c r="J2560" s="12" t="n">
        <f aca="false">IF(G2560="Male",VLOOKUP(H2560,'Shoe size conversion table'!$B$6:$D$22,3),VLOOKUP(H2560,'Shoe size conversion table'!$J$6:$L$22,3))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MONTH(C2560:C17527)</f>
        <v>12</v>
      </c>
      <c r="O2560" s="8" t="n">
        <f aca="false">K2560*(1-L2560)</f>
        <v>134.1</v>
      </c>
    </row>
    <row r="2561" customFormat="false" ht="11.4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IF(G2561="Male",VLOOKUP(H2561,'Shoe size conversion table'!$B$6:$D$22,2),VLOOKUP(H2561,'Shoe size conversion table'!$J$6:$L$22,2))</f>
        <v>37</v>
      </c>
      <c r="J2561" s="12" t="n">
        <f aca="false">IF(G2561="Male",VLOOKUP(H2561,'Shoe size conversion table'!$B$6:$D$22,3),VLOOKUP(H2561,'Shoe size conversion table'!$J$6:$L$22,3))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MONTH(C2561:C17528)</f>
        <v>12</v>
      </c>
      <c r="O2561" s="8" t="n">
        <f aca="false">K2561*(1-L2561)</f>
        <v>169</v>
      </c>
    </row>
    <row r="2562" customFormat="false" ht="11.4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IF(G2562="Male",VLOOKUP(H2562,'Shoe size conversion table'!$B$6:$D$22,2),VLOOKUP(H2562,'Shoe size conversion table'!$J$6:$L$22,2))</f>
        <v>40</v>
      </c>
      <c r="J2562" s="12" t="n">
        <f aca="false">IF(G2562="Male",VLOOKUP(H2562,'Shoe size conversion table'!$B$6:$D$22,3),VLOOKUP(H2562,'Shoe size conversion table'!$J$6:$L$22,3))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MONTH(C2562:C17529)</f>
        <v>12</v>
      </c>
      <c r="O2562" s="8" t="n">
        <f aca="false">K2562*(1-L2562)</f>
        <v>116.1</v>
      </c>
    </row>
    <row r="2563" customFormat="false" ht="11.4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IF(G2563="Male",VLOOKUP(H2563,'Shoe size conversion table'!$B$6:$D$22,2),VLOOKUP(H2563,'Shoe size conversion table'!$J$6:$L$22,2))</f>
        <v>37-38</v>
      </c>
      <c r="J2563" s="12" t="n">
        <f aca="false">IF(G2563="Male",VLOOKUP(H2563,'Shoe size conversion table'!$B$6:$D$22,3),VLOOKUP(H2563,'Shoe size conversion table'!$J$6:$L$22,3))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MONTH(C2563:C17530)</f>
        <v>12</v>
      </c>
      <c r="O2563" s="8" t="n">
        <f aca="false">K2563*(1-L2563)</f>
        <v>111.2</v>
      </c>
    </row>
    <row r="2564" customFormat="false" ht="11.4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IF(G2564="Male",VLOOKUP(H2564,'Shoe size conversion table'!$B$6:$D$22,2),VLOOKUP(H2564,'Shoe size conversion table'!$J$6:$L$22,2))</f>
        <v>43</v>
      </c>
      <c r="J2564" s="12" t="n">
        <f aca="false">IF(G2564="Male",VLOOKUP(H2564,'Shoe size conversion table'!$B$6:$D$22,3),VLOOKUP(H2564,'Shoe size conversion table'!$J$6:$L$22,3))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MONTH(C2564:C17531)</f>
        <v>12</v>
      </c>
      <c r="O2564" s="8" t="n">
        <f aca="false">K2564*(1-L2564)</f>
        <v>159</v>
      </c>
    </row>
    <row r="2565" customFormat="false" ht="11.4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IF(G2565="Male",VLOOKUP(H2565,'Shoe size conversion table'!$B$6:$D$22,2),VLOOKUP(H2565,'Shoe size conversion table'!$J$6:$L$22,2))</f>
        <v>37</v>
      </c>
      <c r="J2565" s="12" t="n">
        <f aca="false">IF(G2565="Male",VLOOKUP(H2565,'Shoe size conversion table'!$B$6:$D$22,3),VLOOKUP(H2565,'Shoe size conversion table'!$J$6:$L$22,3))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MONTH(C2565:C17532)</f>
        <v>12</v>
      </c>
      <c r="O2565" s="8" t="n">
        <f aca="false">K2565*(1-L2565)</f>
        <v>179</v>
      </c>
    </row>
    <row r="2566" customFormat="false" ht="11.4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IF(G2566="Male",VLOOKUP(H2566,'Shoe size conversion table'!$B$6:$D$22,2),VLOOKUP(H2566,'Shoe size conversion table'!$J$6:$L$22,2))</f>
        <v>42-43</v>
      </c>
      <c r="J2566" s="12" t="n">
        <f aca="false">IF(G2566="Male",VLOOKUP(H2566,'Shoe size conversion table'!$B$6:$D$22,3),VLOOKUP(H2566,'Shoe size conversion table'!$J$6:$L$22,3))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MONTH(C2566:C17533)</f>
        <v>12</v>
      </c>
      <c r="O2566" s="8" t="n">
        <f aca="false">K2566*(1-L2566)</f>
        <v>179</v>
      </c>
    </row>
    <row r="2567" customFormat="false" ht="11.4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IF(G2567="Male",VLOOKUP(H2567,'Shoe size conversion table'!$B$6:$D$22,2),VLOOKUP(H2567,'Shoe size conversion table'!$J$6:$L$22,2))</f>
        <v>40-41</v>
      </c>
      <c r="J2567" s="12" t="n">
        <f aca="false">IF(G2567="Male",VLOOKUP(H2567,'Shoe size conversion table'!$B$6:$D$22,3),VLOOKUP(H2567,'Shoe size conversion table'!$J$6:$L$22,3))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MONTH(C2567:C17534)</f>
        <v>12</v>
      </c>
      <c r="O2567" s="8" t="n">
        <f aca="false">K2567*(1-L2567)</f>
        <v>132.3</v>
      </c>
    </row>
    <row r="2568" customFormat="false" ht="11.4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IF(G2568="Male",VLOOKUP(H2568,'Shoe size conversion table'!$B$6:$D$22,2),VLOOKUP(H2568,'Shoe size conversion table'!$J$6:$L$22,2))</f>
        <v>43</v>
      </c>
      <c r="J2568" s="12" t="n">
        <f aca="false">IF(G2568="Male",VLOOKUP(H2568,'Shoe size conversion table'!$B$6:$D$22,3),VLOOKUP(H2568,'Shoe size conversion table'!$J$6:$L$22,3))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MONTH(C2568:C17535)</f>
        <v>12</v>
      </c>
      <c r="O2568" s="8" t="n">
        <f aca="false">K2568*(1-L2568)</f>
        <v>99.5</v>
      </c>
    </row>
    <row r="2569" customFormat="false" ht="11.4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IF(G2569="Male",VLOOKUP(H2569,'Shoe size conversion table'!$B$6:$D$22,2),VLOOKUP(H2569,'Shoe size conversion table'!$J$6:$L$22,2))</f>
        <v>41</v>
      </c>
      <c r="J2569" s="12" t="n">
        <f aca="false">IF(G2569="Male",VLOOKUP(H2569,'Shoe size conversion table'!$B$6:$D$22,3),VLOOKUP(H2569,'Shoe size conversion table'!$J$6:$L$22,3))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MONTH(C2569:C17536)</f>
        <v>12</v>
      </c>
      <c r="O2569" s="8" t="n">
        <f aca="false">K2569*(1-L2569)</f>
        <v>199</v>
      </c>
    </row>
    <row r="2570" customFormat="false" ht="11.4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IF(G2570="Male",VLOOKUP(H2570,'Shoe size conversion table'!$B$6:$D$22,2),VLOOKUP(H2570,'Shoe size conversion table'!$J$6:$L$22,2))</f>
        <v>38-39</v>
      </c>
      <c r="J2570" s="12" t="n">
        <f aca="false">IF(G2570="Male",VLOOKUP(H2570,'Shoe size conversion table'!$B$6:$D$22,3),VLOOKUP(H2570,'Shoe size conversion table'!$J$6:$L$22,3))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MONTH(C2570:C17537)</f>
        <v>12</v>
      </c>
      <c r="O2570" s="8" t="n">
        <f aca="false">K2570*(1-L2570)</f>
        <v>139.3</v>
      </c>
    </row>
    <row r="2571" customFormat="false" ht="11.4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IF(G2571="Male",VLOOKUP(H2571,'Shoe size conversion table'!$B$6:$D$22,2),VLOOKUP(H2571,'Shoe size conversion table'!$J$6:$L$22,2))</f>
        <v>42-43</v>
      </c>
      <c r="J2571" s="12" t="n">
        <f aca="false">IF(G2571="Male",VLOOKUP(H2571,'Shoe size conversion table'!$B$6:$D$22,3),VLOOKUP(H2571,'Shoe size conversion table'!$J$6:$L$22,3))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MONTH(C2571:C17538)</f>
        <v>12</v>
      </c>
      <c r="O2571" s="8" t="n">
        <f aca="false">K2571*(1-L2571)</f>
        <v>159</v>
      </c>
    </row>
    <row r="2572" customFormat="false" ht="11.4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IF(G2572="Male",VLOOKUP(H2572,'Shoe size conversion table'!$B$6:$D$22,2),VLOOKUP(H2572,'Shoe size conversion table'!$J$6:$L$22,2))</f>
        <v>41-42</v>
      </c>
      <c r="J2572" s="12" t="n">
        <f aca="false">IF(G2572="Male",VLOOKUP(H2572,'Shoe size conversion table'!$B$6:$D$22,3),VLOOKUP(H2572,'Shoe size conversion table'!$J$6:$L$22,3))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MONTH(C2572:C17539)</f>
        <v>12</v>
      </c>
      <c r="O2572" s="8" t="n">
        <f aca="false">K2572*(1-L2572)</f>
        <v>152.1</v>
      </c>
    </row>
    <row r="2573" customFormat="false" ht="11.4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IF(G2573="Male",VLOOKUP(H2573,'Shoe size conversion table'!$B$6:$D$22,2),VLOOKUP(H2573,'Shoe size conversion table'!$J$6:$L$22,2))</f>
        <v>43-44</v>
      </c>
      <c r="J2573" s="12" t="n">
        <f aca="false">IF(G2573="Male",VLOOKUP(H2573,'Shoe size conversion table'!$B$6:$D$22,3),VLOOKUP(H2573,'Shoe size conversion table'!$J$6:$L$22,3))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MONTH(C2573:C17540)</f>
        <v>12</v>
      </c>
      <c r="O2573" s="8" t="n">
        <f aca="false">K2573*(1-L2573)</f>
        <v>69.5</v>
      </c>
    </row>
    <row r="2574" customFormat="false" ht="11.4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IF(G2574="Male",VLOOKUP(H2574,'Shoe size conversion table'!$B$6:$D$22,2),VLOOKUP(H2574,'Shoe size conversion table'!$J$6:$L$22,2))</f>
        <v>43-44</v>
      </c>
      <c r="J2574" s="12" t="n">
        <f aca="false">IF(G2574="Male",VLOOKUP(H2574,'Shoe size conversion table'!$B$6:$D$22,3),VLOOKUP(H2574,'Shoe size conversion table'!$J$6:$L$22,3))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MONTH(C2574:C17541)</f>
        <v>12</v>
      </c>
      <c r="O2574" s="8" t="n">
        <f aca="false">K2574*(1-L2574)</f>
        <v>119.2</v>
      </c>
    </row>
    <row r="2575" customFormat="false" ht="11.4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IF(G2575="Male",VLOOKUP(H2575,'Shoe size conversion table'!$B$6:$D$22,2),VLOOKUP(H2575,'Shoe size conversion table'!$J$6:$L$22,2))</f>
        <v>41-42</v>
      </c>
      <c r="J2575" s="12" t="n">
        <f aca="false">IF(G2575="Male",VLOOKUP(H2575,'Shoe size conversion table'!$B$6:$D$22,3),VLOOKUP(H2575,'Shoe size conversion table'!$J$6:$L$22,3))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MONTH(C2575:C17542)</f>
        <v>12</v>
      </c>
      <c r="O2575" s="8" t="n">
        <f aca="false">K2575*(1-L2575)</f>
        <v>139</v>
      </c>
    </row>
    <row r="2576" customFormat="false" ht="11.4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IF(G2576="Male",VLOOKUP(H2576,'Shoe size conversion table'!$B$6:$D$22,2),VLOOKUP(H2576,'Shoe size conversion table'!$J$6:$L$22,2))</f>
        <v>44</v>
      </c>
      <c r="J2576" s="12" t="n">
        <f aca="false">IF(G2576="Male",VLOOKUP(H2576,'Shoe size conversion table'!$B$6:$D$22,3),VLOOKUP(H2576,'Shoe size conversion table'!$J$6:$L$22,3))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MONTH(C2576:C17543)</f>
        <v>12</v>
      </c>
      <c r="O2576" s="8" t="n">
        <f aca="false">K2576*(1-L2576)</f>
        <v>99.5</v>
      </c>
    </row>
    <row r="2577" customFormat="false" ht="11.4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IF(G2577="Male",VLOOKUP(H2577,'Shoe size conversion table'!$B$6:$D$22,2),VLOOKUP(H2577,'Shoe size conversion table'!$J$6:$L$22,2))</f>
        <v>42</v>
      </c>
      <c r="J2577" s="12" t="n">
        <f aca="false">IF(G2577="Male",VLOOKUP(H2577,'Shoe size conversion table'!$B$6:$D$22,3),VLOOKUP(H2577,'Shoe size conversion table'!$J$6:$L$22,3))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MONTH(C2577:C17544)</f>
        <v>12</v>
      </c>
      <c r="O2577" s="8" t="n">
        <f aca="false">K2577*(1-L2577)</f>
        <v>94.5</v>
      </c>
    </row>
    <row r="2578" customFormat="false" ht="11.4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IF(G2578="Male",VLOOKUP(H2578,'Shoe size conversion table'!$B$6:$D$22,2),VLOOKUP(H2578,'Shoe size conversion table'!$J$6:$L$22,2))</f>
        <v>43</v>
      </c>
      <c r="J2578" s="12" t="n">
        <f aca="false">IF(G2578="Male",VLOOKUP(H2578,'Shoe size conversion table'!$B$6:$D$22,3),VLOOKUP(H2578,'Shoe size conversion table'!$J$6:$L$22,3))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MONTH(C2578:C17545)</f>
        <v>12</v>
      </c>
      <c r="O2578" s="8" t="n">
        <f aca="false">K2578*(1-L2578)</f>
        <v>159</v>
      </c>
    </row>
    <row r="2579" customFormat="false" ht="11.4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IF(G2579="Male",VLOOKUP(H2579,'Shoe size conversion table'!$B$6:$D$22,2),VLOOKUP(H2579,'Shoe size conversion table'!$J$6:$L$22,2))</f>
        <v>43-44</v>
      </c>
      <c r="J2579" s="12" t="n">
        <f aca="false">IF(G2579="Male",VLOOKUP(H2579,'Shoe size conversion table'!$B$6:$D$22,3),VLOOKUP(H2579,'Shoe size conversion table'!$J$6:$L$22,3))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MONTH(C2579:C17546)</f>
        <v>12</v>
      </c>
      <c r="O2579" s="8" t="n">
        <f aca="false">K2579*(1-L2579)</f>
        <v>152.1</v>
      </c>
    </row>
    <row r="2580" customFormat="false" ht="11.4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IF(G2580="Male",VLOOKUP(H2580,'Shoe size conversion table'!$B$6:$D$22,2),VLOOKUP(H2580,'Shoe size conversion table'!$J$6:$L$22,2))</f>
        <v>38-39</v>
      </c>
      <c r="J2580" s="12" t="n">
        <f aca="false">IF(G2580="Male",VLOOKUP(H2580,'Shoe size conversion table'!$B$6:$D$22,3),VLOOKUP(H2580,'Shoe size conversion table'!$J$6:$L$22,3))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MONTH(C2580:C17547)</f>
        <v>12</v>
      </c>
      <c r="O2580" s="8" t="n">
        <f aca="false">K2580*(1-L2580)</f>
        <v>74.5</v>
      </c>
    </row>
    <row r="2581" customFormat="false" ht="11.4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IF(G2581="Male",VLOOKUP(H2581,'Shoe size conversion table'!$B$6:$D$22,2),VLOOKUP(H2581,'Shoe size conversion table'!$J$6:$L$22,2))</f>
        <v>43-44</v>
      </c>
      <c r="J2581" s="12" t="n">
        <f aca="false">IF(G2581="Male",VLOOKUP(H2581,'Shoe size conversion table'!$B$6:$D$22,3),VLOOKUP(H2581,'Shoe size conversion table'!$J$6:$L$22,3))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MONTH(C2581:C17548)</f>
        <v>12</v>
      </c>
      <c r="O2581" s="8" t="n">
        <f aca="false">K2581*(1-L2581)</f>
        <v>199</v>
      </c>
    </row>
    <row r="2582" customFormat="false" ht="11.4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IF(G2582="Male",VLOOKUP(H2582,'Shoe size conversion table'!$B$6:$D$22,2),VLOOKUP(H2582,'Shoe size conversion table'!$J$6:$L$22,2))</f>
        <v>40-41</v>
      </c>
      <c r="J2582" s="12" t="n">
        <f aca="false">IF(G2582="Male",VLOOKUP(H2582,'Shoe size conversion table'!$B$6:$D$22,3),VLOOKUP(H2582,'Shoe size conversion table'!$J$6:$L$22,3))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MONTH(C2582:C17549)</f>
        <v>12</v>
      </c>
      <c r="O2582" s="8" t="n">
        <f aca="false">K2582*(1-L2582)</f>
        <v>159.2</v>
      </c>
    </row>
    <row r="2583" customFormat="false" ht="11.4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IF(G2583="Male",VLOOKUP(H2583,'Shoe size conversion table'!$B$6:$D$22,2),VLOOKUP(H2583,'Shoe size conversion table'!$J$6:$L$22,2))</f>
        <v>37-38</v>
      </c>
      <c r="J2583" s="12" t="n">
        <f aca="false">IF(G2583="Male",VLOOKUP(H2583,'Shoe size conversion table'!$B$6:$D$22,3),VLOOKUP(H2583,'Shoe size conversion table'!$J$6:$L$22,3))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MONTH(C2583:C17550)</f>
        <v>12</v>
      </c>
      <c r="O2583" s="8" t="n">
        <f aca="false">K2583*(1-L2583)</f>
        <v>169</v>
      </c>
    </row>
    <row r="2584" customFormat="false" ht="11.4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IF(G2584="Male",VLOOKUP(H2584,'Shoe size conversion table'!$B$6:$D$22,2),VLOOKUP(H2584,'Shoe size conversion table'!$J$6:$L$22,2))</f>
        <v>40-41</v>
      </c>
      <c r="J2584" s="12" t="n">
        <f aca="false">IF(G2584="Male",VLOOKUP(H2584,'Shoe size conversion table'!$B$6:$D$22,3),VLOOKUP(H2584,'Shoe size conversion table'!$J$6:$L$22,3))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MONTH(C2584:C17551)</f>
        <v>12</v>
      </c>
      <c r="O2584" s="8" t="n">
        <f aca="false">K2584*(1-L2584)</f>
        <v>179</v>
      </c>
    </row>
    <row r="2585" customFormat="false" ht="11.4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IF(G2585="Male",VLOOKUP(H2585,'Shoe size conversion table'!$B$6:$D$22,2),VLOOKUP(H2585,'Shoe size conversion table'!$J$6:$L$22,2))</f>
        <v>39-40</v>
      </c>
      <c r="J2585" s="12" t="n">
        <f aca="false">IF(G2585="Male",VLOOKUP(H2585,'Shoe size conversion table'!$B$6:$D$22,3),VLOOKUP(H2585,'Shoe size conversion table'!$J$6:$L$22,3))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MONTH(C2585:C17552)</f>
        <v>12</v>
      </c>
      <c r="O2585" s="8" t="n">
        <f aca="false">K2585*(1-L2585)</f>
        <v>159</v>
      </c>
    </row>
    <row r="2586" customFormat="false" ht="11.4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IF(G2586="Male",VLOOKUP(H2586,'Shoe size conversion table'!$B$6:$D$22,2),VLOOKUP(H2586,'Shoe size conversion table'!$J$6:$L$22,2))</f>
        <v>43</v>
      </c>
      <c r="J2586" s="12" t="n">
        <f aca="false">IF(G2586="Male",VLOOKUP(H2586,'Shoe size conversion table'!$B$6:$D$22,3),VLOOKUP(H2586,'Shoe size conversion table'!$J$6:$L$22,3))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MONTH(C2586:C17553)</f>
        <v>12</v>
      </c>
      <c r="O2586" s="8" t="n">
        <f aca="false">K2586*(1-L2586)</f>
        <v>135.2</v>
      </c>
    </row>
    <row r="2587" customFormat="false" ht="11.4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IF(G2587="Male",VLOOKUP(H2587,'Shoe size conversion table'!$B$6:$D$22,2),VLOOKUP(H2587,'Shoe size conversion table'!$J$6:$L$22,2))</f>
        <v>41</v>
      </c>
      <c r="J2587" s="12" t="n">
        <f aca="false">IF(G2587="Male",VLOOKUP(H2587,'Shoe size conversion table'!$B$6:$D$22,3),VLOOKUP(H2587,'Shoe size conversion table'!$J$6:$L$22,3))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MONTH(C2587:C17554)</f>
        <v>12</v>
      </c>
      <c r="O2587" s="8" t="n">
        <f aca="false">K2587*(1-L2587)</f>
        <v>199</v>
      </c>
    </row>
    <row r="2588" customFormat="false" ht="11.4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IF(G2588="Male",VLOOKUP(H2588,'Shoe size conversion table'!$B$6:$D$22,2),VLOOKUP(H2588,'Shoe size conversion table'!$J$6:$L$22,2))</f>
        <v>44</v>
      </c>
      <c r="J2588" s="12" t="n">
        <f aca="false">IF(G2588="Male",VLOOKUP(H2588,'Shoe size conversion table'!$B$6:$D$22,3),VLOOKUP(H2588,'Shoe size conversion table'!$J$6:$L$22,3))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MONTH(C2588:C17555)</f>
        <v>12</v>
      </c>
      <c r="O2588" s="8" t="n">
        <f aca="false">K2588*(1-L2588)</f>
        <v>99.5</v>
      </c>
    </row>
    <row r="2589" customFormat="false" ht="11.4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IF(G2589="Male",VLOOKUP(H2589,'Shoe size conversion table'!$B$6:$D$22,2),VLOOKUP(H2589,'Shoe size conversion table'!$J$6:$L$22,2))</f>
        <v>38-39</v>
      </c>
      <c r="J2589" s="12" t="n">
        <f aca="false">IF(G2589="Male",VLOOKUP(H2589,'Shoe size conversion table'!$B$6:$D$22,3),VLOOKUP(H2589,'Shoe size conversion table'!$J$6:$L$22,3))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MONTH(C2589:C17556)</f>
        <v>12</v>
      </c>
      <c r="O2589" s="8" t="n">
        <f aca="false">K2589*(1-L2589)</f>
        <v>179</v>
      </c>
    </row>
    <row r="2590" customFormat="false" ht="11.4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IF(G2590="Male",VLOOKUP(H2590,'Shoe size conversion table'!$B$6:$D$22,2),VLOOKUP(H2590,'Shoe size conversion table'!$J$6:$L$22,2))</f>
        <v>38-39</v>
      </c>
      <c r="J2590" s="12" t="n">
        <f aca="false">IF(G2590="Male",VLOOKUP(H2590,'Shoe size conversion table'!$B$6:$D$22,3),VLOOKUP(H2590,'Shoe size conversion table'!$J$6:$L$22,3))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MONTH(C2590:C17557)</f>
        <v>12</v>
      </c>
      <c r="O2590" s="8" t="n">
        <f aca="false">K2590*(1-L2590)</f>
        <v>151.2</v>
      </c>
    </row>
    <row r="2591" customFormat="false" ht="11.4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IF(G2591="Male",VLOOKUP(H2591,'Shoe size conversion table'!$B$6:$D$22,2),VLOOKUP(H2591,'Shoe size conversion table'!$J$6:$L$22,2))</f>
        <v>39</v>
      </c>
      <c r="J2591" s="12" t="n">
        <f aca="false">IF(G2591="Male",VLOOKUP(H2591,'Shoe size conversion table'!$B$6:$D$22,3),VLOOKUP(H2591,'Shoe size conversion table'!$J$6:$L$22,3))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MONTH(C2591:C17558)</f>
        <v>12</v>
      </c>
      <c r="O2591" s="8" t="n">
        <f aca="false">K2591*(1-L2591)</f>
        <v>129</v>
      </c>
    </row>
    <row r="2592" customFormat="false" ht="11.4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IF(G2592="Male",VLOOKUP(H2592,'Shoe size conversion table'!$B$6:$D$22,2),VLOOKUP(H2592,'Shoe size conversion table'!$J$6:$L$22,2))</f>
        <v>44</v>
      </c>
      <c r="J2592" s="12" t="n">
        <f aca="false">IF(G2592="Male",VLOOKUP(H2592,'Shoe size conversion table'!$B$6:$D$22,3),VLOOKUP(H2592,'Shoe size conversion table'!$J$6:$L$22,3))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MONTH(C2592:C17559)</f>
        <v>12</v>
      </c>
      <c r="O2592" s="8" t="n">
        <f aca="false">K2592*(1-L2592)</f>
        <v>118.3</v>
      </c>
    </row>
    <row r="2593" customFormat="false" ht="11.4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IF(G2593="Male",VLOOKUP(H2593,'Shoe size conversion table'!$B$6:$D$22,2),VLOOKUP(H2593,'Shoe size conversion table'!$J$6:$L$22,2))</f>
        <v>40-41</v>
      </c>
      <c r="J2593" s="12" t="n">
        <f aca="false">IF(G2593="Male",VLOOKUP(H2593,'Shoe size conversion table'!$B$6:$D$22,3),VLOOKUP(H2593,'Shoe size conversion table'!$J$6:$L$22,3))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MONTH(C2593:C17560)</f>
        <v>12</v>
      </c>
      <c r="O2593" s="8" t="n">
        <f aca="false">K2593*(1-L2593)</f>
        <v>179.1</v>
      </c>
    </row>
    <row r="2594" customFormat="false" ht="11.4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IF(G2594="Male",VLOOKUP(H2594,'Shoe size conversion table'!$B$6:$D$22,2),VLOOKUP(H2594,'Shoe size conversion table'!$J$6:$L$22,2))</f>
        <v>37-38</v>
      </c>
      <c r="J2594" s="12" t="n">
        <f aca="false">IF(G2594="Male",VLOOKUP(H2594,'Shoe size conversion table'!$B$6:$D$22,3),VLOOKUP(H2594,'Shoe size conversion table'!$J$6:$L$22,3))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MONTH(C2594:C17561)</f>
        <v>12</v>
      </c>
      <c r="O2594" s="8" t="n">
        <f aca="false">K2594*(1-L2594)</f>
        <v>111.2</v>
      </c>
    </row>
    <row r="2595" customFormat="false" ht="11.4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IF(G2595="Male",VLOOKUP(H2595,'Shoe size conversion table'!$B$6:$D$22,2),VLOOKUP(H2595,'Shoe size conversion table'!$J$6:$L$22,2))</f>
        <v>42-43</v>
      </c>
      <c r="J2595" s="12" t="n">
        <f aca="false">IF(G2595="Male",VLOOKUP(H2595,'Shoe size conversion table'!$B$6:$D$22,3),VLOOKUP(H2595,'Shoe size conversion table'!$J$6:$L$22,3))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MONTH(C2595:C17562)</f>
        <v>12</v>
      </c>
      <c r="O2595" s="8" t="n">
        <f aca="false">K2595*(1-L2595)</f>
        <v>151.2</v>
      </c>
    </row>
    <row r="2596" customFormat="false" ht="11.4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IF(G2596="Male",VLOOKUP(H2596,'Shoe size conversion table'!$B$6:$D$22,2),VLOOKUP(H2596,'Shoe size conversion table'!$J$6:$L$22,2))</f>
        <v>41-42</v>
      </c>
      <c r="J2596" s="12" t="n">
        <f aca="false">IF(G2596="Male",VLOOKUP(H2596,'Shoe size conversion table'!$B$6:$D$22,3),VLOOKUP(H2596,'Shoe size conversion table'!$J$6:$L$22,3))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MONTH(C2596:C17563)</f>
        <v>12</v>
      </c>
      <c r="O2596" s="8" t="n">
        <f aca="false">K2596*(1-L2596)</f>
        <v>129</v>
      </c>
    </row>
    <row r="2597" customFormat="false" ht="11.4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IF(G2597="Male",VLOOKUP(H2597,'Shoe size conversion table'!$B$6:$D$22,2),VLOOKUP(H2597,'Shoe size conversion table'!$J$6:$L$22,2))</f>
        <v>41-42</v>
      </c>
      <c r="J2597" s="12" t="n">
        <f aca="false">IF(G2597="Male",VLOOKUP(H2597,'Shoe size conversion table'!$B$6:$D$22,3),VLOOKUP(H2597,'Shoe size conversion table'!$J$6:$L$22,3))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MONTH(C2597:C17564)</f>
        <v>12</v>
      </c>
      <c r="O2597" s="8" t="n">
        <f aca="false">K2597*(1-L2597)</f>
        <v>139</v>
      </c>
    </row>
    <row r="2598" customFormat="false" ht="11.4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IF(G2598="Male",VLOOKUP(H2598,'Shoe size conversion table'!$B$6:$D$22,2),VLOOKUP(H2598,'Shoe size conversion table'!$J$6:$L$22,2))</f>
        <v>41</v>
      </c>
      <c r="J2598" s="12" t="n">
        <f aca="false">IF(G2598="Male",VLOOKUP(H2598,'Shoe size conversion table'!$B$6:$D$22,3),VLOOKUP(H2598,'Shoe size conversion table'!$J$6:$L$22,3))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MONTH(C2598:C17565)</f>
        <v>12</v>
      </c>
      <c r="O2598" s="8" t="n">
        <f aca="false">K2598*(1-L2598)</f>
        <v>199</v>
      </c>
    </row>
    <row r="2599" customFormat="false" ht="11.4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IF(G2599="Male",VLOOKUP(H2599,'Shoe size conversion table'!$B$6:$D$22,2),VLOOKUP(H2599,'Shoe size conversion table'!$J$6:$L$22,2))</f>
        <v>37-38</v>
      </c>
      <c r="J2599" s="12" t="n">
        <f aca="false">IF(G2599="Male",VLOOKUP(H2599,'Shoe size conversion table'!$B$6:$D$22,3),VLOOKUP(H2599,'Shoe size conversion table'!$J$6:$L$22,3))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MONTH(C2599:C17566)</f>
        <v>12</v>
      </c>
      <c r="O2599" s="8" t="n">
        <f aca="false">K2599*(1-L2599)</f>
        <v>111.3</v>
      </c>
    </row>
    <row r="2600" customFormat="false" ht="11.4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IF(G2600="Male",VLOOKUP(H2600,'Shoe size conversion table'!$B$6:$D$22,2),VLOOKUP(H2600,'Shoe size conversion table'!$J$6:$L$22,2))</f>
        <v>42</v>
      </c>
      <c r="J2600" s="12" t="n">
        <f aca="false">IF(G2600="Male",VLOOKUP(H2600,'Shoe size conversion table'!$B$6:$D$22,3),VLOOKUP(H2600,'Shoe size conversion table'!$J$6:$L$22,3))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MONTH(C2600:C17567)</f>
        <v>12</v>
      </c>
      <c r="O2600" s="8" t="n">
        <f aca="false">K2600*(1-L2600)</f>
        <v>94.5</v>
      </c>
    </row>
    <row r="2601" customFormat="false" ht="11.4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IF(G2601="Male",VLOOKUP(H2601,'Shoe size conversion table'!$B$6:$D$22,2),VLOOKUP(H2601,'Shoe size conversion table'!$J$6:$L$22,2))</f>
        <v>40-41</v>
      </c>
      <c r="J2601" s="12" t="n">
        <f aca="false">IF(G2601="Male",VLOOKUP(H2601,'Shoe size conversion table'!$B$6:$D$22,3),VLOOKUP(H2601,'Shoe size conversion table'!$J$6:$L$22,3))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MONTH(C2601:C17568)</f>
        <v>12</v>
      </c>
      <c r="O2601" s="8" t="n">
        <f aca="false">K2601*(1-L2601)</f>
        <v>199</v>
      </c>
    </row>
    <row r="2602" customFormat="false" ht="11.4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IF(G2602="Male",VLOOKUP(H2602,'Shoe size conversion table'!$B$6:$D$22,2),VLOOKUP(H2602,'Shoe size conversion table'!$J$6:$L$22,2))</f>
        <v>40-41</v>
      </c>
      <c r="J2602" s="12" t="n">
        <f aca="false">IF(G2602="Male",VLOOKUP(H2602,'Shoe size conversion table'!$B$6:$D$22,3),VLOOKUP(H2602,'Shoe size conversion table'!$J$6:$L$22,3))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MONTH(C2602:C17569)</f>
        <v>12</v>
      </c>
      <c r="O2602" s="8" t="n">
        <f aca="false">K2602*(1-L2602)</f>
        <v>132.3</v>
      </c>
    </row>
    <row r="2603" customFormat="false" ht="11.4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IF(G2603="Male",VLOOKUP(H2603,'Shoe size conversion table'!$B$6:$D$22,2),VLOOKUP(H2603,'Shoe size conversion table'!$J$6:$L$22,2))</f>
        <v>40-41</v>
      </c>
      <c r="J2603" s="12" t="n">
        <f aca="false">IF(G2603="Male",VLOOKUP(H2603,'Shoe size conversion table'!$B$6:$D$22,3),VLOOKUP(H2603,'Shoe size conversion table'!$J$6:$L$22,3))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MONTH(C2603:C17570)</f>
        <v>12</v>
      </c>
      <c r="O2603" s="8" t="n">
        <f aca="false">K2603*(1-L2603)</f>
        <v>159</v>
      </c>
    </row>
    <row r="2604" customFormat="false" ht="11.4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IF(G2604="Male",VLOOKUP(H2604,'Shoe size conversion table'!$B$6:$D$22,2),VLOOKUP(H2604,'Shoe size conversion table'!$J$6:$L$22,2))</f>
        <v>42</v>
      </c>
      <c r="J2604" s="12" t="n">
        <f aca="false">IF(G2604="Male",VLOOKUP(H2604,'Shoe size conversion table'!$B$6:$D$22,3),VLOOKUP(H2604,'Shoe size conversion table'!$J$6:$L$22,3))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MONTH(C2604:C17571)</f>
        <v>12</v>
      </c>
      <c r="O2604" s="8" t="n">
        <f aca="false">K2604*(1-L2604)</f>
        <v>149</v>
      </c>
    </row>
    <row r="2605" customFormat="false" ht="11.4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IF(G2605="Male",VLOOKUP(H2605,'Shoe size conversion table'!$B$6:$D$22,2),VLOOKUP(H2605,'Shoe size conversion table'!$J$6:$L$22,2))</f>
        <v>44</v>
      </c>
      <c r="J2605" s="12" t="n">
        <f aca="false">IF(G2605="Male",VLOOKUP(H2605,'Shoe size conversion table'!$B$6:$D$22,3),VLOOKUP(H2605,'Shoe size conversion table'!$J$6:$L$22,3))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MONTH(C2605:C17572)</f>
        <v>12</v>
      </c>
      <c r="O2605" s="8" t="n">
        <f aca="false">K2605*(1-L2605)</f>
        <v>169</v>
      </c>
    </row>
    <row r="2606" customFormat="false" ht="11.4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IF(G2606="Male",VLOOKUP(H2606,'Shoe size conversion table'!$B$6:$D$22,2),VLOOKUP(H2606,'Shoe size conversion table'!$J$6:$L$22,2))</f>
        <v>39-40</v>
      </c>
      <c r="J2606" s="12" t="n">
        <f aca="false">IF(G2606="Male",VLOOKUP(H2606,'Shoe size conversion table'!$B$6:$D$22,3),VLOOKUP(H2606,'Shoe size conversion table'!$J$6:$L$22,3))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MONTH(C2606:C17573)</f>
        <v>12</v>
      </c>
      <c r="O2606" s="8" t="n">
        <f aca="false">K2606*(1-L2606)</f>
        <v>79.5</v>
      </c>
    </row>
    <row r="2607" customFormat="false" ht="11.4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IF(G2607="Male",VLOOKUP(H2607,'Shoe size conversion table'!$B$6:$D$22,2),VLOOKUP(H2607,'Shoe size conversion table'!$J$6:$L$22,2))</f>
        <v>42-43</v>
      </c>
      <c r="J2607" s="12" t="n">
        <f aca="false">IF(G2607="Male",VLOOKUP(H2607,'Shoe size conversion table'!$B$6:$D$22,3),VLOOKUP(H2607,'Shoe size conversion table'!$J$6:$L$22,3))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MONTH(C2607:C17574)</f>
        <v>12</v>
      </c>
      <c r="O2607" s="8" t="n">
        <f aca="false">K2607*(1-L2607)</f>
        <v>199</v>
      </c>
    </row>
    <row r="2608" customFormat="false" ht="11.4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IF(G2608="Male",VLOOKUP(H2608,'Shoe size conversion table'!$B$6:$D$22,2),VLOOKUP(H2608,'Shoe size conversion table'!$J$6:$L$22,2))</f>
        <v>42</v>
      </c>
      <c r="J2608" s="12" t="n">
        <f aca="false">IF(G2608="Male",VLOOKUP(H2608,'Shoe size conversion table'!$B$6:$D$22,3),VLOOKUP(H2608,'Shoe size conversion table'!$J$6:$L$22,3))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MONTH(C2608:C17575)</f>
        <v>12</v>
      </c>
      <c r="O2608" s="8" t="n">
        <f aca="false">K2608*(1-L2608)</f>
        <v>118.3</v>
      </c>
    </row>
    <row r="2609" customFormat="false" ht="11.4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IF(G2609="Male",VLOOKUP(H2609,'Shoe size conversion table'!$B$6:$D$22,2),VLOOKUP(H2609,'Shoe size conversion table'!$J$6:$L$22,2))</f>
        <v>42</v>
      </c>
      <c r="J2609" s="12" t="n">
        <f aca="false">IF(G2609="Male",VLOOKUP(H2609,'Shoe size conversion table'!$B$6:$D$22,3),VLOOKUP(H2609,'Shoe size conversion table'!$J$6:$L$22,3))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MONTH(C2609:C17576)</f>
        <v>12</v>
      </c>
      <c r="O2609" s="8" t="n">
        <f aca="false">K2609*(1-L2609)</f>
        <v>111.3</v>
      </c>
    </row>
    <row r="2610" customFormat="false" ht="11.4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IF(G2610="Male",VLOOKUP(H2610,'Shoe size conversion table'!$B$6:$D$22,2),VLOOKUP(H2610,'Shoe size conversion table'!$J$6:$L$22,2))</f>
        <v>39</v>
      </c>
      <c r="J2610" s="12" t="n">
        <f aca="false">IF(G2610="Male",VLOOKUP(H2610,'Shoe size conversion table'!$B$6:$D$22,3),VLOOKUP(H2610,'Shoe size conversion table'!$J$6:$L$22,3))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MONTH(C2610:C17577)</f>
        <v>12</v>
      </c>
      <c r="O2610" s="8" t="n">
        <f aca="false">K2610*(1-L2610)</f>
        <v>125.3</v>
      </c>
    </row>
    <row r="2611" customFormat="false" ht="11.4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IF(G2611="Male",VLOOKUP(H2611,'Shoe size conversion table'!$B$6:$D$22,2),VLOOKUP(H2611,'Shoe size conversion table'!$J$6:$L$22,2))</f>
        <v>44</v>
      </c>
      <c r="J2611" s="12" t="n">
        <f aca="false">IF(G2611="Male",VLOOKUP(H2611,'Shoe size conversion table'!$B$6:$D$22,3),VLOOKUP(H2611,'Shoe size conversion table'!$J$6:$L$22,3))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MONTH(C2611:C17578)</f>
        <v>12</v>
      </c>
      <c r="O2611" s="8" t="n">
        <f aca="false">K2611*(1-L2611)</f>
        <v>99.5</v>
      </c>
    </row>
    <row r="2612" customFormat="false" ht="11.4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IF(G2612="Male",VLOOKUP(H2612,'Shoe size conversion table'!$B$6:$D$22,2),VLOOKUP(H2612,'Shoe size conversion table'!$J$6:$L$22,2))</f>
        <v>40-41</v>
      </c>
      <c r="J2612" s="12" t="n">
        <f aca="false">IF(G2612="Male",VLOOKUP(H2612,'Shoe size conversion table'!$B$6:$D$22,3),VLOOKUP(H2612,'Shoe size conversion table'!$J$6:$L$22,3))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MONTH(C2612:C17579)</f>
        <v>12</v>
      </c>
      <c r="O2612" s="8" t="n">
        <f aca="false">K2612*(1-L2612)</f>
        <v>179</v>
      </c>
    </row>
    <row r="2613" customFormat="false" ht="11.4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IF(G2613="Male",VLOOKUP(H2613,'Shoe size conversion table'!$B$6:$D$22,2),VLOOKUP(H2613,'Shoe size conversion table'!$J$6:$L$22,2))</f>
        <v>39-40</v>
      </c>
      <c r="J2613" s="12" t="n">
        <f aca="false">IF(G2613="Male",VLOOKUP(H2613,'Shoe size conversion table'!$B$6:$D$22,3),VLOOKUP(H2613,'Shoe size conversion table'!$J$6:$L$22,3))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MONTH(C2613:C17580)</f>
        <v>12</v>
      </c>
      <c r="O2613" s="8" t="n">
        <f aca="false">K2613*(1-L2613)</f>
        <v>159</v>
      </c>
    </row>
    <row r="2614" customFormat="false" ht="11.4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IF(G2614="Male",VLOOKUP(H2614,'Shoe size conversion table'!$B$6:$D$22,2),VLOOKUP(H2614,'Shoe size conversion table'!$J$6:$L$22,2))</f>
        <v>43</v>
      </c>
      <c r="J2614" s="12" t="n">
        <f aca="false">IF(G2614="Male",VLOOKUP(H2614,'Shoe size conversion table'!$B$6:$D$22,3),VLOOKUP(H2614,'Shoe size conversion table'!$J$6:$L$22,3))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MONTH(C2614:C17581)</f>
        <v>12</v>
      </c>
      <c r="O2614" s="8" t="n">
        <f aca="false">K2614*(1-L2614)</f>
        <v>139</v>
      </c>
    </row>
    <row r="2615" customFormat="false" ht="11.4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IF(G2615="Male",VLOOKUP(H2615,'Shoe size conversion table'!$B$6:$D$22,2),VLOOKUP(H2615,'Shoe size conversion table'!$J$6:$L$22,2))</f>
        <v>37-38</v>
      </c>
      <c r="J2615" s="12" t="n">
        <f aca="false">IF(G2615="Male",VLOOKUP(H2615,'Shoe size conversion table'!$B$6:$D$22,3),VLOOKUP(H2615,'Shoe size conversion table'!$J$6:$L$22,3))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MONTH(C2615:C17582)</f>
        <v>12</v>
      </c>
      <c r="O2615" s="8" t="n">
        <f aca="false">K2615*(1-L2615)</f>
        <v>179</v>
      </c>
    </row>
    <row r="2616" customFormat="false" ht="11.4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IF(G2616="Male",VLOOKUP(H2616,'Shoe size conversion table'!$B$6:$D$22,2),VLOOKUP(H2616,'Shoe size conversion table'!$J$6:$L$22,2))</f>
        <v>43</v>
      </c>
      <c r="J2616" s="12" t="n">
        <f aca="false">IF(G2616="Male",VLOOKUP(H2616,'Shoe size conversion table'!$B$6:$D$22,3),VLOOKUP(H2616,'Shoe size conversion table'!$J$6:$L$22,3))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MONTH(C2616:C17583)</f>
        <v>12</v>
      </c>
      <c r="O2616" s="8" t="n">
        <f aca="false">K2616*(1-L2616)</f>
        <v>125.3</v>
      </c>
    </row>
    <row r="2617" customFormat="false" ht="11.4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IF(G2617="Male",VLOOKUP(H2617,'Shoe size conversion table'!$B$6:$D$22,2),VLOOKUP(H2617,'Shoe size conversion table'!$J$6:$L$22,2))</f>
        <v>42</v>
      </c>
      <c r="J2617" s="12" t="n">
        <f aca="false">IF(G2617="Male",VLOOKUP(H2617,'Shoe size conversion table'!$B$6:$D$22,3),VLOOKUP(H2617,'Shoe size conversion table'!$J$6:$L$22,3))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MONTH(C2617:C17584)</f>
        <v>12</v>
      </c>
      <c r="O2617" s="8" t="n">
        <f aca="false">K2617*(1-L2617)</f>
        <v>159</v>
      </c>
    </row>
    <row r="2618" customFormat="false" ht="11.4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IF(G2618="Male",VLOOKUP(H2618,'Shoe size conversion table'!$B$6:$D$22,2),VLOOKUP(H2618,'Shoe size conversion table'!$J$6:$L$22,2))</f>
        <v>42</v>
      </c>
      <c r="J2618" s="12" t="n">
        <f aca="false">IF(G2618="Male",VLOOKUP(H2618,'Shoe size conversion table'!$B$6:$D$22,3),VLOOKUP(H2618,'Shoe size conversion table'!$J$6:$L$22,3))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MONTH(C2618:C17585)</f>
        <v>12</v>
      </c>
      <c r="O2618" s="8" t="n">
        <f aca="false">K2618*(1-L2618)</f>
        <v>111.2</v>
      </c>
    </row>
    <row r="2619" customFormat="false" ht="11.4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IF(G2619="Male",VLOOKUP(H2619,'Shoe size conversion table'!$B$6:$D$22,2),VLOOKUP(H2619,'Shoe size conversion table'!$J$6:$L$22,2))</f>
        <v>37-38</v>
      </c>
      <c r="J2619" s="12" t="n">
        <f aca="false">IF(G2619="Male",VLOOKUP(H2619,'Shoe size conversion table'!$B$6:$D$22,3),VLOOKUP(H2619,'Shoe size conversion table'!$J$6:$L$22,3))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MONTH(C2619:C17586)</f>
        <v>12</v>
      </c>
      <c r="O2619" s="8" t="n">
        <f aca="false">K2619*(1-L2619)</f>
        <v>159</v>
      </c>
    </row>
    <row r="2620" customFormat="false" ht="11.4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IF(G2620="Male",VLOOKUP(H2620,'Shoe size conversion table'!$B$6:$D$22,2),VLOOKUP(H2620,'Shoe size conversion table'!$J$6:$L$22,2))</f>
        <v>43</v>
      </c>
      <c r="J2620" s="12" t="n">
        <f aca="false">IF(G2620="Male",VLOOKUP(H2620,'Shoe size conversion table'!$B$6:$D$22,3),VLOOKUP(H2620,'Shoe size conversion table'!$J$6:$L$22,3))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MONTH(C2620:C17587)</f>
        <v>12</v>
      </c>
      <c r="O2620" s="8" t="n">
        <f aca="false">K2620*(1-L2620)</f>
        <v>74.5</v>
      </c>
    </row>
    <row r="2621" customFormat="false" ht="11.4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IF(G2621="Male",VLOOKUP(H2621,'Shoe size conversion table'!$B$6:$D$22,2),VLOOKUP(H2621,'Shoe size conversion table'!$J$6:$L$22,2))</f>
        <v>42-43</v>
      </c>
      <c r="J2621" s="12" t="n">
        <f aca="false">IF(G2621="Male",VLOOKUP(H2621,'Shoe size conversion table'!$B$6:$D$22,3),VLOOKUP(H2621,'Shoe size conversion table'!$J$6:$L$22,3))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MONTH(C2621:C17588)</f>
        <v>12</v>
      </c>
      <c r="O2621" s="8" t="n">
        <f aca="false">K2621*(1-L2621)</f>
        <v>151.2</v>
      </c>
    </row>
    <row r="2622" customFormat="false" ht="11.4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IF(G2622="Male",VLOOKUP(H2622,'Shoe size conversion table'!$B$6:$D$22,2),VLOOKUP(H2622,'Shoe size conversion table'!$J$6:$L$22,2))</f>
        <v>42-43</v>
      </c>
      <c r="J2622" s="12" t="n">
        <f aca="false">IF(G2622="Male",VLOOKUP(H2622,'Shoe size conversion table'!$B$6:$D$22,3),VLOOKUP(H2622,'Shoe size conversion table'!$J$6:$L$22,3))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MONTH(C2622:C17589)</f>
        <v>12</v>
      </c>
      <c r="O2622" s="8" t="n">
        <f aca="false">K2622*(1-L2622)</f>
        <v>103.2</v>
      </c>
    </row>
    <row r="2623" customFormat="false" ht="11.4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IF(G2623="Male",VLOOKUP(H2623,'Shoe size conversion table'!$B$6:$D$22,2),VLOOKUP(H2623,'Shoe size conversion table'!$J$6:$L$22,2))</f>
        <v>41-42</v>
      </c>
      <c r="J2623" s="12" t="n">
        <f aca="false">IF(G2623="Male",VLOOKUP(H2623,'Shoe size conversion table'!$B$6:$D$22,3),VLOOKUP(H2623,'Shoe size conversion table'!$J$6:$L$22,3))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MONTH(C2623:C17590)</f>
        <v>12</v>
      </c>
      <c r="O2623" s="8" t="n">
        <f aca="false">K2623*(1-L2623)</f>
        <v>129</v>
      </c>
    </row>
    <row r="2624" customFormat="false" ht="11.4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IF(G2624="Male",VLOOKUP(H2624,'Shoe size conversion table'!$B$6:$D$22,2),VLOOKUP(H2624,'Shoe size conversion table'!$J$6:$L$22,2))</f>
        <v>42</v>
      </c>
      <c r="J2624" s="12" t="n">
        <f aca="false">IF(G2624="Male",VLOOKUP(H2624,'Shoe size conversion table'!$B$6:$D$22,3),VLOOKUP(H2624,'Shoe size conversion table'!$J$6:$L$22,3))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MONTH(C2624:C17591)</f>
        <v>12</v>
      </c>
      <c r="O2624" s="8" t="n">
        <f aca="false">K2624*(1-L2624)</f>
        <v>179</v>
      </c>
    </row>
    <row r="2625" customFormat="false" ht="11.4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IF(G2625="Male",VLOOKUP(H2625,'Shoe size conversion table'!$B$6:$D$22,2),VLOOKUP(H2625,'Shoe size conversion table'!$J$6:$L$22,2))</f>
        <v>42</v>
      </c>
      <c r="J2625" s="12" t="n">
        <f aca="false">IF(G2625="Male",VLOOKUP(H2625,'Shoe size conversion table'!$B$6:$D$22,3),VLOOKUP(H2625,'Shoe size conversion table'!$J$6:$L$22,3))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MONTH(C2625:C17592)</f>
        <v>12</v>
      </c>
      <c r="O2625" s="8" t="n">
        <f aca="false">K2625*(1-L2625)</f>
        <v>169</v>
      </c>
    </row>
    <row r="2626" customFormat="false" ht="11.4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IF(G2626="Male",VLOOKUP(H2626,'Shoe size conversion table'!$B$6:$D$22,2),VLOOKUP(H2626,'Shoe size conversion table'!$J$6:$L$22,2))</f>
        <v>39-40</v>
      </c>
      <c r="J2626" s="12" t="n">
        <f aca="false">IF(G2626="Male",VLOOKUP(H2626,'Shoe size conversion table'!$B$6:$D$22,3),VLOOKUP(H2626,'Shoe size conversion table'!$J$6:$L$22,3))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MONTH(C2626:C17593)</f>
        <v>12</v>
      </c>
      <c r="O2626" s="8" t="n">
        <f aca="false">K2626*(1-L2626)</f>
        <v>79.5</v>
      </c>
    </row>
    <row r="2627" customFormat="false" ht="11.4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IF(G2627="Male",VLOOKUP(H2627,'Shoe size conversion table'!$B$6:$D$22,2),VLOOKUP(H2627,'Shoe size conversion table'!$J$6:$L$22,2))</f>
        <v>38-39</v>
      </c>
      <c r="J2627" s="12" t="n">
        <f aca="false">IF(G2627="Male",VLOOKUP(H2627,'Shoe size conversion table'!$B$6:$D$22,3),VLOOKUP(H2627,'Shoe size conversion table'!$J$6:$L$22,3))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MONTH(C2627:C17594)</f>
        <v>12</v>
      </c>
      <c r="O2627" s="8" t="n">
        <f aca="false">K2627*(1-L2627)</f>
        <v>159</v>
      </c>
    </row>
    <row r="2628" customFormat="false" ht="11.4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IF(G2628="Male",VLOOKUP(H2628,'Shoe size conversion table'!$B$6:$D$22,2),VLOOKUP(H2628,'Shoe size conversion table'!$J$6:$L$22,2))</f>
        <v>44</v>
      </c>
      <c r="J2628" s="12" t="n">
        <f aca="false">IF(G2628="Male",VLOOKUP(H2628,'Shoe size conversion table'!$B$6:$D$22,3),VLOOKUP(H2628,'Shoe size conversion table'!$J$6:$L$22,3))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MONTH(C2628:C17595)</f>
        <v>12</v>
      </c>
      <c r="O2628" s="8" t="n">
        <f aca="false">K2628*(1-L2628)</f>
        <v>118.3</v>
      </c>
    </row>
    <row r="2629" customFormat="false" ht="11.4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IF(G2629="Male",VLOOKUP(H2629,'Shoe size conversion table'!$B$6:$D$22,2),VLOOKUP(H2629,'Shoe size conversion table'!$J$6:$L$22,2))</f>
        <v>42</v>
      </c>
      <c r="J2629" s="12" t="n">
        <f aca="false">IF(G2629="Male",VLOOKUP(H2629,'Shoe size conversion table'!$B$6:$D$22,3),VLOOKUP(H2629,'Shoe size conversion table'!$J$6:$L$22,3))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MONTH(C2629:C17596)</f>
        <v>12</v>
      </c>
      <c r="O2629" s="8" t="n">
        <f aca="false">K2629*(1-L2629)</f>
        <v>111.3</v>
      </c>
    </row>
    <row r="2630" customFormat="false" ht="11.4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IF(G2630="Male",VLOOKUP(H2630,'Shoe size conversion table'!$B$6:$D$22,2),VLOOKUP(H2630,'Shoe size conversion table'!$J$6:$L$22,2))</f>
        <v>39</v>
      </c>
      <c r="J2630" s="12" t="n">
        <f aca="false">IF(G2630="Male",VLOOKUP(H2630,'Shoe size conversion table'!$B$6:$D$22,3),VLOOKUP(H2630,'Shoe size conversion table'!$J$6:$L$22,3))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MONTH(C2630:C17597)</f>
        <v>12</v>
      </c>
      <c r="O2630" s="8" t="n">
        <f aca="false">K2630*(1-L2630)</f>
        <v>94.5</v>
      </c>
    </row>
    <row r="2631" customFormat="false" ht="11.4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IF(G2631="Male",VLOOKUP(H2631,'Shoe size conversion table'!$B$6:$D$22,2),VLOOKUP(H2631,'Shoe size conversion table'!$J$6:$L$22,2))</f>
        <v>43-44</v>
      </c>
      <c r="J2631" s="12" t="n">
        <f aca="false">IF(G2631="Male",VLOOKUP(H2631,'Shoe size conversion table'!$B$6:$D$22,3),VLOOKUP(H2631,'Shoe size conversion table'!$J$6:$L$22,3))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MONTH(C2631:C17598)</f>
        <v>12</v>
      </c>
      <c r="O2631" s="8" t="n">
        <f aca="false">K2631*(1-L2631)</f>
        <v>69.5</v>
      </c>
    </row>
    <row r="2632" customFormat="false" ht="11.4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IF(G2632="Male",VLOOKUP(H2632,'Shoe size conversion table'!$B$6:$D$22,2),VLOOKUP(H2632,'Shoe size conversion table'!$J$6:$L$22,2))</f>
        <v>39</v>
      </c>
      <c r="J2632" s="12" t="n">
        <f aca="false">IF(G2632="Male",VLOOKUP(H2632,'Shoe size conversion table'!$B$6:$D$22,3),VLOOKUP(H2632,'Shoe size conversion table'!$J$6:$L$22,3))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MONTH(C2632:C17599)</f>
        <v>12</v>
      </c>
      <c r="O2632" s="8" t="n">
        <f aca="false">K2632*(1-L2632)</f>
        <v>149</v>
      </c>
    </row>
    <row r="2633" customFormat="false" ht="11.4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IF(G2633="Male",VLOOKUP(H2633,'Shoe size conversion table'!$B$6:$D$22,2),VLOOKUP(H2633,'Shoe size conversion table'!$J$6:$L$22,2))</f>
        <v>42-43</v>
      </c>
      <c r="J2633" s="12" t="n">
        <f aca="false">IF(G2633="Male",VLOOKUP(H2633,'Shoe size conversion table'!$B$6:$D$22,3),VLOOKUP(H2633,'Shoe size conversion table'!$J$6:$L$22,3))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MONTH(C2633:C17600)</f>
        <v>12</v>
      </c>
      <c r="O2633" s="8" t="n">
        <f aca="false">K2633*(1-L2633)</f>
        <v>179</v>
      </c>
    </row>
    <row r="2634" customFormat="false" ht="11.4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IF(G2634="Male",VLOOKUP(H2634,'Shoe size conversion table'!$B$6:$D$22,2),VLOOKUP(H2634,'Shoe size conversion table'!$J$6:$L$22,2))</f>
        <v>43</v>
      </c>
      <c r="J2634" s="12" t="n">
        <f aca="false">IF(G2634="Male",VLOOKUP(H2634,'Shoe size conversion table'!$B$6:$D$22,3),VLOOKUP(H2634,'Shoe size conversion table'!$J$6:$L$22,3))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MONTH(C2634:C17601)</f>
        <v>12</v>
      </c>
      <c r="O2634" s="8" t="n">
        <f aca="false">K2634*(1-L2634)</f>
        <v>139</v>
      </c>
    </row>
    <row r="2635" customFormat="false" ht="11.4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IF(G2635="Male",VLOOKUP(H2635,'Shoe size conversion table'!$B$6:$D$22,2),VLOOKUP(H2635,'Shoe size conversion table'!$J$6:$L$22,2))</f>
        <v>42</v>
      </c>
      <c r="J2635" s="12" t="n">
        <f aca="false">IF(G2635="Male",VLOOKUP(H2635,'Shoe size conversion table'!$B$6:$D$22,3),VLOOKUP(H2635,'Shoe size conversion table'!$J$6:$L$22,3))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MONTH(C2635:C17602)</f>
        <v>12</v>
      </c>
      <c r="O2635" s="8" t="n">
        <f aca="false">K2635*(1-L2635)</f>
        <v>94.5</v>
      </c>
    </row>
    <row r="2636" customFormat="false" ht="11.4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IF(G2636="Male",VLOOKUP(H2636,'Shoe size conversion table'!$B$6:$D$22,2),VLOOKUP(H2636,'Shoe size conversion table'!$J$6:$L$22,2))</f>
        <v>42</v>
      </c>
      <c r="J2636" s="12" t="n">
        <f aca="false">IF(G2636="Male",VLOOKUP(H2636,'Shoe size conversion table'!$B$6:$D$22,3),VLOOKUP(H2636,'Shoe size conversion table'!$J$6:$L$22,3))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MONTH(C2636:C17603)</f>
        <v>12</v>
      </c>
      <c r="O2636" s="8" t="n">
        <f aca="false">K2636*(1-L2636)</f>
        <v>159</v>
      </c>
    </row>
    <row r="2637" customFormat="false" ht="11.4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IF(G2637="Male",VLOOKUP(H2637,'Shoe size conversion table'!$B$6:$D$22,2),VLOOKUP(H2637,'Shoe size conversion table'!$J$6:$L$22,2))</f>
        <v>38-39</v>
      </c>
      <c r="J2637" s="12" t="n">
        <f aca="false">IF(G2637="Male",VLOOKUP(H2637,'Shoe size conversion table'!$B$6:$D$22,3),VLOOKUP(H2637,'Shoe size conversion table'!$J$6:$L$22,3))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MONTH(C2637:C17604)</f>
        <v>12</v>
      </c>
      <c r="O2637" s="8" t="n">
        <f aca="false">K2637*(1-L2637)</f>
        <v>74.5</v>
      </c>
    </row>
    <row r="2638" customFormat="false" ht="11.4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IF(G2638="Male",VLOOKUP(H2638,'Shoe size conversion table'!$B$6:$D$22,2),VLOOKUP(H2638,'Shoe size conversion table'!$J$6:$L$22,2))</f>
        <v>38-39</v>
      </c>
      <c r="J2638" s="12" t="n">
        <f aca="false">IF(G2638="Male",VLOOKUP(H2638,'Shoe size conversion table'!$B$6:$D$22,3),VLOOKUP(H2638,'Shoe size conversion table'!$J$6:$L$22,3))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MONTH(C2638:C17605)</f>
        <v>12</v>
      </c>
      <c r="O2638" s="8" t="n">
        <f aca="false">K2638*(1-L2638)</f>
        <v>189</v>
      </c>
    </row>
    <row r="2639" customFormat="false" ht="11.4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IF(G2639="Male",VLOOKUP(H2639,'Shoe size conversion table'!$B$6:$D$22,2),VLOOKUP(H2639,'Shoe size conversion table'!$J$6:$L$22,2))</f>
        <v>42</v>
      </c>
      <c r="J2639" s="12" t="n">
        <f aca="false">IF(G2639="Male",VLOOKUP(H2639,'Shoe size conversion table'!$B$6:$D$22,3),VLOOKUP(H2639,'Shoe size conversion table'!$J$6:$L$22,3))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MONTH(C2639:C17606)</f>
        <v>12</v>
      </c>
      <c r="O2639" s="8" t="n">
        <f aca="false">K2639*(1-L2639)</f>
        <v>111.2</v>
      </c>
    </row>
    <row r="2640" customFormat="false" ht="11.4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IF(G2640="Male",VLOOKUP(H2640,'Shoe size conversion table'!$B$6:$D$22,2),VLOOKUP(H2640,'Shoe size conversion table'!$J$6:$L$22,2))</f>
        <v>42</v>
      </c>
      <c r="J2640" s="12" t="n">
        <f aca="false">IF(G2640="Male",VLOOKUP(H2640,'Shoe size conversion table'!$B$6:$D$22,3),VLOOKUP(H2640,'Shoe size conversion table'!$J$6:$L$22,3))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MONTH(C2640:C17607)</f>
        <v>12</v>
      </c>
      <c r="O2640" s="8" t="n">
        <f aca="false">K2640*(1-L2640)</f>
        <v>179</v>
      </c>
    </row>
    <row r="2641" customFormat="false" ht="11.4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IF(G2641="Male",VLOOKUP(H2641,'Shoe size conversion table'!$B$6:$D$22,2),VLOOKUP(H2641,'Shoe size conversion table'!$J$6:$L$22,2))</f>
        <v>38-39</v>
      </c>
      <c r="J2641" s="12" t="n">
        <f aca="false">IF(G2641="Male",VLOOKUP(H2641,'Shoe size conversion table'!$B$6:$D$22,3),VLOOKUP(H2641,'Shoe size conversion table'!$J$6:$L$22,3))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MONTH(C2641:C17608)</f>
        <v>12</v>
      </c>
      <c r="O2641" s="8" t="n">
        <f aca="false">K2641*(1-L2641)</f>
        <v>89.5</v>
      </c>
    </row>
    <row r="2642" customFormat="false" ht="11.4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IF(G2642="Male",VLOOKUP(H2642,'Shoe size conversion table'!$B$6:$D$22,2),VLOOKUP(H2642,'Shoe size conversion table'!$J$6:$L$22,2))</f>
        <v>38-39</v>
      </c>
      <c r="J2642" s="12" t="n">
        <f aca="false">IF(G2642="Male",VLOOKUP(H2642,'Shoe size conversion table'!$B$6:$D$22,3),VLOOKUP(H2642,'Shoe size conversion table'!$J$6:$L$22,3))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MONTH(C2642:C17609)</f>
        <v>12</v>
      </c>
      <c r="O2642" s="8" t="n">
        <f aca="false">K2642*(1-L2642)</f>
        <v>159</v>
      </c>
    </row>
    <row r="2643" customFormat="false" ht="11.4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IF(G2643="Male",VLOOKUP(H2643,'Shoe size conversion table'!$B$6:$D$22,2),VLOOKUP(H2643,'Shoe size conversion table'!$J$6:$L$22,2))</f>
        <v>44</v>
      </c>
      <c r="J2643" s="12" t="n">
        <f aca="false">IF(G2643="Male",VLOOKUP(H2643,'Shoe size conversion table'!$B$6:$D$22,3),VLOOKUP(H2643,'Shoe size conversion table'!$J$6:$L$22,3))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MONTH(C2643:C17610)</f>
        <v>12</v>
      </c>
      <c r="O2643" s="8" t="n">
        <f aca="false">K2643*(1-L2643)</f>
        <v>118.3</v>
      </c>
    </row>
    <row r="2644" customFormat="false" ht="11.4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IF(G2644="Male",VLOOKUP(H2644,'Shoe size conversion table'!$B$6:$D$22,2),VLOOKUP(H2644,'Shoe size conversion table'!$J$6:$L$22,2))</f>
        <v>43</v>
      </c>
      <c r="J2644" s="12" t="n">
        <f aca="false">IF(G2644="Male",VLOOKUP(H2644,'Shoe size conversion table'!$B$6:$D$22,3),VLOOKUP(H2644,'Shoe size conversion table'!$J$6:$L$22,3))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MONTH(C2644:C17611)</f>
        <v>12</v>
      </c>
      <c r="O2644" s="8" t="n">
        <f aca="false">K2644*(1-L2644)</f>
        <v>199</v>
      </c>
    </row>
    <row r="2645" customFormat="false" ht="11.4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IF(G2645="Male",VLOOKUP(H2645,'Shoe size conversion table'!$B$6:$D$22,2),VLOOKUP(H2645,'Shoe size conversion table'!$J$6:$L$22,2))</f>
        <v>39-40</v>
      </c>
      <c r="J2645" s="12" t="n">
        <f aca="false">IF(G2645="Male",VLOOKUP(H2645,'Shoe size conversion table'!$B$6:$D$22,3),VLOOKUP(H2645,'Shoe size conversion table'!$J$6:$L$22,3))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MONTH(C2645:C17612)</f>
        <v>12</v>
      </c>
      <c r="O2645" s="8" t="n">
        <f aca="false">K2645*(1-L2645)</f>
        <v>64.5</v>
      </c>
    </row>
    <row r="2646" customFormat="false" ht="11.4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IF(G2646="Male",VLOOKUP(H2646,'Shoe size conversion table'!$B$6:$D$22,2),VLOOKUP(H2646,'Shoe size conversion table'!$J$6:$L$22,2))</f>
        <v>42-43</v>
      </c>
      <c r="J2646" s="12" t="n">
        <f aca="false">IF(G2646="Male",VLOOKUP(H2646,'Shoe size conversion table'!$B$6:$D$22,3),VLOOKUP(H2646,'Shoe size conversion table'!$J$6:$L$22,3))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MONTH(C2646:C17613)</f>
        <v>12</v>
      </c>
      <c r="O2646" s="8" t="n">
        <f aca="false">K2646*(1-L2646)</f>
        <v>149</v>
      </c>
    </row>
    <row r="2647" customFormat="false" ht="11.4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IF(G2647="Male",VLOOKUP(H2647,'Shoe size conversion table'!$B$6:$D$22,2),VLOOKUP(H2647,'Shoe size conversion table'!$J$6:$L$22,2))</f>
        <v>43</v>
      </c>
      <c r="J2647" s="12" t="n">
        <f aca="false">IF(G2647="Male",VLOOKUP(H2647,'Shoe size conversion table'!$B$6:$D$22,3),VLOOKUP(H2647,'Shoe size conversion table'!$J$6:$L$22,3))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MONTH(C2647:C17614)</f>
        <v>12</v>
      </c>
      <c r="O2647" s="8" t="n">
        <f aca="false">K2647*(1-L2647)</f>
        <v>139</v>
      </c>
    </row>
    <row r="2648" customFormat="false" ht="11.4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IF(G2648="Male",VLOOKUP(H2648,'Shoe size conversion table'!$B$6:$D$22,2),VLOOKUP(H2648,'Shoe size conversion table'!$J$6:$L$22,2))</f>
        <v>43</v>
      </c>
      <c r="J2648" s="12" t="n">
        <f aca="false">IF(G2648="Male",VLOOKUP(H2648,'Shoe size conversion table'!$B$6:$D$22,3),VLOOKUP(H2648,'Shoe size conversion table'!$J$6:$L$22,3))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MONTH(C2648:C17615)</f>
        <v>12</v>
      </c>
      <c r="O2648" s="8" t="n">
        <f aca="false">K2648*(1-L2648)</f>
        <v>189</v>
      </c>
    </row>
    <row r="2649" customFormat="false" ht="11.4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IF(G2649="Male",VLOOKUP(H2649,'Shoe size conversion table'!$B$6:$D$22,2),VLOOKUP(H2649,'Shoe size conversion table'!$J$6:$L$22,2))</f>
        <v>38-39</v>
      </c>
      <c r="J2649" s="12" t="n">
        <f aca="false">IF(G2649="Male",VLOOKUP(H2649,'Shoe size conversion table'!$B$6:$D$22,3),VLOOKUP(H2649,'Shoe size conversion table'!$J$6:$L$22,3))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MONTH(C2649:C17616)</f>
        <v>12</v>
      </c>
      <c r="O2649" s="8" t="n">
        <f aca="false">K2649*(1-L2649)</f>
        <v>179.1</v>
      </c>
    </row>
    <row r="2650" customFormat="false" ht="11.4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IF(G2650="Male",VLOOKUP(H2650,'Shoe size conversion table'!$B$6:$D$22,2),VLOOKUP(H2650,'Shoe size conversion table'!$J$6:$L$22,2))</f>
        <v>39</v>
      </c>
      <c r="J2650" s="12" t="n">
        <f aca="false">IF(G2650="Male",VLOOKUP(H2650,'Shoe size conversion table'!$B$6:$D$22,3),VLOOKUP(H2650,'Shoe size conversion table'!$J$6:$L$22,3))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MONTH(C2650:C17617)</f>
        <v>12</v>
      </c>
      <c r="O2650" s="8" t="n">
        <f aca="false">K2650*(1-L2650)</f>
        <v>179</v>
      </c>
    </row>
    <row r="2651" customFormat="false" ht="11.4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IF(G2651="Male",VLOOKUP(H2651,'Shoe size conversion table'!$B$6:$D$22,2),VLOOKUP(H2651,'Shoe size conversion table'!$J$6:$L$22,2))</f>
        <v>39-40</v>
      </c>
      <c r="J2651" s="12" t="n">
        <f aca="false">IF(G2651="Male",VLOOKUP(H2651,'Shoe size conversion table'!$B$6:$D$22,3),VLOOKUP(H2651,'Shoe size conversion table'!$J$6:$L$22,3))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MONTH(C2651:C17618)</f>
        <v>12</v>
      </c>
      <c r="O2651" s="8" t="n">
        <f aca="false">K2651*(1-L2651)</f>
        <v>134.1</v>
      </c>
    </row>
    <row r="2652" customFormat="false" ht="11.4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IF(G2652="Male",VLOOKUP(H2652,'Shoe size conversion table'!$B$6:$D$22,2),VLOOKUP(H2652,'Shoe size conversion table'!$J$6:$L$22,2))</f>
        <v>38-39</v>
      </c>
      <c r="J2652" s="12" t="n">
        <f aca="false">IF(G2652="Male",VLOOKUP(H2652,'Shoe size conversion table'!$B$6:$D$22,3),VLOOKUP(H2652,'Shoe size conversion table'!$J$6:$L$22,3))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MONTH(C2652:C17619)</f>
        <v>12</v>
      </c>
      <c r="O2652" s="8" t="n">
        <f aca="false">K2652*(1-L2652)</f>
        <v>139.3</v>
      </c>
    </row>
    <row r="2653" customFormat="false" ht="11.4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IF(G2653="Male",VLOOKUP(H2653,'Shoe size conversion table'!$B$6:$D$22,2),VLOOKUP(H2653,'Shoe size conversion table'!$J$6:$L$22,2))</f>
        <v>44-45</v>
      </c>
      <c r="J2653" s="12" t="n">
        <f aca="false">IF(G2653="Male",VLOOKUP(H2653,'Shoe size conversion table'!$B$6:$D$22,3),VLOOKUP(H2653,'Shoe size conversion table'!$J$6:$L$22,3))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MONTH(C2653:C17620)</f>
        <v>12</v>
      </c>
      <c r="O2653" s="8" t="n">
        <f aca="false">K2653*(1-L2653)</f>
        <v>151.2</v>
      </c>
    </row>
    <row r="2654" customFormat="false" ht="11.4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IF(G2654="Male",VLOOKUP(H2654,'Shoe size conversion table'!$B$6:$D$22,2),VLOOKUP(H2654,'Shoe size conversion table'!$J$6:$L$22,2))</f>
        <v>39-40</v>
      </c>
      <c r="J2654" s="12" t="n">
        <f aca="false">IF(G2654="Male",VLOOKUP(H2654,'Shoe size conversion table'!$B$6:$D$22,3),VLOOKUP(H2654,'Shoe size conversion table'!$J$6:$L$22,3))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MONTH(C2654:C17621)</f>
        <v>12</v>
      </c>
      <c r="O2654" s="8" t="n">
        <f aca="false">K2654*(1-L2654)</f>
        <v>125.3</v>
      </c>
    </row>
    <row r="2655" customFormat="false" ht="11.4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IF(G2655="Male",VLOOKUP(H2655,'Shoe size conversion table'!$B$6:$D$22,2),VLOOKUP(H2655,'Shoe size conversion table'!$J$6:$L$22,2))</f>
        <v>42-43</v>
      </c>
      <c r="J2655" s="12" t="n">
        <f aca="false">IF(G2655="Male",VLOOKUP(H2655,'Shoe size conversion table'!$B$6:$D$22,3),VLOOKUP(H2655,'Shoe size conversion table'!$J$6:$L$22,3))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MONTH(C2655:C17622)</f>
        <v>12</v>
      </c>
      <c r="O2655" s="8" t="n">
        <f aca="false">K2655*(1-L2655)</f>
        <v>199</v>
      </c>
    </row>
    <row r="2656" customFormat="false" ht="11.4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IF(G2656="Male",VLOOKUP(H2656,'Shoe size conversion table'!$B$6:$D$22,2),VLOOKUP(H2656,'Shoe size conversion table'!$J$6:$L$22,2))</f>
        <v>39-40</v>
      </c>
      <c r="J2656" s="12" t="n">
        <f aca="false">IF(G2656="Male",VLOOKUP(H2656,'Shoe size conversion table'!$B$6:$D$22,3),VLOOKUP(H2656,'Shoe size conversion table'!$J$6:$L$22,3))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MONTH(C2656:C17623)</f>
        <v>12</v>
      </c>
      <c r="O2656" s="8" t="n">
        <f aca="false">K2656*(1-L2656)</f>
        <v>104.3</v>
      </c>
    </row>
    <row r="2657" customFormat="false" ht="11.4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IF(G2657="Male",VLOOKUP(H2657,'Shoe size conversion table'!$B$6:$D$22,2),VLOOKUP(H2657,'Shoe size conversion table'!$J$6:$L$22,2))</f>
        <v>39-40</v>
      </c>
      <c r="J2657" s="12" t="n">
        <f aca="false">IF(G2657="Male",VLOOKUP(H2657,'Shoe size conversion table'!$B$6:$D$22,3),VLOOKUP(H2657,'Shoe size conversion table'!$J$6:$L$22,3))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MONTH(C2657:C17624)</f>
        <v>12</v>
      </c>
      <c r="O2657" s="8" t="n">
        <f aca="false">K2657*(1-L2657)</f>
        <v>129</v>
      </c>
    </row>
    <row r="2658" customFormat="false" ht="11.4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IF(G2658="Male",VLOOKUP(H2658,'Shoe size conversion table'!$B$6:$D$22,2),VLOOKUP(H2658,'Shoe size conversion table'!$J$6:$L$22,2))</f>
        <v>39-40</v>
      </c>
      <c r="J2658" s="12" t="n">
        <f aca="false">IF(G2658="Male",VLOOKUP(H2658,'Shoe size conversion table'!$B$6:$D$22,3),VLOOKUP(H2658,'Shoe size conversion table'!$J$6:$L$22,3))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MONTH(C2658:C17625)</f>
        <v>12</v>
      </c>
      <c r="O2658" s="8" t="n">
        <f aca="false">K2658*(1-L2658)</f>
        <v>143.1</v>
      </c>
    </row>
    <row r="2659" customFormat="false" ht="11.4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IF(G2659="Male",VLOOKUP(H2659,'Shoe size conversion table'!$B$6:$D$22,2),VLOOKUP(H2659,'Shoe size conversion table'!$J$6:$L$22,2))</f>
        <v>38-39</v>
      </c>
      <c r="J2659" s="12" t="n">
        <f aca="false">IF(G2659="Male",VLOOKUP(H2659,'Shoe size conversion table'!$B$6:$D$22,3),VLOOKUP(H2659,'Shoe size conversion table'!$J$6:$L$22,3))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MONTH(C2659:C17626)</f>
        <v>12</v>
      </c>
      <c r="O2659" s="8" t="n">
        <f aca="false">K2659*(1-L2659)</f>
        <v>125.1</v>
      </c>
    </row>
    <row r="2660" customFormat="false" ht="11.4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IF(G2660="Male",VLOOKUP(H2660,'Shoe size conversion table'!$B$6:$D$22,2),VLOOKUP(H2660,'Shoe size conversion table'!$J$6:$L$22,2))</f>
        <v>43-44</v>
      </c>
      <c r="J2660" s="12" t="n">
        <f aca="false">IF(G2660="Male",VLOOKUP(H2660,'Shoe size conversion table'!$B$6:$D$22,3),VLOOKUP(H2660,'Shoe size conversion table'!$J$6:$L$22,3))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MONTH(C2660:C17627)</f>
        <v>12</v>
      </c>
      <c r="O2660" s="8" t="n">
        <f aca="false">K2660*(1-L2660)</f>
        <v>104.3</v>
      </c>
    </row>
    <row r="2661" customFormat="false" ht="11.4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IF(G2661="Male",VLOOKUP(H2661,'Shoe size conversion table'!$B$6:$D$22,2),VLOOKUP(H2661,'Shoe size conversion table'!$J$6:$L$22,2))</f>
        <v>39-40</v>
      </c>
      <c r="J2661" s="12" t="n">
        <f aca="false">IF(G2661="Male",VLOOKUP(H2661,'Shoe size conversion table'!$B$6:$D$22,3),VLOOKUP(H2661,'Shoe size conversion table'!$J$6:$L$22,3))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MONTH(C2661:C17628)</f>
        <v>12</v>
      </c>
      <c r="O2661" s="8" t="n">
        <f aca="false">K2661*(1-L2661)</f>
        <v>179</v>
      </c>
    </row>
    <row r="2662" customFormat="false" ht="11.4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IF(G2662="Male",VLOOKUP(H2662,'Shoe size conversion table'!$B$6:$D$22,2),VLOOKUP(H2662,'Shoe size conversion table'!$J$6:$L$22,2))</f>
        <v>37-38</v>
      </c>
      <c r="J2662" s="12" t="n">
        <f aca="false">IF(G2662="Male",VLOOKUP(H2662,'Shoe size conversion table'!$B$6:$D$22,3),VLOOKUP(H2662,'Shoe size conversion table'!$J$6:$L$22,3))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MONTH(C2662:C17629)</f>
        <v>12</v>
      </c>
      <c r="O2662" s="8" t="n">
        <f aca="false">K2662*(1-L2662)</f>
        <v>159</v>
      </c>
    </row>
    <row r="2663" customFormat="false" ht="11.4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IF(G2663="Male",VLOOKUP(H2663,'Shoe size conversion table'!$B$6:$D$22,2),VLOOKUP(H2663,'Shoe size conversion table'!$J$6:$L$22,2))</f>
        <v>38-39</v>
      </c>
      <c r="J2663" s="12" t="n">
        <f aca="false">IF(G2663="Male",VLOOKUP(H2663,'Shoe size conversion table'!$B$6:$D$22,3),VLOOKUP(H2663,'Shoe size conversion table'!$J$6:$L$22,3))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MONTH(C2663:C17630)</f>
        <v>12</v>
      </c>
      <c r="O2663" s="8" t="n">
        <f aca="false">K2663*(1-L2663)</f>
        <v>199</v>
      </c>
    </row>
    <row r="2664" customFormat="false" ht="11.4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IF(G2664="Male",VLOOKUP(H2664,'Shoe size conversion table'!$B$6:$D$22,2),VLOOKUP(H2664,'Shoe size conversion table'!$J$6:$L$22,2))</f>
        <v>39-40</v>
      </c>
      <c r="J2664" s="12" t="n">
        <f aca="false">IF(G2664="Male",VLOOKUP(H2664,'Shoe size conversion table'!$B$6:$D$22,3),VLOOKUP(H2664,'Shoe size conversion table'!$J$6:$L$22,3))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MONTH(C2664:C17631)</f>
        <v>12</v>
      </c>
      <c r="O2664" s="8" t="n">
        <f aca="false">K2664*(1-L2664)</f>
        <v>119.2</v>
      </c>
    </row>
    <row r="2665" customFormat="false" ht="11.4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IF(G2665="Male",VLOOKUP(H2665,'Shoe size conversion table'!$B$6:$D$22,2),VLOOKUP(H2665,'Shoe size conversion table'!$J$6:$L$22,2))</f>
        <v>43</v>
      </c>
      <c r="J2665" s="12" t="n">
        <f aca="false">IF(G2665="Male",VLOOKUP(H2665,'Shoe size conversion table'!$B$6:$D$22,3),VLOOKUP(H2665,'Shoe size conversion table'!$J$6:$L$22,3))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MONTH(C2665:C17632)</f>
        <v>12</v>
      </c>
      <c r="O2665" s="8" t="n">
        <f aca="false">K2665*(1-L2665)</f>
        <v>189</v>
      </c>
    </row>
    <row r="2666" customFormat="false" ht="11.4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IF(G2666="Male",VLOOKUP(H2666,'Shoe size conversion table'!$B$6:$D$22,2),VLOOKUP(H2666,'Shoe size conversion table'!$J$6:$L$22,2))</f>
        <v>42-43</v>
      </c>
      <c r="J2666" s="12" t="n">
        <f aca="false">IF(G2666="Male",VLOOKUP(H2666,'Shoe size conversion table'!$B$6:$D$22,3),VLOOKUP(H2666,'Shoe size conversion table'!$J$6:$L$22,3))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MONTH(C2666:C17633)</f>
        <v>12</v>
      </c>
      <c r="O2666" s="8" t="n">
        <f aca="false">K2666*(1-L2666)</f>
        <v>199</v>
      </c>
    </row>
    <row r="2667" customFormat="false" ht="11.4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IF(G2667="Male",VLOOKUP(H2667,'Shoe size conversion table'!$B$6:$D$22,2),VLOOKUP(H2667,'Shoe size conversion table'!$J$6:$L$22,2))</f>
        <v>42</v>
      </c>
      <c r="J2667" s="12" t="n">
        <f aca="false">IF(G2667="Male",VLOOKUP(H2667,'Shoe size conversion table'!$B$6:$D$22,3),VLOOKUP(H2667,'Shoe size conversion table'!$J$6:$L$22,3))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MONTH(C2667:C17634)</f>
        <v>12</v>
      </c>
      <c r="O2667" s="8" t="n">
        <f aca="false">K2667*(1-L2667)</f>
        <v>90.3</v>
      </c>
    </row>
    <row r="2668" customFormat="false" ht="11.4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IF(G2668="Male",VLOOKUP(H2668,'Shoe size conversion table'!$B$6:$D$22,2),VLOOKUP(H2668,'Shoe size conversion table'!$J$6:$L$22,2))</f>
        <v>43</v>
      </c>
      <c r="J2668" s="12" t="n">
        <f aca="false">IF(G2668="Male",VLOOKUP(H2668,'Shoe size conversion table'!$B$6:$D$22,3),VLOOKUP(H2668,'Shoe size conversion table'!$J$6:$L$22,3))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MONTH(C2668:C17635)</f>
        <v>12</v>
      </c>
      <c r="O2668" s="8" t="n">
        <f aca="false">K2668*(1-L2668)</f>
        <v>159</v>
      </c>
    </row>
    <row r="2669" customFormat="false" ht="11.4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IF(G2669="Male",VLOOKUP(H2669,'Shoe size conversion table'!$B$6:$D$22,2),VLOOKUP(H2669,'Shoe size conversion table'!$J$6:$L$22,2))</f>
        <v>42</v>
      </c>
      <c r="J2669" s="12" t="n">
        <f aca="false">IF(G2669="Male",VLOOKUP(H2669,'Shoe size conversion table'!$B$6:$D$22,3),VLOOKUP(H2669,'Shoe size conversion table'!$J$6:$L$22,3))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MONTH(C2669:C17636)</f>
        <v>12</v>
      </c>
      <c r="O2669" s="8" t="n">
        <f aca="false">K2669*(1-L2669)</f>
        <v>111.3</v>
      </c>
    </row>
    <row r="2670" customFormat="false" ht="11.4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IF(G2670="Male",VLOOKUP(H2670,'Shoe size conversion table'!$B$6:$D$22,2),VLOOKUP(H2670,'Shoe size conversion table'!$J$6:$L$22,2))</f>
        <v>39-40</v>
      </c>
      <c r="J2670" s="12" t="n">
        <f aca="false">IF(G2670="Male",VLOOKUP(H2670,'Shoe size conversion table'!$B$6:$D$22,3),VLOOKUP(H2670,'Shoe size conversion table'!$J$6:$L$22,3))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MONTH(C2670:C17637)</f>
        <v>12</v>
      </c>
      <c r="O2670" s="8" t="n">
        <f aca="false">K2670*(1-L2670)</f>
        <v>125.1</v>
      </c>
    </row>
    <row r="2671" customFormat="false" ht="11.4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IF(G2671="Male",VLOOKUP(H2671,'Shoe size conversion table'!$B$6:$D$22,2),VLOOKUP(H2671,'Shoe size conversion table'!$J$6:$L$22,2))</f>
        <v>39</v>
      </c>
      <c r="J2671" s="12" t="n">
        <f aca="false">IF(G2671="Male",VLOOKUP(H2671,'Shoe size conversion table'!$B$6:$D$22,3),VLOOKUP(H2671,'Shoe size conversion table'!$J$6:$L$22,3))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MONTH(C2671:C17638)</f>
        <v>12</v>
      </c>
      <c r="O2671" s="8" t="n">
        <f aca="false">K2671*(1-L2671)</f>
        <v>149</v>
      </c>
    </row>
    <row r="2672" customFormat="false" ht="11.4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IF(G2672="Male",VLOOKUP(H2672,'Shoe size conversion table'!$B$6:$D$22,2),VLOOKUP(H2672,'Shoe size conversion table'!$J$6:$L$22,2))</f>
        <v>43-44</v>
      </c>
      <c r="J2672" s="12" t="n">
        <f aca="false">IF(G2672="Male",VLOOKUP(H2672,'Shoe size conversion table'!$B$6:$D$22,3),VLOOKUP(H2672,'Shoe size conversion table'!$J$6:$L$22,3))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MONTH(C2672:C17639)</f>
        <v>12</v>
      </c>
      <c r="O2672" s="8" t="n">
        <f aca="false">K2672*(1-L2672)</f>
        <v>159.2</v>
      </c>
    </row>
    <row r="2673" customFormat="false" ht="11.4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IF(G2673="Male",VLOOKUP(H2673,'Shoe size conversion table'!$B$6:$D$22,2),VLOOKUP(H2673,'Shoe size conversion table'!$J$6:$L$22,2))</f>
        <v>43-44</v>
      </c>
      <c r="J2673" s="12" t="n">
        <f aca="false">IF(G2673="Male",VLOOKUP(H2673,'Shoe size conversion table'!$B$6:$D$22,3),VLOOKUP(H2673,'Shoe size conversion table'!$J$6:$L$22,3))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MONTH(C2673:C17640)</f>
        <v>12</v>
      </c>
      <c r="O2673" s="8" t="n">
        <f aca="false">K2673*(1-L2673)</f>
        <v>104.3</v>
      </c>
    </row>
    <row r="2674" customFormat="false" ht="11.4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IF(G2674="Male",VLOOKUP(H2674,'Shoe size conversion table'!$B$6:$D$22,2),VLOOKUP(H2674,'Shoe size conversion table'!$J$6:$L$22,2))</f>
        <v>42-43</v>
      </c>
      <c r="J2674" s="12" t="n">
        <f aca="false">IF(G2674="Male",VLOOKUP(H2674,'Shoe size conversion table'!$B$6:$D$22,3),VLOOKUP(H2674,'Shoe size conversion table'!$J$6:$L$22,3))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MONTH(C2674:C17641)</f>
        <v>12</v>
      </c>
      <c r="O2674" s="8" t="n">
        <f aca="false">K2674*(1-L2674)</f>
        <v>129</v>
      </c>
    </row>
    <row r="2675" customFormat="false" ht="11.4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IF(G2675="Male",VLOOKUP(H2675,'Shoe size conversion table'!$B$6:$D$22,2),VLOOKUP(H2675,'Shoe size conversion table'!$J$6:$L$22,2))</f>
        <v>44-45</v>
      </c>
      <c r="J2675" s="12" t="n">
        <f aca="false">IF(G2675="Male",VLOOKUP(H2675,'Shoe size conversion table'!$B$6:$D$22,3),VLOOKUP(H2675,'Shoe size conversion table'!$J$6:$L$22,3))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MONTH(C2675:C17642)</f>
        <v>12</v>
      </c>
      <c r="O2675" s="8" t="n">
        <f aca="false">K2675*(1-L2675)</f>
        <v>151.2</v>
      </c>
    </row>
    <row r="2676" customFormat="false" ht="11.4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IF(G2676="Male",VLOOKUP(H2676,'Shoe size conversion table'!$B$6:$D$22,2),VLOOKUP(H2676,'Shoe size conversion table'!$J$6:$L$22,2))</f>
        <v>43-44</v>
      </c>
      <c r="J2676" s="12" t="n">
        <f aca="false">IF(G2676="Male",VLOOKUP(H2676,'Shoe size conversion table'!$B$6:$D$22,3),VLOOKUP(H2676,'Shoe size conversion table'!$J$6:$L$22,3))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MONTH(C2676:C17643)</f>
        <v>12</v>
      </c>
      <c r="O2676" s="8" t="n">
        <f aca="false">K2676*(1-L2676)</f>
        <v>139</v>
      </c>
    </row>
    <row r="2677" customFormat="false" ht="11.4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IF(G2677="Male",VLOOKUP(H2677,'Shoe size conversion table'!$B$6:$D$22,2),VLOOKUP(H2677,'Shoe size conversion table'!$J$6:$L$22,2))</f>
        <v>42</v>
      </c>
      <c r="J2677" s="12" t="n">
        <f aca="false">IF(G2677="Male",VLOOKUP(H2677,'Shoe size conversion table'!$B$6:$D$22,3),VLOOKUP(H2677,'Shoe size conversion table'!$J$6:$L$22,3))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MONTH(C2677:C17644)</f>
        <v>12</v>
      </c>
      <c r="O2677" s="8" t="n">
        <f aca="false">K2677*(1-L2677)</f>
        <v>111.2</v>
      </c>
    </row>
    <row r="2678" customFormat="false" ht="11.4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IF(G2678="Male",VLOOKUP(H2678,'Shoe size conversion table'!$B$6:$D$22,2),VLOOKUP(H2678,'Shoe size conversion table'!$J$6:$L$22,2))</f>
        <v>38-39</v>
      </c>
      <c r="J2678" s="12" t="n">
        <f aca="false">IF(G2678="Male",VLOOKUP(H2678,'Shoe size conversion table'!$B$6:$D$22,3),VLOOKUP(H2678,'Shoe size conversion table'!$J$6:$L$22,3))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MONTH(C2678:C17645)</f>
        <v>12</v>
      </c>
      <c r="O2678" s="8" t="n">
        <f aca="false">K2678*(1-L2678)</f>
        <v>125.1</v>
      </c>
    </row>
    <row r="2679" customFormat="false" ht="11.4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IF(G2679="Male",VLOOKUP(H2679,'Shoe size conversion table'!$B$6:$D$22,2),VLOOKUP(H2679,'Shoe size conversion table'!$J$6:$L$22,2))</f>
        <v>43</v>
      </c>
      <c r="J2679" s="12" t="n">
        <f aca="false">IF(G2679="Male",VLOOKUP(H2679,'Shoe size conversion table'!$B$6:$D$22,3),VLOOKUP(H2679,'Shoe size conversion table'!$J$6:$L$22,3))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MONTH(C2679:C17646)</f>
        <v>12</v>
      </c>
      <c r="O2679" s="8" t="n">
        <f aca="false">K2679*(1-L2679)</f>
        <v>159</v>
      </c>
    </row>
    <row r="2680" customFormat="false" ht="11.4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IF(G2680="Male",VLOOKUP(H2680,'Shoe size conversion table'!$B$6:$D$22,2),VLOOKUP(H2680,'Shoe size conversion table'!$J$6:$L$22,2))</f>
        <v>42-43</v>
      </c>
      <c r="J2680" s="12" t="n">
        <f aca="false">IF(G2680="Male",VLOOKUP(H2680,'Shoe size conversion table'!$B$6:$D$22,3),VLOOKUP(H2680,'Shoe size conversion table'!$J$6:$L$22,3))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MONTH(C2680:C17647)</f>
        <v>12</v>
      </c>
      <c r="O2680" s="8" t="n">
        <f aca="false">K2680*(1-L2680)</f>
        <v>139</v>
      </c>
    </row>
    <row r="2681" customFormat="false" ht="11.4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IF(G2681="Male",VLOOKUP(H2681,'Shoe size conversion table'!$B$6:$D$22,2),VLOOKUP(H2681,'Shoe size conversion table'!$J$6:$L$22,2))</f>
        <v>38-39</v>
      </c>
      <c r="J2681" s="12" t="n">
        <f aca="false">IF(G2681="Male",VLOOKUP(H2681,'Shoe size conversion table'!$B$6:$D$22,3),VLOOKUP(H2681,'Shoe size conversion table'!$J$6:$L$22,3))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MONTH(C2681:C17648)</f>
        <v>12</v>
      </c>
      <c r="O2681" s="8" t="n">
        <f aca="false">K2681*(1-L2681)</f>
        <v>127.2</v>
      </c>
    </row>
    <row r="2682" customFormat="false" ht="11.4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IF(G2682="Male",VLOOKUP(H2682,'Shoe size conversion table'!$B$6:$D$22,2),VLOOKUP(H2682,'Shoe size conversion table'!$J$6:$L$22,2))</f>
        <v>42-43</v>
      </c>
      <c r="J2682" s="12" t="n">
        <f aca="false">IF(G2682="Male",VLOOKUP(H2682,'Shoe size conversion table'!$B$6:$D$22,3),VLOOKUP(H2682,'Shoe size conversion table'!$J$6:$L$22,3))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MONTH(C2682:C17649)</f>
        <v>12</v>
      </c>
      <c r="O2682" s="8" t="n">
        <f aca="false">K2682*(1-L2682)</f>
        <v>69.5</v>
      </c>
    </row>
    <row r="2683" customFormat="false" ht="11.4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IF(G2683="Male",VLOOKUP(H2683,'Shoe size conversion table'!$B$6:$D$22,2),VLOOKUP(H2683,'Shoe size conversion table'!$J$6:$L$22,2))</f>
        <v>40-41</v>
      </c>
      <c r="J2683" s="12" t="n">
        <f aca="false">IF(G2683="Male",VLOOKUP(H2683,'Shoe size conversion table'!$B$6:$D$22,3),VLOOKUP(H2683,'Shoe size conversion table'!$J$6:$L$22,3))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MONTH(C2683:C17650)</f>
        <v>12</v>
      </c>
      <c r="O2683" s="8" t="n">
        <f aca="false">K2683*(1-L2683)</f>
        <v>89.5</v>
      </c>
    </row>
    <row r="2684" customFormat="false" ht="11.4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IF(G2684="Male",VLOOKUP(H2684,'Shoe size conversion table'!$B$6:$D$22,2),VLOOKUP(H2684,'Shoe size conversion table'!$J$6:$L$22,2))</f>
        <v>41-42</v>
      </c>
      <c r="J2684" s="12" t="n">
        <f aca="false">IF(G2684="Male",VLOOKUP(H2684,'Shoe size conversion table'!$B$6:$D$22,3),VLOOKUP(H2684,'Shoe size conversion table'!$J$6:$L$22,3))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MONTH(C2684:C17651)</f>
        <v>12</v>
      </c>
      <c r="O2684" s="8" t="n">
        <f aca="false">K2684*(1-L2684)</f>
        <v>149</v>
      </c>
    </row>
    <row r="2685" customFormat="false" ht="11.4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IF(G2685="Male",VLOOKUP(H2685,'Shoe size conversion table'!$B$6:$D$22,2),VLOOKUP(H2685,'Shoe size conversion table'!$J$6:$L$22,2))</f>
        <v>42-43</v>
      </c>
      <c r="J2685" s="12" t="n">
        <f aca="false">IF(G2685="Male",VLOOKUP(H2685,'Shoe size conversion table'!$B$6:$D$22,3),VLOOKUP(H2685,'Shoe size conversion table'!$J$6:$L$22,3))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MONTH(C2685:C17652)</f>
        <v>12</v>
      </c>
      <c r="O2685" s="8" t="n">
        <f aca="false">K2685*(1-L2685)</f>
        <v>84.5</v>
      </c>
    </row>
    <row r="2686" customFormat="false" ht="11.4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IF(G2686="Male",VLOOKUP(H2686,'Shoe size conversion table'!$B$6:$D$22,2),VLOOKUP(H2686,'Shoe size conversion table'!$J$6:$L$22,2))</f>
        <v>42-43</v>
      </c>
      <c r="J2686" s="12" t="n">
        <f aca="false">IF(G2686="Male",VLOOKUP(H2686,'Shoe size conversion table'!$B$6:$D$22,3),VLOOKUP(H2686,'Shoe size conversion table'!$J$6:$L$22,3))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MONTH(C2686:C17653)</f>
        <v>12</v>
      </c>
      <c r="O2686" s="8" t="n">
        <f aca="false">K2686*(1-L2686)</f>
        <v>149</v>
      </c>
    </row>
    <row r="2687" customFormat="false" ht="11.4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IF(G2687="Male",VLOOKUP(H2687,'Shoe size conversion table'!$B$6:$D$22,2),VLOOKUP(H2687,'Shoe size conversion table'!$J$6:$L$22,2))</f>
        <v>39</v>
      </c>
      <c r="J2687" s="12" t="n">
        <f aca="false">IF(G2687="Male",VLOOKUP(H2687,'Shoe size conversion table'!$B$6:$D$22,3),VLOOKUP(H2687,'Shoe size conversion table'!$J$6:$L$22,3))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MONTH(C2687:C17654)</f>
        <v>12</v>
      </c>
      <c r="O2687" s="8" t="n">
        <f aca="false">K2687*(1-L2687)</f>
        <v>159</v>
      </c>
    </row>
    <row r="2688" customFormat="false" ht="11.4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IF(G2688="Male",VLOOKUP(H2688,'Shoe size conversion table'!$B$6:$D$22,2),VLOOKUP(H2688,'Shoe size conversion table'!$J$6:$L$22,2))</f>
        <v>39</v>
      </c>
      <c r="J2688" s="12" t="n">
        <f aca="false">IF(G2688="Male",VLOOKUP(H2688,'Shoe size conversion table'!$B$6:$D$22,3),VLOOKUP(H2688,'Shoe size conversion table'!$J$6:$L$22,3))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MONTH(C2688:C17655)</f>
        <v>12</v>
      </c>
      <c r="O2688" s="8" t="n">
        <f aca="false">K2688*(1-L2688)</f>
        <v>169</v>
      </c>
    </row>
    <row r="2689" customFormat="false" ht="11.4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IF(G2689="Male",VLOOKUP(H2689,'Shoe size conversion table'!$B$6:$D$22,2),VLOOKUP(H2689,'Shoe size conversion table'!$J$6:$L$22,2))</f>
        <v>42</v>
      </c>
      <c r="J2689" s="12" t="n">
        <f aca="false">IF(G2689="Male",VLOOKUP(H2689,'Shoe size conversion table'!$B$6:$D$22,3),VLOOKUP(H2689,'Shoe size conversion table'!$J$6:$L$22,3))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MONTH(C2689:C17656)</f>
        <v>12</v>
      </c>
      <c r="O2689" s="8" t="n">
        <f aca="false">K2689*(1-L2689)</f>
        <v>90.3</v>
      </c>
    </row>
    <row r="2690" customFormat="false" ht="11.4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IF(G2690="Male",VLOOKUP(H2690,'Shoe size conversion table'!$B$6:$D$22,2),VLOOKUP(H2690,'Shoe size conversion table'!$J$6:$L$22,2))</f>
        <v>37-38</v>
      </c>
      <c r="J2690" s="12" t="n">
        <f aca="false">IF(G2690="Male",VLOOKUP(H2690,'Shoe size conversion table'!$B$6:$D$22,3),VLOOKUP(H2690,'Shoe size conversion table'!$J$6:$L$22,3))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MONTH(C2690:C17657)</f>
        <v>12</v>
      </c>
      <c r="O2690" s="8" t="n">
        <f aca="false">K2690*(1-L2690)</f>
        <v>129</v>
      </c>
    </row>
    <row r="2691" customFormat="false" ht="11.4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IF(G2691="Male",VLOOKUP(H2691,'Shoe size conversion table'!$B$6:$D$22,2),VLOOKUP(H2691,'Shoe size conversion table'!$J$6:$L$22,2))</f>
        <v>41-42</v>
      </c>
      <c r="J2691" s="12" t="n">
        <f aca="false">IF(G2691="Male",VLOOKUP(H2691,'Shoe size conversion table'!$B$6:$D$22,3),VLOOKUP(H2691,'Shoe size conversion table'!$J$6:$L$22,3))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MONTH(C2691:C17658)</f>
        <v>12</v>
      </c>
      <c r="O2691" s="8" t="n">
        <f aca="false">K2691*(1-L2691)</f>
        <v>169</v>
      </c>
    </row>
    <row r="2692" customFormat="false" ht="11.4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IF(G2692="Male",VLOOKUP(H2692,'Shoe size conversion table'!$B$6:$D$22,2),VLOOKUP(H2692,'Shoe size conversion table'!$J$6:$L$22,2))</f>
        <v>44</v>
      </c>
      <c r="J2692" s="12" t="n">
        <f aca="false">IF(G2692="Male",VLOOKUP(H2692,'Shoe size conversion table'!$B$6:$D$22,3),VLOOKUP(H2692,'Shoe size conversion table'!$J$6:$L$22,3))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MONTH(C2692:C17659)</f>
        <v>12</v>
      </c>
      <c r="O2692" s="8" t="n">
        <f aca="false">K2692*(1-L2692)</f>
        <v>125.3</v>
      </c>
    </row>
    <row r="2693" customFormat="false" ht="11.4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IF(G2693="Male",VLOOKUP(H2693,'Shoe size conversion table'!$B$6:$D$22,2),VLOOKUP(H2693,'Shoe size conversion table'!$J$6:$L$22,2))</f>
        <v>42-43</v>
      </c>
      <c r="J2693" s="12" t="n">
        <f aca="false">IF(G2693="Male",VLOOKUP(H2693,'Shoe size conversion table'!$B$6:$D$22,3),VLOOKUP(H2693,'Shoe size conversion table'!$J$6:$L$22,3))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MONTH(C2693:C17660)</f>
        <v>12</v>
      </c>
      <c r="O2693" s="8" t="n">
        <f aca="false">K2693*(1-L2693)</f>
        <v>111.2</v>
      </c>
    </row>
    <row r="2694" customFormat="false" ht="11.4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IF(G2694="Male",VLOOKUP(H2694,'Shoe size conversion table'!$B$6:$D$22,2),VLOOKUP(H2694,'Shoe size conversion table'!$J$6:$L$22,2))</f>
        <v>38-39</v>
      </c>
      <c r="J2694" s="12" t="n">
        <f aca="false">IF(G2694="Male",VLOOKUP(H2694,'Shoe size conversion table'!$B$6:$D$22,3),VLOOKUP(H2694,'Shoe size conversion table'!$J$6:$L$22,3))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MONTH(C2694:C17661)</f>
        <v>12</v>
      </c>
      <c r="O2694" s="8" t="n">
        <f aca="false">K2694*(1-L2694)</f>
        <v>127.2</v>
      </c>
    </row>
    <row r="2695" customFormat="false" ht="11.4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IF(G2695="Male",VLOOKUP(H2695,'Shoe size conversion table'!$B$6:$D$22,2),VLOOKUP(H2695,'Shoe size conversion table'!$J$6:$L$22,2))</f>
        <v>42</v>
      </c>
      <c r="J2695" s="12" t="n">
        <f aca="false">IF(G2695="Male",VLOOKUP(H2695,'Shoe size conversion table'!$B$6:$D$22,3),VLOOKUP(H2695,'Shoe size conversion table'!$J$6:$L$22,3))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MONTH(C2695:C17662)</f>
        <v>12</v>
      </c>
      <c r="O2695" s="8" t="n">
        <f aca="false">K2695*(1-L2695)</f>
        <v>84.5</v>
      </c>
    </row>
    <row r="2696" customFormat="false" ht="11.4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IF(G2696="Male",VLOOKUP(H2696,'Shoe size conversion table'!$B$6:$D$22,2),VLOOKUP(H2696,'Shoe size conversion table'!$J$6:$L$22,2))</f>
        <v>42</v>
      </c>
      <c r="J2696" s="12" t="n">
        <f aca="false">IF(G2696="Male",VLOOKUP(H2696,'Shoe size conversion table'!$B$6:$D$22,3),VLOOKUP(H2696,'Shoe size conversion table'!$J$6:$L$22,3))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MONTH(C2696:C17663)</f>
        <v>12</v>
      </c>
      <c r="O2696" s="8" t="n">
        <f aca="false">K2696*(1-L2696)</f>
        <v>116.1</v>
      </c>
    </row>
    <row r="2697" customFormat="false" ht="11.4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IF(G2697="Male",VLOOKUP(H2697,'Shoe size conversion table'!$B$6:$D$22,2),VLOOKUP(H2697,'Shoe size conversion table'!$J$6:$L$22,2))</f>
        <v>39-40</v>
      </c>
      <c r="J2697" s="12" t="n">
        <f aca="false">IF(G2697="Male",VLOOKUP(H2697,'Shoe size conversion table'!$B$6:$D$22,3),VLOOKUP(H2697,'Shoe size conversion table'!$J$6:$L$22,3))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MONTH(C2697:C17664)</f>
        <v>12</v>
      </c>
      <c r="O2697" s="8" t="n">
        <f aca="false">K2697*(1-L2697)</f>
        <v>189</v>
      </c>
    </row>
    <row r="2698" customFormat="false" ht="11.4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IF(G2698="Male",VLOOKUP(H2698,'Shoe size conversion table'!$B$6:$D$22,2),VLOOKUP(H2698,'Shoe size conversion table'!$J$6:$L$22,2))</f>
        <v>39</v>
      </c>
      <c r="J2698" s="12" t="n">
        <f aca="false">IF(G2698="Male",VLOOKUP(H2698,'Shoe size conversion table'!$B$6:$D$22,3),VLOOKUP(H2698,'Shoe size conversion table'!$J$6:$L$22,3))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MONTH(C2698:C17665)</f>
        <v>12</v>
      </c>
      <c r="O2698" s="8" t="n">
        <f aca="false">K2698*(1-L2698)</f>
        <v>159</v>
      </c>
    </row>
    <row r="2699" customFormat="false" ht="11.4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IF(G2699="Male",VLOOKUP(H2699,'Shoe size conversion table'!$B$6:$D$22,2),VLOOKUP(H2699,'Shoe size conversion table'!$J$6:$L$22,2))</f>
        <v>41-42</v>
      </c>
      <c r="J2699" s="12" t="n">
        <f aca="false">IF(G2699="Male",VLOOKUP(H2699,'Shoe size conversion table'!$B$6:$D$22,3),VLOOKUP(H2699,'Shoe size conversion table'!$J$6:$L$22,3))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MONTH(C2699:C17666)</f>
        <v>12</v>
      </c>
      <c r="O2699" s="8" t="n">
        <f aca="false">K2699*(1-L2699)</f>
        <v>149</v>
      </c>
    </row>
    <row r="2700" customFormat="false" ht="11.4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IF(G2700="Male",VLOOKUP(H2700,'Shoe size conversion table'!$B$6:$D$22,2),VLOOKUP(H2700,'Shoe size conversion table'!$J$6:$L$22,2))</f>
        <v>42-43</v>
      </c>
      <c r="J2700" s="12" t="n">
        <f aca="false">IF(G2700="Male",VLOOKUP(H2700,'Shoe size conversion table'!$B$6:$D$22,3),VLOOKUP(H2700,'Shoe size conversion table'!$J$6:$L$22,3))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MONTH(C2700:C17667)</f>
        <v>12</v>
      </c>
      <c r="O2700" s="8" t="n">
        <f aca="false">K2700*(1-L2700)</f>
        <v>199</v>
      </c>
    </row>
    <row r="2701" customFormat="false" ht="11.4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IF(G2701="Male",VLOOKUP(H2701,'Shoe size conversion table'!$B$6:$D$22,2),VLOOKUP(H2701,'Shoe size conversion table'!$J$6:$L$22,2))</f>
        <v>42-43</v>
      </c>
      <c r="J2701" s="12" t="n">
        <f aca="false">IF(G2701="Male",VLOOKUP(H2701,'Shoe size conversion table'!$B$6:$D$22,3),VLOOKUP(H2701,'Shoe size conversion table'!$J$6:$L$22,3))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MONTH(C2701:C17668)</f>
        <v>12</v>
      </c>
      <c r="O2701" s="8" t="n">
        <f aca="false">K2701*(1-L2701)</f>
        <v>199</v>
      </c>
    </row>
    <row r="2702" customFormat="false" ht="11.4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IF(G2702="Male",VLOOKUP(H2702,'Shoe size conversion table'!$B$6:$D$22,2),VLOOKUP(H2702,'Shoe size conversion table'!$J$6:$L$22,2))</f>
        <v>40</v>
      </c>
      <c r="J2702" s="12" t="n">
        <f aca="false">IF(G2702="Male",VLOOKUP(H2702,'Shoe size conversion table'!$B$6:$D$22,3),VLOOKUP(H2702,'Shoe size conversion table'!$J$6:$L$22,3))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MONTH(C2702:C17669)</f>
        <v>12</v>
      </c>
      <c r="O2702" s="8" t="n">
        <f aca="false">K2702*(1-L2702)</f>
        <v>199</v>
      </c>
    </row>
    <row r="2703" customFormat="false" ht="11.4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IF(G2703="Male",VLOOKUP(H2703,'Shoe size conversion table'!$B$6:$D$22,2),VLOOKUP(H2703,'Shoe size conversion table'!$J$6:$L$22,2))</f>
        <v>43-44</v>
      </c>
      <c r="J2703" s="12" t="n">
        <f aca="false">IF(G2703="Male",VLOOKUP(H2703,'Shoe size conversion table'!$B$6:$D$22,3),VLOOKUP(H2703,'Shoe size conversion table'!$J$6:$L$22,3))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MONTH(C2703:C17670)</f>
        <v>12</v>
      </c>
      <c r="O2703" s="8" t="n">
        <f aca="false">K2703*(1-L2703)</f>
        <v>159.2</v>
      </c>
    </row>
    <row r="2704" customFormat="false" ht="11.4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IF(G2704="Male",VLOOKUP(H2704,'Shoe size conversion table'!$B$6:$D$22,2),VLOOKUP(H2704,'Shoe size conversion table'!$J$6:$L$22,2))</f>
        <v>42-43</v>
      </c>
      <c r="J2704" s="12" t="n">
        <f aca="false">IF(G2704="Male",VLOOKUP(H2704,'Shoe size conversion table'!$B$6:$D$22,3),VLOOKUP(H2704,'Shoe size conversion table'!$J$6:$L$22,3))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MONTH(C2704:C17671)</f>
        <v>12</v>
      </c>
      <c r="O2704" s="8" t="n">
        <f aca="false">K2704*(1-L2704)</f>
        <v>111.2</v>
      </c>
    </row>
    <row r="2705" customFormat="false" ht="11.4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IF(G2705="Male",VLOOKUP(H2705,'Shoe size conversion table'!$B$6:$D$22,2),VLOOKUP(H2705,'Shoe size conversion table'!$J$6:$L$22,2))</f>
        <v>40-41</v>
      </c>
      <c r="J2705" s="12" t="n">
        <f aca="false">IF(G2705="Male",VLOOKUP(H2705,'Shoe size conversion table'!$B$6:$D$22,3),VLOOKUP(H2705,'Shoe size conversion table'!$J$6:$L$22,3))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MONTH(C2705:C17672)</f>
        <v>12</v>
      </c>
      <c r="O2705" s="8" t="n">
        <f aca="false">K2705*(1-L2705)</f>
        <v>170.1</v>
      </c>
    </row>
    <row r="2706" customFormat="false" ht="11.4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IF(G2706="Male",VLOOKUP(H2706,'Shoe size conversion table'!$B$6:$D$22,2),VLOOKUP(H2706,'Shoe size conversion table'!$J$6:$L$22,2))</f>
        <v>43</v>
      </c>
      <c r="J2706" s="12" t="n">
        <f aca="false">IF(G2706="Male",VLOOKUP(H2706,'Shoe size conversion table'!$B$6:$D$22,3),VLOOKUP(H2706,'Shoe size conversion table'!$J$6:$L$22,3))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MONTH(C2706:C17673)</f>
        <v>12</v>
      </c>
      <c r="O2706" s="8" t="n">
        <f aca="false">K2706*(1-L2706)</f>
        <v>189</v>
      </c>
    </row>
    <row r="2707" customFormat="false" ht="11.4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IF(G2707="Male",VLOOKUP(H2707,'Shoe size conversion table'!$B$6:$D$22,2),VLOOKUP(H2707,'Shoe size conversion table'!$J$6:$L$22,2))</f>
        <v>42-43</v>
      </c>
      <c r="J2707" s="12" t="n">
        <f aca="false">IF(G2707="Male",VLOOKUP(H2707,'Shoe size conversion table'!$B$6:$D$22,3),VLOOKUP(H2707,'Shoe size conversion table'!$J$6:$L$22,3))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MONTH(C2707:C17674)</f>
        <v>12</v>
      </c>
      <c r="O2707" s="8" t="n">
        <f aca="false">K2707*(1-L2707)</f>
        <v>132.3</v>
      </c>
    </row>
    <row r="2708" customFormat="false" ht="11.4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IF(G2708="Male",VLOOKUP(H2708,'Shoe size conversion table'!$B$6:$D$22,2),VLOOKUP(H2708,'Shoe size conversion table'!$J$6:$L$22,2))</f>
        <v>42</v>
      </c>
      <c r="J2708" s="12" t="n">
        <f aca="false">IF(G2708="Male",VLOOKUP(H2708,'Shoe size conversion table'!$B$6:$D$22,3),VLOOKUP(H2708,'Shoe size conversion table'!$J$6:$L$22,3))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MONTH(C2708:C17675)</f>
        <v>12</v>
      </c>
      <c r="O2708" s="8" t="n">
        <f aca="false">K2708*(1-L2708)</f>
        <v>84.5</v>
      </c>
    </row>
    <row r="2709" customFormat="false" ht="11.4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IF(G2709="Male",VLOOKUP(H2709,'Shoe size conversion table'!$B$6:$D$22,2),VLOOKUP(H2709,'Shoe size conversion table'!$J$6:$L$22,2))</f>
        <v>41-42</v>
      </c>
      <c r="J2709" s="12" t="n">
        <f aca="false">IF(G2709="Male",VLOOKUP(H2709,'Shoe size conversion table'!$B$6:$D$22,3),VLOOKUP(H2709,'Shoe size conversion table'!$J$6:$L$22,3))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MONTH(C2709:C17676)</f>
        <v>12</v>
      </c>
      <c r="O2709" s="8" t="n">
        <f aca="false">K2709*(1-L2709)</f>
        <v>149</v>
      </c>
    </row>
    <row r="2710" customFormat="false" ht="11.4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IF(G2710="Male",VLOOKUP(H2710,'Shoe size conversion table'!$B$6:$D$22,2),VLOOKUP(H2710,'Shoe size conversion table'!$J$6:$L$22,2))</f>
        <v>42</v>
      </c>
      <c r="J2710" s="12" t="n">
        <f aca="false">IF(G2710="Male",VLOOKUP(H2710,'Shoe size conversion table'!$B$6:$D$22,3),VLOOKUP(H2710,'Shoe size conversion table'!$J$6:$L$22,3))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MONTH(C2710:C17677)</f>
        <v>12</v>
      </c>
      <c r="O2710" s="8" t="n">
        <f aca="false">K2710*(1-L2710)</f>
        <v>169</v>
      </c>
    </row>
    <row r="2711" customFormat="false" ht="11.4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IF(G2711="Male",VLOOKUP(H2711,'Shoe size conversion table'!$B$6:$D$22,2),VLOOKUP(H2711,'Shoe size conversion table'!$J$6:$L$22,2))</f>
        <v>42-43</v>
      </c>
      <c r="J2711" s="12" t="n">
        <f aca="false">IF(G2711="Male",VLOOKUP(H2711,'Shoe size conversion table'!$B$6:$D$22,3),VLOOKUP(H2711,'Shoe size conversion table'!$J$6:$L$22,3))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MONTH(C2711:C17678)</f>
        <v>12</v>
      </c>
      <c r="O2711" s="8" t="n">
        <f aca="false">K2711*(1-L2711)</f>
        <v>94.5</v>
      </c>
    </row>
    <row r="2712" customFormat="false" ht="11.4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IF(G2712="Male",VLOOKUP(H2712,'Shoe size conversion table'!$B$6:$D$22,2),VLOOKUP(H2712,'Shoe size conversion table'!$J$6:$L$22,2))</f>
        <v>43-44</v>
      </c>
      <c r="J2712" s="12" t="n">
        <f aca="false">IF(G2712="Male",VLOOKUP(H2712,'Shoe size conversion table'!$B$6:$D$22,3),VLOOKUP(H2712,'Shoe size conversion table'!$J$6:$L$22,3))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MONTH(C2712:C17679)</f>
        <v>12</v>
      </c>
      <c r="O2712" s="8" t="n">
        <f aca="false">K2712*(1-L2712)</f>
        <v>104.3</v>
      </c>
    </row>
    <row r="2713" customFormat="false" ht="11.4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IF(G2713="Male",VLOOKUP(H2713,'Shoe size conversion table'!$B$6:$D$22,2),VLOOKUP(H2713,'Shoe size conversion table'!$J$6:$L$22,2))</f>
        <v>43-44</v>
      </c>
      <c r="J2713" s="12" t="n">
        <f aca="false">IF(G2713="Male",VLOOKUP(H2713,'Shoe size conversion table'!$B$6:$D$22,3),VLOOKUP(H2713,'Shoe size conversion table'!$J$6:$L$22,3))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MONTH(C2713:C17680)</f>
        <v>12</v>
      </c>
      <c r="O2713" s="8" t="n">
        <f aca="false">K2713*(1-L2713)</f>
        <v>159</v>
      </c>
    </row>
    <row r="2714" customFormat="false" ht="11.4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IF(G2714="Male",VLOOKUP(H2714,'Shoe size conversion table'!$B$6:$D$22,2),VLOOKUP(H2714,'Shoe size conversion table'!$J$6:$L$22,2))</f>
        <v>40-41</v>
      </c>
      <c r="J2714" s="12" t="n">
        <f aca="false">IF(G2714="Male",VLOOKUP(H2714,'Shoe size conversion table'!$B$6:$D$22,3),VLOOKUP(H2714,'Shoe size conversion table'!$J$6:$L$22,3))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MONTH(C2714:C17681)</f>
        <v>12</v>
      </c>
      <c r="O2714" s="8" t="n">
        <f aca="false">K2714*(1-L2714)</f>
        <v>149</v>
      </c>
    </row>
    <row r="2715" customFormat="false" ht="11.4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IF(G2715="Male",VLOOKUP(H2715,'Shoe size conversion table'!$B$6:$D$22,2),VLOOKUP(H2715,'Shoe size conversion table'!$J$6:$L$22,2))</f>
        <v>43</v>
      </c>
      <c r="J2715" s="12" t="n">
        <f aca="false">IF(G2715="Male",VLOOKUP(H2715,'Shoe size conversion table'!$B$6:$D$22,3),VLOOKUP(H2715,'Shoe size conversion table'!$J$6:$L$22,3))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MONTH(C2715:C17682)</f>
        <v>12</v>
      </c>
      <c r="O2715" s="8" t="n">
        <f aca="false">K2715*(1-L2715)</f>
        <v>69.5</v>
      </c>
    </row>
    <row r="2716" customFormat="false" ht="11.4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IF(G2716="Male",VLOOKUP(H2716,'Shoe size conversion table'!$B$6:$D$22,2),VLOOKUP(H2716,'Shoe size conversion table'!$J$6:$L$22,2))</f>
        <v>37-38</v>
      </c>
      <c r="J2716" s="12" t="n">
        <f aca="false">IF(G2716="Male",VLOOKUP(H2716,'Shoe size conversion table'!$B$6:$D$22,3),VLOOKUP(H2716,'Shoe size conversion table'!$J$6:$L$22,3))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MONTH(C2716:C17683)</f>
        <v>12</v>
      </c>
      <c r="O2716" s="8" t="n">
        <f aca="false">K2716*(1-L2716)</f>
        <v>169</v>
      </c>
    </row>
    <row r="2717" customFormat="false" ht="11.4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IF(G2717="Male",VLOOKUP(H2717,'Shoe size conversion table'!$B$6:$D$22,2),VLOOKUP(H2717,'Shoe size conversion table'!$J$6:$L$22,2))</f>
        <v>38-39</v>
      </c>
      <c r="J2717" s="12" t="n">
        <f aca="false">IF(G2717="Male",VLOOKUP(H2717,'Shoe size conversion table'!$B$6:$D$22,3),VLOOKUP(H2717,'Shoe size conversion table'!$J$6:$L$22,3))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MONTH(C2717:C17684)</f>
        <v>12</v>
      </c>
      <c r="O2717" s="8" t="n">
        <f aca="false">K2717*(1-L2717)</f>
        <v>89.5</v>
      </c>
    </row>
    <row r="2718" customFormat="false" ht="11.4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IF(G2718="Male",VLOOKUP(H2718,'Shoe size conversion table'!$B$6:$D$22,2),VLOOKUP(H2718,'Shoe size conversion table'!$J$6:$L$22,2))</f>
        <v>39-40</v>
      </c>
      <c r="J2718" s="12" t="n">
        <f aca="false">IF(G2718="Male",VLOOKUP(H2718,'Shoe size conversion table'!$B$6:$D$22,3),VLOOKUP(H2718,'Shoe size conversion table'!$J$6:$L$22,3))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MONTH(C2718:C17685)</f>
        <v>12</v>
      </c>
      <c r="O2718" s="8" t="n">
        <f aca="false">K2718*(1-L2718)</f>
        <v>143.2</v>
      </c>
    </row>
    <row r="2719" customFormat="false" ht="11.4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IF(G2719="Male",VLOOKUP(H2719,'Shoe size conversion table'!$B$6:$D$22,2),VLOOKUP(H2719,'Shoe size conversion table'!$J$6:$L$22,2))</f>
        <v>40-41</v>
      </c>
      <c r="J2719" s="12" t="n">
        <f aca="false">IF(G2719="Male",VLOOKUP(H2719,'Shoe size conversion table'!$B$6:$D$22,3),VLOOKUP(H2719,'Shoe size conversion table'!$J$6:$L$22,3))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MONTH(C2719:C17686)</f>
        <v>12</v>
      </c>
      <c r="O2719" s="8" t="n">
        <f aca="false">K2719*(1-L2719)</f>
        <v>149</v>
      </c>
    </row>
    <row r="2720" customFormat="false" ht="11.4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IF(G2720="Male",VLOOKUP(H2720,'Shoe size conversion table'!$B$6:$D$22,2),VLOOKUP(H2720,'Shoe size conversion table'!$J$6:$L$22,2))</f>
        <v>43-44</v>
      </c>
      <c r="J2720" s="12" t="n">
        <f aca="false">IF(G2720="Male",VLOOKUP(H2720,'Shoe size conversion table'!$B$6:$D$22,3),VLOOKUP(H2720,'Shoe size conversion table'!$J$6:$L$22,3))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MONTH(C2720:C17687)</f>
        <v>12</v>
      </c>
      <c r="O2720" s="8" t="n">
        <f aca="false">K2720*(1-L2720)</f>
        <v>139</v>
      </c>
    </row>
    <row r="2721" customFormat="false" ht="11.4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IF(G2721="Male",VLOOKUP(H2721,'Shoe size conversion table'!$B$6:$D$22,2),VLOOKUP(H2721,'Shoe size conversion table'!$J$6:$L$22,2))</f>
        <v>43</v>
      </c>
      <c r="J2721" s="12" t="n">
        <f aca="false">IF(G2721="Male",VLOOKUP(H2721,'Shoe size conversion table'!$B$6:$D$22,3),VLOOKUP(H2721,'Shoe size conversion table'!$J$6:$L$22,3))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MONTH(C2721:C17688)</f>
        <v>12</v>
      </c>
      <c r="O2721" s="8" t="n">
        <f aca="false">K2721*(1-L2721)</f>
        <v>69.5</v>
      </c>
    </row>
    <row r="2722" customFormat="false" ht="11.4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IF(G2722="Male",VLOOKUP(H2722,'Shoe size conversion table'!$B$6:$D$22,2),VLOOKUP(H2722,'Shoe size conversion table'!$J$6:$L$22,2))</f>
        <v>37-38</v>
      </c>
      <c r="J2722" s="12" t="n">
        <f aca="false">IF(G2722="Male",VLOOKUP(H2722,'Shoe size conversion table'!$B$6:$D$22,3),VLOOKUP(H2722,'Shoe size conversion table'!$J$6:$L$22,3))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MONTH(C2722:C17689)</f>
        <v>12</v>
      </c>
      <c r="O2722" s="8" t="n">
        <f aca="false">K2722*(1-L2722)</f>
        <v>111.2</v>
      </c>
    </row>
    <row r="2723" customFormat="false" ht="11.4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IF(G2723="Male",VLOOKUP(H2723,'Shoe size conversion table'!$B$6:$D$22,2),VLOOKUP(H2723,'Shoe size conversion table'!$J$6:$L$22,2))</f>
        <v>37-38</v>
      </c>
      <c r="J2723" s="12" t="n">
        <f aca="false">IF(G2723="Male",VLOOKUP(H2723,'Shoe size conversion table'!$B$6:$D$22,3),VLOOKUP(H2723,'Shoe size conversion table'!$J$6:$L$22,3))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MONTH(C2723:C17690)</f>
        <v>12</v>
      </c>
      <c r="O2723" s="8" t="n">
        <f aca="false">K2723*(1-L2723)</f>
        <v>199</v>
      </c>
    </row>
    <row r="2724" customFormat="false" ht="11.4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IF(G2724="Male",VLOOKUP(H2724,'Shoe size conversion table'!$B$6:$D$22,2),VLOOKUP(H2724,'Shoe size conversion table'!$J$6:$L$22,2))</f>
        <v>44-45</v>
      </c>
      <c r="J2724" s="12" t="n">
        <f aca="false">IF(G2724="Male",VLOOKUP(H2724,'Shoe size conversion table'!$B$6:$D$22,3),VLOOKUP(H2724,'Shoe size conversion table'!$J$6:$L$22,3))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MONTH(C2724:C17691)</f>
        <v>12</v>
      </c>
      <c r="O2724" s="8" t="n">
        <f aca="false">K2724*(1-L2724)</f>
        <v>125.3</v>
      </c>
    </row>
    <row r="2725" customFormat="false" ht="11.4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IF(G2725="Male",VLOOKUP(H2725,'Shoe size conversion table'!$B$6:$D$22,2),VLOOKUP(H2725,'Shoe size conversion table'!$J$6:$L$22,2))</f>
        <v>42</v>
      </c>
      <c r="J2725" s="12" t="n">
        <f aca="false">IF(G2725="Male",VLOOKUP(H2725,'Shoe size conversion table'!$B$6:$D$22,3),VLOOKUP(H2725,'Shoe size conversion table'!$J$6:$L$22,3))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MONTH(C2725:C17692)</f>
        <v>12</v>
      </c>
      <c r="O2725" s="8" t="n">
        <f aca="false">K2725*(1-L2725)</f>
        <v>104.3</v>
      </c>
    </row>
    <row r="2726" customFormat="false" ht="11.4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IF(G2726="Male",VLOOKUP(H2726,'Shoe size conversion table'!$B$6:$D$22,2),VLOOKUP(H2726,'Shoe size conversion table'!$J$6:$L$22,2))</f>
        <v>42-43</v>
      </c>
      <c r="J2726" s="12" t="n">
        <f aca="false">IF(G2726="Male",VLOOKUP(H2726,'Shoe size conversion table'!$B$6:$D$22,3),VLOOKUP(H2726,'Shoe size conversion table'!$J$6:$L$22,3))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MONTH(C2726:C17693)</f>
        <v>12</v>
      </c>
      <c r="O2726" s="8" t="n">
        <f aca="false">K2726*(1-L2726)</f>
        <v>84.5</v>
      </c>
    </row>
    <row r="2727" customFormat="false" ht="11.4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IF(G2727="Male",VLOOKUP(H2727,'Shoe size conversion table'!$B$6:$D$22,2),VLOOKUP(H2727,'Shoe size conversion table'!$J$6:$L$22,2))</f>
        <v>43-44</v>
      </c>
      <c r="J2727" s="12" t="n">
        <f aca="false">IF(G2727="Male",VLOOKUP(H2727,'Shoe size conversion table'!$B$6:$D$22,3),VLOOKUP(H2727,'Shoe size conversion table'!$J$6:$L$22,3))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MONTH(C2727:C17694)</f>
        <v>12</v>
      </c>
      <c r="O2727" s="8" t="n">
        <f aca="false">K2727*(1-L2727)</f>
        <v>139</v>
      </c>
    </row>
    <row r="2728" customFormat="false" ht="11.4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IF(G2728="Male",VLOOKUP(H2728,'Shoe size conversion table'!$B$6:$D$22,2),VLOOKUP(H2728,'Shoe size conversion table'!$J$6:$L$22,2))</f>
        <v>43</v>
      </c>
      <c r="J2728" s="12" t="n">
        <f aca="false">IF(G2728="Male",VLOOKUP(H2728,'Shoe size conversion table'!$B$6:$D$22,3),VLOOKUP(H2728,'Shoe size conversion table'!$J$6:$L$22,3))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MONTH(C2728:C17695)</f>
        <v>12</v>
      </c>
      <c r="O2728" s="8" t="n">
        <f aca="false">K2728*(1-L2728)</f>
        <v>69.5</v>
      </c>
    </row>
    <row r="2729" customFormat="false" ht="11.4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IF(G2729="Male",VLOOKUP(H2729,'Shoe size conversion table'!$B$6:$D$22,2),VLOOKUP(H2729,'Shoe size conversion table'!$J$6:$L$22,2))</f>
        <v>48</v>
      </c>
      <c r="J2729" s="12" t="n">
        <f aca="false">IF(G2729="Male",VLOOKUP(H2729,'Shoe size conversion table'!$B$6:$D$22,3),VLOOKUP(H2729,'Shoe size conversion table'!$J$6:$L$22,3))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MONTH(C2729:C17696)</f>
        <v>12</v>
      </c>
      <c r="O2729" s="8" t="n">
        <f aca="false">K2729*(1-L2729)</f>
        <v>125.1</v>
      </c>
    </row>
    <row r="2730" customFormat="false" ht="11.4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IF(G2730="Male",VLOOKUP(H2730,'Shoe size conversion table'!$B$6:$D$22,2),VLOOKUP(H2730,'Shoe size conversion table'!$J$6:$L$22,2))</f>
        <v>37-38</v>
      </c>
      <c r="J2730" s="12" t="n">
        <f aca="false">IF(G2730="Male",VLOOKUP(H2730,'Shoe size conversion table'!$B$6:$D$22,3),VLOOKUP(H2730,'Shoe size conversion table'!$J$6:$L$22,3))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MONTH(C2730:C17697)</f>
        <v>12</v>
      </c>
      <c r="O2730" s="8" t="n">
        <f aca="false">K2730*(1-L2730)</f>
        <v>129</v>
      </c>
    </row>
    <row r="2731" customFormat="false" ht="11.4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IF(G2731="Male",VLOOKUP(H2731,'Shoe size conversion table'!$B$6:$D$22,2),VLOOKUP(H2731,'Shoe size conversion table'!$J$6:$L$22,2))</f>
        <v>42-43</v>
      </c>
      <c r="J2731" s="12" t="n">
        <f aca="false">IF(G2731="Male",VLOOKUP(H2731,'Shoe size conversion table'!$B$6:$D$22,3),VLOOKUP(H2731,'Shoe size conversion table'!$J$6:$L$22,3))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MONTH(C2731:C17698)</f>
        <v>12</v>
      </c>
      <c r="O2731" s="8" t="n">
        <f aca="false">K2731*(1-L2731)</f>
        <v>189</v>
      </c>
    </row>
    <row r="2732" customFormat="false" ht="11.4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IF(G2732="Male",VLOOKUP(H2732,'Shoe size conversion table'!$B$6:$D$22,2),VLOOKUP(H2732,'Shoe size conversion table'!$J$6:$L$22,2))</f>
        <v>42-43</v>
      </c>
      <c r="J2732" s="12" t="n">
        <f aca="false">IF(G2732="Male",VLOOKUP(H2732,'Shoe size conversion table'!$B$6:$D$22,3),VLOOKUP(H2732,'Shoe size conversion table'!$J$6:$L$22,3))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MONTH(C2732:C17699)</f>
        <v>12</v>
      </c>
      <c r="O2732" s="8" t="n">
        <f aca="false">K2732*(1-L2732)</f>
        <v>149</v>
      </c>
    </row>
    <row r="2733" customFormat="false" ht="11.4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IF(G2733="Male",VLOOKUP(H2733,'Shoe size conversion table'!$B$6:$D$22,2),VLOOKUP(H2733,'Shoe size conversion table'!$J$6:$L$22,2))</f>
        <v>40</v>
      </c>
      <c r="J2733" s="12" t="n">
        <f aca="false">IF(G2733="Male",VLOOKUP(H2733,'Shoe size conversion table'!$B$6:$D$22,3),VLOOKUP(H2733,'Shoe size conversion table'!$J$6:$L$22,3))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MONTH(C2733:C17700)</f>
        <v>12</v>
      </c>
      <c r="O2733" s="8" t="n">
        <f aca="false">K2733*(1-L2733)</f>
        <v>189</v>
      </c>
    </row>
    <row r="2734" customFormat="false" ht="11.4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IF(G2734="Male",VLOOKUP(H2734,'Shoe size conversion table'!$B$6:$D$22,2),VLOOKUP(H2734,'Shoe size conversion table'!$J$6:$L$22,2))</f>
        <v>43</v>
      </c>
      <c r="J2734" s="12" t="n">
        <f aca="false">IF(G2734="Male",VLOOKUP(H2734,'Shoe size conversion table'!$B$6:$D$22,3),VLOOKUP(H2734,'Shoe size conversion table'!$J$6:$L$22,3))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MONTH(C2734:C17701)</f>
        <v>12</v>
      </c>
      <c r="O2734" s="8" t="n">
        <f aca="false">K2734*(1-L2734)</f>
        <v>189</v>
      </c>
    </row>
    <row r="2735" customFormat="false" ht="11.4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IF(G2735="Male",VLOOKUP(H2735,'Shoe size conversion table'!$B$6:$D$22,2),VLOOKUP(H2735,'Shoe size conversion table'!$J$6:$L$22,2))</f>
        <v>44</v>
      </c>
      <c r="J2735" s="12" t="n">
        <f aca="false">IF(G2735="Male",VLOOKUP(H2735,'Shoe size conversion table'!$B$6:$D$22,3),VLOOKUP(H2735,'Shoe size conversion table'!$J$6:$L$22,3))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MONTH(C2735:C17702)</f>
        <v>12</v>
      </c>
      <c r="O2735" s="8" t="n">
        <f aca="false">K2735*(1-L2735)</f>
        <v>111.2</v>
      </c>
    </row>
    <row r="2736" customFormat="false" ht="11.4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IF(G2736="Male",VLOOKUP(H2736,'Shoe size conversion table'!$B$6:$D$22,2),VLOOKUP(H2736,'Shoe size conversion table'!$J$6:$L$22,2))</f>
        <v>42</v>
      </c>
      <c r="J2736" s="12" t="n">
        <f aca="false">IF(G2736="Male",VLOOKUP(H2736,'Shoe size conversion table'!$B$6:$D$22,3),VLOOKUP(H2736,'Shoe size conversion table'!$J$6:$L$22,3))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MONTH(C2736:C17703)</f>
        <v>12</v>
      </c>
      <c r="O2736" s="8" t="n">
        <f aca="false">K2736*(1-L2736)</f>
        <v>179</v>
      </c>
    </row>
    <row r="2737" customFormat="false" ht="11.4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IF(G2737="Male",VLOOKUP(H2737,'Shoe size conversion table'!$B$6:$D$22,2),VLOOKUP(H2737,'Shoe size conversion table'!$J$6:$L$22,2))</f>
        <v>42-43</v>
      </c>
      <c r="J2737" s="12" t="n">
        <f aca="false">IF(G2737="Male",VLOOKUP(H2737,'Shoe size conversion table'!$B$6:$D$22,3),VLOOKUP(H2737,'Shoe size conversion table'!$J$6:$L$22,3))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MONTH(C2737:C17704)</f>
        <v>12</v>
      </c>
      <c r="O2737" s="8" t="n">
        <f aca="false">K2737*(1-L2737)</f>
        <v>199</v>
      </c>
    </row>
    <row r="2738" customFormat="false" ht="11.4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IF(G2738="Male",VLOOKUP(H2738,'Shoe size conversion table'!$B$6:$D$22,2),VLOOKUP(H2738,'Shoe size conversion table'!$J$6:$L$22,2))</f>
        <v>42-43</v>
      </c>
      <c r="J2738" s="12" t="n">
        <f aca="false">IF(G2738="Male",VLOOKUP(H2738,'Shoe size conversion table'!$B$6:$D$22,3),VLOOKUP(H2738,'Shoe size conversion table'!$J$6:$L$22,3))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MONTH(C2738:C17705)</f>
        <v>12</v>
      </c>
      <c r="O2738" s="8" t="n">
        <f aca="false">K2738*(1-L2738)</f>
        <v>169</v>
      </c>
    </row>
    <row r="2739" customFormat="false" ht="11.4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IF(G2739="Male",VLOOKUP(H2739,'Shoe size conversion table'!$B$6:$D$22,2),VLOOKUP(H2739,'Shoe size conversion table'!$J$6:$L$22,2))</f>
        <v>40</v>
      </c>
      <c r="J2739" s="12" t="n">
        <f aca="false">IF(G2739="Male",VLOOKUP(H2739,'Shoe size conversion table'!$B$6:$D$22,3),VLOOKUP(H2739,'Shoe size conversion table'!$J$6:$L$22,3))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MONTH(C2739:C17706)</f>
        <v>12</v>
      </c>
      <c r="O2739" s="8" t="n">
        <f aca="false">K2739*(1-L2739)</f>
        <v>159</v>
      </c>
    </row>
    <row r="2740" customFormat="false" ht="11.4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IF(G2740="Male",VLOOKUP(H2740,'Shoe size conversion table'!$B$6:$D$22,2),VLOOKUP(H2740,'Shoe size conversion table'!$J$6:$L$22,2))</f>
        <v>42-43</v>
      </c>
      <c r="J2740" s="12" t="n">
        <f aca="false">IF(G2740="Male",VLOOKUP(H2740,'Shoe size conversion table'!$B$6:$D$22,3),VLOOKUP(H2740,'Shoe size conversion table'!$J$6:$L$22,3))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MONTH(C2740:C17707)</f>
        <v>12</v>
      </c>
      <c r="O2740" s="8" t="n">
        <f aca="false">K2740*(1-L2740)</f>
        <v>89.5</v>
      </c>
    </row>
    <row r="2741" customFormat="false" ht="11.4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IF(G2741="Male",VLOOKUP(H2741,'Shoe size conversion table'!$B$6:$D$22,2),VLOOKUP(H2741,'Shoe size conversion table'!$J$6:$L$22,2))</f>
        <v>39-40</v>
      </c>
      <c r="J2741" s="12" t="n">
        <f aca="false">IF(G2741="Male",VLOOKUP(H2741,'Shoe size conversion table'!$B$6:$D$22,3),VLOOKUP(H2741,'Shoe size conversion table'!$J$6:$L$22,3))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MONTH(C2741:C17708)</f>
        <v>12</v>
      </c>
      <c r="O2741" s="8" t="n">
        <f aca="false">K2741*(1-L2741)</f>
        <v>104.3</v>
      </c>
    </row>
    <row r="2742" customFormat="false" ht="11.4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IF(G2742="Male",VLOOKUP(H2742,'Shoe size conversion table'!$B$6:$D$22,2),VLOOKUP(H2742,'Shoe size conversion table'!$J$6:$L$22,2))</f>
        <v>43</v>
      </c>
      <c r="J2742" s="12" t="n">
        <f aca="false">IF(G2742="Male",VLOOKUP(H2742,'Shoe size conversion table'!$B$6:$D$22,3),VLOOKUP(H2742,'Shoe size conversion table'!$J$6:$L$22,3))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MONTH(C2742:C17709)</f>
        <v>12</v>
      </c>
      <c r="O2742" s="8" t="n">
        <f aca="false">K2742*(1-L2742)</f>
        <v>179</v>
      </c>
    </row>
    <row r="2743" customFormat="false" ht="11.4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IF(G2743="Male",VLOOKUP(H2743,'Shoe size conversion table'!$B$6:$D$22,2),VLOOKUP(H2743,'Shoe size conversion table'!$J$6:$L$22,2))</f>
        <v>39-40</v>
      </c>
      <c r="J2743" s="12" t="n">
        <f aca="false">IF(G2743="Male",VLOOKUP(H2743,'Shoe size conversion table'!$B$6:$D$22,3),VLOOKUP(H2743,'Shoe size conversion table'!$J$6:$L$22,3))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MONTH(C2743:C17710)</f>
        <v>12</v>
      </c>
      <c r="O2743" s="8" t="n">
        <f aca="false">K2743*(1-L2743)</f>
        <v>143.2</v>
      </c>
    </row>
    <row r="2744" customFormat="false" ht="11.4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IF(G2744="Male",VLOOKUP(H2744,'Shoe size conversion table'!$B$6:$D$22,2),VLOOKUP(H2744,'Shoe size conversion table'!$J$6:$L$22,2))</f>
        <v>42-43</v>
      </c>
      <c r="J2744" s="12" t="n">
        <f aca="false">IF(G2744="Male",VLOOKUP(H2744,'Shoe size conversion table'!$B$6:$D$22,3),VLOOKUP(H2744,'Shoe size conversion table'!$J$6:$L$22,3))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MONTH(C2744:C17711)</f>
        <v>12</v>
      </c>
      <c r="O2744" s="8" t="n">
        <f aca="false">K2744*(1-L2744)</f>
        <v>189</v>
      </c>
    </row>
    <row r="2745" customFormat="false" ht="11.4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IF(G2745="Male",VLOOKUP(H2745,'Shoe size conversion table'!$B$6:$D$22,2),VLOOKUP(H2745,'Shoe size conversion table'!$J$6:$L$22,2))</f>
        <v>38-39</v>
      </c>
      <c r="J2745" s="12" t="n">
        <f aca="false">IF(G2745="Male",VLOOKUP(H2745,'Shoe size conversion table'!$B$6:$D$22,3),VLOOKUP(H2745,'Shoe size conversion table'!$J$6:$L$22,3))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MONTH(C2745:C17712)</f>
        <v>12</v>
      </c>
      <c r="O2745" s="8" t="n">
        <f aca="false">K2745*(1-L2745)</f>
        <v>132.3</v>
      </c>
    </row>
    <row r="2746" customFormat="false" ht="11.4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IF(G2746="Male",VLOOKUP(H2746,'Shoe size conversion table'!$B$6:$D$22,2),VLOOKUP(H2746,'Shoe size conversion table'!$J$6:$L$22,2))</f>
        <v>35-36</v>
      </c>
      <c r="J2746" s="12" t="n">
        <f aca="false">IF(G2746="Male",VLOOKUP(H2746,'Shoe size conversion table'!$B$6:$D$22,3),VLOOKUP(H2746,'Shoe size conversion table'!$J$6:$L$22,3))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MONTH(C2746:C17713)</f>
        <v>12</v>
      </c>
      <c r="O2746" s="8" t="n">
        <f aca="false">K2746*(1-L2746)</f>
        <v>179</v>
      </c>
    </row>
    <row r="2747" customFormat="false" ht="11.4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IF(G2747="Male",VLOOKUP(H2747,'Shoe size conversion table'!$B$6:$D$22,2),VLOOKUP(H2747,'Shoe size conversion table'!$J$6:$L$22,2))</f>
        <v>43</v>
      </c>
      <c r="J2747" s="12" t="n">
        <f aca="false">IF(G2747="Male",VLOOKUP(H2747,'Shoe size conversion table'!$B$6:$D$22,3),VLOOKUP(H2747,'Shoe size conversion table'!$J$6:$L$22,3))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MONTH(C2747:C17714)</f>
        <v>12</v>
      </c>
      <c r="O2747" s="8" t="n">
        <f aca="false">K2747*(1-L2747)</f>
        <v>97.3</v>
      </c>
    </row>
    <row r="2748" customFormat="false" ht="11.4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IF(G2748="Male",VLOOKUP(H2748,'Shoe size conversion table'!$B$6:$D$22,2),VLOOKUP(H2748,'Shoe size conversion table'!$J$6:$L$22,2))</f>
        <v>43</v>
      </c>
      <c r="J2748" s="12" t="n">
        <f aca="false">IF(G2748="Male",VLOOKUP(H2748,'Shoe size conversion table'!$B$6:$D$22,3),VLOOKUP(H2748,'Shoe size conversion table'!$J$6:$L$22,3))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MONTH(C2748:C17715)</f>
        <v>12</v>
      </c>
      <c r="O2748" s="8" t="n">
        <f aca="false">K2748*(1-L2748)</f>
        <v>129</v>
      </c>
    </row>
    <row r="2749" customFormat="false" ht="11.4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IF(G2749="Male",VLOOKUP(H2749,'Shoe size conversion table'!$B$6:$D$22,2),VLOOKUP(H2749,'Shoe size conversion table'!$J$6:$L$22,2))</f>
        <v>43-44</v>
      </c>
      <c r="J2749" s="12" t="n">
        <f aca="false">IF(G2749="Male",VLOOKUP(H2749,'Shoe size conversion table'!$B$6:$D$22,3),VLOOKUP(H2749,'Shoe size conversion table'!$J$6:$L$22,3))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MONTH(C2749:C17716)</f>
        <v>12</v>
      </c>
      <c r="O2749" s="8" t="n">
        <f aca="false">K2749*(1-L2749)</f>
        <v>89.5</v>
      </c>
    </row>
    <row r="2750" customFormat="false" ht="11.4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IF(G2750="Male",VLOOKUP(H2750,'Shoe size conversion table'!$B$6:$D$22,2),VLOOKUP(H2750,'Shoe size conversion table'!$J$6:$L$22,2))</f>
        <v>38</v>
      </c>
      <c r="J2750" s="12" t="n">
        <f aca="false">IF(G2750="Male",VLOOKUP(H2750,'Shoe size conversion table'!$B$6:$D$22,3),VLOOKUP(H2750,'Shoe size conversion table'!$J$6:$L$22,3))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MONTH(C2750:C17717)</f>
        <v>12</v>
      </c>
      <c r="O2750" s="8" t="n">
        <f aca="false">K2750*(1-L2750)</f>
        <v>151.2</v>
      </c>
    </row>
    <row r="2751" customFormat="false" ht="11.4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IF(G2751="Male",VLOOKUP(H2751,'Shoe size conversion table'!$B$6:$D$22,2),VLOOKUP(H2751,'Shoe size conversion table'!$J$6:$L$22,2))</f>
        <v>39</v>
      </c>
      <c r="J2751" s="12" t="n">
        <f aca="false">IF(G2751="Male",VLOOKUP(H2751,'Shoe size conversion table'!$B$6:$D$22,3),VLOOKUP(H2751,'Shoe size conversion table'!$J$6:$L$22,3))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MONTH(C2751:C17718)</f>
        <v>12</v>
      </c>
      <c r="O2751" s="8" t="n">
        <f aca="false">K2751*(1-L2751)</f>
        <v>199</v>
      </c>
    </row>
    <row r="2752" customFormat="false" ht="11.4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IF(G2752="Male",VLOOKUP(H2752,'Shoe size conversion table'!$B$6:$D$22,2),VLOOKUP(H2752,'Shoe size conversion table'!$J$6:$L$22,2))</f>
        <v>43-44</v>
      </c>
      <c r="J2752" s="12" t="n">
        <f aca="false">IF(G2752="Male",VLOOKUP(H2752,'Shoe size conversion table'!$B$6:$D$22,3),VLOOKUP(H2752,'Shoe size conversion table'!$J$6:$L$22,3))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MONTH(C2752:C17719)</f>
        <v>12</v>
      </c>
      <c r="O2752" s="8" t="n">
        <f aca="false">K2752*(1-L2752)</f>
        <v>111.2</v>
      </c>
    </row>
    <row r="2753" customFormat="false" ht="11.4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IF(G2753="Male",VLOOKUP(H2753,'Shoe size conversion table'!$B$6:$D$22,2),VLOOKUP(H2753,'Shoe size conversion table'!$J$6:$L$22,2))</f>
        <v>43</v>
      </c>
      <c r="J2753" s="12" t="n">
        <f aca="false">IF(G2753="Male",VLOOKUP(H2753,'Shoe size conversion table'!$B$6:$D$22,3),VLOOKUP(H2753,'Shoe size conversion table'!$J$6:$L$22,3))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MONTH(C2753:C17720)</f>
        <v>12</v>
      </c>
      <c r="O2753" s="8" t="n">
        <f aca="false">K2753*(1-L2753)</f>
        <v>74.5</v>
      </c>
    </row>
    <row r="2754" customFormat="false" ht="11.4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IF(G2754="Male",VLOOKUP(H2754,'Shoe size conversion table'!$B$6:$D$22,2),VLOOKUP(H2754,'Shoe size conversion table'!$J$6:$L$22,2))</f>
        <v>43-44</v>
      </c>
      <c r="J2754" s="12" t="n">
        <f aca="false">IF(G2754="Male",VLOOKUP(H2754,'Shoe size conversion table'!$B$6:$D$22,3),VLOOKUP(H2754,'Shoe size conversion table'!$J$6:$L$22,3))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MONTH(C2754:C17721)</f>
        <v>12</v>
      </c>
      <c r="O2754" s="8" t="n">
        <f aca="false">K2754*(1-L2754)</f>
        <v>118.3</v>
      </c>
    </row>
    <row r="2755" customFormat="false" ht="11.4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IF(G2755="Male",VLOOKUP(H2755,'Shoe size conversion table'!$B$6:$D$22,2),VLOOKUP(H2755,'Shoe size conversion table'!$J$6:$L$22,2))</f>
        <v>39</v>
      </c>
      <c r="J2755" s="12" t="n">
        <f aca="false">IF(G2755="Male",VLOOKUP(H2755,'Shoe size conversion table'!$B$6:$D$22,3),VLOOKUP(H2755,'Shoe size conversion table'!$J$6:$L$22,3))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MONTH(C2755:C17722)</f>
        <v>12</v>
      </c>
      <c r="O2755" s="8" t="n">
        <f aca="false">K2755*(1-L2755)</f>
        <v>125.3</v>
      </c>
    </row>
    <row r="2756" customFormat="false" ht="11.4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IF(G2756="Male",VLOOKUP(H2756,'Shoe size conversion table'!$B$6:$D$22,2),VLOOKUP(H2756,'Shoe size conversion table'!$J$6:$L$22,2))</f>
        <v>42</v>
      </c>
      <c r="J2756" s="12" t="n">
        <f aca="false">IF(G2756="Male",VLOOKUP(H2756,'Shoe size conversion table'!$B$6:$D$22,3),VLOOKUP(H2756,'Shoe size conversion table'!$J$6:$L$22,3))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MONTH(C2756:C17723)</f>
        <v>12</v>
      </c>
      <c r="O2756" s="8" t="n">
        <f aca="false">K2756*(1-L2756)</f>
        <v>104.3</v>
      </c>
    </row>
    <row r="2757" customFormat="false" ht="11.4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IF(G2757="Male",VLOOKUP(H2757,'Shoe size conversion table'!$B$6:$D$22,2),VLOOKUP(H2757,'Shoe size conversion table'!$J$6:$L$22,2))</f>
        <v>42-43</v>
      </c>
      <c r="J2757" s="12" t="n">
        <f aca="false">IF(G2757="Male",VLOOKUP(H2757,'Shoe size conversion table'!$B$6:$D$22,3),VLOOKUP(H2757,'Shoe size conversion table'!$J$6:$L$22,3))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MONTH(C2757:C17724)</f>
        <v>12</v>
      </c>
      <c r="O2757" s="8" t="n">
        <f aca="false">K2757*(1-L2757)</f>
        <v>69.5</v>
      </c>
    </row>
    <row r="2758" customFormat="false" ht="11.4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IF(G2758="Male",VLOOKUP(H2758,'Shoe size conversion table'!$B$6:$D$22,2),VLOOKUP(H2758,'Shoe size conversion table'!$J$6:$L$22,2))</f>
        <v>42-43</v>
      </c>
      <c r="J2758" s="12" t="n">
        <f aca="false">IF(G2758="Male",VLOOKUP(H2758,'Shoe size conversion table'!$B$6:$D$22,3),VLOOKUP(H2758,'Shoe size conversion table'!$J$6:$L$22,3))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MONTH(C2758:C17725)</f>
        <v>1</v>
      </c>
      <c r="O2758" s="8" t="n">
        <f aca="false">K2758*(1-L2758)</f>
        <v>179</v>
      </c>
    </row>
    <row r="2759" customFormat="false" ht="11.4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IF(G2759="Male",VLOOKUP(H2759,'Shoe size conversion table'!$B$6:$D$22,2),VLOOKUP(H2759,'Shoe size conversion table'!$J$6:$L$22,2))</f>
        <v>41-42</v>
      </c>
      <c r="J2759" s="12" t="n">
        <f aca="false">IF(G2759="Male",VLOOKUP(H2759,'Shoe size conversion table'!$B$6:$D$22,3),VLOOKUP(H2759,'Shoe size conversion table'!$J$6:$L$22,3))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MONTH(C2759:C17726)</f>
        <v>1</v>
      </c>
      <c r="O2759" s="8" t="n">
        <f aca="false">K2759*(1-L2759)</f>
        <v>169</v>
      </c>
    </row>
    <row r="2760" customFormat="false" ht="11.4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IF(G2760="Male",VLOOKUP(H2760,'Shoe size conversion table'!$B$6:$D$22,2),VLOOKUP(H2760,'Shoe size conversion table'!$J$6:$L$22,2))</f>
        <v>42</v>
      </c>
      <c r="J2760" s="12" t="n">
        <f aca="false">IF(G2760="Male",VLOOKUP(H2760,'Shoe size conversion table'!$B$6:$D$22,3),VLOOKUP(H2760,'Shoe size conversion table'!$J$6:$L$22,3))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MONTH(C2760:C17727)</f>
        <v>1</v>
      </c>
      <c r="O2760" s="8" t="n">
        <f aca="false">K2760*(1-L2760)</f>
        <v>116.1</v>
      </c>
    </row>
    <row r="2761" customFormat="false" ht="11.4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IF(G2761="Male",VLOOKUP(H2761,'Shoe size conversion table'!$B$6:$D$22,2),VLOOKUP(H2761,'Shoe size conversion table'!$J$6:$L$22,2))</f>
        <v>43</v>
      </c>
      <c r="J2761" s="12" t="n">
        <f aca="false">IF(G2761="Male",VLOOKUP(H2761,'Shoe size conversion table'!$B$6:$D$22,3),VLOOKUP(H2761,'Shoe size conversion table'!$J$6:$L$22,3))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MONTH(C2761:C17728)</f>
        <v>1</v>
      </c>
      <c r="O2761" s="8" t="n">
        <f aca="false">K2761*(1-L2761)</f>
        <v>129</v>
      </c>
    </row>
    <row r="2762" customFormat="false" ht="11.4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IF(G2762="Male",VLOOKUP(H2762,'Shoe size conversion table'!$B$6:$D$22,2),VLOOKUP(H2762,'Shoe size conversion table'!$J$6:$L$22,2))</f>
        <v>42-43</v>
      </c>
      <c r="J2762" s="12" t="n">
        <f aca="false">IF(G2762="Male",VLOOKUP(H2762,'Shoe size conversion table'!$B$6:$D$22,3),VLOOKUP(H2762,'Shoe size conversion table'!$J$6:$L$22,3))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MONTH(C2762:C17729)</f>
        <v>1</v>
      </c>
      <c r="O2762" s="8" t="n">
        <f aca="false">K2762*(1-L2762)</f>
        <v>139</v>
      </c>
    </row>
    <row r="2763" customFormat="false" ht="11.4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IF(G2763="Male",VLOOKUP(H2763,'Shoe size conversion table'!$B$6:$D$22,2),VLOOKUP(H2763,'Shoe size conversion table'!$J$6:$L$22,2))</f>
        <v>37-38</v>
      </c>
      <c r="J2763" s="12" t="n">
        <f aca="false">IF(G2763="Male",VLOOKUP(H2763,'Shoe size conversion table'!$B$6:$D$22,3),VLOOKUP(H2763,'Shoe size conversion table'!$J$6:$L$22,3))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MONTH(C2763:C17730)</f>
        <v>1</v>
      </c>
      <c r="O2763" s="8" t="n">
        <f aca="false">K2763*(1-L2763)</f>
        <v>169</v>
      </c>
    </row>
    <row r="2764" customFormat="false" ht="11.4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IF(G2764="Male",VLOOKUP(H2764,'Shoe size conversion table'!$B$6:$D$22,2),VLOOKUP(H2764,'Shoe size conversion table'!$J$6:$L$22,2))</f>
        <v>40</v>
      </c>
      <c r="J2764" s="12" t="n">
        <f aca="false">IF(G2764="Male",VLOOKUP(H2764,'Shoe size conversion table'!$B$6:$D$22,3),VLOOKUP(H2764,'Shoe size conversion table'!$J$6:$L$22,3))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MONTH(C2764:C17731)</f>
        <v>1</v>
      </c>
      <c r="O2764" s="8" t="n">
        <f aca="false">K2764*(1-L2764)</f>
        <v>189</v>
      </c>
    </row>
    <row r="2765" customFormat="false" ht="11.4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IF(G2765="Male",VLOOKUP(H2765,'Shoe size conversion table'!$B$6:$D$22,2),VLOOKUP(H2765,'Shoe size conversion table'!$J$6:$L$22,2))</f>
        <v>40-41</v>
      </c>
      <c r="J2765" s="12" t="n">
        <f aca="false">IF(G2765="Male",VLOOKUP(H2765,'Shoe size conversion table'!$B$6:$D$22,3),VLOOKUP(H2765,'Shoe size conversion table'!$J$6:$L$22,3))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MONTH(C2765:C17732)</f>
        <v>1</v>
      </c>
      <c r="O2765" s="8" t="n">
        <f aca="false">K2765*(1-L2765)</f>
        <v>129</v>
      </c>
    </row>
    <row r="2766" customFormat="false" ht="11.4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IF(G2766="Male",VLOOKUP(H2766,'Shoe size conversion table'!$B$6:$D$22,2),VLOOKUP(H2766,'Shoe size conversion table'!$J$6:$L$22,2))</f>
        <v>39-40</v>
      </c>
      <c r="J2766" s="12" t="n">
        <f aca="false">IF(G2766="Male",VLOOKUP(H2766,'Shoe size conversion table'!$B$6:$D$22,3),VLOOKUP(H2766,'Shoe size conversion table'!$J$6:$L$22,3))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MONTH(C2766:C17733)</f>
        <v>1</v>
      </c>
      <c r="O2766" s="8" t="n">
        <f aca="false">K2766*(1-L2766)</f>
        <v>179</v>
      </c>
    </row>
    <row r="2767" customFormat="false" ht="11.4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IF(G2767="Male",VLOOKUP(H2767,'Shoe size conversion table'!$B$6:$D$22,2),VLOOKUP(H2767,'Shoe size conversion table'!$J$6:$L$22,2))</f>
        <v>38</v>
      </c>
      <c r="J2767" s="12" t="n">
        <f aca="false">IF(G2767="Male",VLOOKUP(H2767,'Shoe size conversion table'!$B$6:$D$22,3),VLOOKUP(H2767,'Shoe size conversion table'!$J$6:$L$22,3))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MONTH(C2767:C17734)</f>
        <v>1</v>
      </c>
      <c r="O2767" s="8" t="n">
        <f aca="false">K2767*(1-L2767)</f>
        <v>64.5</v>
      </c>
    </row>
    <row r="2768" customFormat="false" ht="11.4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IF(G2768="Male",VLOOKUP(H2768,'Shoe size conversion table'!$B$6:$D$22,2),VLOOKUP(H2768,'Shoe size conversion table'!$J$6:$L$22,2))</f>
        <v>42-43</v>
      </c>
      <c r="J2768" s="12" t="n">
        <f aca="false">IF(G2768="Male",VLOOKUP(H2768,'Shoe size conversion table'!$B$6:$D$22,3),VLOOKUP(H2768,'Shoe size conversion table'!$J$6:$L$22,3))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MONTH(C2768:C17735)</f>
        <v>1</v>
      </c>
      <c r="O2768" s="8" t="n">
        <f aca="false">K2768*(1-L2768)</f>
        <v>139.3</v>
      </c>
    </row>
    <row r="2769" customFormat="false" ht="11.4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IF(G2769="Male",VLOOKUP(H2769,'Shoe size conversion table'!$B$6:$D$22,2),VLOOKUP(H2769,'Shoe size conversion table'!$J$6:$L$22,2))</f>
        <v>44</v>
      </c>
      <c r="J2769" s="12" t="n">
        <f aca="false">IF(G2769="Male",VLOOKUP(H2769,'Shoe size conversion table'!$B$6:$D$22,3),VLOOKUP(H2769,'Shoe size conversion table'!$J$6:$L$22,3))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MONTH(C2769:C17736)</f>
        <v>1</v>
      </c>
      <c r="O2769" s="8" t="n">
        <f aca="false">K2769*(1-L2769)</f>
        <v>111.2</v>
      </c>
    </row>
    <row r="2770" customFormat="false" ht="11.4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IF(G2770="Male",VLOOKUP(H2770,'Shoe size conversion table'!$B$6:$D$22,2),VLOOKUP(H2770,'Shoe size conversion table'!$J$6:$L$22,2))</f>
        <v>40-41</v>
      </c>
      <c r="J2770" s="12" t="n">
        <f aca="false">IF(G2770="Male",VLOOKUP(H2770,'Shoe size conversion table'!$B$6:$D$22,3),VLOOKUP(H2770,'Shoe size conversion table'!$J$6:$L$22,3))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MONTH(C2770:C17737)</f>
        <v>1</v>
      </c>
      <c r="O2770" s="8" t="n">
        <f aca="false">K2770*(1-L2770)</f>
        <v>129</v>
      </c>
    </row>
    <row r="2771" customFormat="false" ht="11.4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IF(G2771="Male",VLOOKUP(H2771,'Shoe size conversion table'!$B$6:$D$22,2),VLOOKUP(H2771,'Shoe size conversion table'!$J$6:$L$22,2))</f>
        <v>43</v>
      </c>
      <c r="J2771" s="12" t="n">
        <f aca="false">IF(G2771="Male",VLOOKUP(H2771,'Shoe size conversion table'!$B$6:$D$22,3),VLOOKUP(H2771,'Shoe size conversion table'!$J$6:$L$22,3))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MONTH(C2771:C17738)</f>
        <v>1</v>
      </c>
      <c r="O2771" s="8" t="n">
        <f aca="false">K2771*(1-L2771)</f>
        <v>199</v>
      </c>
    </row>
    <row r="2772" customFormat="false" ht="11.4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IF(G2772="Male",VLOOKUP(H2772,'Shoe size conversion table'!$B$6:$D$22,2),VLOOKUP(H2772,'Shoe size conversion table'!$J$6:$L$22,2))</f>
        <v>42-43</v>
      </c>
      <c r="J2772" s="12" t="n">
        <f aca="false">IF(G2772="Male",VLOOKUP(H2772,'Shoe size conversion table'!$B$6:$D$22,3),VLOOKUP(H2772,'Shoe size conversion table'!$J$6:$L$22,3))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MONTH(C2772:C17739)</f>
        <v>1</v>
      </c>
      <c r="O2772" s="8" t="n">
        <f aca="false">K2772*(1-L2772)</f>
        <v>139</v>
      </c>
    </row>
    <row r="2773" customFormat="false" ht="11.4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IF(G2773="Male",VLOOKUP(H2773,'Shoe size conversion table'!$B$6:$D$22,2),VLOOKUP(H2773,'Shoe size conversion table'!$J$6:$L$22,2))</f>
        <v>42-43</v>
      </c>
      <c r="J2773" s="12" t="n">
        <f aca="false">IF(G2773="Male",VLOOKUP(H2773,'Shoe size conversion table'!$B$6:$D$22,3),VLOOKUP(H2773,'Shoe size conversion table'!$J$6:$L$22,3))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MONTH(C2773:C17740)</f>
        <v>1</v>
      </c>
      <c r="O2773" s="8" t="n">
        <f aca="false">K2773*(1-L2773)</f>
        <v>118.3</v>
      </c>
    </row>
    <row r="2774" customFormat="false" ht="11.4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IF(G2774="Male",VLOOKUP(H2774,'Shoe size conversion table'!$B$6:$D$22,2),VLOOKUP(H2774,'Shoe size conversion table'!$J$6:$L$22,2))</f>
        <v>42-43</v>
      </c>
      <c r="J2774" s="12" t="n">
        <f aca="false">IF(G2774="Male",VLOOKUP(H2774,'Shoe size conversion table'!$B$6:$D$22,3),VLOOKUP(H2774,'Shoe size conversion table'!$J$6:$L$22,3))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MONTH(C2774:C17741)</f>
        <v>1</v>
      </c>
      <c r="O2774" s="8" t="n">
        <f aca="false">K2774*(1-L2774)</f>
        <v>139</v>
      </c>
    </row>
    <row r="2775" customFormat="false" ht="11.4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IF(G2775="Male",VLOOKUP(H2775,'Shoe size conversion table'!$B$6:$D$22,2),VLOOKUP(H2775,'Shoe size conversion table'!$J$6:$L$22,2))</f>
        <v>43</v>
      </c>
      <c r="J2775" s="12" t="n">
        <f aca="false">IF(G2775="Male",VLOOKUP(H2775,'Shoe size conversion table'!$B$6:$D$22,3),VLOOKUP(H2775,'Shoe size conversion table'!$J$6:$L$22,3))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MONTH(C2775:C17742)</f>
        <v>1</v>
      </c>
      <c r="O2775" s="8" t="n">
        <f aca="false">K2775*(1-L2775)</f>
        <v>111.3</v>
      </c>
    </row>
    <row r="2776" customFormat="false" ht="11.4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IF(G2776="Male",VLOOKUP(H2776,'Shoe size conversion table'!$B$6:$D$22,2),VLOOKUP(H2776,'Shoe size conversion table'!$J$6:$L$22,2))</f>
        <v>38</v>
      </c>
      <c r="J2776" s="12" t="n">
        <f aca="false">IF(G2776="Male",VLOOKUP(H2776,'Shoe size conversion table'!$B$6:$D$22,3),VLOOKUP(H2776,'Shoe size conversion table'!$J$6:$L$22,3))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MONTH(C2776:C17743)</f>
        <v>1</v>
      </c>
      <c r="O2776" s="8" t="n">
        <f aca="false">K2776*(1-L2776)</f>
        <v>179</v>
      </c>
    </row>
    <row r="2777" customFormat="false" ht="11.4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IF(G2777="Male",VLOOKUP(H2777,'Shoe size conversion table'!$B$6:$D$22,2),VLOOKUP(H2777,'Shoe size conversion table'!$J$6:$L$22,2))</f>
        <v>41</v>
      </c>
      <c r="J2777" s="12" t="n">
        <f aca="false">IF(G2777="Male",VLOOKUP(H2777,'Shoe size conversion table'!$B$6:$D$22,3),VLOOKUP(H2777,'Shoe size conversion table'!$J$6:$L$22,3))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MONTH(C2777:C17744)</f>
        <v>1</v>
      </c>
      <c r="O2777" s="8" t="n">
        <f aca="false">K2777*(1-L2777)</f>
        <v>189</v>
      </c>
    </row>
    <row r="2778" customFormat="false" ht="11.4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IF(G2778="Male",VLOOKUP(H2778,'Shoe size conversion table'!$B$6:$D$22,2),VLOOKUP(H2778,'Shoe size conversion table'!$J$6:$L$22,2))</f>
        <v>43-44</v>
      </c>
      <c r="J2778" s="12" t="n">
        <f aca="false">IF(G2778="Male",VLOOKUP(H2778,'Shoe size conversion table'!$B$6:$D$22,3),VLOOKUP(H2778,'Shoe size conversion table'!$J$6:$L$22,3))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MONTH(C2778:C17745)</f>
        <v>1</v>
      </c>
      <c r="O2778" s="8" t="n">
        <f aca="false">K2778*(1-L2778)</f>
        <v>179</v>
      </c>
    </row>
    <row r="2779" customFormat="false" ht="11.4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IF(G2779="Male",VLOOKUP(H2779,'Shoe size conversion table'!$B$6:$D$22,2),VLOOKUP(H2779,'Shoe size conversion table'!$J$6:$L$22,2))</f>
        <v>38-39</v>
      </c>
      <c r="J2779" s="12" t="n">
        <f aca="false">IF(G2779="Male",VLOOKUP(H2779,'Shoe size conversion table'!$B$6:$D$22,3),VLOOKUP(H2779,'Shoe size conversion table'!$J$6:$L$22,3))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MONTH(C2779:C17746)</f>
        <v>1</v>
      </c>
      <c r="O2779" s="8" t="n">
        <f aca="false">K2779*(1-L2779)</f>
        <v>139</v>
      </c>
    </row>
    <row r="2780" customFormat="false" ht="11.4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IF(G2780="Male",VLOOKUP(H2780,'Shoe size conversion table'!$B$6:$D$22,2),VLOOKUP(H2780,'Shoe size conversion table'!$J$6:$L$22,2))</f>
        <v>38</v>
      </c>
      <c r="J2780" s="12" t="n">
        <f aca="false">IF(G2780="Male",VLOOKUP(H2780,'Shoe size conversion table'!$B$6:$D$22,3),VLOOKUP(H2780,'Shoe size conversion table'!$J$6:$L$22,3))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MONTH(C2780:C17747)</f>
        <v>1</v>
      </c>
      <c r="O2780" s="8" t="n">
        <f aca="false">K2780*(1-L2780)</f>
        <v>179</v>
      </c>
    </row>
    <row r="2781" customFormat="false" ht="11.4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IF(G2781="Male",VLOOKUP(H2781,'Shoe size conversion table'!$B$6:$D$22,2),VLOOKUP(H2781,'Shoe size conversion table'!$J$6:$L$22,2))</f>
        <v>43</v>
      </c>
      <c r="J2781" s="12" t="n">
        <f aca="false">IF(G2781="Male",VLOOKUP(H2781,'Shoe size conversion table'!$B$6:$D$22,3),VLOOKUP(H2781,'Shoe size conversion table'!$J$6:$L$22,3))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MONTH(C2781:C17748)</f>
        <v>1</v>
      </c>
      <c r="O2781" s="8" t="n">
        <f aca="false">K2781*(1-L2781)</f>
        <v>169</v>
      </c>
    </row>
    <row r="2782" customFormat="false" ht="11.4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IF(G2782="Male",VLOOKUP(H2782,'Shoe size conversion table'!$B$6:$D$22,2),VLOOKUP(H2782,'Shoe size conversion table'!$J$6:$L$22,2))</f>
        <v>42-43</v>
      </c>
      <c r="J2782" s="12" t="n">
        <f aca="false">IF(G2782="Male",VLOOKUP(H2782,'Shoe size conversion table'!$B$6:$D$22,3),VLOOKUP(H2782,'Shoe size conversion table'!$J$6:$L$22,3))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MONTH(C2782:C17749)</f>
        <v>1</v>
      </c>
      <c r="O2782" s="8" t="n">
        <f aca="false">K2782*(1-L2782)</f>
        <v>135.2</v>
      </c>
    </row>
    <row r="2783" customFormat="false" ht="11.4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IF(G2783="Male",VLOOKUP(H2783,'Shoe size conversion table'!$B$6:$D$22,2),VLOOKUP(H2783,'Shoe size conversion table'!$J$6:$L$22,2))</f>
        <v>39</v>
      </c>
      <c r="J2783" s="12" t="n">
        <f aca="false">IF(G2783="Male",VLOOKUP(H2783,'Shoe size conversion table'!$B$6:$D$22,3),VLOOKUP(H2783,'Shoe size conversion table'!$J$6:$L$22,3))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MONTH(C2783:C17750)</f>
        <v>1</v>
      </c>
      <c r="O2783" s="8" t="n">
        <f aca="false">K2783*(1-L2783)</f>
        <v>179</v>
      </c>
    </row>
    <row r="2784" customFormat="false" ht="11.4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IF(G2784="Male",VLOOKUP(H2784,'Shoe size conversion table'!$B$6:$D$22,2),VLOOKUP(H2784,'Shoe size conversion table'!$J$6:$L$22,2))</f>
        <v>43-44</v>
      </c>
      <c r="J2784" s="12" t="n">
        <f aca="false">IF(G2784="Male",VLOOKUP(H2784,'Shoe size conversion table'!$B$6:$D$22,3),VLOOKUP(H2784,'Shoe size conversion table'!$J$6:$L$22,3))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MONTH(C2784:C17751)</f>
        <v>1</v>
      </c>
      <c r="O2784" s="8" t="n">
        <f aca="false">K2784*(1-L2784)</f>
        <v>170.1</v>
      </c>
    </row>
    <row r="2785" customFormat="false" ht="11.4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IF(G2785="Male",VLOOKUP(H2785,'Shoe size conversion table'!$B$6:$D$22,2),VLOOKUP(H2785,'Shoe size conversion table'!$J$6:$L$22,2))</f>
        <v>39-40</v>
      </c>
      <c r="J2785" s="12" t="n">
        <f aca="false">IF(G2785="Male",VLOOKUP(H2785,'Shoe size conversion table'!$B$6:$D$22,3),VLOOKUP(H2785,'Shoe size conversion table'!$J$6:$L$22,3))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MONTH(C2785:C17752)</f>
        <v>1</v>
      </c>
      <c r="O2785" s="8" t="n">
        <f aca="false">K2785*(1-L2785)</f>
        <v>134.1</v>
      </c>
    </row>
    <row r="2786" customFormat="false" ht="11.4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IF(G2786="Male",VLOOKUP(H2786,'Shoe size conversion table'!$B$6:$D$22,2),VLOOKUP(H2786,'Shoe size conversion table'!$J$6:$L$22,2))</f>
        <v>43-44</v>
      </c>
      <c r="J2786" s="12" t="n">
        <f aca="false">IF(G2786="Male",VLOOKUP(H2786,'Shoe size conversion table'!$B$6:$D$22,3),VLOOKUP(H2786,'Shoe size conversion table'!$J$6:$L$22,3))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MONTH(C2786:C17753)</f>
        <v>1</v>
      </c>
      <c r="O2786" s="8" t="n">
        <f aca="false">K2786*(1-L2786)</f>
        <v>129</v>
      </c>
    </row>
    <row r="2787" customFormat="false" ht="11.4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IF(G2787="Male",VLOOKUP(H2787,'Shoe size conversion table'!$B$6:$D$22,2),VLOOKUP(H2787,'Shoe size conversion table'!$J$6:$L$22,2))</f>
        <v>38-39</v>
      </c>
      <c r="J2787" s="12" t="n">
        <f aca="false">IF(G2787="Male",VLOOKUP(H2787,'Shoe size conversion table'!$B$6:$D$22,3),VLOOKUP(H2787,'Shoe size conversion table'!$J$6:$L$22,3))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MONTH(C2787:C17754)</f>
        <v>1</v>
      </c>
      <c r="O2787" s="8" t="n">
        <f aca="false">K2787*(1-L2787)</f>
        <v>170.1</v>
      </c>
    </row>
    <row r="2788" customFormat="false" ht="11.4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IF(G2788="Male",VLOOKUP(H2788,'Shoe size conversion table'!$B$6:$D$22,2),VLOOKUP(H2788,'Shoe size conversion table'!$J$6:$L$22,2))</f>
        <v>39</v>
      </c>
      <c r="J2788" s="12" t="n">
        <f aca="false">IF(G2788="Male",VLOOKUP(H2788,'Shoe size conversion table'!$B$6:$D$22,3),VLOOKUP(H2788,'Shoe size conversion table'!$J$6:$L$22,3))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MONTH(C2788:C17755)</f>
        <v>1</v>
      </c>
      <c r="O2788" s="8" t="n">
        <f aca="false">K2788*(1-L2788)</f>
        <v>129</v>
      </c>
    </row>
    <row r="2789" customFormat="false" ht="11.4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IF(G2789="Male",VLOOKUP(H2789,'Shoe size conversion table'!$B$6:$D$22,2),VLOOKUP(H2789,'Shoe size conversion table'!$J$6:$L$22,2))</f>
        <v>38</v>
      </c>
      <c r="J2789" s="12" t="n">
        <f aca="false">IF(G2789="Male",VLOOKUP(H2789,'Shoe size conversion table'!$B$6:$D$22,3),VLOOKUP(H2789,'Shoe size conversion table'!$J$6:$L$22,3))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MONTH(C2789:C17756)</f>
        <v>1</v>
      </c>
      <c r="O2789" s="8" t="n">
        <f aca="false">K2789*(1-L2789)</f>
        <v>104.3</v>
      </c>
    </row>
    <row r="2790" customFormat="false" ht="11.4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IF(G2790="Male",VLOOKUP(H2790,'Shoe size conversion table'!$B$6:$D$22,2),VLOOKUP(H2790,'Shoe size conversion table'!$J$6:$L$22,2))</f>
        <v>38</v>
      </c>
      <c r="J2790" s="12" t="n">
        <f aca="false">IF(G2790="Male",VLOOKUP(H2790,'Shoe size conversion table'!$B$6:$D$22,3),VLOOKUP(H2790,'Shoe size conversion table'!$J$6:$L$22,3))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MONTH(C2790:C17757)</f>
        <v>1</v>
      </c>
      <c r="O2790" s="8" t="n">
        <f aca="false">K2790*(1-L2790)</f>
        <v>169</v>
      </c>
    </row>
    <row r="2791" customFormat="false" ht="11.4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IF(G2791="Male",VLOOKUP(H2791,'Shoe size conversion table'!$B$6:$D$22,2),VLOOKUP(H2791,'Shoe size conversion table'!$J$6:$L$22,2))</f>
        <v>37</v>
      </c>
      <c r="J2791" s="12" t="n">
        <f aca="false">IF(G2791="Male",VLOOKUP(H2791,'Shoe size conversion table'!$B$6:$D$22,3),VLOOKUP(H2791,'Shoe size conversion table'!$J$6:$L$22,3))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MONTH(C2791:C17758)</f>
        <v>1</v>
      </c>
      <c r="O2791" s="8" t="n">
        <f aca="false">K2791*(1-L2791)</f>
        <v>159.2</v>
      </c>
    </row>
    <row r="2792" customFormat="false" ht="11.4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IF(G2792="Male",VLOOKUP(H2792,'Shoe size conversion table'!$B$6:$D$22,2),VLOOKUP(H2792,'Shoe size conversion table'!$J$6:$L$22,2))</f>
        <v>38-39</v>
      </c>
      <c r="J2792" s="12" t="n">
        <f aca="false">IF(G2792="Male",VLOOKUP(H2792,'Shoe size conversion table'!$B$6:$D$22,3),VLOOKUP(H2792,'Shoe size conversion table'!$J$6:$L$22,3))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MONTH(C2792:C17759)</f>
        <v>1</v>
      </c>
      <c r="O2792" s="8" t="n">
        <f aca="false">K2792*(1-L2792)</f>
        <v>129</v>
      </c>
    </row>
    <row r="2793" customFormat="false" ht="11.4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IF(G2793="Male",VLOOKUP(H2793,'Shoe size conversion table'!$B$6:$D$22,2),VLOOKUP(H2793,'Shoe size conversion table'!$J$6:$L$22,2))</f>
        <v>39-40</v>
      </c>
      <c r="J2793" s="12" t="n">
        <f aca="false">IF(G2793="Male",VLOOKUP(H2793,'Shoe size conversion table'!$B$6:$D$22,3),VLOOKUP(H2793,'Shoe size conversion table'!$J$6:$L$22,3))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MONTH(C2793:C17760)</f>
        <v>1</v>
      </c>
      <c r="O2793" s="8" t="n">
        <f aca="false">K2793*(1-L2793)</f>
        <v>159</v>
      </c>
    </row>
    <row r="2794" customFormat="false" ht="11.4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IF(G2794="Male",VLOOKUP(H2794,'Shoe size conversion table'!$B$6:$D$22,2),VLOOKUP(H2794,'Shoe size conversion table'!$J$6:$L$22,2))</f>
        <v>42-43</v>
      </c>
      <c r="J2794" s="12" t="n">
        <f aca="false">IF(G2794="Male",VLOOKUP(H2794,'Shoe size conversion table'!$B$6:$D$22,3),VLOOKUP(H2794,'Shoe size conversion table'!$J$6:$L$22,3))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MONTH(C2794:C17761)</f>
        <v>1</v>
      </c>
      <c r="O2794" s="8" t="n">
        <f aca="false">K2794*(1-L2794)</f>
        <v>169</v>
      </c>
    </row>
    <row r="2795" customFormat="false" ht="11.4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IF(G2795="Male",VLOOKUP(H2795,'Shoe size conversion table'!$B$6:$D$22,2),VLOOKUP(H2795,'Shoe size conversion table'!$J$6:$L$22,2))</f>
        <v>43-44</v>
      </c>
      <c r="J2795" s="12" t="n">
        <f aca="false">IF(G2795="Male",VLOOKUP(H2795,'Shoe size conversion table'!$B$6:$D$22,3),VLOOKUP(H2795,'Shoe size conversion table'!$J$6:$L$22,3))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MONTH(C2795:C17762)</f>
        <v>1</v>
      </c>
      <c r="O2795" s="8" t="n">
        <f aca="false">K2795*(1-L2795)</f>
        <v>139</v>
      </c>
    </row>
    <row r="2796" customFormat="false" ht="11.4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IF(G2796="Male",VLOOKUP(H2796,'Shoe size conversion table'!$B$6:$D$22,2),VLOOKUP(H2796,'Shoe size conversion table'!$J$6:$L$22,2))</f>
        <v>43-44</v>
      </c>
      <c r="J2796" s="12" t="n">
        <f aca="false">IF(G2796="Male",VLOOKUP(H2796,'Shoe size conversion table'!$B$6:$D$22,3),VLOOKUP(H2796,'Shoe size conversion table'!$J$6:$L$22,3))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MONTH(C2796:C17763)</f>
        <v>1</v>
      </c>
      <c r="O2796" s="8" t="n">
        <f aca="false">K2796*(1-L2796)</f>
        <v>129</v>
      </c>
    </row>
    <row r="2797" customFormat="false" ht="11.4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IF(G2797="Male",VLOOKUP(H2797,'Shoe size conversion table'!$B$6:$D$22,2),VLOOKUP(H2797,'Shoe size conversion table'!$J$6:$L$22,2))</f>
        <v>39</v>
      </c>
      <c r="J2797" s="12" t="n">
        <f aca="false">IF(G2797="Male",VLOOKUP(H2797,'Shoe size conversion table'!$B$6:$D$22,3),VLOOKUP(H2797,'Shoe size conversion table'!$J$6:$L$22,3))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MONTH(C2797:C17764)</f>
        <v>1</v>
      </c>
      <c r="O2797" s="8" t="n">
        <f aca="false">K2797*(1-L2797)</f>
        <v>189</v>
      </c>
    </row>
    <row r="2798" customFormat="false" ht="11.4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IF(G2798="Male",VLOOKUP(H2798,'Shoe size conversion table'!$B$6:$D$22,2),VLOOKUP(H2798,'Shoe size conversion table'!$J$6:$L$22,2))</f>
        <v>38</v>
      </c>
      <c r="J2798" s="12" t="n">
        <f aca="false">IF(G2798="Male",VLOOKUP(H2798,'Shoe size conversion table'!$B$6:$D$22,3),VLOOKUP(H2798,'Shoe size conversion table'!$J$6:$L$22,3))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MONTH(C2798:C17765)</f>
        <v>1</v>
      </c>
      <c r="O2798" s="8" t="n">
        <f aca="false">K2798*(1-L2798)</f>
        <v>129</v>
      </c>
    </row>
    <row r="2799" customFormat="false" ht="11.4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IF(G2799="Male",VLOOKUP(H2799,'Shoe size conversion table'!$B$6:$D$22,2),VLOOKUP(H2799,'Shoe size conversion table'!$J$6:$L$22,2))</f>
        <v>38</v>
      </c>
      <c r="J2799" s="12" t="n">
        <f aca="false">IF(G2799="Male",VLOOKUP(H2799,'Shoe size conversion table'!$B$6:$D$22,3),VLOOKUP(H2799,'Shoe size conversion table'!$J$6:$L$22,3))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MONTH(C2799:C17766)</f>
        <v>1</v>
      </c>
      <c r="O2799" s="8" t="n">
        <f aca="false">K2799*(1-L2799)</f>
        <v>159</v>
      </c>
    </row>
    <row r="2800" customFormat="false" ht="11.4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IF(G2800="Male",VLOOKUP(H2800,'Shoe size conversion table'!$B$6:$D$22,2),VLOOKUP(H2800,'Shoe size conversion table'!$J$6:$L$22,2))</f>
        <v>43</v>
      </c>
      <c r="J2800" s="12" t="n">
        <f aca="false">IF(G2800="Male",VLOOKUP(H2800,'Shoe size conversion table'!$B$6:$D$22,3),VLOOKUP(H2800,'Shoe size conversion table'!$J$6:$L$22,3))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MONTH(C2800:C17767)</f>
        <v>1</v>
      </c>
      <c r="O2800" s="8" t="n">
        <f aca="false">K2800*(1-L2800)</f>
        <v>159</v>
      </c>
    </row>
    <row r="2801" customFormat="false" ht="11.4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IF(G2801="Male",VLOOKUP(H2801,'Shoe size conversion table'!$B$6:$D$22,2),VLOOKUP(H2801,'Shoe size conversion table'!$J$6:$L$22,2))</f>
        <v>42-43</v>
      </c>
      <c r="J2801" s="12" t="n">
        <f aca="false">IF(G2801="Male",VLOOKUP(H2801,'Shoe size conversion table'!$B$6:$D$22,3),VLOOKUP(H2801,'Shoe size conversion table'!$J$6:$L$22,3))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MONTH(C2801:C17768)</f>
        <v>1</v>
      </c>
      <c r="O2801" s="8" t="n">
        <f aca="false">K2801*(1-L2801)</f>
        <v>179</v>
      </c>
    </row>
    <row r="2802" customFormat="false" ht="11.4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IF(G2802="Male",VLOOKUP(H2802,'Shoe size conversion table'!$B$6:$D$22,2),VLOOKUP(H2802,'Shoe size conversion table'!$J$6:$L$22,2))</f>
        <v>43</v>
      </c>
      <c r="J2802" s="12" t="n">
        <f aca="false">IF(G2802="Male",VLOOKUP(H2802,'Shoe size conversion table'!$B$6:$D$22,3),VLOOKUP(H2802,'Shoe size conversion table'!$J$6:$L$22,3))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MONTH(C2802:C17769)</f>
        <v>1</v>
      </c>
      <c r="O2802" s="8" t="n">
        <f aca="false">K2802*(1-L2802)</f>
        <v>179</v>
      </c>
    </row>
    <row r="2803" customFormat="false" ht="11.4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IF(G2803="Male",VLOOKUP(H2803,'Shoe size conversion table'!$B$6:$D$22,2),VLOOKUP(H2803,'Shoe size conversion table'!$J$6:$L$22,2))</f>
        <v>37-38</v>
      </c>
      <c r="J2803" s="12" t="n">
        <f aca="false">IF(G2803="Male",VLOOKUP(H2803,'Shoe size conversion table'!$B$6:$D$22,3),VLOOKUP(H2803,'Shoe size conversion table'!$J$6:$L$22,3))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MONTH(C2803:C17770)</f>
        <v>1</v>
      </c>
      <c r="O2803" s="8" t="n">
        <f aca="false">K2803*(1-L2803)</f>
        <v>69.5</v>
      </c>
    </row>
    <row r="2804" customFormat="false" ht="11.4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IF(G2804="Male",VLOOKUP(H2804,'Shoe size conversion table'!$B$6:$D$22,2),VLOOKUP(H2804,'Shoe size conversion table'!$J$6:$L$22,2))</f>
        <v>41-42</v>
      </c>
      <c r="J2804" s="12" t="n">
        <f aca="false">IF(G2804="Male",VLOOKUP(H2804,'Shoe size conversion table'!$B$6:$D$22,3),VLOOKUP(H2804,'Shoe size conversion table'!$J$6:$L$22,3))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MONTH(C2804:C17771)</f>
        <v>1</v>
      </c>
      <c r="O2804" s="8" t="n">
        <f aca="false">K2804*(1-L2804)</f>
        <v>135.2</v>
      </c>
    </row>
    <row r="2805" customFormat="false" ht="11.4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IF(G2805="Male",VLOOKUP(H2805,'Shoe size conversion table'!$B$6:$D$22,2),VLOOKUP(H2805,'Shoe size conversion table'!$J$6:$L$22,2))</f>
        <v>42</v>
      </c>
      <c r="J2805" s="12" t="n">
        <f aca="false">IF(G2805="Male",VLOOKUP(H2805,'Shoe size conversion table'!$B$6:$D$22,3),VLOOKUP(H2805,'Shoe size conversion table'!$J$6:$L$22,3))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MONTH(C2805:C17772)</f>
        <v>1</v>
      </c>
      <c r="O2805" s="8" t="n">
        <f aca="false">K2805*(1-L2805)</f>
        <v>69.5</v>
      </c>
    </row>
    <row r="2806" customFormat="false" ht="11.4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IF(G2806="Male",VLOOKUP(H2806,'Shoe size conversion table'!$B$6:$D$22,2),VLOOKUP(H2806,'Shoe size conversion table'!$J$6:$L$22,2))</f>
        <v>45</v>
      </c>
      <c r="J2806" s="12" t="n">
        <f aca="false">IF(G2806="Male",VLOOKUP(H2806,'Shoe size conversion table'!$B$6:$D$22,3),VLOOKUP(H2806,'Shoe size conversion table'!$J$6:$L$22,3))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MONTH(C2806:C17773)</f>
        <v>1</v>
      </c>
      <c r="O2806" s="8" t="n">
        <f aca="false">K2806*(1-L2806)</f>
        <v>64.5</v>
      </c>
    </row>
    <row r="2807" customFormat="false" ht="11.4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IF(G2807="Male",VLOOKUP(H2807,'Shoe size conversion table'!$B$6:$D$22,2),VLOOKUP(H2807,'Shoe size conversion table'!$J$6:$L$22,2))</f>
        <v>43</v>
      </c>
      <c r="J2807" s="12" t="n">
        <f aca="false">IF(G2807="Male",VLOOKUP(H2807,'Shoe size conversion table'!$B$6:$D$22,3),VLOOKUP(H2807,'Shoe size conversion table'!$J$6:$L$22,3))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MONTH(C2807:C17774)</f>
        <v>1</v>
      </c>
      <c r="O2807" s="8" t="n">
        <f aca="false">K2807*(1-L2807)</f>
        <v>97.3</v>
      </c>
    </row>
    <row r="2808" customFormat="false" ht="11.4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IF(G2808="Male",VLOOKUP(H2808,'Shoe size conversion table'!$B$6:$D$22,2),VLOOKUP(H2808,'Shoe size conversion table'!$J$6:$L$22,2))</f>
        <v>38</v>
      </c>
      <c r="J2808" s="12" t="n">
        <f aca="false">IF(G2808="Male",VLOOKUP(H2808,'Shoe size conversion table'!$B$6:$D$22,3),VLOOKUP(H2808,'Shoe size conversion table'!$J$6:$L$22,3))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MONTH(C2808:C17775)</f>
        <v>1</v>
      </c>
      <c r="O2808" s="8" t="n">
        <f aca="false">K2808*(1-L2808)</f>
        <v>159</v>
      </c>
    </row>
    <row r="2809" customFormat="false" ht="11.4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IF(G2809="Male",VLOOKUP(H2809,'Shoe size conversion table'!$B$6:$D$22,2),VLOOKUP(H2809,'Shoe size conversion table'!$J$6:$L$22,2))</f>
        <v>42</v>
      </c>
      <c r="J2809" s="12" t="n">
        <f aca="false">IF(G2809="Male",VLOOKUP(H2809,'Shoe size conversion table'!$B$6:$D$22,3),VLOOKUP(H2809,'Shoe size conversion table'!$J$6:$L$22,3))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MONTH(C2809:C17776)</f>
        <v>1</v>
      </c>
      <c r="O2809" s="8" t="n">
        <f aca="false">K2809*(1-L2809)</f>
        <v>90.3</v>
      </c>
    </row>
    <row r="2810" customFormat="false" ht="11.4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IF(G2810="Male",VLOOKUP(H2810,'Shoe size conversion table'!$B$6:$D$22,2),VLOOKUP(H2810,'Shoe size conversion table'!$J$6:$L$22,2))</f>
        <v>43-44</v>
      </c>
      <c r="J2810" s="12" t="n">
        <f aca="false">IF(G2810="Male",VLOOKUP(H2810,'Shoe size conversion table'!$B$6:$D$22,3),VLOOKUP(H2810,'Shoe size conversion table'!$J$6:$L$22,3))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MONTH(C2810:C17777)</f>
        <v>1</v>
      </c>
      <c r="O2810" s="8" t="n">
        <f aca="false">K2810*(1-L2810)</f>
        <v>151.2</v>
      </c>
    </row>
    <row r="2811" customFormat="false" ht="11.4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IF(G2811="Male",VLOOKUP(H2811,'Shoe size conversion table'!$B$6:$D$22,2),VLOOKUP(H2811,'Shoe size conversion table'!$J$6:$L$22,2))</f>
        <v>42</v>
      </c>
      <c r="J2811" s="12" t="n">
        <f aca="false">IF(G2811="Male",VLOOKUP(H2811,'Shoe size conversion table'!$B$6:$D$22,3),VLOOKUP(H2811,'Shoe size conversion table'!$J$6:$L$22,3))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MONTH(C2811:C17778)</f>
        <v>1</v>
      </c>
      <c r="O2811" s="8" t="n">
        <f aca="false">K2811*(1-L2811)</f>
        <v>169</v>
      </c>
    </row>
    <row r="2812" customFormat="false" ht="11.4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IF(G2812="Male",VLOOKUP(H2812,'Shoe size conversion table'!$B$6:$D$22,2),VLOOKUP(H2812,'Shoe size conversion table'!$J$6:$L$22,2))</f>
        <v>45</v>
      </c>
      <c r="J2812" s="12" t="n">
        <f aca="false">IF(G2812="Male",VLOOKUP(H2812,'Shoe size conversion table'!$B$6:$D$22,3),VLOOKUP(H2812,'Shoe size conversion table'!$J$6:$L$22,3))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MONTH(C2812:C17779)</f>
        <v>1</v>
      </c>
      <c r="O2812" s="8" t="n">
        <f aca="false">K2812*(1-L2812)</f>
        <v>189</v>
      </c>
    </row>
    <row r="2813" customFormat="false" ht="11.4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IF(G2813="Male",VLOOKUP(H2813,'Shoe size conversion table'!$B$6:$D$22,2),VLOOKUP(H2813,'Shoe size conversion table'!$J$6:$L$22,2))</f>
        <v>41</v>
      </c>
      <c r="J2813" s="12" t="n">
        <f aca="false">IF(G2813="Male",VLOOKUP(H2813,'Shoe size conversion table'!$B$6:$D$22,3),VLOOKUP(H2813,'Shoe size conversion table'!$J$6:$L$22,3))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MONTH(C2813:C17780)</f>
        <v>1</v>
      </c>
      <c r="O2813" s="8" t="n">
        <f aca="false">K2813*(1-L2813)</f>
        <v>179</v>
      </c>
    </row>
    <row r="2814" customFormat="false" ht="11.4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IF(G2814="Male",VLOOKUP(H2814,'Shoe size conversion table'!$B$6:$D$22,2),VLOOKUP(H2814,'Shoe size conversion table'!$J$6:$L$22,2))</f>
        <v>42</v>
      </c>
      <c r="J2814" s="12" t="n">
        <f aca="false">IF(G2814="Male",VLOOKUP(H2814,'Shoe size conversion table'!$B$6:$D$22,3),VLOOKUP(H2814,'Shoe size conversion table'!$J$6:$L$22,3))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MONTH(C2814:C17781)</f>
        <v>1</v>
      </c>
      <c r="O2814" s="8" t="n">
        <f aca="false">K2814*(1-L2814)</f>
        <v>169</v>
      </c>
    </row>
    <row r="2815" customFormat="false" ht="11.4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IF(G2815="Male",VLOOKUP(H2815,'Shoe size conversion table'!$B$6:$D$22,2),VLOOKUP(H2815,'Shoe size conversion table'!$J$6:$L$22,2))</f>
        <v>39-40</v>
      </c>
      <c r="J2815" s="12" t="n">
        <f aca="false">IF(G2815="Male",VLOOKUP(H2815,'Shoe size conversion table'!$B$6:$D$22,3),VLOOKUP(H2815,'Shoe size conversion table'!$J$6:$L$22,3))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MONTH(C2815:C17782)</f>
        <v>1</v>
      </c>
      <c r="O2815" s="8" t="n">
        <f aca="false">K2815*(1-L2815)</f>
        <v>199</v>
      </c>
    </row>
    <row r="2816" customFormat="false" ht="11.4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IF(G2816="Male",VLOOKUP(H2816,'Shoe size conversion table'!$B$6:$D$22,2),VLOOKUP(H2816,'Shoe size conversion table'!$J$6:$L$22,2))</f>
        <v>37-38</v>
      </c>
      <c r="J2816" s="12" t="n">
        <f aca="false">IF(G2816="Male",VLOOKUP(H2816,'Shoe size conversion table'!$B$6:$D$22,3),VLOOKUP(H2816,'Shoe size conversion table'!$J$6:$L$22,3))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MONTH(C2816:C17783)</f>
        <v>1</v>
      </c>
      <c r="O2816" s="8" t="n">
        <f aca="false">K2816*(1-L2816)</f>
        <v>169</v>
      </c>
    </row>
    <row r="2817" customFormat="false" ht="11.4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IF(G2817="Male",VLOOKUP(H2817,'Shoe size conversion table'!$B$6:$D$22,2),VLOOKUP(H2817,'Shoe size conversion table'!$J$6:$L$22,2))</f>
        <v>38</v>
      </c>
      <c r="J2817" s="12" t="n">
        <f aca="false">IF(G2817="Male",VLOOKUP(H2817,'Shoe size conversion table'!$B$6:$D$22,3),VLOOKUP(H2817,'Shoe size conversion table'!$J$6:$L$22,3))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MONTH(C2817:C17784)</f>
        <v>1</v>
      </c>
      <c r="O2817" s="8" t="n">
        <f aca="false">K2817*(1-L2817)</f>
        <v>134.1</v>
      </c>
    </row>
    <row r="2818" customFormat="false" ht="11.4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IF(G2818="Male",VLOOKUP(H2818,'Shoe size conversion table'!$B$6:$D$22,2),VLOOKUP(H2818,'Shoe size conversion table'!$J$6:$L$22,2))</f>
        <v>41-42</v>
      </c>
      <c r="J2818" s="12" t="n">
        <f aca="false">IF(G2818="Male",VLOOKUP(H2818,'Shoe size conversion table'!$B$6:$D$22,3),VLOOKUP(H2818,'Shoe size conversion table'!$J$6:$L$22,3))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MONTH(C2818:C17785)</f>
        <v>1</v>
      </c>
      <c r="O2818" s="8" t="n">
        <f aca="false">K2818*(1-L2818)</f>
        <v>170.1</v>
      </c>
    </row>
    <row r="2819" customFormat="false" ht="11.4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IF(G2819="Male",VLOOKUP(H2819,'Shoe size conversion table'!$B$6:$D$22,2),VLOOKUP(H2819,'Shoe size conversion table'!$J$6:$L$22,2))</f>
        <v>38</v>
      </c>
      <c r="J2819" s="12" t="n">
        <f aca="false">IF(G2819="Male",VLOOKUP(H2819,'Shoe size conversion table'!$B$6:$D$22,3),VLOOKUP(H2819,'Shoe size conversion table'!$J$6:$L$22,3))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MONTH(C2819:C17786)</f>
        <v>1</v>
      </c>
      <c r="O2819" s="8" t="n">
        <f aca="false">K2819*(1-L2819)</f>
        <v>199</v>
      </c>
    </row>
    <row r="2820" customFormat="false" ht="11.4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IF(G2820="Male",VLOOKUP(H2820,'Shoe size conversion table'!$B$6:$D$22,2),VLOOKUP(H2820,'Shoe size conversion table'!$J$6:$L$22,2))</f>
        <v>42-43</v>
      </c>
      <c r="J2820" s="12" t="n">
        <f aca="false">IF(G2820="Male",VLOOKUP(H2820,'Shoe size conversion table'!$B$6:$D$22,3),VLOOKUP(H2820,'Shoe size conversion table'!$J$6:$L$22,3))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MONTH(C2820:C17787)</f>
        <v>1</v>
      </c>
      <c r="O2820" s="8" t="n">
        <f aca="false">K2820*(1-L2820)</f>
        <v>139.3</v>
      </c>
    </row>
    <row r="2821" customFormat="false" ht="11.4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IF(G2821="Male",VLOOKUP(H2821,'Shoe size conversion table'!$B$6:$D$22,2),VLOOKUP(H2821,'Shoe size conversion table'!$J$6:$L$22,2))</f>
        <v>38</v>
      </c>
      <c r="J2821" s="12" t="n">
        <f aca="false">IF(G2821="Male",VLOOKUP(H2821,'Shoe size conversion table'!$B$6:$D$22,3),VLOOKUP(H2821,'Shoe size conversion table'!$J$6:$L$22,3))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MONTH(C2821:C17788)</f>
        <v>1</v>
      </c>
      <c r="O2821" s="8" t="n">
        <f aca="false">K2821*(1-L2821)</f>
        <v>116.1</v>
      </c>
    </row>
    <row r="2822" customFormat="false" ht="11.4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IF(G2822="Male",VLOOKUP(H2822,'Shoe size conversion table'!$B$6:$D$22,2),VLOOKUP(H2822,'Shoe size conversion table'!$J$6:$L$22,2))</f>
        <v>43</v>
      </c>
      <c r="J2822" s="12" t="n">
        <f aca="false">IF(G2822="Male",VLOOKUP(H2822,'Shoe size conversion table'!$B$6:$D$22,3),VLOOKUP(H2822,'Shoe size conversion table'!$J$6:$L$22,3))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MONTH(C2822:C17789)</f>
        <v>1</v>
      </c>
      <c r="O2822" s="8" t="n">
        <f aca="false">K2822*(1-L2822)</f>
        <v>170.1</v>
      </c>
    </row>
    <row r="2823" customFormat="false" ht="11.4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IF(G2823="Male",VLOOKUP(H2823,'Shoe size conversion table'!$B$6:$D$22,2),VLOOKUP(H2823,'Shoe size conversion table'!$J$6:$L$22,2))</f>
        <v>43</v>
      </c>
      <c r="J2823" s="12" t="n">
        <f aca="false">IF(G2823="Male",VLOOKUP(H2823,'Shoe size conversion table'!$B$6:$D$22,3),VLOOKUP(H2823,'Shoe size conversion table'!$J$6:$L$22,3))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MONTH(C2823:C17790)</f>
        <v>1</v>
      </c>
      <c r="O2823" s="8" t="n">
        <f aca="false">K2823*(1-L2823)</f>
        <v>129</v>
      </c>
    </row>
    <row r="2824" customFormat="false" ht="11.4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IF(G2824="Male",VLOOKUP(H2824,'Shoe size conversion table'!$B$6:$D$22,2),VLOOKUP(H2824,'Shoe size conversion table'!$J$6:$L$22,2))</f>
        <v>38-39</v>
      </c>
      <c r="J2824" s="12" t="n">
        <f aca="false">IF(G2824="Male",VLOOKUP(H2824,'Shoe size conversion table'!$B$6:$D$22,3),VLOOKUP(H2824,'Shoe size conversion table'!$J$6:$L$22,3))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MONTH(C2824:C17791)</f>
        <v>1</v>
      </c>
      <c r="O2824" s="8" t="n">
        <f aca="false">K2824*(1-L2824)</f>
        <v>135.2</v>
      </c>
    </row>
    <row r="2825" customFormat="false" ht="11.4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IF(G2825="Male",VLOOKUP(H2825,'Shoe size conversion table'!$B$6:$D$22,2),VLOOKUP(H2825,'Shoe size conversion table'!$J$6:$L$22,2))</f>
        <v>44-45</v>
      </c>
      <c r="J2825" s="12" t="n">
        <f aca="false">IF(G2825="Male",VLOOKUP(H2825,'Shoe size conversion table'!$B$6:$D$22,3),VLOOKUP(H2825,'Shoe size conversion table'!$J$6:$L$22,3))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MONTH(C2825:C17792)</f>
        <v>1</v>
      </c>
      <c r="O2825" s="8" t="n">
        <f aca="false">K2825*(1-L2825)</f>
        <v>189</v>
      </c>
    </row>
    <row r="2826" customFormat="false" ht="11.4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IF(G2826="Male",VLOOKUP(H2826,'Shoe size conversion table'!$B$6:$D$22,2),VLOOKUP(H2826,'Shoe size conversion table'!$J$6:$L$22,2))</f>
        <v>38</v>
      </c>
      <c r="J2826" s="12" t="n">
        <f aca="false">IF(G2826="Male",VLOOKUP(H2826,'Shoe size conversion table'!$B$6:$D$22,3),VLOOKUP(H2826,'Shoe size conversion table'!$J$6:$L$22,3))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MONTH(C2826:C17793)</f>
        <v>1</v>
      </c>
      <c r="O2826" s="8" t="n">
        <f aca="false">K2826*(1-L2826)</f>
        <v>125.1</v>
      </c>
    </row>
    <row r="2827" customFormat="false" ht="11.4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IF(G2827="Male",VLOOKUP(H2827,'Shoe size conversion table'!$B$6:$D$22,2),VLOOKUP(H2827,'Shoe size conversion table'!$J$6:$L$22,2))</f>
        <v>37</v>
      </c>
      <c r="J2827" s="12" t="n">
        <f aca="false">IF(G2827="Male",VLOOKUP(H2827,'Shoe size conversion table'!$B$6:$D$22,3),VLOOKUP(H2827,'Shoe size conversion table'!$J$6:$L$22,3))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MONTH(C2827:C17794)</f>
        <v>1</v>
      </c>
      <c r="O2827" s="8" t="n">
        <f aca="false">K2827*(1-L2827)</f>
        <v>159.2</v>
      </c>
    </row>
    <row r="2828" customFormat="false" ht="11.4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IF(G2828="Male",VLOOKUP(H2828,'Shoe size conversion table'!$B$6:$D$22,2),VLOOKUP(H2828,'Shoe size conversion table'!$J$6:$L$22,2))</f>
        <v>42</v>
      </c>
      <c r="J2828" s="12" t="n">
        <f aca="false">IF(G2828="Male",VLOOKUP(H2828,'Shoe size conversion table'!$B$6:$D$22,3),VLOOKUP(H2828,'Shoe size conversion table'!$J$6:$L$22,3))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MONTH(C2828:C17795)</f>
        <v>1</v>
      </c>
      <c r="O2828" s="8" t="n">
        <f aca="false">K2828*(1-L2828)</f>
        <v>103.2</v>
      </c>
    </row>
    <row r="2829" customFormat="false" ht="11.4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IF(G2829="Male",VLOOKUP(H2829,'Shoe size conversion table'!$B$6:$D$22,2),VLOOKUP(H2829,'Shoe size conversion table'!$J$6:$L$22,2))</f>
        <v>44-45</v>
      </c>
      <c r="J2829" s="12" t="n">
        <f aca="false">IF(G2829="Male",VLOOKUP(H2829,'Shoe size conversion table'!$B$6:$D$22,3),VLOOKUP(H2829,'Shoe size conversion table'!$J$6:$L$22,3))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MONTH(C2829:C17796)</f>
        <v>1</v>
      </c>
      <c r="O2829" s="8" t="n">
        <f aca="false">K2829*(1-L2829)</f>
        <v>169</v>
      </c>
    </row>
    <row r="2830" customFormat="false" ht="11.4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IF(G2830="Male",VLOOKUP(H2830,'Shoe size conversion table'!$B$6:$D$22,2),VLOOKUP(H2830,'Shoe size conversion table'!$J$6:$L$22,2))</f>
        <v>42-43</v>
      </c>
      <c r="J2830" s="12" t="n">
        <f aca="false">IF(G2830="Male",VLOOKUP(H2830,'Shoe size conversion table'!$B$6:$D$22,3),VLOOKUP(H2830,'Shoe size conversion table'!$J$6:$L$22,3))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MONTH(C2830:C17797)</f>
        <v>1</v>
      </c>
      <c r="O2830" s="8" t="n">
        <f aca="false">K2830*(1-L2830)</f>
        <v>159</v>
      </c>
    </row>
    <row r="2831" customFormat="false" ht="11.4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IF(G2831="Male",VLOOKUP(H2831,'Shoe size conversion table'!$B$6:$D$22,2),VLOOKUP(H2831,'Shoe size conversion table'!$J$6:$L$22,2))</f>
        <v>44</v>
      </c>
      <c r="J2831" s="12" t="n">
        <f aca="false">IF(G2831="Male",VLOOKUP(H2831,'Shoe size conversion table'!$B$6:$D$22,3),VLOOKUP(H2831,'Shoe size conversion table'!$J$6:$L$22,3))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MONTH(C2831:C17798)</f>
        <v>1</v>
      </c>
      <c r="O2831" s="8" t="n">
        <f aca="false">K2831*(1-L2831)</f>
        <v>189</v>
      </c>
    </row>
    <row r="2832" customFormat="false" ht="11.4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IF(G2832="Male",VLOOKUP(H2832,'Shoe size conversion table'!$B$6:$D$22,2),VLOOKUP(H2832,'Shoe size conversion table'!$J$6:$L$22,2))</f>
        <v>42-43</v>
      </c>
      <c r="J2832" s="12" t="n">
        <f aca="false">IF(G2832="Male",VLOOKUP(H2832,'Shoe size conversion table'!$B$6:$D$22,3),VLOOKUP(H2832,'Shoe size conversion table'!$J$6:$L$22,3))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MONTH(C2832:C17799)</f>
        <v>1</v>
      </c>
      <c r="O2832" s="8" t="n">
        <f aca="false">K2832*(1-L2832)</f>
        <v>152.1</v>
      </c>
    </row>
    <row r="2833" customFormat="false" ht="11.4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IF(G2833="Male",VLOOKUP(H2833,'Shoe size conversion table'!$B$6:$D$22,2),VLOOKUP(H2833,'Shoe size conversion table'!$J$6:$L$22,2))</f>
        <v>39</v>
      </c>
      <c r="J2833" s="12" t="n">
        <f aca="false">IF(G2833="Male",VLOOKUP(H2833,'Shoe size conversion table'!$B$6:$D$22,3),VLOOKUP(H2833,'Shoe size conversion table'!$J$6:$L$22,3))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MONTH(C2833:C17800)</f>
        <v>1</v>
      </c>
      <c r="O2833" s="8" t="n">
        <f aca="false">K2833*(1-L2833)</f>
        <v>199</v>
      </c>
    </row>
    <row r="2834" customFormat="false" ht="11.4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IF(G2834="Male",VLOOKUP(H2834,'Shoe size conversion table'!$B$6:$D$22,2),VLOOKUP(H2834,'Shoe size conversion table'!$J$6:$L$22,2))</f>
        <v>43-44</v>
      </c>
      <c r="J2834" s="12" t="n">
        <f aca="false">IF(G2834="Male",VLOOKUP(H2834,'Shoe size conversion table'!$B$6:$D$22,3),VLOOKUP(H2834,'Shoe size conversion table'!$J$6:$L$22,3))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MONTH(C2834:C17801)</f>
        <v>1</v>
      </c>
      <c r="O2834" s="8" t="n">
        <f aca="false">K2834*(1-L2834)</f>
        <v>74.5</v>
      </c>
    </row>
    <row r="2835" customFormat="false" ht="11.4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IF(G2835="Male",VLOOKUP(H2835,'Shoe size conversion table'!$B$6:$D$22,2),VLOOKUP(H2835,'Shoe size conversion table'!$J$6:$L$22,2))</f>
        <v>43-44</v>
      </c>
      <c r="J2835" s="12" t="n">
        <f aca="false">IF(G2835="Male",VLOOKUP(H2835,'Shoe size conversion table'!$B$6:$D$22,3),VLOOKUP(H2835,'Shoe size conversion table'!$J$6:$L$22,3))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MONTH(C2835:C17802)</f>
        <v>1</v>
      </c>
      <c r="O2835" s="8" t="n">
        <f aca="false">K2835*(1-L2835)</f>
        <v>170.1</v>
      </c>
    </row>
    <row r="2836" customFormat="false" ht="11.4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IF(G2836="Male",VLOOKUP(H2836,'Shoe size conversion table'!$B$6:$D$22,2),VLOOKUP(H2836,'Shoe size conversion table'!$J$6:$L$22,2))</f>
        <v>38-39</v>
      </c>
      <c r="J2836" s="12" t="n">
        <f aca="false">IF(G2836="Male",VLOOKUP(H2836,'Shoe size conversion table'!$B$6:$D$22,3),VLOOKUP(H2836,'Shoe size conversion table'!$J$6:$L$22,3))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MONTH(C2836:C17803)</f>
        <v>1</v>
      </c>
      <c r="O2836" s="8" t="n">
        <f aca="false">K2836*(1-L2836)</f>
        <v>179.1</v>
      </c>
    </row>
    <row r="2837" customFormat="false" ht="11.4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IF(G2837="Male",VLOOKUP(H2837,'Shoe size conversion table'!$B$6:$D$22,2),VLOOKUP(H2837,'Shoe size conversion table'!$J$6:$L$22,2))</f>
        <v>43</v>
      </c>
      <c r="J2837" s="12" t="n">
        <f aca="false">IF(G2837="Male",VLOOKUP(H2837,'Shoe size conversion table'!$B$6:$D$22,3),VLOOKUP(H2837,'Shoe size conversion table'!$J$6:$L$22,3))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MONTH(C2837:C17804)</f>
        <v>1</v>
      </c>
      <c r="O2837" s="8" t="n">
        <f aca="false">K2837*(1-L2837)</f>
        <v>159</v>
      </c>
    </row>
    <row r="2838" customFormat="false" ht="11.4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IF(G2838="Male",VLOOKUP(H2838,'Shoe size conversion table'!$B$6:$D$22,2),VLOOKUP(H2838,'Shoe size conversion table'!$J$6:$L$22,2))</f>
        <v>38</v>
      </c>
      <c r="J2838" s="12" t="n">
        <f aca="false">IF(G2838="Male",VLOOKUP(H2838,'Shoe size conversion table'!$B$6:$D$22,3),VLOOKUP(H2838,'Shoe size conversion table'!$J$6:$L$22,3))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MONTH(C2838:C17805)</f>
        <v>1</v>
      </c>
      <c r="O2838" s="8" t="n">
        <f aca="false">K2838*(1-L2838)</f>
        <v>179</v>
      </c>
    </row>
    <row r="2839" customFormat="false" ht="11.4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IF(G2839="Male",VLOOKUP(H2839,'Shoe size conversion table'!$B$6:$D$22,2),VLOOKUP(H2839,'Shoe size conversion table'!$J$6:$L$22,2))</f>
        <v>42-43</v>
      </c>
      <c r="J2839" s="12" t="n">
        <f aca="false">IF(G2839="Male",VLOOKUP(H2839,'Shoe size conversion table'!$B$6:$D$22,3),VLOOKUP(H2839,'Shoe size conversion table'!$J$6:$L$22,3))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MONTH(C2839:C17806)</f>
        <v>1</v>
      </c>
      <c r="O2839" s="8" t="n">
        <f aca="false">K2839*(1-L2839)</f>
        <v>129</v>
      </c>
    </row>
    <row r="2840" customFormat="false" ht="11.4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IF(G2840="Male",VLOOKUP(H2840,'Shoe size conversion table'!$B$6:$D$22,2),VLOOKUP(H2840,'Shoe size conversion table'!$J$6:$L$22,2))</f>
        <v>38-39</v>
      </c>
      <c r="J2840" s="12" t="n">
        <f aca="false">IF(G2840="Male",VLOOKUP(H2840,'Shoe size conversion table'!$B$6:$D$22,3),VLOOKUP(H2840,'Shoe size conversion table'!$J$6:$L$22,3))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MONTH(C2840:C17807)</f>
        <v>1</v>
      </c>
      <c r="O2840" s="8" t="n">
        <f aca="false">K2840*(1-L2840)</f>
        <v>103.2</v>
      </c>
    </row>
    <row r="2841" customFormat="false" ht="11.4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IF(G2841="Male",VLOOKUP(H2841,'Shoe size conversion table'!$B$6:$D$22,2),VLOOKUP(H2841,'Shoe size conversion table'!$J$6:$L$22,2))</f>
        <v>42-43</v>
      </c>
      <c r="J2841" s="12" t="n">
        <f aca="false">IF(G2841="Male",VLOOKUP(H2841,'Shoe size conversion table'!$B$6:$D$22,3),VLOOKUP(H2841,'Shoe size conversion table'!$J$6:$L$22,3))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MONTH(C2841:C17808)</f>
        <v>1</v>
      </c>
      <c r="O2841" s="8" t="n">
        <f aca="false">K2841*(1-L2841)</f>
        <v>129</v>
      </c>
    </row>
    <row r="2842" customFormat="false" ht="11.4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IF(G2842="Male",VLOOKUP(H2842,'Shoe size conversion table'!$B$6:$D$22,2),VLOOKUP(H2842,'Shoe size conversion table'!$J$6:$L$22,2))</f>
        <v>42-43</v>
      </c>
      <c r="J2842" s="12" t="n">
        <f aca="false">IF(G2842="Male",VLOOKUP(H2842,'Shoe size conversion table'!$B$6:$D$22,3),VLOOKUP(H2842,'Shoe size conversion table'!$J$6:$L$22,3))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MONTH(C2842:C17809)</f>
        <v>1</v>
      </c>
      <c r="O2842" s="8" t="n">
        <f aca="false">K2842*(1-L2842)</f>
        <v>199</v>
      </c>
    </row>
    <row r="2843" customFormat="false" ht="11.4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IF(G2843="Male",VLOOKUP(H2843,'Shoe size conversion table'!$B$6:$D$22,2),VLOOKUP(H2843,'Shoe size conversion table'!$J$6:$L$22,2))</f>
        <v>42</v>
      </c>
      <c r="J2843" s="12" t="n">
        <f aca="false">IF(G2843="Male",VLOOKUP(H2843,'Shoe size conversion table'!$B$6:$D$22,3),VLOOKUP(H2843,'Shoe size conversion table'!$J$6:$L$22,3))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MONTH(C2843:C17810)</f>
        <v>1</v>
      </c>
      <c r="O2843" s="8" t="n">
        <f aca="false">K2843*(1-L2843)</f>
        <v>159</v>
      </c>
    </row>
    <row r="2844" customFormat="false" ht="11.4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IF(G2844="Male",VLOOKUP(H2844,'Shoe size conversion table'!$B$6:$D$22,2),VLOOKUP(H2844,'Shoe size conversion table'!$J$6:$L$22,2))</f>
        <v>37</v>
      </c>
      <c r="J2844" s="12" t="n">
        <f aca="false">IF(G2844="Male",VLOOKUP(H2844,'Shoe size conversion table'!$B$6:$D$22,3),VLOOKUP(H2844,'Shoe size conversion table'!$J$6:$L$22,3))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MONTH(C2844:C17811)</f>
        <v>1</v>
      </c>
      <c r="O2844" s="8" t="n">
        <f aca="false">K2844*(1-L2844)</f>
        <v>179</v>
      </c>
    </row>
    <row r="2845" customFormat="false" ht="11.4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IF(G2845="Male",VLOOKUP(H2845,'Shoe size conversion table'!$B$6:$D$22,2),VLOOKUP(H2845,'Shoe size conversion table'!$J$6:$L$22,2))</f>
        <v>39</v>
      </c>
      <c r="J2845" s="12" t="n">
        <f aca="false">IF(G2845="Male",VLOOKUP(H2845,'Shoe size conversion table'!$B$6:$D$22,3),VLOOKUP(H2845,'Shoe size conversion table'!$J$6:$L$22,3))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MONTH(C2845:C17812)</f>
        <v>1</v>
      </c>
      <c r="O2845" s="8" t="n">
        <f aca="false">K2845*(1-L2845)</f>
        <v>99.5</v>
      </c>
    </row>
    <row r="2846" customFormat="false" ht="11.4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IF(G2846="Male",VLOOKUP(H2846,'Shoe size conversion table'!$B$6:$D$22,2),VLOOKUP(H2846,'Shoe size conversion table'!$J$6:$L$22,2))</f>
        <v>43-44</v>
      </c>
      <c r="J2846" s="12" t="n">
        <f aca="false">IF(G2846="Male",VLOOKUP(H2846,'Shoe size conversion table'!$B$6:$D$22,3),VLOOKUP(H2846,'Shoe size conversion table'!$J$6:$L$22,3))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MONTH(C2846:C17813)</f>
        <v>1</v>
      </c>
      <c r="O2846" s="8" t="n">
        <f aca="false">K2846*(1-L2846)</f>
        <v>189</v>
      </c>
    </row>
    <row r="2847" customFormat="false" ht="11.4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IF(G2847="Male",VLOOKUP(H2847,'Shoe size conversion table'!$B$6:$D$22,2),VLOOKUP(H2847,'Shoe size conversion table'!$J$6:$L$22,2))</f>
        <v>42</v>
      </c>
      <c r="J2847" s="12" t="n">
        <f aca="false">IF(G2847="Male",VLOOKUP(H2847,'Shoe size conversion table'!$B$6:$D$22,3),VLOOKUP(H2847,'Shoe size conversion table'!$J$6:$L$22,3))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MONTH(C2847:C17814)</f>
        <v>1</v>
      </c>
      <c r="O2847" s="8" t="n">
        <f aca="false">K2847*(1-L2847)</f>
        <v>127.2</v>
      </c>
    </row>
    <row r="2848" customFormat="false" ht="11.4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IF(G2848="Male",VLOOKUP(H2848,'Shoe size conversion table'!$B$6:$D$22,2),VLOOKUP(H2848,'Shoe size conversion table'!$J$6:$L$22,2))</f>
        <v>37</v>
      </c>
      <c r="J2848" s="12" t="n">
        <f aca="false">IF(G2848="Male",VLOOKUP(H2848,'Shoe size conversion table'!$B$6:$D$22,3),VLOOKUP(H2848,'Shoe size conversion table'!$J$6:$L$22,3))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MONTH(C2848:C17815)</f>
        <v>1</v>
      </c>
      <c r="O2848" s="8" t="n">
        <f aca="false">K2848*(1-L2848)</f>
        <v>103.2</v>
      </c>
    </row>
    <row r="2849" customFormat="false" ht="11.4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IF(G2849="Male",VLOOKUP(H2849,'Shoe size conversion table'!$B$6:$D$22,2),VLOOKUP(H2849,'Shoe size conversion table'!$J$6:$L$22,2))</f>
        <v>37-38</v>
      </c>
      <c r="J2849" s="12" t="n">
        <f aca="false">IF(G2849="Male",VLOOKUP(H2849,'Shoe size conversion table'!$B$6:$D$22,3),VLOOKUP(H2849,'Shoe size conversion table'!$J$6:$L$22,3))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MONTH(C2849:C17816)</f>
        <v>1</v>
      </c>
      <c r="O2849" s="8" t="n">
        <f aca="false">K2849*(1-L2849)</f>
        <v>159</v>
      </c>
    </row>
    <row r="2850" customFormat="false" ht="11.4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IF(G2850="Male",VLOOKUP(H2850,'Shoe size conversion table'!$B$6:$D$22,2),VLOOKUP(H2850,'Shoe size conversion table'!$J$6:$L$22,2))</f>
        <v>41-42</v>
      </c>
      <c r="J2850" s="12" t="n">
        <f aca="false">IF(G2850="Male",VLOOKUP(H2850,'Shoe size conversion table'!$B$6:$D$22,3),VLOOKUP(H2850,'Shoe size conversion table'!$J$6:$L$22,3))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MONTH(C2850:C17817)</f>
        <v>1</v>
      </c>
      <c r="O2850" s="8" t="n">
        <f aca="false">K2850*(1-L2850)</f>
        <v>169</v>
      </c>
    </row>
    <row r="2851" customFormat="false" ht="11.4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IF(G2851="Male",VLOOKUP(H2851,'Shoe size conversion table'!$B$6:$D$22,2),VLOOKUP(H2851,'Shoe size conversion table'!$J$6:$L$22,2))</f>
        <v>39-40</v>
      </c>
      <c r="J2851" s="12" t="n">
        <f aca="false">IF(G2851="Male",VLOOKUP(H2851,'Shoe size conversion table'!$B$6:$D$22,3),VLOOKUP(H2851,'Shoe size conversion table'!$J$6:$L$22,3))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MONTH(C2851:C17818)</f>
        <v>1</v>
      </c>
      <c r="O2851" s="8" t="n">
        <f aca="false">K2851*(1-L2851)</f>
        <v>129</v>
      </c>
    </row>
    <row r="2852" customFormat="false" ht="11.4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IF(G2852="Male",VLOOKUP(H2852,'Shoe size conversion table'!$B$6:$D$22,2),VLOOKUP(H2852,'Shoe size conversion table'!$J$6:$L$22,2))</f>
        <v>39-40</v>
      </c>
      <c r="J2852" s="12" t="n">
        <f aca="false">IF(G2852="Male",VLOOKUP(H2852,'Shoe size conversion table'!$B$6:$D$22,3),VLOOKUP(H2852,'Shoe size conversion table'!$J$6:$L$22,3))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MONTH(C2852:C17819)</f>
        <v>1</v>
      </c>
      <c r="O2852" s="8" t="n">
        <f aca="false">K2852*(1-L2852)</f>
        <v>159</v>
      </c>
    </row>
    <row r="2853" customFormat="false" ht="11.4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IF(G2853="Male",VLOOKUP(H2853,'Shoe size conversion table'!$B$6:$D$22,2),VLOOKUP(H2853,'Shoe size conversion table'!$J$6:$L$22,2))</f>
        <v>43</v>
      </c>
      <c r="J2853" s="12" t="n">
        <f aca="false">IF(G2853="Male",VLOOKUP(H2853,'Shoe size conversion table'!$B$6:$D$22,3),VLOOKUP(H2853,'Shoe size conversion table'!$J$6:$L$22,3))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MONTH(C2853:C17820)</f>
        <v>1</v>
      </c>
      <c r="O2853" s="8" t="n">
        <f aca="false">K2853*(1-L2853)</f>
        <v>143.1</v>
      </c>
    </row>
    <row r="2854" customFormat="false" ht="11.4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IF(G2854="Male",VLOOKUP(H2854,'Shoe size conversion table'!$B$6:$D$22,2),VLOOKUP(H2854,'Shoe size conversion table'!$J$6:$L$22,2))</f>
        <v>44</v>
      </c>
      <c r="J2854" s="12" t="n">
        <f aca="false">IF(G2854="Male",VLOOKUP(H2854,'Shoe size conversion table'!$B$6:$D$22,3),VLOOKUP(H2854,'Shoe size conversion table'!$J$6:$L$22,3))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MONTH(C2854:C17821)</f>
        <v>1</v>
      </c>
      <c r="O2854" s="8" t="n">
        <f aca="false">K2854*(1-L2854)</f>
        <v>159</v>
      </c>
    </row>
    <row r="2855" customFormat="false" ht="11.4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IF(G2855="Male",VLOOKUP(H2855,'Shoe size conversion table'!$B$6:$D$22,2),VLOOKUP(H2855,'Shoe size conversion table'!$J$6:$L$22,2))</f>
        <v>43-44</v>
      </c>
      <c r="J2855" s="12" t="n">
        <f aca="false">IF(G2855="Male",VLOOKUP(H2855,'Shoe size conversion table'!$B$6:$D$22,3),VLOOKUP(H2855,'Shoe size conversion table'!$J$6:$L$22,3))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MONTH(C2855:C17822)</f>
        <v>1</v>
      </c>
      <c r="O2855" s="8" t="n">
        <f aca="false">K2855*(1-L2855)</f>
        <v>159.2</v>
      </c>
    </row>
    <row r="2856" customFormat="false" ht="11.4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IF(G2856="Male",VLOOKUP(H2856,'Shoe size conversion table'!$B$6:$D$22,2),VLOOKUP(H2856,'Shoe size conversion table'!$J$6:$L$22,2))</f>
        <v>43</v>
      </c>
      <c r="J2856" s="12" t="n">
        <f aca="false">IF(G2856="Male",VLOOKUP(H2856,'Shoe size conversion table'!$B$6:$D$22,3),VLOOKUP(H2856,'Shoe size conversion table'!$J$6:$L$22,3))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MONTH(C2856:C17823)</f>
        <v>1</v>
      </c>
      <c r="O2856" s="8" t="n">
        <f aca="false">K2856*(1-L2856)</f>
        <v>111.2</v>
      </c>
    </row>
    <row r="2857" customFormat="false" ht="11.4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IF(G2857="Male",VLOOKUP(H2857,'Shoe size conversion table'!$B$6:$D$22,2),VLOOKUP(H2857,'Shoe size conversion table'!$J$6:$L$22,2))</f>
        <v>39-40</v>
      </c>
      <c r="J2857" s="12" t="n">
        <f aca="false">IF(G2857="Male",VLOOKUP(H2857,'Shoe size conversion table'!$B$6:$D$22,3),VLOOKUP(H2857,'Shoe size conversion table'!$J$6:$L$22,3))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MONTH(C2857:C17824)</f>
        <v>1</v>
      </c>
      <c r="O2857" s="8" t="n">
        <f aca="false">K2857*(1-L2857)</f>
        <v>127.2</v>
      </c>
    </row>
    <row r="2858" customFormat="false" ht="11.4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IF(G2858="Male",VLOOKUP(H2858,'Shoe size conversion table'!$B$6:$D$22,2),VLOOKUP(H2858,'Shoe size conversion table'!$J$6:$L$22,2))</f>
        <v>42-43</v>
      </c>
      <c r="J2858" s="12" t="n">
        <f aca="false">IF(G2858="Male",VLOOKUP(H2858,'Shoe size conversion table'!$B$6:$D$22,3),VLOOKUP(H2858,'Shoe size conversion table'!$J$6:$L$22,3))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MONTH(C2858:C17825)</f>
        <v>1</v>
      </c>
      <c r="O2858" s="8" t="n">
        <f aca="false">K2858*(1-L2858)</f>
        <v>129</v>
      </c>
    </row>
    <row r="2859" customFormat="false" ht="11.4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IF(G2859="Male",VLOOKUP(H2859,'Shoe size conversion table'!$B$6:$D$22,2),VLOOKUP(H2859,'Shoe size conversion table'!$J$6:$L$22,2))</f>
        <v>40-41</v>
      </c>
      <c r="J2859" s="12" t="n">
        <f aca="false">IF(G2859="Male",VLOOKUP(H2859,'Shoe size conversion table'!$B$6:$D$22,3),VLOOKUP(H2859,'Shoe size conversion table'!$J$6:$L$22,3))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MONTH(C2859:C17826)</f>
        <v>1</v>
      </c>
      <c r="O2859" s="8" t="n">
        <f aca="false">K2859*(1-L2859)</f>
        <v>90.3</v>
      </c>
    </row>
    <row r="2860" customFormat="false" ht="11.4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IF(G2860="Male",VLOOKUP(H2860,'Shoe size conversion table'!$B$6:$D$22,2),VLOOKUP(H2860,'Shoe size conversion table'!$J$6:$L$22,2))</f>
        <v>42-43</v>
      </c>
      <c r="J2860" s="12" t="n">
        <f aca="false">IF(G2860="Male",VLOOKUP(H2860,'Shoe size conversion table'!$B$6:$D$22,3),VLOOKUP(H2860,'Shoe size conversion table'!$J$6:$L$22,3))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MONTH(C2860:C17827)</f>
        <v>1</v>
      </c>
      <c r="O2860" s="8" t="n">
        <f aca="false">K2860*(1-L2860)</f>
        <v>159</v>
      </c>
    </row>
    <row r="2861" customFormat="false" ht="11.4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IF(G2861="Male",VLOOKUP(H2861,'Shoe size conversion table'!$B$6:$D$22,2),VLOOKUP(H2861,'Shoe size conversion table'!$J$6:$L$22,2))</f>
        <v>42-43</v>
      </c>
      <c r="J2861" s="12" t="n">
        <f aca="false">IF(G2861="Male",VLOOKUP(H2861,'Shoe size conversion table'!$B$6:$D$22,3),VLOOKUP(H2861,'Shoe size conversion table'!$J$6:$L$22,3))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MONTH(C2861:C17828)</f>
        <v>1</v>
      </c>
      <c r="O2861" s="8" t="n">
        <f aca="false">K2861*(1-L2861)</f>
        <v>149</v>
      </c>
    </row>
    <row r="2862" customFormat="false" ht="11.4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IF(G2862="Male",VLOOKUP(H2862,'Shoe size conversion table'!$B$6:$D$22,2),VLOOKUP(H2862,'Shoe size conversion table'!$J$6:$L$22,2))</f>
        <v>42-43</v>
      </c>
      <c r="J2862" s="12" t="n">
        <f aca="false">IF(G2862="Male",VLOOKUP(H2862,'Shoe size conversion table'!$B$6:$D$22,3),VLOOKUP(H2862,'Shoe size conversion table'!$J$6:$L$22,3))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MONTH(C2862:C17829)</f>
        <v>1</v>
      </c>
      <c r="O2862" s="8" t="n">
        <f aca="false">K2862*(1-L2862)</f>
        <v>139.3</v>
      </c>
    </row>
    <row r="2863" customFormat="false" ht="11.4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IF(G2863="Male",VLOOKUP(H2863,'Shoe size conversion table'!$B$6:$D$22,2),VLOOKUP(H2863,'Shoe size conversion table'!$J$6:$L$22,2))</f>
        <v>43-44</v>
      </c>
      <c r="J2863" s="12" t="n">
        <f aca="false">IF(G2863="Male",VLOOKUP(H2863,'Shoe size conversion table'!$B$6:$D$22,3),VLOOKUP(H2863,'Shoe size conversion table'!$J$6:$L$22,3))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MONTH(C2863:C17830)</f>
        <v>1</v>
      </c>
      <c r="O2863" s="8" t="n">
        <f aca="false">K2863*(1-L2863)</f>
        <v>189</v>
      </c>
    </row>
    <row r="2864" customFormat="false" ht="11.4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IF(G2864="Male",VLOOKUP(H2864,'Shoe size conversion table'!$B$6:$D$22,2),VLOOKUP(H2864,'Shoe size conversion table'!$J$6:$L$22,2))</f>
        <v>41</v>
      </c>
      <c r="J2864" s="12" t="n">
        <f aca="false">IF(G2864="Male",VLOOKUP(H2864,'Shoe size conversion table'!$B$6:$D$22,3),VLOOKUP(H2864,'Shoe size conversion table'!$J$6:$L$22,3))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MONTH(C2864:C17831)</f>
        <v>1</v>
      </c>
      <c r="O2864" s="8" t="n">
        <f aca="false">K2864*(1-L2864)</f>
        <v>170.1</v>
      </c>
    </row>
    <row r="2865" customFormat="false" ht="11.4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IF(G2865="Male",VLOOKUP(H2865,'Shoe size conversion table'!$B$6:$D$22,2),VLOOKUP(H2865,'Shoe size conversion table'!$J$6:$L$22,2))</f>
        <v>42-43</v>
      </c>
      <c r="J2865" s="12" t="n">
        <f aca="false">IF(G2865="Male",VLOOKUP(H2865,'Shoe size conversion table'!$B$6:$D$22,3),VLOOKUP(H2865,'Shoe size conversion table'!$J$6:$L$22,3))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MONTH(C2865:C17832)</f>
        <v>1</v>
      </c>
      <c r="O2865" s="8" t="n">
        <f aca="false">K2865*(1-L2865)</f>
        <v>199</v>
      </c>
    </row>
    <row r="2866" customFormat="false" ht="11.4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IF(G2866="Male",VLOOKUP(H2866,'Shoe size conversion table'!$B$6:$D$22,2),VLOOKUP(H2866,'Shoe size conversion table'!$J$6:$L$22,2))</f>
        <v>43</v>
      </c>
      <c r="J2866" s="12" t="n">
        <f aca="false">IF(G2866="Male",VLOOKUP(H2866,'Shoe size conversion table'!$B$6:$D$22,3),VLOOKUP(H2866,'Shoe size conversion table'!$J$6:$L$22,3))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MONTH(C2866:C17833)</f>
        <v>1</v>
      </c>
      <c r="O2866" s="8" t="n">
        <f aca="false">K2866*(1-L2866)</f>
        <v>149</v>
      </c>
    </row>
    <row r="2867" customFormat="false" ht="11.4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IF(G2867="Male",VLOOKUP(H2867,'Shoe size conversion table'!$B$6:$D$22,2),VLOOKUP(H2867,'Shoe size conversion table'!$J$6:$L$22,2))</f>
        <v>38-39</v>
      </c>
      <c r="J2867" s="12" t="n">
        <f aca="false">IF(G2867="Male",VLOOKUP(H2867,'Shoe size conversion table'!$B$6:$D$22,3),VLOOKUP(H2867,'Shoe size conversion table'!$J$6:$L$22,3))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MONTH(C2867:C17834)</f>
        <v>1</v>
      </c>
      <c r="O2867" s="8" t="n">
        <f aca="false">K2867*(1-L2867)</f>
        <v>169</v>
      </c>
    </row>
    <row r="2868" customFormat="false" ht="11.4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IF(G2868="Male",VLOOKUP(H2868,'Shoe size conversion table'!$B$6:$D$22,2),VLOOKUP(H2868,'Shoe size conversion table'!$J$6:$L$22,2))</f>
        <v>41-42</v>
      </c>
      <c r="J2868" s="12" t="n">
        <f aca="false">IF(G2868="Male",VLOOKUP(H2868,'Shoe size conversion table'!$B$6:$D$22,3),VLOOKUP(H2868,'Shoe size conversion table'!$J$6:$L$22,3))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MONTH(C2868:C17835)</f>
        <v>1</v>
      </c>
      <c r="O2868" s="8" t="n">
        <f aca="false">K2868*(1-L2868)</f>
        <v>125.1</v>
      </c>
    </row>
    <row r="2869" customFormat="false" ht="11.4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IF(G2869="Male",VLOOKUP(H2869,'Shoe size conversion table'!$B$6:$D$22,2),VLOOKUP(H2869,'Shoe size conversion table'!$J$6:$L$22,2))</f>
        <v>42-43</v>
      </c>
      <c r="J2869" s="12" t="n">
        <f aca="false">IF(G2869="Male",VLOOKUP(H2869,'Shoe size conversion table'!$B$6:$D$22,3),VLOOKUP(H2869,'Shoe size conversion table'!$J$6:$L$22,3))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MONTH(C2869:C17836)</f>
        <v>1</v>
      </c>
      <c r="O2869" s="8" t="n">
        <f aca="false">K2869*(1-L2869)</f>
        <v>135.2</v>
      </c>
    </row>
    <row r="2870" customFormat="false" ht="11.4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IF(G2870="Male",VLOOKUP(H2870,'Shoe size conversion table'!$B$6:$D$22,2),VLOOKUP(H2870,'Shoe size conversion table'!$J$6:$L$22,2))</f>
        <v>42-43</v>
      </c>
      <c r="J2870" s="12" t="n">
        <f aca="false">IF(G2870="Male",VLOOKUP(H2870,'Shoe size conversion table'!$B$6:$D$22,3),VLOOKUP(H2870,'Shoe size conversion table'!$J$6:$L$22,3))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MONTH(C2870:C17837)</f>
        <v>1</v>
      </c>
      <c r="O2870" s="8" t="n">
        <f aca="false">K2870*(1-L2870)</f>
        <v>149</v>
      </c>
    </row>
    <row r="2871" customFormat="false" ht="11.4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IF(G2871="Male",VLOOKUP(H2871,'Shoe size conversion table'!$B$6:$D$22,2),VLOOKUP(H2871,'Shoe size conversion table'!$J$6:$L$22,2))</f>
        <v>43</v>
      </c>
      <c r="J2871" s="12" t="n">
        <f aca="false">IF(G2871="Male",VLOOKUP(H2871,'Shoe size conversion table'!$B$6:$D$22,3),VLOOKUP(H2871,'Shoe size conversion table'!$J$6:$L$22,3))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MONTH(C2871:C17838)</f>
        <v>1</v>
      </c>
      <c r="O2871" s="8" t="n">
        <f aca="false">K2871*(1-L2871)</f>
        <v>189</v>
      </c>
    </row>
    <row r="2872" customFormat="false" ht="11.4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IF(G2872="Male",VLOOKUP(H2872,'Shoe size conversion table'!$B$6:$D$22,2),VLOOKUP(H2872,'Shoe size conversion table'!$J$6:$L$22,2))</f>
        <v>42</v>
      </c>
      <c r="J2872" s="12" t="n">
        <f aca="false">IF(G2872="Male",VLOOKUP(H2872,'Shoe size conversion table'!$B$6:$D$22,3),VLOOKUP(H2872,'Shoe size conversion table'!$J$6:$L$22,3))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MONTH(C2872:C17839)</f>
        <v>1</v>
      </c>
      <c r="O2872" s="8" t="n">
        <f aca="false">K2872*(1-L2872)</f>
        <v>179</v>
      </c>
    </row>
    <row r="2873" customFormat="false" ht="11.4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IF(G2873="Male",VLOOKUP(H2873,'Shoe size conversion table'!$B$6:$D$22,2),VLOOKUP(H2873,'Shoe size conversion table'!$J$6:$L$22,2))</f>
        <v>39</v>
      </c>
      <c r="J2873" s="12" t="n">
        <f aca="false">IF(G2873="Male",VLOOKUP(H2873,'Shoe size conversion table'!$B$6:$D$22,3),VLOOKUP(H2873,'Shoe size conversion table'!$J$6:$L$22,3))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MONTH(C2873:C17840)</f>
        <v>1</v>
      </c>
      <c r="O2873" s="8" t="n">
        <f aca="false">K2873*(1-L2873)</f>
        <v>161.1</v>
      </c>
    </row>
    <row r="2874" customFormat="false" ht="11.4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IF(G2874="Male",VLOOKUP(H2874,'Shoe size conversion table'!$B$6:$D$22,2),VLOOKUP(H2874,'Shoe size conversion table'!$J$6:$L$22,2))</f>
        <v>38</v>
      </c>
      <c r="J2874" s="12" t="n">
        <f aca="false">IF(G2874="Male",VLOOKUP(H2874,'Shoe size conversion table'!$B$6:$D$22,3),VLOOKUP(H2874,'Shoe size conversion table'!$J$6:$L$22,3))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MONTH(C2874:C17841)</f>
        <v>1</v>
      </c>
      <c r="O2874" s="8" t="n">
        <f aca="false">K2874*(1-L2874)</f>
        <v>179</v>
      </c>
    </row>
    <row r="2875" customFormat="false" ht="11.4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IF(G2875="Male",VLOOKUP(H2875,'Shoe size conversion table'!$B$6:$D$22,2),VLOOKUP(H2875,'Shoe size conversion table'!$J$6:$L$22,2))</f>
        <v>47</v>
      </c>
      <c r="J2875" s="12" t="n">
        <f aca="false">IF(G2875="Male",VLOOKUP(H2875,'Shoe size conversion table'!$B$6:$D$22,3),VLOOKUP(H2875,'Shoe size conversion table'!$J$6:$L$22,3))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MONTH(C2875:C17842)</f>
        <v>1</v>
      </c>
      <c r="O2875" s="8" t="n">
        <f aca="false">K2875*(1-L2875)</f>
        <v>129</v>
      </c>
    </row>
    <row r="2876" customFormat="false" ht="11.4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IF(G2876="Male",VLOOKUP(H2876,'Shoe size conversion table'!$B$6:$D$22,2),VLOOKUP(H2876,'Shoe size conversion table'!$J$6:$L$22,2))</f>
        <v>42-43</v>
      </c>
      <c r="J2876" s="12" t="n">
        <f aca="false">IF(G2876="Male",VLOOKUP(H2876,'Shoe size conversion table'!$B$6:$D$22,3),VLOOKUP(H2876,'Shoe size conversion table'!$J$6:$L$22,3))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MONTH(C2876:C17843)</f>
        <v>1</v>
      </c>
      <c r="O2876" s="8" t="n">
        <f aca="false">K2876*(1-L2876)</f>
        <v>139</v>
      </c>
    </row>
    <row r="2877" customFormat="false" ht="11.4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IF(G2877="Male",VLOOKUP(H2877,'Shoe size conversion table'!$B$6:$D$22,2),VLOOKUP(H2877,'Shoe size conversion table'!$J$6:$L$22,2))</f>
        <v>42-43</v>
      </c>
      <c r="J2877" s="12" t="n">
        <f aca="false">IF(G2877="Male",VLOOKUP(H2877,'Shoe size conversion table'!$B$6:$D$22,3),VLOOKUP(H2877,'Shoe size conversion table'!$J$6:$L$22,3))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MONTH(C2877:C17844)</f>
        <v>1</v>
      </c>
      <c r="O2877" s="8" t="n">
        <f aca="false">K2877*(1-L2877)</f>
        <v>125.1</v>
      </c>
    </row>
    <row r="2878" customFormat="false" ht="11.4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IF(G2878="Male",VLOOKUP(H2878,'Shoe size conversion table'!$B$6:$D$22,2),VLOOKUP(H2878,'Shoe size conversion table'!$J$6:$L$22,2))</f>
        <v>45</v>
      </c>
      <c r="J2878" s="12" t="n">
        <f aca="false">IF(G2878="Male",VLOOKUP(H2878,'Shoe size conversion table'!$B$6:$D$22,3),VLOOKUP(H2878,'Shoe size conversion table'!$J$6:$L$22,3))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MONTH(C2878:C17845)</f>
        <v>1</v>
      </c>
      <c r="O2878" s="8" t="n">
        <f aca="false">K2878*(1-L2878)</f>
        <v>179</v>
      </c>
    </row>
    <row r="2879" customFormat="false" ht="11.4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IF(G2879="Male",VLOOKUP(H2879,'Shoe size conversion table'!$B$6:$D$22,2),VLOOKUP(H2879,'Shoe size conversion table'!$J$6:$L$22,2))</f>
        <v>39-40</v>
      </c>
      <c r="J2879" s="12" t="n">
        <f aca="false">IF(G2879="Male",VLOOKUP(H2879,'Shoe size conversion table'!$B$6:$D$22,3),VLOOKUP(H2879,'Shoe size conversion table'!$J$6:$L$22,3))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MONTH(C2879:C17846)</f>
        <v>1</v>
      </c>
      <c r="O2879" s="8" t="n">
        <f aca="false">K2879*(1-L2879)</f>
        <v>139.3</v>
      </c>
    </row>
    <row r="2880" customFormat="false" ht="11.4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IF(G2880="Male",VLOOKUP(H2880,'Shoe size conversion table'!$B$6:$D$22,2),VLOOKUP(H2880,'Shoe size conversion table'!$J$6:$L$22,2))</f>
        <v>38-39</v>
      </c>
      <c r="J2880" s="12" t="n">
        <f aca="false">IF(G2880="Male",VLOOKUP(H2880,'Shoe size conversion table'!$B$6:$D$22,3),VLOOKUP(H2880,'Shoe size conversion table'!$J$6:$L$22,3))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MONTH(C2880:C17847)</f>
        <v>1</v>
      </c>
      <c r="O2880" s="8" t="n">
        <f aca="false">K2880*(1-L2880)</f>
        <v>143.2</v>
      </c>
    </row>
    <row r="2881" customFormat="false" ht="11.4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IF(G2881="Male",VLOOKUP(H2881,'Shoe size conversion table'!$B$6:$D$22,2),VLOOKUP(H2881,'Shoe size conversion table'!$J$6:$L$22,2))</f>
        <v>41-42</v>
      </c>
      <c r="J2881" s="12" t="n">
        <f aca="false">IF(G2881="Male",VLOOKUP(H2881,'Shoe size conversion table'!$B$6:$D$22,3),VLOOKUP(H2881,'Shoe size conversion table'!$J$6:$L$22,3))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MONTH(C2881:C17848)</f>
        <v>1</v>
      </c>
      <c r="O2881" s="8" t="n">
        <f aca="false">K2881*(1-L2881)</f>
        <v>179</v>
      </c>
    </row>
    <row r="2882" customFormat="false" ht="11.4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IF(G2882="Male",VLOOKUP(H2882,'Shoe size conversion table'!$B$6:$D$22,2),VLOOKUP(H2882,'Shoe size conversion table'!$J$6:$L$22,2))</f>
        <v>44</v>
      </c>
      <c r="J2882" s="12" t="n">
        <f aca="false">IF(G2882="Male",VLOOKUP(H2882,'Shoe size conversion table'!$B$6:$D$22,3),VLOOKUP(H2882,'Shoe size conversion table'!$J$6:$L$22,3))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MONTH(C2882:C17849)</f>
        <v>1</v>
      </c>
      <c r="O2882" s="8" t="n">
        <f aca="false">K2882*(1-L2882)</f>
        <v>159</v>
      </c>
    </row>
    <row r="2883" customFormat="false" ht="11.4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IF(G2883="Male",VLOOKUP(H2883,'Shoe size conversion table'!$B$6:$D$22,2),VLOOKUP(H2883,'Shoe size conversion table'!$J$6:$L$22,2))</f>
        <v>48</v>
      </c>
      <c r="J2883" s="12" t="n">
        <f aca="false">IF(G2883="Male",VLOOKUP(H2883,'Shoe size conversion table'!$B$6:$D$22,3),VLOOKUP(H2883,'Shoe size conversion table'!$J$6:$L$22,3))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MONTH(C2883:C17850)</f>
        <v>1</v>
      </c>
      <c r="O2883" s="8" t="n">
        <f aca="false">K2883*(1-L2883)</f>
        <v>159</v>
      </c>
    </row>
    <row r="2884" customFormat="false" ht="11.4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IF(G2884="Male",VLOOKUP(H2884,'Shoe size conversion table'!$B$6:$D$22,2),VLOOKUP(H2884,'Shoe size conversion table'!$J$6:$L$22,2))</f>
        <v>39</v>
      </c>
      <c r="J2884" s="12" t="n">
        <f aca="false">IF(G2884="Male",VLOOKUP(H2884,'Shoe size conversion table'!$B$6:$D$22,3),VLOOKUP(H2884,'Shoe size conversion table'!$J$6:$L$22,3))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MONTH(C2884:C17851)</f>
        <v>1</v>
      </c>
      <c r="O2884" s="8" t="n">
        <f aca="false">K2884*(1-L2884)</f>
        <v>169</v>
      </c>
    </row>
    <row r="2885" customFormat="false" ht="11.4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IF(G2885="Male",VLOOKUP(H2885,'Shoe size conversion table'!$B$6:$D$22,2),VLOOKUP(H2885,'Shoe size conversion table'!$J$6:$L$22,2))</f>
        <v>42-43</v>
      </c>
      <c r="J2885" s="12" t="n">
        <f aca="false">IF(G2885="Male",VLOOKUP(H2885,'Shoe size conversion table'!$B$6:$D$22,3),VLOOKUP(H2885,'Shoe size conversion table'!$J$6:$L$22,3))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MONTH(C2885:C17852)</f>
        <v>1</v>
      </c>
      <c r="O2885" s="8" t="n">
        <f aca="false">K2885*(1-L2885)</f>
        <v>179</v>
      </c>
    </row>
    <row r="2886" customFormat="false" ht="11.4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IF(G2886="Male",VLOOKUP(H2886,'Shoe size conversion table'!$B$6:$D$22,2),VLOOKUP(H2886,'Shoe size conversion table'!$J$6:$L$22,2))</f>
        <v>43</v>
      </c>
      <c r="J2886" s="12" t="n">
        <f aca="false">IF(G2886="Male",VLOOKUP(H2886,'Shoe size conversion table'!$B$6:$D$22,3),VLOOKUP(H2886,'Shoe size conversion table'!$J$6:$L$22,3))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MONTH(C2886:C17853)</f>
        <v>1</v>
      </c>
      <c r="O2886" s="8" t="n">
        <f aca="false">K2886*(1-L2886)</f>
        <v>189</v>
      </c>
    </row>
    <row r="2887" customFormat="false" ht="11.4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IF(G2887="Male",VLOOKUP(H2887,'Shoe size conversion table'!$B$6:$D$22,2),VLOOKUP(H2887,'Shoe size conversion table'!$J$6:$L$22,2))</f>
        <v>40</v>
      </c>
      <c r="J2887" s="12" t="n">
        <f aca="false">IF(G2887="Male",VLOOKUP(H2887,'Shoe size conversion table'!$B$6:$D$22,3),VLOOKUP(H2887,'Shoe size conversion table'!$J$6:$L$22,3))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MONTH(C2887:C17854)</f>
        <v>1</v>
      </c>
      <c r="O2887" s="8" t="n">
        <f aca="false">K2887*(1-L2887)</f>
        <v>149</v>
      </c>
    </row>
    <row r="2888" customFormat="false" ht="11.4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IF(G2888="Male",VLOOKUP(H2888,'Shoe size conversion table'!$B$6:$D$22,2),VLOOKUP(H2888,'Shoe size conversion table'!$J$6:$L$22,2))</f>
        <v>41</v>
      </c>
      <c r="J2888" s="12" t="n">
        <f aca="false">IF(G2888="Male",VLOOKUP(H2888,'Shoe size conversion table'!$B$6:$D$22,3),VLOOKUP(H2888,'Shoe size conversion table'!$J$6:$L$22,3))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MONTH(C2888:C17855)</f>
        <v>1</v>
      </c>
      <c r="O2888" s="8" t="n">
        <f aca="false">K2888*(1-L2888)</f>
        <v>139</v>
      </c>
    </row>
    <row r="2889" customFormat="false" ht="11.4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IF(G2889="Male",VLOOKUP(H2889,'Shoe size conversion table'!$B$6:$D$22,2),VLOOKUP(H2889,'Shoe size conversion table'!$J$6:$L$22,2))</f>
        <v>45</v>
      </c>
      <c r="J2889" s="12" t="n">
        <f aca="false">IF(G2889="Male",VLOOKUP(H2889,'Shoe size conversion table'!$B$6:$D$22,3),VLOOKUP(H2889,'Shoe size conversion table'!$J$6:$L$22,3))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MONTH(C2889:C17856)</f>
        <v>1</v>
      </c>
      <c r="O2889" s="8" t="n">
        <f aca="false">K2889*(1-L2889)</f>
        <v>139</v>
      </c>
    </row>
    <row r="2890" customFormat="false" ht="11.4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IF(G2890="Male",VLOOKUP(H2890,'Shoe size conversion table'!$B$6:$D$22,2),VLOOKUP(H2890,'Shoe size conversion table'!$J$6:$L$22,2))</f>
        <v>43-44</v>
      </c>
      <c r="J2890" s="12" t="n">
        <f aca="false">IF(G2890="Male",VLOOKUP(H2890,'Shoe size conversion table'!$B$6:$D$22,3),VLOOKUP(H2890,'Shoe size conversion table'!$J$6:$L$22,3))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MONTH(C2890:C17857)</f>
        <v>1</v>
      </c>
      <c r="O2890" s="8" t="n">
        <f aca="false">K2890*(1-L2890)</f>
        <v>189</v>
      </c>
    </row>
    <row r="2891" customFormat="false" ht="11.4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IF(G2891="Male",VLOOKUP(H2891,'Shoe size conversion table'!$B$6:$D$22,2),VLOOKUP(H2891,'Shoe size conversion table'!$J$6:$L$22,2))</f>
        <v>39</v>
      </c>
      <c r="J2891" s="12" t="n">
        <f aca="false">IF(G2891="Male",VLOOKUP(H2891,'Shoe size conversion table'!$B$6:$D$22,3),VLOOKUP(H2891,'Shoe size conversion table'!$J$6:$L$22,3))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MONTH(C2891:C17858)</f>
        <v>1</v>
      </c>
      <c r="O2891" s="8" t="n">
        <f aca="false">K2891*(1-L2891)</f>
        <v>111.2</v>
      </c>
    </row>
    <row r="2892" customFormat="false" ht="11.4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IF(G2892="Male",VLOOKUP(H2892,'Shoe size conversion table'!$B$6:$D$22,2),VLOOKUP(H2892,'Shoe size conversion table'!$J$6:$L$22,2))</f>
        <v>40-41</v>
      </c>
      <c r="J2892" s="12" t="n">
        <f aca="false">IF(G2892="Male",VLOOKUP(H2892,'Shoe size conversion table'!$B$6:$D$22,3),VLOOKUP(H2892,'Shoe size conversion table'!$J$6:$L$22,3))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MONTH(C2892:C17859)</f>
        <v>1</v>
      </c>
      <c r="O2892" s="8" t="n">
        <f aca="false">K2892*(1-L2892)</f>
        <v>125.1</v>
      </c>
    </row>
    <row r="2893" customFormat="false" ht="11.4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IF(G2893="Male",VLOOKUP(H2893,'Shoe size conversion table'!$B$6:$D$22,2),VLOOKUP(H2893,'Shoe size conversion table'!$J$6:$L$22,2))</f>
        <v>40-41</v>
      </c>
      <c r="J2893" s="12" t="n">
        <f aca="false">IF(G2893="Male",VLOOKUP(H2893,'Shoe size conversion table'!$B$6:$D$22,3),VLOOKUP(H2893,'Shoe size conversion table'!$J$6:$L$22,3))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MONTH(C2893:C17860)</f>
        <v>1</v>
      </c>
      <c r="O2893" s="8" t="n">
        <f aca="false">K2893*(1-L2893)</f>
        <v>159.2</v>
      </c>
    </row>
    <row r="2894" customFormat="false" ht="11.4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IF(G2894="Male",VLOOKUP(H2894,'Shoe size conversion table'!$B$6:$D$22,2),VLOOKUP(H2894,'Shoe size conversion table'!$J$6:$L$22,2))</f>
        <v>39-40</v>
      </c>
      <c r="J2894" s="12" t="n">
        <f aca="false">IF(G2894="Male",VLOOKUP(H2894,'Shoe size conversion table'!$B$6:$D$22,3),VLOOKUP(H2894,'Shoe size conversion table'!$J$6:$L$22,3))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MONTH(C2894:C17861)</f>
        <v>1</v>
      </c>
      <c r="O2894" s="8" t="n">
        <f aca="false">K2894*(1-L2894)</f>
        <v>161.1</v>
      </c>
    </row>
    <row r="2895" customFormat="false" ht="11.4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IF(G2895="Male",VLOOKUP(H2895,'Shoe size conversion table'!$B$6:$D$22,2),VLOOKUP(H2895,'Shoe size conversion table'!$J$6:$L$22,2))</f>
        <v>40</v>
      </c>
      <c r="J2895" s="12" t="n">
        <f aca="false">IF(G2895="Male",VLOOKUP(H2895,'Shoe size conversion table'!$B$6:$D$22,3),VLOOKUP(H2895,'Shoe size conversion table'!$J$6:$L$22,3))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MONTH(C2895:C17862)</f>
        <v>1</v>
      </c>
      <c r="O2895" s="8" t="n">
        <f aca="false">K2895*(1-L2895)</f>
        <v>169</v>
      </c>
    </row>
    <row r="2896" customFormat="false" ht="11.4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IF(G2896="Male",VLOOKUP(H2896,'Shoe size conversion table'!$B$6:$D$22,2),VLOOKUP(H2896,'Shoe size conversion table'!$J$6:$L$22,2))</f>
        <v>37</v>
      </c>
      <c r="J2896" s="12" t="n">
        <f aca="false">IF(G2896="Male",VLOOKUP(H2896,'Shoe size conversion table'!$B$6:$D$22,3),VLOOKUP(H2896,'Shoe size conversion table'!$J$6:$L$22,3))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MONTH(C2896:C17863)</f>
        <v>1</v>
      </c>
      <c r="O2896" s="8" t="n">
        <f aca="false">K2896*(1-L2896)</f>
        <v>199</v>
      </c>
    </row>
    <row r="2897" customFormat="false" ht="11.4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IF(G2897="Male",VLOOKUP(H2897,'Shoe size conversion table'!$B$6:$D$22,2),VLOOKUP(H2897,'Shoe size conversion table'!$J$6:$L$22,2))</f>
        <v>42</v>
      </c>
      <c r="J2897" s="12" t="n">
        <f aca="false">IF(G2897="Male",VLOOKUP(H2897,'Shoe size conversion table'!$B$6:$D$22,3),VLOOKUP(H2897,'Shoe size conversion table'!$J$6:$L$22,3))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MONTH(C2897:C17864)</f>
        <v>1</v>
      </c>
      <c r="O2897" s="8" t="n">
        <f aca="false">K2897*(1-L2897)</f>
        <v>149</v>
      </c>
    </row>
    <row r="2898" customFormat="false" ht="11.4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IF(G2898="Male",VLOOKUP(H2898,'Shoe size conversion table'!$B$6:$D$22,2),VLOOKUP(H2898,'Shoe size conversion table'!$J$6:$L$22,2))</f>
        <v>44</v>
      </c>
      <c r="J2898" s="12" t="n">
        <f aca="false">IF(G2898="Male",VLOOKUP(H2898,'Shoe size conversion table'!$B$6:$D$22,3),VLOOKUP(H2898,'Shoe size conversion table'!$J$6:$L$22,3))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MONTH(C2898:C17865)</f>
        <v>1</v>
      </c>
      <c r="O2898" s="8" t="n">
        <f aca="false">K2898*(1-L2898)</f>
        <v>159</v>
      </c>
    </row>
    <row r="2899" customFormat="false" ht="11.4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IF(G2899="Male",VLOOKUP(H2899,'Shoe size conversion table'!$B$6:$D$22,2),VLOOKUP(H2899,'Shoe size conversion table'!$J$6:$L$22,2))</f>
        <v>40</v>
      </c>
      <c r="J2899" s="12" t="n">
        <f aca="false">IF(G2899="Male",VLOOKUP(H2899,'Shoe size conversion table'!$B$6:$D$22,3),VLOOKUP(H2899,'Shoe size conversion table'!$J$6:$L$22,3))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MONTH(C2899:C17866)</f>
        <v>1</v>
      </c>
      <c r="O2899" s="8" t="n">
        <f aca="false">K2899*(1-L2899)</f>
        <v>79.5</v>
      </c>
    </row>
    <row r="2900" customFormat="false" ht="11.4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IF(G2900="Male",VLOOKUP(H2900,'Shoe size conversion table'!$B$6:$D$22,2),VLOOKUP(H2900,'Shoe size conversion table'!$J$6:$L$22,2))</f>
        <v>39-40</v>
      </c>
      <c r="J2900" s="12" t="n">
        <f aca="false">IF(G2900="Male",VLOOKUP(H2900,'Shoe size conversion table'!$B$6:$D$22,3),VLOOKUP(H2900,'Shoe size conversion table'!$J$6:$L$22,3))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MONTH(C2900:C17867)</f>
        <v>1</v>
      </c>
      <c r="O2900" s="8" t="n">
        <f aca="false">K2900*(1-L2900)</f>
        <v>94.5</v>
      </c>
    </row>
    <row r="2901" customFormat="false" ht="11.4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IF(G2901="Male",VLOOKUP(H2901,'Shoe size conversion table'!$B$6:$D$22,2),VLOOKUP(H2901,'Shoe size conversion table'!$J$6:$L$22,2))</f>
        <v>38</v>
      </c>
      <c r="J2901" s="12" t="n">
        <f aca="false">IF(G2901="Male",VLOOKUP(H2901,'Shoe size conversion table'!$B$6:$D$22,3),VLOOKUP(H2901,'Shoe size conversion table'!$J$6:$L$22,3))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MONTH(C2901:C17868)</f>
        <v>1</v>
      </c>
      <c r="O2901" s="8" t="n">
        <f aca="false">K2901*(1-L2901)</f>
        <v>64.5</v>
      </c>
    </row>
    <row r="2902" customFormat="false" ht="11.4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IF(G2902="Male",VLOOKUP(H2902,'Shoe size conversion table'!$B$6:$D$22,2),VLOOKUP(H2902,'Shoe size conversion table'!$J$6:$L$22,2))</f>
        <v>38-39</v>
      </c>
      <c r="J2902" s="12" t="n">
        <f aca="false">IF(G2902="Male",VLOOKUP(H2902,'Shoe size conversion table'!$B$6:$D$22,3),VLOOKUP(H2902,'Shoe size conversion table'!$J$6:$L$22,3))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MONTH(C2902:C17869)</f>
        <v>1</v>
      </c>
      <c r="O2902" s="8" t="n">
        <f aca="false">K2902*(1-L2902)</f>
        <v>97.3</v>
      </c>
    </row>
    <row r="2903" customFormat="false" ht="11.4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IF(G2903="Male",VLOOKUP(H2903,'Shoe size conversion table'!$B$6:$D$22,2),VLOOKUP(H2903,'Shoe size conversion table'!$J$6:$L$22,2))</f>
        <v>38-39</v>
      </c>
      <c r="J2903" s="12" t="n">
        <f aca="false">IF(G2903="Male",VLOOKUP(H2903,'Shoe size conversion table'!$B$6:$D$22,3),VLOOKUP(H2903,'Shoe size conversion table'!$J$6:$L$22,3))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MONTH(C2903:C17870)</f>
        <v>1</v>
      </c>
      <c r="O2903" s="8" t="n">
        <f aca="false">K2903*(1-L2903)</f>
        <v>139</v>
      </c>
    </row>
    <row r="2904" customFormat="false" ht="11.4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IF(G2904="Male",VLOOKUP(H2904,'Shoe size conversion table'!$B$6:$D$22,2),VLOOKUP(H2904,'Shoe size conversion table'!$J$6:$L$22,2))</f>
        <v>38</v>
      </c>
      <c r="J2904" s="12" t="n">
        <f aca="false">IF(G2904="Male",VLOOKUP(H2904,'Shoe size conversion table'!$B$6:$D$22,3),VLOOKUP(H2904,'Shoe size conversion table'!$J$6:$L$22,3))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MONTH(C2904:C17871)</f>
        <v>1</v>
      </c>
      <c r="O2904" s="8" t="n">
        <f aca="false">K2904*(1-L2904)</f>
        <v>152.1</v>
      </c>
    </row>
    <row r="2905" customFormat="false" ht="11.4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IF(G2905="Male",VLOOKUP(H2905,'Shoe size conversion table'!$B$6:$D$22,2),VLOOKUP(H2905,'Shoe size conversion table'!$J$6:$L$22,2))</f>
        <v>43-44</v>
      </c>
      <c r="J2905" s="12" t="n">
        <f aca="false">IF(G2905="Male",VLOOKUP(H2905,'Shoe size conversion table'!$B$6:$D$22,3),VLOOKUP(H2905,'Shoe size conversion table'!$J$6:$L$22,3))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MONTH(C2905:C17872)</f>
        <v>1</v>
      </c>
      <c r="O2905" s="8" t="n">
        <f aca="false">K2905*(1-L2905)</f>
        <v>139</v>
      </c>
    </row>
    <row r="2906" customFormat="false" ht="11.4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IF(G2906="Male",VLOOKUP(H2906,'Shoe size conversion table'!$B$6:$D$22,2),VLOOKUP(H2906,'Shoe size conversion table'!$J$6:$L$22,2))</f>
        <v>42</v>
      </c>
      <c r="J2906" s="12" t="n">
        <f aca="false">IF(G2906="Male",VLOOKUP(H2906,'Shoe size conversion table'!$B$6:$D$22,3),VLOOKUP(H2906,'Shoe size conversion table'!$J$6:$L$22,3))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MONTH(C2906:C17873)</f>
        <v>1</v>
      </c>
      <c r="O2906" s="8" t="n">
        <f aca="false">K2906*(1-L2906)</f>
        <v>139</v>
      </c>
    </row>
    <row r="2907" customFormat="false" ht="11.4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IF(G2907="Male",VLOOKUP(H2907,'Shoe size conversion table'!$B$6:$D$22,2),VLOOKUP(H2907,'Shoe size conversion table'!$J$6:$L$22,2))</f>
        <v>44-45</v>
      </c>
      <c r="J2907" s="12" t="n">
        <f aca="false">IF(G2907="Male",VLOOKUP(H2907,'Shoe size conversion table'!$B$6:$D$22,3),VLOOKUP(H2907,'Shoe size conversion table'!$J$6:$L$22,3))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MONTH(C2907:C17874)</f>
        <v>1</v>
      </c>
      <c r="O2907" s="8" t="n">
        <f aca="false">K2907*(1-L2907)</f>
        <v>132.3</v>
      </c>
    </row>
    <row r="2908" customFormat="false" ht="11.4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IF(G2908="Male",VLOOKUP(H2908,'Shoe size conversion table'!$B$6:$D$22,2),VLOOKUP(H2908,'Shoe size conversion table'!$J$6:$L$22,2))</f>
        <v>41-42</v>
      </c>
      <c r="J2908" s="12" t="n">
        <f aca="false">IF(G2908="Male",VLOOKUP(H2908,'Shoe size conversion table'!$B$6:$D$22,3),VLOOKUP(H2908,'Shoe size conversion table'!$J$6:$L$22,3))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MONTH(C2908:C17875)</f>
        <v>1</v>
      </c>
      <c r="O2908" s="8" t="n">
        <f aca="false">K2908*(1-L2908)</f>
        <v>127.2</v>
      </c>
    </row>
    <row r="2909" customFormat="false" ht="11.4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IF(G2909="Male",VLOOKUP(H2909,'Shoe size conversion table'!$B$6:$D$22,2),VLOOKUP(H2909,'Shoe size conversion table'!$J$6:$L$22,2))</f>
        <v>41-42</v>
      </c>
      <c r="J2909" s="12" t="n">
        <f aca="false">IF(G2909="Male",VLOOKUP(H2909,'Shoe size conversion table'!$B$6:$D$22,3),VLOOKUP(H2909,'Shoe size conversion table'!$J$6:$L$22,3))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MONTH(C2909:C17876)</f>
        <v>1</v>
      </c>
      <c r="O2909" s="8" t="n">
        <f aca="false">K2909*(1-L2909)</f>
        <v>179</v>
      </c>
    </row>
    <row r="2910" customFormat="false" ht="11.4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IF(G2910="Male",VLOOKUP(H2910,'Shoe size conversion table'!$B$6:$D$22,2),VLOOKUP(H2910,'Shoe size conversion table'!$J$6:$L$22,2))</f>
        <v>43</v>
      </c>
      <c r="J2910" s="12" t="n">
        <f aca="false">IF(G2910="Male",VLOOKUP(H2910,'Shoe size conversion table'!$B$6:$D$22,3),VLOOKUP(H2910,'Shoe size conversion table'!$J$6:$L$22,3))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MONTH(C2910:C17877)</f>
        <v>1</v>
      </c>
      <c r="O2910" s="8" t="n">
        <f aca="false">K2910*(1-L2910)</f>
        <v>99.5</v>
      </c>
    </row>
    <row r="2911" customFormat="false" ht="11.4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IF(G2911="Male",VLOOKUP(H2911,'Shoe size conversion table'!$B$6:$D$22,2),VLOOKUP(H2911,'Shoe size conversion table'!$J$6:$L$22,2))</f>
        <v>43</v>
      </c>
      <c r="J2911" s="12" t="n">
        <f aca="false">IF(G2911="Male",VLOOKUP(H2911,'Shoe size conversion table'!$B$6:$D$22,3),VLOOKUP(H2911,'Shoe size conversion table'!$J$6:$L$22,3))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MONTH(C2911:C17878)</f>
        <v>1</v>
      </c>
      <c r="O2911" s="8" t="n">
        <f aca="false">K2911*(1-L2911)</f>
        <v>189</v>
      </c>
    </row>
    <row r="2912" customFormat="false" ht="11.4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IF(G2912="Male",VLOOKUP(H2912,'Shoe size conversion table'!$B$6:$D$22,2),VLOOKUP(H2912,'Shoe size conversion table'!$J$6:$L$22,2))</f>
        <v>43-44</v>
      </c>
      <c r="J2912" s="12" t="n">
        <f aca="false">IF(G2912="Male",VLOOKUP(H2912,'Shoe size conversion table'!$B$6:$D$22,3),VLOOKUP(H2912,'Shoe size conversion table'!$J$6:$L$22,3))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MONTH(C2912:C17879)</f>
        <v>1</v>
      </c>
      <c r="O2912" s="8" t="n">
        <f aca="false">K2912*(1-L2912)</f>
        <v>199</v>
      </c>
    </row>
    <row r="2913" customFormat="false" ht="11.4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IF(G2913="Male",VLOOKUP(H2913,'Shoe size conversion table'!$B$6:$D$22,2),VLOOKUP(H2913,'Shoe size conversion table'!$J$6:$L$22,2))</f>
        <v>41-42</v>
      </c>
      <c r="J2913" s="12" t="n">
        <f aca="false">IF(G2913="Male",VLOOKUP(H2913,'Shoe size conversion table'!$B$6:$D$22,3),VLOOKUP(H2913,'Shoe size conversion table'!$J$6:$L$22,3))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MONTH(C2913:C17880)</f>
        <v>1</v>
      </c>
      <c r="O2913" s="8" t="n">
        <f aca="false">K2913*(1-L2913)</f>
        <v>125.1</v>
      </c>
    </row>
    <row r="2914" customFormat="false" ht="11.4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IF(G2914="Male",VLOOKUP(H2914,'Shoe size conversion table'!$B$6:$D$22,2),VLOOKUP(H2914,'Shoe size conversion table'!$J$6:$L$22,2))</f>
        <v>44</v>
      </c>
      <c r="J2914" s="12" t="n">
        <f aca="false">IF(G2914="Male",VLOOKUP(H2914,'Shoe size conversion table'!$B$6:$D$22,3),VLOOKUP(H2914,'Shoe size conversion table'!$J$6:$L$22,3))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MONTH(C2914:C17881)</f>
        <v>1</v>
      </c>
      <c r="O2914" s="8" t="n">
        <f aca="false">K2914*(1-L2914)</f>
        <v>159</v>
      </c>
    </row>
    <row r="2915" customFormat="false" ht="11.4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IF(G2915="Male",VLOOKUP(H2915,'Shoe size conversion table'!$B$6:$D$22,2),VLOOKUP(H2915,'Shoe size conversion table'!$J$6:$L$22,2))</f>
        <v>43</v>
      </c>
      <c r="J2915" s="12" t="n">
        <f aca="false">IF(G2915="Male",VLOOKUP(H2915,'Shoe size conversion table'!$B$6:$D$22,3),VLOOKUP(H2915,'Shoe size conversion table'!$J$6:$L$22,3))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MONTH(C2915:C17882)</f>
        <v>1</v>
      </c>
      <c r="O2915" s="8" t="n">
        <f aca="false">K2915*(1-L2915)</f>
        <v>169</v>
      </c>
    </row>
    <row r="2916" customFormat="false" ht="11.4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IF(G2916="Male",VLOOKUP(H2916,'Shoe size conversion table'!$B$6:$D$22,2),VLOOKUP(H2916,'Shoe size conversion table'!$J$6:$L$22,2))</f>
        <v>38</v>
      </c>
      <c r="J2916" s="12" t="n">
        <f aca="false">IF(G2916="Male",VLOOKUP(H2916,'Shoe size conversion table'!$B$6:$D$22,3),VLOOKUP(H2916,'Shoe size conversion table'!$J$6:$L$22,3))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MONTH(C2916:C17883)</f>
        <v>1</v>
      </c>
      <c r="O2916" s="8" t="n">
        <f aca="false">K2916*(1-L2916)</f>
        <v>179</v>
      </c>
    </row>
    <row r="2917" customFormat="false" ht="11.4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IF(G2917="Male",VLOOKUP(H2917,'Shoe size conversion table'!$B$6:$D$22,2),VLOOKUP(H2917,'Shoe size conversion table'!$J$6:$L$22,2))</f>
        <v>38</v>
      </c>
      <c r="J2917" s="12" t="n">
        <f aca="false">IF(G2917="Male",VLOOKUP(H2917,'Shoe size conversion table'!$B$6:$D$22,3),VLOOKUP(H2917,'Shoe size conversion table'!$J$6:$L$22,3))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MONTH(C2917:C17884)</f>
        <v>1</v>
      </c>
      <c r="O2917" s="8" t="n">
        <f aca="false">K2917*(1-L2917)</f>
        <v>189</v>
      </c>
    </row>
    <row r="2918" customFormat="false" ht="11.4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IF(G2918="Male",VLOOKUP(H2918,'Shoe size conversion table'!$B$6:$D$22,2),VLOOKUP(H2918,'Shoe size conversion table'!$J$6:$L$22,2))</f>
        <v>44-45</v>
      </c>
      <c r="J2918" s="12" t="n">
        <f aca="false">IF(G2918="Male",VLOOKUP(H2918,'Shoe size conversion table'!$B$6:$D$22,3),VLOOKUP(H2918,'Shoe size conversion table'!$J$6:$L$22,3))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MONTH(C2918:C17885)</f>
        <v>1</v>
      </c>
      <c r="O2918" s="8" t="n">
        <f aca="false">K2918*(1-L2918)</f>
        <v>199</v>
      </c>
    </row>
    <row r="2919" customFormat="false" ht="11.4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IF(G2919="Male",VLOOKUP(H2919,'Shoe size conversion table'!$B$6:$D$22,2),VLOOKUP(H2919,'Shoe size conversion table'!$J$6:$L$22,2))</f>
        <v>42</v>
      </c>
      <c r="J2919" s="12" t="n">
        <f aca="false">IF(G2919="Male",VLOOKUP(H2919,'Shoe size conversion table'!$B$6:$D$22,3),VLOOKUP(H2919,'Shoe size conversion table'!$J$6:$L$22,3))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MONTH(C2919:C17886)</f>
        <v>1</v>
      </c>
      <c r="O2919" s="8" t="n">
        <f aca="false">K2919*(1-L2919)</f>
        <v>149</v>
      </c>
    </row>
    <row r="2920" customFormat="false" ht="11.4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IF(G2920="Male",VLOOKUP(H2920,'Shoe size conversion table'!$B$6:$D$22,2),VLOOKUP(H2920,'Shoe size conversion table'!$J$6:$L$22,2))</f>
        <v>43</v>
      </c>
      <c r="J2920" s="12" t="n">
        <f aca="false">IF(G2920="Male",VLOOKUP(H2920,'Shoe size conversion table'!$B$6:$D$22,3),VLOOKUP(H2920,'Shoe size conversion table'!$J$6:$L$22,3))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MONTH(C2920:C17887)</f>
        <v>1</v>
      </c>
      <c r="O2920" s="8" t="n">
        <f aca="false">K2920*(1-L2920)</f>
        <v>94.5</v>
      </c>
    </row>
    <row r="2921" customFormat="false" ht="11.4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IF(G2921="Male",VLOOKUP(H2921,'Shoe size conversion table'!$B$6:$D$22,2),VLOOKUP(H2921,'Shoe size conversion table'!$J$6:$L$22,2))</f>
        <v>43</v>
      </c>
      <c r="J2921" s="12" t="n">
        <f aca="false">IF(G2921="Male",VLOOKUP(H2921,'Shoe size conversion table'!$B$6:$D$22,3),VLOOKUP(H2921,'Shoe size conversion table'!$J$6:$L$22,3))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MONTH(C2921:C17888)</f>
        <v>1</v>
      </c>
      <c r="O2921" s="8" t="n">
        <f aca="false">K2921*(1-L2921)</f>
        <v>97.3</v>
      </c>
    </row>
    <row r="2922" customFormat="false" ht="11.4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IF(G2922="Male",VLOOKUP(H2922,'Shoe size conversion table'!$B$6:$D$22,2),VLOOKUP(H2922,'Shoe size conversion table'!$J$6:$L$22,2))</f>
        <v>43</v>
      </c>
      <c r="J2922" s="12" t="n">
        <f aca="false">IF(G2922="Male",VLOOKUP(H2922,'Shoe size conversion table'!$B$6:$D$22,3),VLOOKUP(H2922,'Shoe size conversion table'!$J$6:$L$22,3))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MONTH(C2922:C17889)</f>
        <v>1</v>
      </c>
      <c r="O2922" s="8" t="n">
        <f aca="false">K2922*(1-L2922)</f>
        <v>199</v>
      </c>
    </row>
    <row r="2923" customFormat="false" ht="11.4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IF(G2923="Male",VLOOKUP(H2923,'Shoe size conversion table'!$B$6:$D$22,2),VLOOKUP(H2923,'Shoe size conversion table'!$J$6:$L$22,2))</f>
        <v>42</v>
      </c>
      <c r="J2923" s="12" t="n">
        <f aca="false">IF(G2923="Male",VLOOKUP(H2923,'Shoe size conversion table'!$B$6:$D$22,3),VLOOKUP(H2923,'Shoe size conversion table'!$J$6:$L$22,3))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MONTH(C2923:C17890)</f>
        <v>1</v>
      </c>
      <c r="O2923" s="8" t="n">
        <f aca="false">K2923*(1-L2923)</f>
        <v>169</v>
      </c>
    </row>
    <row r="2924" customFormat="false" ht="11.4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IF(G2924="Male",VLOOKUP(H2924,'Shoe size conversion table'!$B$6:$D$22,2),VLOOKUP(H2924,'Shoe size conversion table'!$J$6:$L$22,2))</f>
        <v>39</v>
      </c>
      <c r="J2924" s="12" t="n">
        <f aca="false">IF(G2924="Male",VLOOKUP(H2924,'Shoe size conversion table'!$B$6:$D$22,3),VLOOKUP(H2924,'Shoe size conversion table'!$J$6:$L$22,3))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MONTH(C2924:C17891)</f>
        <v>1</v>
      </c>
      <c r="O2924" s="8" t="n">
        <f aca="false">K2924*(1-L2924)</f>
        <v>179</v>
      </c>
    </row>
    <row r="2925" customFormat="false" ht="11.4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IF(G2925="Male",VLOOKUP(H2925,'Shoe size conversion table'!$B$6:$D$22,2),VLOOKUP(H2925,'Shoe size conversion table'!$J$6:$L$22,2))</f>
        <v>43</v>
      </c>
      <c r="J2925" s="12" t="n">
        <f aca="false">IF(G2925="Male",VLOOKUP(H2925,'Shoe size conversion table'!$B$6:$D$22,3),VLOOKUP(H2925,'Shoe size conversion table'!$J$6:$L$22,3))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MONTH(C2925:C17892)</f>
        <v>1</v>
      </c>
      <c r="O2925" s="8" t="n">
        <f aca="false">K2925*(1-L2925)</f>
        <v>139</v>
      </c>
    </row>
    <row r="2926" customFormat="false" ht="11.4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IF(G2926="Male",VLOOKUP(H2926,'Shoe size conversion table'!$B$6:$D$22,2),VLOOKUP(H2926,'Shoe size conversion table'!$J$6:$L$22,2))</f>
        <v>38-39</v>
      </c>
      <c r="J2926" s="12" t="n">
        <f aca="false">IF(G2926="Male",VLOOKUP(H2926,'Shoe size conversion table'!$B$6:$D$22,3),VLOOKUP(H2926,'Shoe size conversion table'!$J$6:$L$22,3))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MONTH(C2926:C17893)</f>
        <v>1</v>
      </c>
      <c r="O2926" s="8" t="n">
        <f aca="false">K2926*(1-L2926)</f>
        <v>127.2</v>
      </c>
    </row>
    <row r="2927" customFormat="false" ht="11.4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IF(G2927="Male",VLOOKUP(H2927,'Shoe size conversion table'!$B$6:$D$22,2),VLOOKUP(H2927,'Shoe size conversion table'!$J$6:$L$22,2))</f>
        <v>44</v>
      </c>
      <c r="J2927" s="12" t="n">
        <f aca="false">IF(G2927="Male",VLOOKUP(H2927,'Shoe size conversion table'!$B$6:$D$22,3),VLOOKUP(H2927,'Shoe size conversion table'!$J$6:$L$22,3))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MONTH(C2927:C17894)</f>
        <v>1</v>
      </c>
      <c r="O2927" s="8" t="n">
        <f aca="false">K2927*(1-L2927)</f>
        <v>103.2</v>
      </c>
    </row>
    <row r="2928" customFormat="false" ht="11.4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IF(G2928="Male",VLOOKUP(H2928,'Shoe size conversion table'!$B$6:$D$22,2),VLOOKUP(H2928,'Shoe size conversion table'!$J$6:$L$22,2))</f>
        <v>38-39</v>
      </c>
      <c r="J2928" s="12" t="n">
        <f aca="false">IF(G2928="Male",VLOOKUP(H2928,'Shoe size conversion table'!$B$6:$D$22,3),VLOOKUP(H2928,'Shoe size conversion table'!$J$6:$L$22,3))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MONTH(C2928:C17895)</f>
        <v>1</v>
      </c>
      <c r="O2928" s="8" t="n">
        <f aca="false">K2928*(1-L2928)</f>
        <v>189</v>
      </c>
    </row>
    <row r="2929" customFormat="false" ht="11.4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IF(G2929="Male",VLOOKUP(H2929,'Shoe size conversion table'!$B$6:$D$22,2),VLOOKUP(H2929,'Shoe size conversion table'!$J$6:$L$22,2))</f>
        <v>42</v>
      </c>
      <c r="J2929" s="12" t="n">
        <f aca="false">IF(G2929="Male",VLOOKUP(H2929,'Shoe size conversion table'!$B$6:$D$22,3),VLOOKUP(H2929,'Shoe size conversion table'!$J$6:$L$22,3))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MONTH(C2929:C17896)</f>
        <v>1</v>
      </c>
      <c r="O2929" s="8" t="n">
        <f aca="false">K2929*(1-L2929)</f>
        <v>149</v>
      </c>
    </row>
    <row r="2930" customFormat="false" ht="11.4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IF(G2930="Male",VLOOKUP(H2930,'Shoe size conversion table'!$B$6:$D$22,2),VLOOKUP(H2930,'Shoe size conversion table'!$J$6:$L$22,2))</f>
        <v>42</v>
      </c>
      <c r="J2930" s="12" t="n">
        <f aca="false">IF(G2930="Male",VLOOKUP(H2930,'Shoe size conversion table'!$B$6:$D$22,3),VLOOKUP(H2930,'Shoe size conversion table'!$J$6:$L$22,3))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MONTH(C2930:C17897)</f>
        <v>1</v>
      </c>
      <c r="O2930" s="8" t="n">
        <f aca="false">K2930*(1-L2930)</f>
        <v>139</v>
      </c>
    </row>
    <row r="2931" customFormat="false" ht="11.4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IF(G2931="Male",VLOOKUP(H2931,'Shoe size conversion table'!$B$6:$D$22,2),VLOOKUP(H2931,'Shoe size conversion table'!$J$6:$L$22,2))</f>
        <v>42</v>
      </c>
      <c r="J2931" s="12" t="n">
        <f aca="false">IF(G2931="Male",VLOOKUP(H2931,'Shoe size conversion table'!$B$6:$D$22,3),VLOOKUP(H2931,'Shoe size conversion table'!$J$6:$L$22,3))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MONTH(C2931:C17898)</f>
        <v>1</v>
      </c>
      <c r="O2931" s="8" t="n">
        <f aca="false">K2931*(1-L2931)</f>
        <v>149</v>
      </c>
    </row>
    <row r="2932" customFormat="false" ht="11.4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IF(G2932="Male",VLOOKUP(H2932,'Shoe size conversion table'!$B$6:$D$22,2),VLOOKUP(H2932,'Shoe size conversion table'!$J$6:$L$22,2))</f>
        <v>37</v>
      </c>
      <c r="J2932" s="12" t="n">
        <f aca="false">IF(G2932="Male",VLOOKUP(H2932,'Shoe size conversion table'!$B$6:$D$22,3),VLOOKUP(H2932,'Shoe size conversion table'!$J$6:$L$22,3))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MONTH(C2932:C17899)</f>
        <v>1</v>
      </c>
      <c r="O2932" s="8" t="n">
        <f aca="false">K2932*(1-L2932)</f>
        <v>74.5</v>
      </c>
    </row>
    <row r="2933" customFormat="false" ht="11.4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IF(G2933="Male",VLOOKUP(H2933,'Shoe size conversion table'!$B$6:$D$22,2),VLOOKUP(H2933,'Shoe size conversion table'!$J$6:$L$22,2))</f>
        <v>42-43</v>
      </c>
      <c r="J2933" s="12" t="n">
        <f aca="false">IF(G2933="Male",VLOOKUP(H2933,'Shoe size conversion table'!$B$6:$D$22,3),VLOOKUP(H2933,'Shoe size conversion table'!$J$6:$L$22,3))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MONTH(C2933:C17900)</f>
        <v>1</v>
      </c>
      <c r="O2933" s="8" t="n">
        <f aca="false">K2933*(1-L2933)</f>
        <v>97.3</v>
      </c>
    </row>
    <row r="2934" customFormat="false" ht="11.4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IF(G2934="Male",VLOOKUP(H2934,'Shoe size conversion table'!$B$6:$D$22,2),VLOOKUP(H2934,'Shoe size conversion table'!$J$6:$L$22,2))</f>
        <v>38-39</v>
      </c>
      <c r="J2934" s="12" t="n">
        <f aca="false">IF(G2934="Male",VLOOKUP(H2934,'Shoe size conversion table'!$B$6:$D$22,3),VLOOKUP(H2934,'Shoe size conversion table'!$J$6:$L$22,3))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MONTH(C2934:C17901)</f>
        <v>1</v>
      </c>
      <c r="O2934" s="8" t="n">
        <f aca="false">K2934*(1-L2934)</f>
        <v>179</v>
      </c>
    </row>
    <row r="2935" customFormat="false" ht="11.4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IF(G2935="Male",VLOOKUP(H2935,'Shoe size conversion table'!$B$6:$D$22,2),VLOOKUP(H2935,'Shoe size conversion table'!$J$6:$L$22,2))</f>
        <v>42</v>
      </c>
      <c r="J2935" s="12" t="n">
        <f aca="false">IF(G2935="Male",VLOOKUP(H2935,'Shoe size conversion table'!$B$6:$D$22,3),VLOOKUP(H2935,'Shoe size conversion table'!$J$6:$L$22,3))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MONTH(C2935:C17902)</f>
        <v>1</v>
      </c>
      <c r="O2935" s="8" t="n">
        <f aca="false">K2935*(1-L2935)</f>
        <v>119.2</v>
      </c>
    </row>
    <row r="2936" customFormat="false" ht="11.4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IF(G2936="Male",VLOOKUP(H2936,'Shoe size conversion table'!$B$6:$D$22,2),VLOOKUP(H2936,'Shoe size conversion table'!$J$6:$L$22,2))</f>
        <v>43</v>
      </c>
      <c r="J2936" s="12" t="n">
        <f aca="false">IF(G2936="Male",VLOOKUP(H2936,'Shoe size conversion table'!$B$6:$D$22,3),VLOOKUP(H2936,'Shoe size conversion table'!$J$6:$L$22,3))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MONTH(C2936:C17903)</f>
        <v>1</v>
      </c>
      <c r="O2936" s="8" t="n">
        <f aca="false">K2936*(1-L2936)</f>
        <v>97.3</v>
      </c>
    </row>
    <row r="2937" customFormat="false" ht="11.4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IF(G2937="Male",VLOOKUP(H2937,'Shoe size conversion table'!$B$6:$D$22,2),VLOOKUP(H2937,'Shoe size conversion table'!$J$6:$L$22,2))</f>
        <v>44-45</v>
      </c>
      <c r="J2937" s="12" t="n">
        <f aca="false">IF(G2937="Male",VLOOKUP(H2937,'Shoe size conversion table'!$B$6:$D$22,3),VLOOKUP(H2937,'Shoe size conversion table'!$J$6:$L$22,3))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MONTH(C2937:C17904)</f>
        <v>1</v>
      </c>
      <c r="O2937" s="8" t="n">
        <f aca="false">K2937*(1-L2937)</f>
        <v>199</v>
      </c>
    </row>
    <row r="2938" customFormat="false" ht="11.4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IF(G2938="Male",VLOOKUP(H2938,'Shoe size conversion table'!$B$6:$D$22,2),VLOOKUP(H2938,'Shoe size conversion table'!$J$6:$L$22,2))</f>
        <v>43</v>
      </c>
      <c r="J2938" s="12" t="n">
        <f aca="false">IF(G2938="Male",VLOOKUP(H2938,'Shoe size conversion table'!$B$6:$D$22,3),VLOOKUP(H2938,'Shoe size conversion table'!$J$6:$L$22,3))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MONTH(C2938:C17905)</f>
        <v>1</v>
      </c>
      <c r="O2938" s="8" t="n">
        <f aca="false">K2938*(1-L2938)</f>
        <v>139</v>
      </c>
    </row>
    <row r="2939" customFormat="false" ht="11.4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IF(G2939="Male",VLOOKUP(H2939,'Shoe size conversion table'!$B$6:$D$22,2),VLOOKUP(H2939,'Shoe size conversion table'!$J$6:$L$22,2))</f>
        <v>41-42</v>
      </c>
      <c r="J2939" s="12" t="n">
        <f aca="false">IF(G2939="Male",VLOOKUP(H2939,'Shoe size conversion table'!$B$6:$D$22,3),VLOOKUP(H2939,'Shoe size conversion table'!$J$6:$L$22,3))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MONTH(C2939:C17906)</f>
        <v>1</v>
      </c>
      <c r="O2939" s="8" t="n">
        <f aca="false">K2939*(1-L2939)</f>
        <v>127.2</v>
      </c>
    </row>
    <row r="2940" customFormat="false" ht="11.4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IF(G2940="Male",VLOOKUP(H2940,'Shoe size conversion table'!$B$6:$D$22,2),VLOOKUP(H2940,'Shoe size conversion table'!$J$6:$L$22,2))</f>
        <v>42</v>
      </c>
      <c r="J2940" s="12" t="n">
        <f aca="false">IF(G2940="Male",VLOOKUP(H2940,'Shoe size conversion table'!$B$6:$D$22,3),VLOOKUP(H2940,'Shoe size conversion table'!$J$6:$L$22,3))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MONTH(C2940:C17907)</f>
        <v>1</v>
      </c>
      <c r="O2940" s="8" t="n">
        <f aca="false">K2940*(1-L2940)</f>
        <v>149</v>
      </c>
    </row>
    <row r="2941" customFormat="false" ht="11.4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IF(G2941="Male",VLOOKUP(H2941,'Shoe size conversion table'!$B$6:$D$22,2),VLOOKUP(H2941,'Shoe size conversion table'!$J$6:$L$22,2))</f>
        <v>42-43</v>
      </c>
      <c r="J2941" s="12" t="n">
        <f aca="false">IF(G2941="Male",VLOOKUP(H2941,'Shoe size conversion table'!$B$6:$D$22,3),VLOOKUP(H2941,'Shoe size conversion table'!$J$6:$L$22,3))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MONTH(C2941:C17908)</f>
        <v>1</v>
      </c>
      <c r="O2941" s="8" t="n">
        <f aca="false">K2941*(1-L2941)</f>
        <v>132.3</v>
      </c>
    </row>
    <row r="2942" customFormat="false" ht="11.4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IF(G2942="Male",VLOOKUP(H2942,'Shoe size conversion table'!$B$6:$D$22,2),VLOOKUP(H2942,'Shoe size conversion table'!$J$6:$L$22,2))</f>
        <v>40-41</v>
      </c>
      <c r="J2942" s="12" t="n">
        <f aca="false">IF(G2942="Male",VLOOKUP(H2942,'Shoe size conversion table'!$B$6:$D$22,3),VLOOKUP(H2942,'Shoe size conversion table'!$J$6:$L$22,3))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MONTH(C2942:C17909)</f>
        <v>1</v>
      </c>
      <c r="O2942" s="8" t="n">
        <f aca="false">K2942*(1-L2942)</f>
        <v>169</v>
      </c>
    </row>
    <row r="2943" customFormat="false" ht="11.4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IF(G2943="Male",VLOOKUP(H2943,'Shoe size conversion table'!$B$6:$D$22,2),VLOOKUP(H2943,'Shoe size conversion table'!$J$6:$L$22,2))</f>
        <v>39-40</v>
      </c>
      <c r="J2943" s="12" t="n">
        <f aca="false">IF(G2943="Male",VLOOKUP(H2943,'Shoe size conversion table'!$B$6:$D$22,3),VLOOKUP(H2943,'Shoe size conversion table'!$J$6:$L$22,3))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MONTH(C2943:C17910)</f>
        <v>1</v>
      </c>
      <c r="O2943" s="8" t="n">
        <f aca="false">K2943*(1-L2943)</f>
        <v>179</v>
      </c>
    </row>
    <row r="2944" customFormat="false" ht="11.4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IF(G2944="Male",VLOOKUP(H2944,'Shoe size conversion table'!$B$6:$D$22,2),VLOOKUP(H2944,'Shoe size conversion table'!$J$6:$L$22,2))</f>
        <v>42-43</v>
      </c>
      <c r="J2944" s="12" t="n">
        <f aca="false">IF(G2944="Male",VLOOKUP(H2944,'Shoe size conversion table'!$B$6:$D$22,3),VLOOKUP(H2944,'Shoe size conversion table'!$J$6:$L$22,3))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MONTH(C2944:C17911)</f>
        <v>1</v>
      </c>
      <c r="O2944" s="8" t="n">
        <f aca="false">K2944*(1-L2944)</f>
        <v>179</v>
      </c>
    </row>
    <row r="2945" customFormat="false" ht="11.4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IF(G2945="Male",VLOOKUP(H2945,'Shoe size conversion table'!$B$6:$D$22,2),VLOOKUP(H2945,'Shoe size conversion table'!$J$6:$L$22,2))</f>
        <v>42-43</v>
      </c>
      <c r="J2945" s="12" t="n">
        <f aca="false">IF(G2945="Male",VLOOKUP(H2945,'Shoe size conversion table'!$B$6:$D$22,3),VLOOKUP(H2945,'Shoe size conversion table'!$J$6:$L$22,3))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MONTH(C2945:C17912)</f>
        <v>1</v>
      </c>
      <c r="O2945" s="8" t="n">
        <f aca="false">K2945*(1-L2945)</f>
        <v>179</v>
      </c>
    </row>
    <row r="2946" customFormat="false" ht="11.4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IF(G2946="Male",VLOOKUP(H2946,'Shoe size conversion table'!$B$6:$D$22,2),VLOOKUP(H2946,'Shoe size conversion table'!$J$6:$L$22,2))</f>
        <v>42-43</v>
      </c>
      <c r="J2946" s="12" t="n">
        <f aca="false">IF(G2946="Male",VLOOKUP(H2946,'Shoe size conversion table'!$B$6:$D$22,3),VLOOKUP(H2946,'Shoe size conversion table'!$J$6:$L$22,3))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MONTH(C2946:C17913)</f>
        <v>1</v>
      </c>
      <c r="O2946" s="8" t="n">
        <f aca="false">K2946*(1-L2946)</f>
        <v>159</v>
      </c>
    </row>
    <row r="2947" customFormat="false" ht="11.4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IF(G2947="Male",VLOOKUP(H2947,'Shoe size conversion table'!$B$6:$D$22,2),VLOOKUP(H2947,'Shoe size conversion table'!$J$6:$L$22,2))</f>
        <v>42-43</v>
      </c>
      <c r="J2947" s="12" t="n">
        <f aca="false">IF(G2947="Male",VLOOKUP(H2947,'Shoe size conversion table'!$B$6:$D$22,3),VLOOKUP(H2947,'Shoe size conversion table'!$J$6:$L$22,3))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MONTH(C2947:C17914)</f>
        <v>1</v>
      </c>
      <c r="O2947" s="8" t="n">
        <f aca="false">K2947*(1-L2947)</f>
        <v>125.3</v>
      </c>
    </row>
    <row r="2948" customFormat="false" ht="11.4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IF(G2948="Male",VLOOKUP(H2948,'Shoe size conversion table'!$B$6:$D$22,2),VLOOKUP(H2948,'Shoe size conversion table'!$J$6:$L$22,2))</f>
        <v>37</v>
      </c>
      <c r="J2948" s="12" t="n">
        <f aca="false">IF(G2948="Male",VLOOKUP(H2948,'Shoe size conversion table'!$B$6:$D$22,3),VLOOKUP(H2948,'Shoe size conversion table'!$J$6:$L$22,3))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MONTH(C2948:C17915)</f>
        <v>1</v>
      </c>
      <c r="O2948" s="8" t="n">
        <f aca="false">K2948*(1-L2948)</f>
        <v>84.5</v>
      </c>
    </row>
    <row r="2949" customFormat="false" ht="11.4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IF(G2949="Male",VLOOKUP(H2949,'Shoe size conversion table'!$B$6:$D$22,2),VLOOKUP(H2949,'Shoe size conversion table'!$J$6:$L$22,2))</f>
        <v>42-43</v>
      </c>
      <c r="J2949" s="12" t="n">
        <f aca="false">IF(G2949="Male",VLOOKUP(H2949,'Shoe size conversion table'!$B$6:$D$22,3),VLOOKUP(H2949,'Shoe size conversion table'!$J$6:$L$22,3))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MONTH(C2949:C17916)</f>
        <v>1</v>
      </c>
      <c r="O2949" s="8" t="n">
        <f aca="false">K2949*(1-L2949)</f>
        <v>89.5</v>
      </c>
    </row>
    <row r="2950" customFormat="false" ht="11.4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IF(G2950="Male",VLOOKUP(H2950,'Shoe size conversion table'!$B$6:$D$22,2),VLOOKUP(H2950,'Shoe size conversion table'!$J$6:$L$22,2))</f>
        <v>42-43</v>
      </c>
      <c r="J2950" s="12" t="n">
        <f aca="false">IF(G2950="Male",VLOOKUP(H2950,'Shoe size conversion table'!$B$6:$D$22,3),VLOOKUP(H2950,'Shoe size conversion table'!$J$6:$L$22,3))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MONTH(C2950:C17917)</f>
        <v>1</v>
      </c>
      <c r="O2950" s="8" t="n">
        <f aca="false">K2950*(1-L2950)</f>
        <v>170.1</v>
      </c>
    </row>
    <row r="2951" customFormat="false" ht="11.4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IF(G2951="Male",VLOOKUP(H2951,'Shoe size conversion table'!$B$6:$D$22,2),VLOOKUP(H2951,'Shoe size conversion table'!$J$6:$L$22,2))</f>
        <v>43</v>
      </c>
      <c r="J2951" s="12" t="n">
        <f aca="false">IF(G2951="Male",VLOOKUP(H2951,'Shoe size conversion table'!$B$6:$D$22,3),VLOOKUP(H2951,'Shoe size conversion table'!$J$6:$L$22,3))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MONTH(C2951:C17918)</f>
        <v>1</v>
      </c>
      <c r="O2951" s="8" t="n">
        <f aca="false">K2951*(1-L2951)</f>
        <v>111.2</v>
      </c>
    </row>
    <row r="2952" customFormat="false" ht="11.4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IF(G2952="Male",VLOOKUP(H2952,'Shoe size conversion table'!$B$6:$D$22,2),VLOOKUP(H2952,'Shoe size conversion table'!$J$6:$L$22,2))</f>
        <v>39</v>
      </c>
      <c r="J2952" s="12" t="n">
        <f aca="false">IF(G2952="Male",VLOOKUP(H2952,'Shoe size conversion table'!$B$6:$D$22,3),VLOOKUP(H2952,'Shoe size conversion table'!$J$6:$L$22,3))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MONTH(C2952:C17919)</f>
        <v>1</v>
      </c>
      <c r="O2952" s="8" t="n">
        <f aca="false">K2952*(1-L2952)</f>
        <v>139.3</v>
      </c>
    </row>
    <row r="2953" customFormat="false" ht="11.4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IF(G2953="Male",VLOOKUP(H2953,'Shoe size conversion table'!$B$6:$D$22,2),VLOOKUP(H2953,'Shoe size conversion table'!$J$6:$L$22,2))</f>
        <v>39-40</v>
      </c>
      <c r="J2953" s="12" t="n">
        <f aca="false">IF(G2953="Male",VLOOKUP(H2953,'Shoe size conversion table'!$B$6:$D$22,3),VLOOKUP(H2953,'Shoe size conversion table'!$J$6:$L$22,3))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MONTH(C2953:C17920)</f>
        <v>1</v>
      </c>
      <c r="O2953" s="8" t="n">
        <f aca="false">K2953*(1-L2953)</f>
        <v>99.5</v>
      </c>
    </row>
    <row r="2954" customFormat="false" ht="11.4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IF(G2954="Male",VLOOKUP(H2954,'Shoe size conversion table'!$B$6:$D$22,2),VLOOKUP(H2954,'Shoe size conversion table'!$J$6:$L$22,2))</f>
        <v>43-44</v>
      </c>
      <c r="J2954" s="12" t="n">
        <f aca="false">IF(G2954="Male",VLOOKUP(H2954,'Shoe size conversion table'!$B$6:$D$22,3),VLOOKUP(H2954,'Shoe size conversion table'!$J$6:$L$22,3))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MONTH(C2954:C17921)</f>
        <v>1</v>
      </c>
      <c r="O2954" s="8" t="n">
        <f aca="false">K2954*(1-L2954)</f>
        <v>161.1</v>
      </c>
    </row>
    <row r="2955" customFormat="false" ht="11.4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IF(G2955="Male",VLOOKUP(H2955,'Shoe size conversion table'!$B$6:$D$22,2),VLOOKUP(H2955,'Shoe size conversion table'!$J$6:$L$22,2))</f>
        <v>40-41</v>
      </c>
      <c r="J2955" s="12" t="n">
        <f aca="false">IF(G2955="Male",VLOOKUP(H2955,'Shoe size conversion table'!$B$6:$D$22,3),VLOOKUP(H2955,'Shoe size conversion table'!$J$6:$L$22,3))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MONTH(C2955:C17922)</f>
        <v>1</v>
      </c>
      <c r="O2955" s="8" t="n">
        <f aca="false">K2955*(1-L2955)</f>
        <v>134.1</v>
      </c>
    </row>
    <row r="2956" customFormat="false" ht="11.4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IF(G2956="Male",VLOOKUP(H2956,'Shoe size conversion table'!$B$6:$D$22,2),VLOOKUP(H2956,'Shoe size conversion table'!$J$6:$L$22,2))</f>
        <v>43</v>
      </c>
      <c r="J2956" s="12" t="n">
        <f aca="false">IF(G2956="Male",VLOOKUP(H2956,'Shoe size conversion table'!$B$6:$D$22,3),VLOOKUP(H2956,'Shoe size conversion table'!$J$6:$L$22,3))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MONTH(C2956:C17923)</f>
        <v>1</v>
      </c>
      <c r="O2956" s="8" t="n">
        <f aca="false">K2956*(1-L2956)</f>
        <v>129</v>
      </c>
    </row>
    <row r="2957" customFormat="false" ht="11.4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IF(G2957="Male",VLOOKUP(H2957,'Shoe size conversion table'!$B$6:$D$22,2),VLOOKUP(H2957,'Shoe size conversion table'!$J$6:$L$22,2))</f>
        <v>38-39</v>
      </c>
      <c r="J2957" s="12" t="n">
        <f aca="false">IF(G2957="Male",VLOOKUP(H2957,'Shoe size conversion table'!$B$6:$D$22,3),VLOOKUP(H2957,'Shoe size conversion table'!$J$6:$L$22,3))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MONTH(C2957:C17924)</f>
        <v>1</v>
      </c>
      <c r="O2957" s="8" t="n">
        <f aca="false">K2957*(1-L2957)</f>
        <v>89.5</v>
      </c>
    </row>
    <row r="2958" customFormat="false" ht="11.4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IF(G2958="Male",VLOOKUP(H2958,'Shoe size conversion table'!$B$6:$D$22,2),VLOOKUP(H2958,'Shoe size conversion table'!$J$6:$L$22,2))</f>
        <v>39</v>
      </c>
      <c r="J2958" s="12" t="n">
        <f aca="false">IF(G2958="Male",VLOOKUP(H2958,'Shoe size conversion table'!$B$6:$D$22,3),VLOOKUP(H2958,'Shoe size conversion table'!$J$6:$L$22,3))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MONTH(C2958:C17925)</f>
        <v>1</v>
      </c>
      <c r="O2958" s="8" t="n">
        <f aca="false">K2958*(1-L2958)</f>
        <v>169</v>
      </c>
    </row>
    <row r="2959" customFormat="false" ht="11.4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IF(G2959="Male",VLOOKUP(H2959,'Shoe size conversion table'!$B$6:$D$22,2),VLOOKUP(H2959,'Shoe size conversion table'!$J$6:$L$22,2))</f>
        <v>38-39</v>
      </c>
      <c r="J2959" s="12" t="n">
        <f aca="false">IF(G2959="Male",VLOOKUP(H2959,'Shoe size conversion table'!$B$6:$D$22,3),VLOOKUP(H2959,'Shoe size conversion table'!$J$6:$L$22,3))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MONTH(C2959:C17926)</f>
        <v>1</v>
      </c>
      <c r="O2959" s="8" t="n">
        <f aca="false">K2959*(1-L2959)</f>
        <v>94.5</v>
      </c>
    </row>
    <row r="2960" customFormat="false" ht="11.4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IF(G2960="Male",VLOOKUP(H2960,'Shoe size conversion table'!$B$6:$D$22,2),VLOOKUP(H2960,'Shoe size conversion table'!$J$6:$L$22,2))</f>
        <v>39-40</v>
      </c>
      <c r="J2960" s="12" t="n">
        <f aca="false">IF(G2960="Male",VLOOKUP(H2960,'Shoe size conversion table'!$B$6:$D$22,3),VLOOKUP(H2960,'Shoe size conversion table'!$J$6:$L$22,3))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MONTH(C2960:C17927)</f>
        <v>1</v>
      </c>
      <c r="O2960" s="8" t="n">
        <f aca="false">K2960*(1-L2960)</f>
        <v>79.5</v>
      </c>
    </row>
    <row r="2961" customFormat="false" ht="11.4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IF(G2961="Male",VLOOKUP(H2961,'Shoe size conversion table'!$B$6:$D$22,2),VLOOKUP(H2961,'Shoe size conversion table'!$J$6:$L$22,2))</f>
        <v>38-39</v>
      </c>
      <c r="J2961" s="12" t="n">
        <f aca="false">IF(G2961="Male",VLOOKUP(H2961,'Shoe size conversion table'!$B$6:$D$22,3),VLOOKUP(H2961,'Shoe size conversion table'!$J$6:$L$22,3))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MONTH(C2961:C17928)</f>
        <v>1</v>
      </c>
      <c r="O2961" s="8" t="n">
        <f aca="false">K2961*(1-L2961)</f>
        <v>189</v>
      </c>
    </row>
    <row r="2962" customFormat="false" ht="11.4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IF(G2962="Male",VLOOKUP(H2962,'Shoe size conversion table'!$B$6:$D$22,2),VLOOKUP(H2962,'Shoe size conversion table'!$J$6:$L$22,2))</f>
        <v>39-40</v>
      </c>
      <c r="J2962" s="12" t="n">
        <f aca="false">IF(G2962="Male",VLOOKUP(H2962,'Shoe size conversion table'!$B$6:$D$22,3),VLOOKUP(H2962,'Shoe size conversion table'!$J$6:$L$22,3))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MONTH(C2962:C17929)</f>
        <v>1</v>
      </c>
      <c r="O2962" s="8" t="n">
        <f aca="false">K2962*(1-L2962)</f>
        <v>129</v>
      </c>
    </row>
    <row r="2963" customFormat="false" ht="11.4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IF(G2963="Male",VLOOKUP(H2963,'Shoe size conversion table'!$B$6:$D$22,2),VLOOKUP(H2963,'Shoe size conversion table'!$J$6:$L$22,2))</f>
        <v>42-43</v>
      </c>
      <c r="J2963" s="12" t="n">
        <f aca="false">IF(G2963="Male",VLOOKUP(H2963,'Shoe size conversion table'!$B$6:$D$22,3),VLOOKUP(H2963,'Shoe size conversion table'!$J$6:$L$22,3))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MONTH(C2963:C17930)</f>
        <v>1</v>
      </c>
      <c r="O2963" s="8" t="n">
        <f aca="false">K2963*(1-L2963)</f>
        <v>143.2</v>
      </c>
    </row>
    <row r="2964" customFormat="false" ht="11.4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IF(G2964="Male",VLOOKUP(H2964,'Shoe size conversion table'!$B$6:$D$22,2),VLOOKUP(H2964,'Shoe size conversion table'!$J$6:$L$22,2))</f>
        <v>40-41</v>
      </c>
      <c r="J2964" s="12" t="n">
        <f aca="false">IF(G2964="Male",VLOOKUP(H2964,'Shoe size conversion table'!$B$6:$D$22,3),VLOOKUP(H2964,'Shoe size conversion table'!$J$6:$L$22,3))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MONTH(C2964:C17931)</f>
        <v>1</v>
      </c>
      <c r="O2964" s="8" t="n">
        <f aca="false">K2964*(1-L2964)</f>
        <v>179</v>
      </c>
    </row>
    <row r="2965" customFormat="false" ht="11.4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IF(G2965="Male",VLOOKUP(H2965,'Shoe size conversion table'!$B$6:$D$22,2),VLOOKUP(H2965,'Shoe size conversion table'!$J$6:$L$22,2))</f>
        <v>38-39</v>
      </c>
      <c r="J2965" s="12" t="n">
        <f aca="false">IF(G2965="Male",VLOOKUP(H2965,'Shoe size conversion table'!$B$6:$D$22,3),VLOOKUP(H2965,'Shoe size conversion table'!$J$6:$L$22,3))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MONTH(C2965:C17932)</f>
        <v>1</v>
      </c>
      <c r="O2965" s="8" t="n">
        <f aca="false">K2965*(1-L2965)</f>
        <v>179</v>
      </c>
    </row>
    <row r="2966" customFormat="false" ht="11.4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IF(G2966="Male",VLOOKUP(H2966,'Shoe size conversion table'!$B$6:$D$22,2),VLOOKUP(H2966,'Shoe size conversion table'!$J$6:$L$22,2))</f>
        <v>42-43</v>
      </c>
      <c r="J2966" s="12" t="n">
        <f aca="false">IF(G2966="Male",VLOOKUP(H2966,'Shoe size conversion table'!$B$6:$D$22,3),VLOOKUP(H2966,'Shoe size conversion table'!$J$6:$L$22,3))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MONTH(C2966:C17933)</f>
        <v>1</v>
      </c>
      <c r="O2966" s="8" t="n">
        <f aca="false">K2966*(1-L2966)</f>
        <v>199</v>
      </c>
    </row>
    <row r="2967" customFormat="false" ht="11.4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IF(G2967="Male",VLOOKUP(H2967,'Shoe size conversion table'!$B$6:$D$22,2),VLOOKUP(H2967,'Shoe size conversion table'!$J$6:$L$22,2))</f>
        <v>38-39</v>
      </c>
      <c r="J2967" s="12" t="n">
        <f aca="false">IF(G2967="Male",VLOOKUP(H2967,'Shoe size conversion table'!$B$6:$D$22,3),VLOOKUP(H2967,'Shoe size conversion table'!$J$6:$L$22,3))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MONTH(C2967:C17934)</f>
        <v>1</v>
      </c>
      <c r="O2967" s="8" t="n">
        <f aca="false">K2967*(1-L2967)</f>
        <v>125.3</v>
      </c>
    </row>
    <row r="2968" customFormat="false" ht="11.4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IF(G2968="Male",VLOOKUP(H2968,'Shoe size conversion table'!$B$6:$D$22,2),VLOOKUP(H2968,'Shoe size conversion table'!$J$6:$L$22,2))</f>
        <v>38-39</v>
      </c>
      <c r="J2968" s="12" t="n">
        <f aca="false">IF(G2968="Male",VLOOKUP(H2968,'Shoe size conversion table'!$B$6:$D$22,3),VLOOKUP(H2968,'Shoe size conversion table'!$J$6:$L$22,3))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MONTH(C2968:C17935)</f>
        <v>1</v>
      </c>
      <c r="O2968" s="8" t="n">
        <f aca="false">K2968*(1-L2968)</f>
        <v>179.1</v>
      </c>
    </row>
    <row r="2969" customFormat="false" ht="11.4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IF(G2969="Male",VLOOKUP(H2969,'Shoe size conversion table'!$B$6:$D$22,2),VLOOKUP(H2969,'Shoe size conversion table'!$J$6:$L$22,2))</f>
        <v>42</v>
      </c>
      <c r="J2969" s="12" t="n">
        <f aca="false">IF(G2969="Male",VLOOKUP(H2969,'Shoe size conversion table'!$B$6:$D$22,3),VLOOKUP(H2969,'Shoe size conversion table'!$J$6:$L$22,3))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MONTH(C2969:C17936)</f>
        <v>1</v>
      </c>
      <c r="O2969" s="8" t="n">
        <f aca="false">K2969*(1-L2969)</f>
        <v>139</v>
      </c>
    </row>
    <row r="2970" customFormat="false" ht="11.4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IF(G2970="Male",VLOOKUP(H2970,'Shoe size conversion table'!$B$6:$D$22,2),VLOOKUP(H2970,'Shoe size conversion table'!$J$6:$L$22,2))</f>
        <v>43</v>
      </c>
      <c r="J2970" s="12" t="n">
        <f aca="false">IF(G2970="Male",VLOOKUP(H2970,'Shoe size conversion table'!$B$6:$D$22,3),VLOOKUP(H2970,'Shoe size conversion table'!$J$6:$L$22,3))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MONTH(C2970:C17937)</f>
        <v>1</v>
      </c>
      <c r="O2970" s="8" t="n">
        <f aca="false">K2970*(1-L2970)</f>
        <v>94.5</v>
      </c>
    </row>
    <row r="2971" customFormat="false" ht="11.4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IF(G2971="Male",VLOOKUP(H2971,'Shoe size conversion table'!$B$6:$D$22,2),VLOOKUP(H2971,'Shoe size conversion table'!$J$6:$L$22,2))</f>
        <v>39-40</v>
      </c>
      <c r="J2971" s="12" t="n">
        <f aca="false">IF(G2971="Male",VLOOKUP(H2971,'Shoe size conversion table'!$B$6:$D$22,3),VLOOKUP(H2971,'Shoe size conversion table'!$J$6:$L$22,3))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MONTH(C2971:C17938)</f>
        <v>1</v>
      </c>
      <c r="O2971" s="8" t="n">
        <f aca="false">K2971*(1-L2971)</f>
        <v>189</v>
      </c>
    </row>
    <row r="2972" customFormat="false" ht="11.4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IF(G2972="Male",VLOOKUP(H2972,'Shoe size conversion table'!$B$6:$D$22,2),VLOOKUP(H2972,'Shoe size conversion table'!$J$6:$L$22,2))</f>
        <v>42-43</v>
      </c>
      <c r="J2972" s="12" t="n">
        <f aca="false">IF(G2972="Male",VLOOKUP(H2972,'Shoe size conversion table'!$B$6:$D$22,3),VLOOKUP(H2972,'Shoe size conversion table'!$J$6:$L$22,3))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MONTH(C2972:C17939)</f>
        <v>1</v>
      </c>
      <c r="O2972" s="8" t="n">
        <f aca="false">K2972*(1-L2972)</f>
        <v>179</v>
      </c>
    </row>
    <row r="2973" customFormat="false" ht="11.4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IF(G2973="Male",VLOOKUP(H2973,'Shoe size conversion table'!$B$6:$D$22,2),VLOOKUP(H2973,'Shoe size conversion table'!$J$6:$L$22,2))</f>
        <v>43</v>
      </c>
      <c r="J2973" s="12" t="n">
        <f aca="false">IF(G2973="Male",VLOOKUP(H2973,'Shoe size conversion table'!$B$6:$D$22,3),VLOOKUP(H2973,'Shoe size conversion table'!$J$6:$L$22,3))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MONTH(C2973:C17940)</f>
        <v>1</v>
      </c>
      <c r="O2973" s="8" t="n">
        <f aca="false">K2973*(1-L2973)</f>
        <v>199</v>
      </c>
    </row>
    <row r="2974" customFormat="false" ht="11.4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IF(G2974="Male",VLOOKUP(H2974,'Shoe size conversion table'!$B$6:$D$22,2),VLOOKUP(H2974,'Shoe size conversion table'!$J$6:$L$22,2))</f>
        <v>38-39</v>
      </c>
      <c r="J2974" s="12" t="n">
        <f aca="false">IF(G2974="Male",VLOOKUP(H2974,'Shoe size conversion table'!$B$6:$D$22,3),VLOOKUP(H2974,'Shoe size conversion table'!$J$6:$L$22,3))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MONTH(C2974:C17941)</f>
        <v>1</v>
      </c>
      <c r="O2974" s="8" t="n">
        <f aca="false">K2974*(1-L2974)</f>
        <v>179</v>
      </c>
    </row>
    <row r="2975" customFormat="false" ht="11.4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IF(G2975="Male",VLOOKUP(H2975,'Shoe size conversion table'!$B$6:$D$22,2),VLOOKUP(H2975,'Shoe size conversion table'!$J$6:$L$22,2))</f>
        <v>43-44</v>
      </c>
      <c r="J2975" s="12" t="n">
        <f aca="false">IF(G2975="Male",VLOOKUP(H2975,'Shoe size conversion table'!$B$6:$D$22,3),VLOOKUP(H2975,'Shoe size conversion table'!$J$6:$L$22,3))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MONTH(C2975:C17942)</f>
        <v>1</v>
      </c>
      <c r="O2975" s="8" t="n">
        <f aca="false">K2975*(1-L2975)</f>
        <v>125.3</v>
      </c>
    </row>
    <row r="2976" customFormat="false" ht="11.4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IF(G2976="Male",VLOOKUP(H2976,'Shoe size conversion table'!$B$6:$D$22,2),VLOOKUP(H2976,'Shoe size conversion table'!$J$6:$L$22,2))</f>
        <v>39</v>
      </c>
      <c r="J2976" s="12" t="n">
        <f aca="false">IF(G2976="Male",VLOOKUP(H2976,'Shoe size conversion table'!$B$6:$D$22,3),VLOOKUP(H2976,'Shoe size conversion table'!$J$6:$L$22,3))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MONTH(C2976:C17943)</f>
        <v>1</v>
      </c>
      <c r="O2976" s="8" t="n">
        <f aca="false">K2976*(1-L2976)</f>
        <v>139</v>
      </c>
    </row>
    <row r="2977" customFormat="false" ht="11.4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IF(G2977="Male",VLOOKUP(H2977,'Shoe size conversion table'!$B$6:$D$22,2),VLOOKUP(H2977,'Shoe size conversion table'!$J$6:$L$22,2))</f>
        <v>42-43</v>
      </c>
      <c r="J2977" s="12" t="n">
        <f aca="false">IF(G2977="Male",VLOOKUP(H2977,'Shoe size conversion table'!$B$6:$D$22,3),VLOOKUP(H2977,'Shoe size conversion table'!$J$6:$L$22,3))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MONTH(C2977:C17944)</f>
        <v>1</v>
      </c>
      <c r="O2977" s="8" t="n">
        <f aca="false">K2977*(1-L2977)</f>
        <v>143.2</v>
      </c>
    </row>
    <row r="2978" customFormat="false" ht="11.4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IF(G2978="Male",VLOOKUP(H2978,'Shoe size conversion table'!$B$6:$D$22,2),VLOOKUP(H2978,'Shoe size conversion table'!$J$6:$L$22,2))</f>
        <v>40-41</v>
      </c>
      <c r="J2978" s="12" t="n">
        <f aca="false">IF(G2978="Male",VLOOKUP(H2978,'Shoe size conversion table'!$B$6:$D$22,3),VLOOKUP(H2978,'Shoe size conversion table'!$J$6:$L$22,3))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MONTH(C2978:C17945)</f>
        <v>1</v>
      </c>
      <c r="O2978" s="8" t="n">
        <f aca="false">K2978*(1-L2978)</f>
        <v>199</v>
      </c>
    </row>
    <row r="2979" customFormat="false" ht="11.4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IF(G2979="Male",VLOOKUP(H2979,'Shoe size conversion table'!$B$6:$D$22,2),VLOOKUP(H2979,'Shoe size conversion table'!$J$6:$L$22,2))</f>
        <v>39</v>
      </c>
      <c r="J2979" s="12" t="n">
        <f aca="false">IF(G2979="Male",VLOOKUP(H2979,'Shoe size conversion table'!$B$6:$D$22,3),VLOOKUP(H2979,'Shoe size conversion table'!$J$6:$L$22,3))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MONTH(C2979:C17946)</f>
        <v>1</v>
      </c>
      <c r="O2979" s="8" t="n">
        <f aca="false">K2979*(1-L2979)</f>
        <v>199</v>
      </c>
    </row>
    <row r="2980" customFormat="false" ht="11.4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IF(G2980="Male",VLOOKUP(H2980,'Shoe size conversion table'!$B$6:$D$22,2),VLOOKUP(H2980,'Shoe size conversion table'!$J$6:$L$22,2))</f>
        <v>38-39</v>
      </c>
      <c r="J2980" s="12" t="n">
        <f aca="false">IF(G2980="Male",VLOOKUP(H2980,'Shoe size conversion table'!$B$6:$D$22,3),VLOOKUP(H2980,'Shoe size conversion table'!$J$6:$L$22,3))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MONTH(C2980:C17947)</f>
        <v>1</v>
      </c>
      <c r="O2980" s="8" t="n">
        <f aca="false">K2980*(1-L2980)</f>
        <v>139.3</v>
      </c>
    </row>
    <row r="2981" customFormat="false" ht="11.4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IF(G2981="Male",VLOOKUP(H2981,'Shoe size conversion table'!$B$6:$D$22,2),VLOOKUP(H2981,'Shoe size conversion table'!$J$6:$L$22,2))</f>
        <v>39</v>
      </c>
      <c r="J2981" s="12" t="n">
        <f aca="false">IF(G2981="Male",VLOOKUP(H2981,'Shoe size conversion table'!$B$6:$D$22,3),VLOOKUP(H2981,'Shoe size conversion table'!$J$6:$L$22,3))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MONTH(C2981:C17948)</f>
        <v>1</v>
      </c>
      <c r="O2981" s="8" t="n">
        <f aca="false">K2981*(1-L2981)</f>
        <v>139</v>
      </c>
    </row>
    <row r="2982" customFormat="false" ht="11.4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IF(G2982="Male",VLOOKUP(H2982,'Shoe size conversion table'!$B$6:$D$22,2),VLOOKUP(H2982,'Shoe size conversion table'!$J$6:$L$22,2))</f>
        <v>45</v>
      </c>
      <c r="J2982" s="12" t="n">
        <f aca="false">IF(G2982="Male",VLOOKUP(H2982,'Shoe size conversion table'!$B$6:$D$22,3),VLOOKUP(H2982,'Shoe size conversion table'!$J$6:$L$22,3))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MONTH(C2982:C17949)</f>
        <v>1</v>
      </c>
      <c r="O2982" s="8" t="n">
        <f aca="false">K2982*(1-L2982)</f>
        <v>159</v>
      </c>
    </row>
    <row r="2983" customFormat="false" ht="11.4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IF(G2983="Male",VLOOKUP(H2983,'Shoe size conversion table'!$B$6:$D$22,2),VLOOKUP(H2983,'Shoe size conversion table'!$J$6:$L$22,2))</f>
        <v>42-43</v>
      </c>
      <c r="J2983" s="12" t="n">
        <f aca="false">IF(G2983="Male",VLOOKUP(H2983,'Shoe size conversion table'!$B$6:$D$22,3),VLOOKUP(H2983,'Shoe size conversion table'!$J$6:$L$22,3))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MONTH(C2983:C17950)</f>
        <v>1</v>
      </c>
      <c r="O2983" s="8" t="n">
        <f aca="false">K2983*(1-L2983)</f>
        <v>159</v>
      </c>
    </row>
    <row r="2984" customFormat="false" ht="11.4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IF(G2984="Male",VLOOKUP(H2984,'Shoe size conversion table'!$B$6:$D$22,2),VLOOKUP(H2984,'Shoe size conversion table'!$J$6:$L$22,2))</f>
        <v>41-42</v>
      </c>
      <c r="J2984" s="12" t="n">
        <f aca="false">IF(G2984="Male",VLOOKUP(H2984,'Shoe size conversion table'!$B$6:$D$22,3),VLOOKUP(H2984,'Shoe size conversion table'!$J$6:$L$22,3))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MONTH(C2984:C17951)</f>
        <v>1</v>
      </c>
      <c r="O2984" s="8" t="n">
        <f aca="false">K2984*(1-L2984)</f>
        <v>179</v>
      </c>
    </row>
    <row r="2985" customFormat="false" ht="11.4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IF(G2985="Male",VLOOKUP(H2985,'Shoe size conversion table'!$B$6:$D$22,2),VLOOKUP(H2985,'Shoe size conversion table'!$J$6:$L$22,2))</f>
        <v>37-38</v>
      </c>
      <c r="J2985" s="12" t="n">
        <f aca="false">IF(G2985="Male",VLOOKUP(H2985,'Shoe size conversion table'!$B$6:$D$22,3),VLOOKUP(H2985,'Shoe size conversion table'!$J$6:$L$22,3))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MONTH(C2985:C17952)</f>
        <v>1</v>
      </c>
      <c r="O2985" s="8" t="n">
        <f aca="false">K2985*(1-L2985)</f>
        <v>159</v>
      </c>
    </row>
    <row r="2986" customFormat="false" ht="11.4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IF(G2986="Male",VLOOKUP(H2986,'Shoe size conversion table'!$B$6:$D$22,2),VLOOKUP(H2986,'Shoe size conversion table'!$J$6:$L$22,2))</f>
        <v>42-43</v>
      </c>
      <c r="J2986" s="12" t="n">
        <f aca="false">IF(G2986="Male",VLOOKUP(H2986,'Shoe size conversion table'!$B$6:$D$22,3),VLOOKUP(H2986,'Shoe size conversion table'!$J$6:$L$22,3))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MONTH(C2986:C17953)</f>
        <v>1</v>
      </c>
      <c r="O2986" s="8" t="n">
        <f aca="false">K2986*(1-L2986)</f>
        <v>132.3</v>
      </c>
    </row>
    <row r="2987" customFormat="false" ht="11.4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IF(G2987="Male",VLOOKUP(H2987,'Shoe size conversion table'!$B$6:$D$22,2),VLOOKUP(H2987,'Shoe size conversion table'!$J$6:$L$22,2))</f>
        <v>40-41</v>
      </c>
      <c r="J2987" s="12" t="n">
        <f aca="false">IF(G2987="Male",VLOOKUP(H2987,'Shoe size conversion table'!$B$6:$D$22,3),VLOOKUP(H2987,'Shoe size conversion table'!$J$6:$L$22,3))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MONTH(C2987:C17954)</f>
        <v>1</v>
      </c>
      <c r="O2987" s="8" t="n">
        <f aca="false">K2987*(1-L2987)</f>
        <v>94.5</v>
      </c>
    </row>
    <row r="2988" customFormat="false" ht="11.4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IF(G2988="Male",VLOOKUP(H2988,'Shoe size conversion table'!$B$6:$D$22,2),VLOOKUP(H2988,'Shoe size conversion table'!$J$6:$L$22,2))</f>
        <v>39</v>
      </c>
      <c r="J2988" s="12" t="n">
        <f aca="false">IF(G2988="Male",VLOOKUP(H2988,'Shoe size conversion table'!$B$6:$D$22,3),VLOOKUP(H2988,'Shoe size conversion table'!$J$6:$L$22,3))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MONTH(C2988:C17955)</f>
        <v>1</v>
      </c>
      <c r="O2988" s="8" t="n">
        <f aca="false">K2988*(1-L2988)</f>
        <v>159.2</v>
      </c>
    </row>
    <row r="2989" customFormat="false" ht="11.4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IF(G2989="Male",VLOOKUP(H2989,'Shoe size conversion table'!$B$6:$D$22,2),VLOOKUP(H2989,'Shoe size conversion table'!$J$6:$L$22,2))</f>
        <v>44-45</v>
      </c>
      <c r="J2989" s="12" t="n">
        <f aca="false">IF(G2989="Male",VLOOKUP(H2989,'Shoe size conversion table'!$B$6:$D$22,3),VLOOKUP(H2989,'Shoe size conversion table'!$J$6:$L$22,3))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MONTH(C2989:C17956)</f>
        <v>1</v>
      </c>
      <c r="O2989" s="8" t="n">
        <f aca="false">K2989*(1-L2989)</f>
        <v>129</v>
      </c>
    </row>
    <row r="2990" customFormat="false" ht="11.4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IF(G2990="Male",VLOOKUP(H2990,'Shoe size conversion table'!$B$6:$D$22,2),VLOOKUP(H2990,'Shoe size conversion table'!$J$6:$L$22,2))</f>
        <v>43</v>
      </c>
      <c r="J2990" s="12" t="n">
        <f aca="false">IF(G2990="Male",VLOOKUP(H2990,'Shoe size conversion table'!$B$6:$D$22,3),VLOOKUP(H2990,'Shoe size conversion table'!$J$6:$L$22,3))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MONTH(C2990:C17957)</f>
        <v>1</v>
      </c>
      <c r="O2990" s="8" t="n">
        <f aca="false">K2990*(1-L2990)</f>
        <v>199</v>
      </c>
    </row>
    <row r="2991" customFormat="false" ht="11.4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IF(G2991="Male",VLOOKUP(H2991,'Shoe size conversion table'!$B$6:$D$22,2),VLOOKUP(H2991,'Shoe size conversion table'!$J$6:$L$22,2))</f>
        <v>39</v>
      </c>
      <c r="J2991" s="12" t="n">
        <f aca="false">IF(G2991="Male",VLOOKUP(H2991,'Shoe size conversion table'!$B$6:$D$22,3),VLOOKUP(H2991,'Shoe size conversion table'!$J$6:$L$22,3))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MONTH(C2991:C17958)</f>
        <v>1</v>
      </c>
      <c r="O2991" s="8" t="n">
        <f aca="false">K2991*(1-L2991)</f>
        <v>97.3</v>
      </c>
    </row>
    <row r="2992" customFormat="false" ht="11.4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IF(G2992="Male",VLOOKUP(H2992,'Shoe size conversion table'!$B$6:$D$22,2),VLOOKUP(H2992,'Shoe size conversion table'!$J$6:$L$22,2))</f>
        <v>41</v>
      </c>
      <c r="J2992" s="12" t="n">
        <f aca="false">IF(G2992="Male",VLOOKUP(H2992,'Shoe size conversion table'!$B$6:$D$22,3),VLOOKUP(H2992,'Shoe size conversion table'!$J$6:$L$22,3))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MONTH(C2992:C17959)</f>
        <v>1</v>
      </c>
      <c r="O2992" s="8" t="n">
        <f aca="false">K2992*(1-L2992)</f>
        <v>149</v>
      </c>
    </row>
    <row r="2993" customFormat="false" ht="11.4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IF(G2993="Male",VLOOKUP(H2993,'Shoe size conversion table'!$B$6:$D$22,2),VLOOKUP(H2993,'Shoe size conversion table'!$J$6:$L$22,2))</f>
        <v>45</v>
      </c>
      <c r="J2993" s="12" t="n">
        <f aca="false">IF(G2993="Male",VLOOKUP(H2993,'Shoe size conversion table'!$B$6:$D$22,3),VLOOKUP(H2993,'Shoe size conversion table'!$J$6:$L$22,3))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MONTH(C2993:C17960)</f>
        <v>1</v>
      </c>
      <c r="O2993" s="8" t="n">
        <f aca="false">K2993*(1-L2993)</f>
        <v>159</v>
      </c>
    </row>
    <row r="2994" customFormat="false" ht="11.4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IF(G2994="Male",VLOOKUP(H2994,'Shoe size conversion table'!$B$6:$D$22,2),VLOOKUP(H2994,'Shoe size conversion table'!$J$6:$L$22,2))</f>
        <v>37-38</v>
      </c>
      <c r="J2994" s="12" t="n">
        <f aca="false">IF(G2994="Male",VLOOKUP(H2994,'Shoe size conversion table'!$B$6:$D$22,3),VLOOKUP(H2994,'Shoe size conversion table'!$J$6:$L$22,3))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MONTH(C2994:C17961)</f>
        <v>1</v>
      </c>
      <c r="O2994" s="8" t="n">
        <f aca="false">K2994*(1-L2994)</f>
        <v>170.1</v>
      </c>
    </row>
    <row r="2995" customFormat="false" ht="11.4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IF(G2995="Male",VLOOKUP(H2995,'Shoe size conversion table'!$B$6:$D$22,2),VLOOKUP(H2995,'Shoe size conversion table'!$J$6:$L$22,2))</f>
        <v>39-40</v>
      </c>
      <c r="J2995" s="12" t="n">
        <f aca="false">IF(G2995="Male",VLOOKUP(H2995,'Shoe size conversion table'!$B$6:$D$22,3),VLOOKUP(H2995,'Shoe size conversion table'!$J$6:$L$22,3))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MONTH(C2995:C17962)</f>
        <v>1</v>
      </c>
      <c r="O2995" s="8" t="n">
        <f aca="false">K2995*(1-L2995)</f>
        <v>149</v>
      </c>
    </row>
    <row r="2996" customFormat="false" ht="11.4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IF(G2996="Male",VLOOKUP(H2996,'Shoe size conversion table'!$B$6:$D$22,2),VLOOKUP(H2996,'Shoe size conversion table'!$J$6:$L$22,2))</f>
        <v>42</v>
      </c>
      <c r="J2996" s="12" t="n">
        <f aca="false">IF(G2996="Male",VLOOKUP(H2996,'Shoe size conversion table'!$B$6:$D$22,3),VLOOKUP(H2996,'Shoe size conversion table'!$J$6:$L$22,3))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MONTH(C2996:C17963)</f>
        <v>1</v>
      </c>
      <c r="O2996" s="8" t="n">
        <f aca="false">K2996*(1-L2996)</f>
        <v>119.2</v>
      </c>
    </row>
    <row r="2997" customFormat="false" ht="11.4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IF(G2997="Male",VLOOKUP(H2997,'Shoe size conversion table'!$B$6:$D$22,2),VLOOKUP(H2997,'Shoe size conversion table'!$J$6:$L$22,2))</f>
        <v>42-43</v>
      </c>
      <c r="J2997" s="12" t="n">
        <f aca="false">IF(G2997="Male",VLOOKUP(H2997,'Shoe size conversion table'!$B$6:$D$22,3),VLOOKUP(H2997,'Shoe size conversion table'!$J$6:$L$22,3))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MONTH(C2997:C17964)</f>
        <v>1</v>
      </c>
      <c r="O2997" s="8" t="n">
        <f aca="false">K2997*(1-L2997)</f>
        <v>103.2</v>
      </c>
    </row>
    <row r="2998" customFormat="false" ht="11.4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IF(G2998="Male",VLOOKUP(H2998,'Shoe size conversion table'!$B$6:$D$22,2),VLOOKUP(H2998,'Shoe size conversion table'!$J$6:$L$22,2))</f>
        <v>38-39</v>
      </c>
      <c r="J2998" s="12" t="n">
        <f aca="false">IF(G2998="Male",VLOOKUP(H2998,'Shoe size conversion table'!$B$6:$D$22,3),VLOOKUP(H2998,'Shoe size conversion table'!$J$6:$L$22,3))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MONTH(C2998:C17965)</f>
        <v>1</v>
      </c>
      <c r="O2998" s="8" t="n">
        <f aca="false">K2998*(1-L2998)</f>
        <v>143.2</v>
      </c>
    </row>
    <row r="2999" customFormat="false" ht="11.4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IF(G2999="Male",VLOOKUP(H2999,'Shoe size conversion table'!$B$6:$D$22,2),VLOOKUP(H2999,'Shoe size conversion table'!$J$6:$L$22,2))</f>
        <v>44</v>
      </c>
      <c r="J2999" s="12" t="n">
        <f aca="false">IF(G2999="Male",VLOOKUP(H2999,'Shoe size conversion table'!$B$6:$D$22,3),VLOOKUP(H2999,'Shoe size conversion table'!$J$6:$L$22,3))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MONTH(C2999:C17966)</f>
        <v>1</v>
      </c>
      <c r="O2999" s="8" t="n">
        <f aca="false">K2999*(1-L2999)</f>
        <v>111.2</v>
      </c>
    </row>
    <row r="3000" customFormat="false" ht="11.4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IF(G3000="Male",VLOOKUP(H3000,'Shoe size conversion table'!$B$6:$D$22,2),VLOOKUP(H3000,'Shoe size conversion table'!$J$6:$L$22,2))</f>
        <v>42</v>
      </c>
      <c r="J3000" s="12" t="n">
        <f aca="false">IF(G3000="Male",VLOOKUP(H3000,'Shoe size conversion table'!$B$6:$D$22,3),VLOOKUP(H3000,'Shoe size conversion table'!$J$6:$L$22,3))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MONTH(C3000:C17967)</f>
        <v>1</v>
      </c>
      <c r="O3000" s="8" t="n">
        <f aca="false">K3000*(1-L3000)</f>
        <v>169</v>
      </c>
    </row>
    <row r="3001" customFormat="false" ht="11.4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IF(G3001="Male",VLOOKUP(H3001,'Shoe size conversion table'!$B$6:$D$22,2),VLOOKUP(H3001,'Shoe size conversion table'!$J$6:$L$22,2))</f>
        <v>35-36</v>
      </c>
      <c r="J3001" s="12" t="n">
        <f aca="false">IF(G3001="Male",VLOOKUP(H3001,'Shoe size conversion table'!$B$6:$D$22,3),VLOOKUP(H3001,'Shoe size conversion table'!$J$6:$L$22,3))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MONTH(C3001:C17968)</f>
        <v>1</v>
      </c>
      <c r="O3001" s="8" t="n">
        <f aca="false">K3001*(1-L3001)</f>
        <v>179</v>
      </c>
    </row>
    <row r="3002" customFormat="false" ht="11.4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IF(G3002="Male",VLOOKUP(H3002,'Shoe size conversion table'!$B$6:$D$22,2),VLOOKUP(H3002,'Shoe size conversion table'!$J$6:$L$22,2))</f>
        <v>44-45</v>
      </c>
      <c r="J3002" s="12" t="n">
        <f aca="false">IF(G3002="Male",VLOOKUP(H3002,'Shoe size conversion table'!$B$6:$D$22,3),VLOOKUP(H3002,'Shoe size conversion table'!$J$6:$L$22,3))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MONTH(C3002:C17969)</f>
        <v>1</v>
      </c>
      <c r="O3002" s="8" t="n">
        <f aca="false">K3002*(1-L3002)</f>
        <v>179</v>
      </c>
    </row>
    <row r="3003" customFormat="false" ht="11.4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IF(G3003="Male",VLOOKUP(H3003,'Shoe size conversion table'!$B$6:$D$22,2),VLOOKUP(H3003,'Shoe size conversion table'!$J$6:$L$22,2))</f>
        <v>42-43</v>
      </c>
      <c r="J3003" s="12" t="n">
        <f aca="false">IF(G3003="Male",VLOOKUP(H3003,'Shoe size conversion table'!$B$6:$D$22,3),VLOOKUP(H3003,'Shoe size conversion table'!$J$6:$L$22,3))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MONTH(C3003:C17970)</f>
        <v>1</v>
      </c>
      <c r="O3003" s="8" t="n">
        <f aca="false">K3003*(1-L3003)</f>
        <v>179</v>
      </c>
    </row>
    <row r="3004" customFormat="false" ht="11.4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IF(G3004="Male",VLOOKUP(H3004,'Shoe size conversion table'!$B$6:$D$22,2),VLOOKUP(H3004,'Shoe size conversion table'!$J$6:$L$22,2))</f>
        <v>41</v>
      </c>
      <c r="J3004" s="12" t="n">
        <f aca="false">IF(G3004="Male",VLOOKUP(H3004,'Shoe size conversion table'!$B$6:$D$22,3),VLOOKUP(H3004,'Shoe size conversion table'!$J$6:$L$22,3))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MONTH(C3004:C17971)</f>
        <v>1</v>
      </c>
      <c r="O3004" s="8" t="n">
        <f aca="false">K3004*(1-L3004)</f>
        <v>189</v>
      </c>
    </row>
    <row r="3005" customFormat="false" ht="11.4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IF(G3005="Male",VLOOKUP(H3005,'Shoe size conversion table'!$B$6:$D$22,2),VLOOKUP(H3005,'Shoe size conversion table'!$J$6:$L$22,2))</f>
        <v>42</v>
      </c>
      <c r="J3005" s="12" t="n">
        <f aca="false">IF(G3005="Male",VLOOKUP(H3005,'Shoe size conversion table'!$B$6:$D$22,3),VLOOKUP(H3005,'Shoe size conversion table'!$J$6:$L$22,3))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MONTH(C3005:C17972)</f>
        <v>1</v>
      </c>
      <c r="O3005" s="8" t="n">
        <f aca="false">K3005*(1-L3005)</f>
        <v>159</v>
      </c>
    </row>
    <row r="3006" customFormat="false" ht="11.4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IF(G3006="Male",VLOOKUP(H3006,'Shoe size conversion table'!$B$6:$D$22,2),VLOOKUP(H3006,'Shoe size conversion table'!$J$6:$L$22,2))</f>
        <v>38</v>
      </c>
      <c r="J3006" s="12" t="n">
        <f aca="false">IF(G3006="Male",VLOOKUP(H3006,'Shoe size conversion table'!$B$6:$D$22,3),VLOOKUP(H3006,'Shoe size conversion table'!$J$6:$L$22,3))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MONTH(C3006:C17973)</f>
        <v>1</v>
      </c>
      <c r="O3006" s="8" t="n">
        <f aca="false">K3006*(1-L3006)</f>
        <v>199</v>
      </c>
    </row>
    <row r="3007" customFormat="false" ht="11.4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IF(G3007="Male",VLOOKUP(H3007,'Shoe size conversion table'!$B$6:$D$22,2),VLOOKUP(H3007,'Shoe size conversion table'!$J$6:$L$22,2))</f>
        <v>42-43</v>
      </c>
      <c r="J3007" s="12" t="n">
        <f aca="false">IF(G3007="Male",VLOOKUP(H3007,'Shoe size conversion table'!$B$6:$D$22,3),VLOOKUP(H3007,'Shoe size conversion table'!$J$6:$L$22,3))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MONTH(C3007:C17974)</f>
        <v>1</v>
      </c>
      <c r="O3007" s="8" t="n">
        <f aca="false">K3007*(1-L3007)</f>
        <v>159</v>
      </c>
    </row>
    <row r="3008" customFormat="false" ht="11.4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IF(G3008="Male",VLOOKUP(H3008,'Shoe size conversion table'!$B$6:$D$22,2),VLOOKUP(H3008,'Shoe size conversion table'!$J$6:$L$22,2))</f>
        <v>43</v>
      </c>
      <c r="J3008" s="12" t="n">
        <f aca="false">IF(G3008="Male",VLOOKUP(H3008,'Shoe size conversion table'!$B$6:$D$22,3),VLOOKUP(H3008,'Shoe size conversion table'!$J$6:$L$22,3))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MONTH(C3008:C17975)</f>
        <v>1</v>
      </c>
      <c r="O3008" s="8" t="n">
        <f aca="false">K3008*(1-L3008)</f>
        <v>129</v>
      </c>
    </row>
    <row r="3009" customFormat="false" ht="11.4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IF(G3009="Male",VLOOKUP(H3009,'Shoe size conversion table'!$B$6:$D$22,2),VLOOKUP(H3009,'Shoe size conversion table'!$J$6:$L$22,2))</f>
        <v>43</v>
      </c>
      <c r="J3009" s="12" t="n">
        <f aca="false">IF(G3009="Male",VLOOKUP(H3009,'Shoe size conversion table'!$B$6:$D$22,3),VLOOKUP(H3009,'Shoe size conversion table'!$J$6:$L$22,3))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MONTH(C3009:C17976)</f>
        <v>1</v>
      </c>
      <c r="O3009" s="8" t="n">
        <f aca="false">K3009*(1-L3009)</f>
        <v>199</v>
      </c>
    </row>
    <row r="3010" customFormat="false" ht="11.4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IF(G3010="Male",VLOOKUP(H3010,'Shoe size conversion table'!$B$6:$D$22,2),VLOOKUP(H3010,'Shoe size conversion table'!$J$6:$L$22,2))</f>
        <v>42-43</v>
      </c>
      <c r="J3010" s="12" t="n">
        <f aca="false">IF(G3010="Male",VLOOKUP(H3010,'Shoe size conversion table'!$B$6:$D$22,3),VLOOKUP(H3010,'Shoe size conversion table'!$J$6:$L$22,3))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MONTH(C3010:C17977)</f>
        <v>1</v>
      </c>
      <c r="O3010" s="8" t="n">
        <f aca="false">K3010*(1-L3010)</f>
        <v>89.5</v>
      </c>
    </row>
    <row r="3011" customFormat="false" ht="11.4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IF(G3011="Male",VLOOKUP(H3011,'Shoe size conversion table'!$B$6:$D$22,2),VLOOKUP(H3011,'Shoe size conversion table'!$J$6:$L$22,2))</f>
        <v>39-40</v>
      </c>
      <c r="J3011" s="12" t="n">
        <f aca="false">IF(G3011="Male",VLOOKUP(H3011,'Shoe size conversion table'!$B$6:$D$22,3),VLOOKUP(H3011,'Shoe size conversion table'!$J$6:$L$22,3))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MONTH(C3011:C17978)</f>
        <v>1</v>
      </c>
      <c r="O3011" s="8" t="n">
        <f aca="false">K3011*(1-L3011)</f>
        <v>125.3</v>
      </c>
    </row>
    <row r="3012" customFormat="false" ht="11.4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IF(G3012="Male",VLOOKUP(H3012,'Shoe size conversion table'!$B$6:$D$22,2),VLOOKUP(H3012,'Shoe size conversion table'!$J$6:$L$22,2))</f>
        <v>38-39</v>
      </c>
      <c r="J3012" s="12" t="n">
        <f aca="false">IF(G3012="Male",VLOOKUP(H3012,'Shoe size conversion table'!$B$6:$D$22,3),VLOOKUP(H3012,'Shoe size conversion table'!$J$6:$L$22,3))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MONTH(C3012:C17979)</f>
        <v>1</v>
      </c>
      <c r="O3012" s="8" t="n">
        <f aca="false">K3012*(1-L3012)</f>
        <v>139</v>
      </c>
    </row>
    <row r="3013" customFormat="false" ht="11.4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IF(G3013="Male",VLOOKUP(H3013,'Shoe size conversion table'!$B$6:$D$22,2),VLOOKUP(H3013,'Shoe size conversion table'!$J$6:$L$22,2))</f>
        <v>43-44</v>
      </c>
      <c r="J3013" s="12" t="n">
        <f aca="false">IF(G3013="Male",VLOOKUP(H3013,'Shoe size conversion table'!$B$6:$D$22,3),VLOOKUP(H3013,'Shoe size conversion table'!$J$6:$L$22,3))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MONTH(C3013:C17980)</f>
        <v>1</v>
      </c>
      <c r="O3013" s="8" t="n">
        <f aca="false">K3013*(1-L3013)</f>
        <v>159</v>
      </c>
    </row>
    <row r="3014" customFormat="false" ht="11.4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IF(G3014="Male",VLOOKUP(H3014,'Shoe size conversion table'!$B$6:$D$22,2),VLOOKUP(H3014,'Shoe size conversion table'!$J$6:$L$22,2))</f>
        <v>42-43</v>
      </c>
      <c r="J3014" s="12" t="n">
        <f aca="false">IF(G3014="Male",VLOOKUP(H3014,'Shoe size conversion table'!$B$6:$D$22,3),VLOOKUP(H3014,'Shoe size conversion table'!$J$6:$L$22,3))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MONTH(C3014:C17981)</f>
        <v>1</v>
      </c>
      <c r="O3014" s="8" t="n">
        <f aca="false">K3014*(1-L3014)</f>
        <v>159</v>
      </c>
    </row>
    <row r="3015" customFormat="false" ht="11.4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IF(G3015="Male",VLOOKUP(H3015,'Shoe size conversion table'!$B$6:$D$22,2),VLOOKUP(H3015,'Shoe size conversion table'!$J$6:$L$22,2))</f>
        <v>41</v>
      </c>
      <c r="J3015" s="12" t="n">
        <f aca="false">IF(G3015="Male",VLOOKUP(H3015,'Shoe size conversion table'!$B$6:$D$22,3),VLOOKUP(H3015,'Shoe size conversion table'!$J$6:$L$22,3))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MONTH(C3015:C17982)</f>
        <v>1</v>
      </c>
      <c r="O3015" s="8" t="n">
        <f aca="false">K3015*(1-L3015)</f>
        <v>169</v>
      </c>
    </row>
    <row r="3016" customFormat="false" ht="11.4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IF(G3016="Male",VLOOKUP(H3016,'Shoe size conversion table'!$B$6:$D$22,2),VLOOKUP(H3016,'Shoe size conversion table'!$J$6:$L$22,2))</f>
        <v>39</v>
      </c>
      <c r="J3016" s="12" t="n">
        <f aca="false">IF(G3016="Male",VLOOKUP(H3016,'Shoe size conversion table'!$B$6:$D$22,3),VLOOKUP(H3016,'Shoe size conversion table'!$J$6:$L$22,3))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MONTH(C3016:C17983)</f>
        <v>1</v>
      </c>
      <c r="O3016" s="8" t="n">
        <f aca="false">K3016*(1-L3016)</f>
        <v>151.2</v>
      </c>
    </row>
    <row r="3017" customFormat="false" ht="11.4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IF(G3017="Male",VLOOKUP(H3017,'Shoe size conversion table'!$B$6:$D$22,2),VLOOKUP(H3017,'Shoe size conversion table'!$J$6:$L$22,2))</f>
        <v>42</v>
      </c>
      <c r="J3017" s="12" t="n">
        <f aca="false">IF(G3017="Male",VLOOKUP(H3017,'Shoe size conversion table'!$B$6:$D$22,3),VLOOKUP(H3017,'Shoe size conversion table'!$J$6:$L$22,3))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MONTH(C3017:C17984)</f>
        <v>1</v>
      </c>
      <c r="O3017" s="8" t="n">
        <f aca="false">K3017*(1-L3017)</f>
        <v>161.1</v>
      </c>
    </row>
    <row r="3018" customFormat="false" ht="11.4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IF(G3018="Male",VLOOKUP(H3018,'Shoe size conversion table'!$B$6:$D$22,2),VLOOKUP(H3018,'Shoe size conversion table'!$J$6:$L$22,2))</f>
        <v>44-45</v>
      </c>
      <c r="J3018" s="12" t="n">
        <f aca="false">IF(G3018="Male",VLOOKUP(H3018,'Shoe size conversion table'!$B$6:$D$22,3),VLOOKUP(H3018,'Shoe size conversion table'!$J$6:$L$22,3))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MONTH(C3018:C17985)</f>
        <v>1</v>
      </c>
      <c r="O3018" s="8" t="n">
        <f aca="false">K3018*(1-L3018)</f>
        <v>129</v>
      </c>
    </row>
    <row r="3019" customFormat="false" ht="11.4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IF(G3019="Male",VLOOKUP(H3019,'Shoe size conversion table'!$B$6:$D$22,2),VLOOKUP(H3019,'Shoe size conversion table'!$J$6:$L$22,2))</f>
        <v>39-40</v>
      </c>
      <c r="J3019" s="12" t="n">
        <f aca="false">IF(G3019="Male",VLOOKUP(H3019,'Shoe size conversion table'!$B$6:$D$22,3),VLOOKUP(H3019,'Shoe size conversion table'!$J$6:$L$22,3))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MONTH(C3019:C17986)</f>
        <v>1</v>
      </c>
      <c r="O3019" s="8" t="n">
        <f aca="false">K3019*(1-L3019)</f>
        <v>189</v>
      </c>
    </row>
    <row r="3020" customFormat="false" ht="11.4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IF(G3020="Male",VLOOKUP(H3020,'Shoe size conversion table'!$B$6:$D$22,2),VLOOKUP(H3020,'Shoe size conversion table'!$J$6:$L$22,2))</f>
        <v>39-40</v>
      </c>
      <c r="J3020" s="12" t="n">
        <f aca="false">IF(G3020="Male",VLOOKUP(H3020,'Shoe size conversion table'!$B$6:$D$22,3),VLOOKUP(H3020,'Shoe size conversion table'!$J$6:$L$22,3))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MONTH(C3020:C17987)</f>
        <v>1</v>
      </c>
      <c r="O3020" s="8" t="n">
        <f aca="false">K3020*(1-L3020)</f>
        <v>179</v>
      </c>
    </row>
    <row r="3021" customFormat="false" ht="11.4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IF(G3021="Male",VLOOKUP(H3021,'Shoe size conversion table'!$B$6:$D$22,2),VLOOKUP(H3021,'Shoe size conversion table'!$J$6:$L$22,2))</f>
        <v>41-42</v>
      </c>
      <c r="J3021" s="12" t="n">
        <f aca="false">IF(G3021="Male",VLOOKUP(H3021,'Shoe size conversion table'!$B$6:$D$22,3),VLOOKUP(H3021,'Shoe size conversion table'!$J$6:$L$22,3))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MONTH(C3021:C17988)</f>
        <v>1</v>
      </c>
      <c r="O3021" s="8" t="n">
        <f aca="false">K3021*(1-L3021)</f>
        <v>152.1</v>
      </c>
    </row>
    <row r="3022" customFormat="false" ht="11.4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IF(G3022="Male",VLOOKUP(H3022,'Shoe size conversion table'!$B$6:$D$22,2),VLOOKUP(H3022,'Shoe size conversion table'!$J$6:$L$22,2))</f>
        <v>38-39</v>
      </c>
      <c r="J3022" s="12" t="n">
        <f aca="false">IF(G3022="Male",VLOOKUP(H3022,'Shoe size conversion table'!$B$6:$D$22,3),VLOOKUP(H3022,'Shoe size conversion table'!$J$6:$L$22,3))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MONTH(C3022:C17989)</f>
        <v>1</v>
      </c>
      <c r="O3022" s="8" t="n">
        <f aca="false">K3022*(1-L3022)</f>
        <v>97.3</v>
      </c>
    </row>
    <row r="3023" customFormat="false" ht="11.4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IF(G3023="Male",VLOOKUP(H3023,'Shoe size conversion table'!$B$6:$D$22,2),VLOOKUP(H3023,'Shoe size conversion table'!$J$6:$L$22,2))</f>
        <v>42-43</v>
      </c>
      <c r="J3023" s="12" t="n">
        <f aca="false">IF(G3023="Male",VLOOKUP(H3023,'Shoe size conversion table'!$B$6:$D$22,3),VLOOKUP(H3023,'Shoe size conversion table'!$J$6:$L$22,3))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MONTH(C3023:C17990)</f>
        <v>1</v>
      </c>
      <c r="O3023" s="8" t="n">
        <f aca="false">K3023*(1-L3023)</f>
        <v>104.3</v>
      </c>
    </row>
    <row r="3024" customFormat="false" ht="11.4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IF(G3024="Male",VLOOKUP(H3024,'Shoe size conversion table'!$B$6:$D$22,2),VLOOKUP(H3024,'Shoe size conversion table'!$J$6:$L$22,2))</f>
        <v>41</v>
      </c>
      <c r="J3024" s="12" t="n">
        <f aca="false">IF(G3024="Male",VLOOKUP(H3024,'Shoe size conversion table'!$B$6:$D$22,3),VLOOKUP(H3024,'Shoe size conversion table'!$J$6:$L$22,3))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MONTH(C3024:C17991)</f>
        <v>1</v>
      </c>
      <c r="O3024" s="8" t="n">
        <f aca="false">K3024*(1-L3024)</f>
        <v>149</v>
      </c>
    </row>
    <row r="3025" customFormat="false" ht="11.4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IF(G3025="Male",VLOOKUP(H3025,'Shoe size conversion table'!$B$6:$D$22,2),VLOOKUP(H3025,'Shoe size conversion table'!$J$6:$L$22,2))</f>
        <v>37-38</v>
      </c>
      <c r="J3025" s="12" t="n">
        <f aca="false">IF(G3025="Male",VLOOKUP(H3025,'Shoe size conversion table'!$B$6:$D$22,3),VLOOKUP(H3025,'Shoe size conversion table'!$J$6:$L$22,3))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MONTH(C3025:C17992)</f>
        <v>1</v>
      </c>
      <c r="O3025" s="8" t="n">
        <f aca="false">K3025*(1-L3025)</f>
        <v>169</v>
      </c>
    </row>
    <row r="3026" customFormat="false" ht="11.4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IF(G3026="Male",VLOOKUP(H3026,'Shoe size conversion table'!$B$6:$D$22,2),VLOOKUP(H3026,'Shoe size conversion table'!$J$6:$L$22,2))</f>
        <v>43-44</v>
      </c>
      <c r="J3026" s="12" t="n">
        <f aca="false">IF(G3026="Male",VLOOKUP(H3026,'Shoe size conversion table'!$B$6:$D$22,3),VLOOKUP(H3026,'Shoe size conversion table'!$J$6:$L$22,3))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MONTH(C3026:C17993)</f>
        <v>1</v>
      </c>
      <c r="O3026" s="8" t="n">
        <f aca="false">K3026*(1-L3026)</f>
        <v>149</v>
      </c>
    </row>
    <row r="3027" customFormat="false" ht="11.4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IF(G3027="Male",VLOOKUP(H3027,'Shoe size conversion table'!$B$6:$D$22,2),VLOOKUP(H3027,'Shoe size conversion table'!$J$6:$L$22,2))</f>
        <v>42</v>
      </c>
      <c r="J3027" s="12" t="n">
        <f aca="false">IF(G3027="Male",VLOOKUP(H3027,'Shoe size conversion table'!$B$6:$D$22,3),VLOOKUP(H3027,'Shoe size conversion table'!$J$6:$L$22,3))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MONTH(C3027:C17994)</f>
        <v>1</v>
      </c>
      <c r="O3027" s="8" t="n">
        <f aca="false">K3027*(1-L3027)</f>
        <v>84.5</v>
      </c>
    </row>
    <row r="3028" customFormat="false" ht="11.4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IF(G3028="Male",VLOOKUP(H3028,'Shoe size conversion table'!$B$6:$D$22,2),VLOOKUP(H3028,'Shoe size conversion table'!$J$6:$L$22,2))</f>
        <v>42</v>
      </c>
      <c r="J3028" s="12" t="n">
        <f aca="false">IF(G3028="Male",VLOOKUP(H3028,'Shoe size conversion table'!$B$6:$D$22,3),VLOOKUP(H3028,'Shoe size conversion table'!$J$6:$L$22,3))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MONTH(C3028:C17995)</f>
        <v>1</v>
      </c>
      <c r="O3028" s="8" t="n">
        <f aca="false">K3028*(1-L3028)</f>
        <v>119.2</v>
      </c>
    </row>
    <row r="3029" customFormat="false" ht="11.4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IF(G3029="Male",VLOOKUP(H3029,'Shoe size conversion table'!$B$6:$D$22,2),VLOOKUP(H3029,'Shoe size conversion table'!$J$6:$L$22,2))</f>
        <v>42-43</v>
      </c>
      <c r="J3029" s="12" t="n">
        <f aca="false">IF(G3029="Male",VLOOKUP(H3029,'Shoe size conversion table'!$B$6:$D$22,3),VLOOKUP(H3029,'Shoe size conversion table'!$J$6:$L$22,3))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MONTH(C3029:C17996)</f>
        <v>1</v>
      </c>
      <c r="O3029" s="8" t="n">
        <f aca="false">K3029*(1-L3029)</f>
        <v>159</v>
      </c>
    </row>
    <row r="3030" customFormat="false" ht="11.4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IF(G3030="Male",VLOOKUP(H3030,'Shoe size conversion table'!$B$6:$D$22,2),VLOOKUP(H3030,'Shoe size conversion table'!$J$6:$L$22,2))</f>
        <v>42-43</v>
      </c>
      <c r="J3030" s="12" t="n">
        <f aca="false">IF(G3030="Male",VLOOKUP(H3030,'Shoe size conversion table'!$B$6:$D$22,3),VLOOKUP(H3030,'Shoe size conversion table'!$J$6:$L$22,3))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MONTH(C3030:C17997)</f>
        <v>1</v>
      </c>
      <c r="O3030" s="8" t="n">
        <f aca="false">K3030*(1-L3030)</f>
        <v>103.2</v>
      </c>
    </row>
    <row r="3031" customFormat="false" ht="11.4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IF(G3031="Male",VLOOKUP(H3031,'Shoe size conversion table'!$B$6:$D$22,2),VLOOKUP(H3031,'Shoe size conversion table'!$J$6:$L$22,2))</f>
        <v>42-43</v>
      </c>
      <c r="J3031" s="12" t="n">
        <f aca="false">IF(G3031="Male",VLOOKUP(H3031,'Shoe size conversion table'!$B$6:$D$22,3),VLOOKUP(H3031,'Shoe size conversion table'!$J$6:$L$22,3))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MONTH(C3031:C17998)</f>
        <v>1</v>
      </c>
      <c r="O3031" s="8" t="n">
        <f aca="false">K3031*(1-L3031)</f>
        <v>125.3</v>
      </c>
    </row>
    <row r="3032" customFormat="false" ht="11.4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IF(G3032="Male",VLOOKUP(H3032,'Shoe size conversion table'!$B$6:$D$22,2),VLOOKUP(H3032,'Shoe size conversion table'!$J$6:$L$22,2))</f>
        <v>42-43</v>
      </c>
      <c r="J3032" s="12" t="n">
        <f aca="false">IF(G3032="Male",VLOOKUP(H3032,'Shoe size conversion table'!$B$6:$D$22,3),VLOOKUP(H3032,'Shoe size conversion table'!$J$6:$L$22,3))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MONTH(C3032:C17999)</f>
        <v>1</v>
      </c>
      <c r="O3032" s="8" t="n">
        <f aca="false">K3032*(1-L3032)</f>
        <v>134.1</v>
      </c>
    </row>
    <row r="3033" customFormat="false" ht="11.4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IF(G3033="Male",VLOOKUP(H3033,'Shoe size conversion table'!$B$6:$D$22,2),VLOOKUP(H3033,'Shoe size conversion table'!$J$6:$L$22,2))</f>
        <v>42-43</v>
      </c>
      <c r="J3033" s="12" t="n">
        <f aca="false">IF(G3033="Male",VLOOKUP(H3033,'Shoe size conversion table'!$B$6:$D$22,3),VLOOKUP(H3033,'Shoe size conversion table'!$J$6:$L$22,3))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MONTH(C3033:C18000)</f>
        <v>1</v>
      </c>
      <c r="O3033" s="8" t="n">
        <f aca="false">K3033*(1-L3033)</f>
        <v>69.5</v>
      </c>
    </row>
    <row r="3034" customFormat="false" ht="11.4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IF(G3034="Male",VLOOKUP(H3034,'Shoe size conversion table'!$B$6:$D$22,2),VLOOKUP(H3034,'Shoe size conversion table'!$J$6:$L$22,2))</f>
        <v>41-42</v>
      </c>
      <c r="J3034" s="12" t="n">
        <f aca="false">IF(G3034="Male",VLOOKUP(H3034,'Shoe size conversion table'!$B$6:$D$22,3),VLOOKUP(H3034,'Shoe size conversion table'!$J$6:$L$22,3))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MONTH(C3034:C18001)</f>
        <v>1</v>
      </c>
      <c r="O3034" s="8" t="n">
        <f aca="false">K3034*(1-L3034)</f>
        <v>179</v>
      </c>
    </row>
    <row r="3035" customFormat="false" ht="11.4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IF(G3035="Male",VLOOKUP(H3035,'Shoe size conversion table'!$B$6:$D$22,2),VLOOKUP(H3035,'Shoe size conversion table'!$J$6:$L$22,2))</f>
        <v>38-39</v>
      </c>
      <c r="J3035" s="12" t="n">
        <f aca="false">IF(G3035="Male",VLOOKUP(H3035,'Shoe size conversion table'!$B$6:$D$22,3),VLOOKUP(H3035,'Shoe size conversion table'!$J$6:$L$22,3))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MONTH(C3035:C18002)</f>
        <v>1</v>
      </c>
      <c r="O3035" s="8" t="n">
        <f aca="false">K3035*(1-L3035)</f>
        <v>64.5</v>
      </c>
    </row>
    <row r="3036" customFormat="false" ht="11.4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IF(G3036="Male",VLOOKUP(H3036,'Shoe size conversion table'!$B$6:$D$22,2),VLOOKUP(H3036,'Shoe size conversion table'!$J$6:$L$22,2))</f>
        <v>38</v>
      </c>
      <c r="J3036" s="12" t="n">
        <f aca="false">IF(G3036="Male",VLOOKUP(H3036,'Shoe size conversion table'!$B$6:$D$22,3),VLOOKUP(H3036,'Shoe size conversion table'!$J$6:$L$22,3))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MONTH(C3036:C18003)</f>
        <v>1</v>
      </c>
      <c r="O3036" s="8" t="n">
        <f aca="false">K3036*(1-L3036)</f>
        <v>199</v>
      </c>
    </row>
    <row r="3037" customFormat="false" ht="11.4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IF(G3037="Male",VLOOKUP(H3037,'Shoe size conversion table'!$B$6:$D$22,2),VLOOKUP(H3037,'Shoe size conversion table'!$J$6:$L$22,2))</f>
        <v>42-43</v>
      </c>
      <c r="J3037" s="12" t="n">
        <f aca="false">IF(G3037="Male",VLOOKUP(H3037,'Shoe size conversion table'!$B$6:$D$22,3),VLOOKUP(H3037,'Shoe size conversion table'!$J$6:$L$22,3))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MONTH(C3037:C18004)</f>
        <v>1</v>
      </c>
      <c r="O3037" s="8" t="n">
        <f aca="false">K3037*(1-L3037)</f>
        <v>134.1</v>
      </c>
    </row>
    <row r="3038" customFormat="false" ht="11.4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IF(G3038="Male",VLOOKUP(H3038,'Shoe size conversion table'!$B$6:$D$22,2),VLOOKUP(H3038,'Shoe size conversion table'!$J$6:$L$22,2))</f>
        <v>41-42</v>
      </c>
      <c r="J3038" s="12" t="n">
        <f aca="false">IF(G3038="Male",VLOOKUP(H3038,'Shoe size conversion table'!$B$6:$D$22,3),VLOOKUP(H3038,'Shoe size conversion table'!$J$6:$L$22,3))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MONTH(C3038:C18005)</f>
        <v>1</v>
      </c>
      <c r="O3038" s="8" t="n">
        <f aca="false">K3038*(1-L3038)</f>
        <v>159</v>
      </c>
    </row>
    <row r="3039" customFormat="false" ht="11.4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IF(G3039="Male",VLOOKUP(H3039,'Shoe size conversion table'!$B$6:$D$22,2),VLOOKUP(H3039,'Shoe size conversion table'!$J$6:$L$22,2))</f>
        <v>46</v>
      </c>
      <c r="J3039" s="12" t="n">
        <f aca="false">IF(G3039="Male",VLOOKUP(H3039,'Shoe size conversion table'!$B$6:$D$22,3),VLOOKUP(H3039,'Shoe size conversion table'!$J$6:$L$22,3))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MONTH(C3039:C18006)</f>
        <v>1</v>
      </c>
      <c r="O3039" s="8" t="n">
        <f aca="false">K3039*(1-L3039)</f>
        <v>189</v>
      </c>
    </row>
    <row r="3040" customFormat="false" ht="11.4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IF(G3040="Male",VLOOKUP(H3040,'Shoe size conversion table'!$B$6:$D$22,2),VLOOKUP(H3040,'Shoe size conversion table'!$J$6:$L$22,2))</f>
        <v>42-43</v>
      </c>
      <c r="J3040" s="12" t="n">
        <f aca="false">IF(G3040="Male",VLOOKUP(H3040,'Shoe size conversion table'!$B$6:$D$22,3),VLOOKUP(H3040,'Shoe size conversion table'!$J$6:$L$22,3))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MONTH(C3040:C18007)</f>
        <v>1</v>
      </c>
      <c r="O3040" s="8" t="n">
        <f aca="false">K3040*(1-L3040)</f>
        <v>134.1</v>
      </c>
    </row>
    <row r="3041" customFormat="false" ht="11.4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IF(G3041="Male",VLOOKUP(H3041,'Shoe size conversion table'!$B$6:$D$22,2),VLOOKUP(H3041,'Shoe size conversion table'!$J$6:$L$22,2))</f>
        <v>42</v>
      </c>
      <c r="J3041" s="12" t="n">
        <f aca="false">IF(G3041="Male",VLOOKUP(H3041,'Shoe size conversion table'!$B$6:$D$22,3),VLOOKUP(H3041,'Shoe size conversion table'!$J$6:$L$22,3))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MONTH(C3041:C18008)</f>
        <v>1</v>
      </c>
      <c r="O3041" s="8" t="n">
        <f aca="false">K3041*(1-L3041)</f>
        <v>179</v>
      </c>
    </row>
    <row r="3042" customFormat="false" ht="11.4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IF(G3042="Male",VLOOKUP(H3042,'Shoe size conversion table'!$B$6:$D$22,2),VLOOKUP(H3042,'Shoe size conversion table'!$J$6:$L$22,2))</f>
        <v>41</v>
      </c>
      <c r="J3042" s="12" t="n">
        <f aca="false">IF(G3042="Male",VLOOKUP(H3042,'Shoe size conversion table'!$B$6:$D$22,3),VLOOKUP(H3042,'Shoe size conversion table'!$J$6:$L$22,3))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MONTH(C3042:C18009)</f>
        <v>1</v>
      </c>
      <c r="O3042" s="8" t="n">
        <f aca="false">K3042*(1-L3042)</f>
        <v>103.2</v>
      </c>
    </row>
    <row r="3043" customFormat="false" ht="11.4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IF(G3043="Male",VLOOKUP(H3043,'Shoe size conversion table'!$B$6:$D$22,2),VLOOKUP(H3043,'Shoe size conversion table'!$J$6:$L$22,2))</f>
        <v>40</v>
      </c>
      <c r="J3043" s="12" t="n">
        <f aca="false">IF(G3043="Male",VLOOKUP(H3043,'Shoe size conversion table'!$B$6:$D$22,3),VLOOKUP(H3043,'Shoe size conversion table'!$J$6:$L$22,3))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MONTH(C3043:C18010)</f>
        <v>1</v>
      </c>
      <c r="O3043" s="8" t="n">
        <f aca="false">K3043*(1-L3043)</f>
        <v>161.1</v>
      </c>
    </row>
    <row r="3044" customFormat="false" ht="11.4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IF(G3044="Male",VLOOKUP(H3044,'Shoe size conversion table'!$B$6:$D$22,2),VLOOKUP(H3044,'Shoe size conversion table'!$J$6:$L$22,2))</f>
        <v>43</v>
      </c>
      <c r="J3044" s="12" t="n">
        <f aca="false">IF(G3044="Male",VLOOKUP(H3044,'Shoe size conversion table'!$B$6:$D$22,3),VLOOKUP(H3044,'Shoe size conversion table'!$J$6:$L$22,3))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MONTH(C3044:C18011)</f>
        <v>1</v>
      </c>
      <c r="O3044" s="8" t="n">
        <f aca="false">K3044*(1-L3044)</f>
        <v>84.5</v>
      </c>
    </row>
    <row r="3045" customFormat="false" ht="11.4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IF(G3045="Male",VLOOKUP(H3045,'Shoe size conversion table'!$B$6:$D$22,2),VLOOKUP(H3045,'Shoe size conversion table'!$J$6:$L$22,2))</f>
        <v>36-37</v>
      </c>
      <c r="J3045" s="12" t="n">
        <f aca="false">IF(G3045="Male",VLOOKUP(H3045,'Shoe size conversion table'!$B$6:$D$22,3),VLOOKUP(H3045,'Shoe size conversion table'!$J$6:$L$22,3))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MONTH(C3045:C18012)</f>
        <v>1</v>
      </c>
      <c r="O3045" s="8" t="n">
        <f aca="false">K3045*(1-L3045)</f>
        <v>169</v>
      </c>
    </row>
    <row r="3046" customFormat="false" ht="11.4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IF(G3046="Male",VLOOKUP(H3046,'Shoe size conversion table'!$B$6:$D$22,2),VLOOKUP(H3046,'Shoe size conversion table'!$J$6:$L$22,2))</f>
        <v>41</v>
      </c>
      <c r="J3046" s="12" t="n">
        <f aca="false">IF(G3046="Male",VLOOKUP(H3046,'Shoe size conversion table'!$B$6:$D$22,3),VLOOKUP(H3046,'Shoe size conversion table'!$J$6:$L$22,3))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MONTH(C3046:C18013)</f>
        <v>1</v>
      </c>
      <c r="O3046" s="8" t="n">
        <f aca="false">K3046*(1-L3046)</f>
        <v>129</v>
      </c>
    </row>
    <row r="3047" customFormat="false" ht="11.4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IF(G3047="Male",VLOOKUP(H3047,'Shoe size conversion table'!$B$6:$D$22,2),VLOOKUP(H3047,'Shoe size conversion table'!$J$6:$L$22,2))</f>
        <v>41</v>
      </c>
      <c r="J3047" s="12" t="n">
        <f aca="false">IF(G3047="Male",VLOOKUP(H3047,'Shoe size conversion table'!$B$6:$D$22,3),VLOOKUP(H3047,'Shoe size conversion table'!$J$6:$L$22,3))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MONTH(C3047:C18014)</f>
        <v>1</v>
      </c>
      <c r="O3047" s="8" t="n">
        <f aca="false">K3047*(1-L3047)</f>
        <v>152.1</v>
      </c>
    </row>
    <row r="3048" customFormat="false" ht="11.4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IF(G3048="Male",VLOOKUP(H3048,'Shoe size conversion table'!$B$6:$D$22,2),VLOOKUP(H3048,'Shoe size conversion table'!$J$6:$L$22,2))</f>
        <v>39</v>
      </c>
      <c r="J3048" s="12" t="n">
        <f aca="false">IF(G3048="Male",VLOOKUP(H3048,'Shoe size conversion table'!$B$6:$D$22,3),VLOOKUP(H3048,'Shoe size conversion table'!$J$6:$L$22,3))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MONTH(C3048:C18015)</f>
        <v>1</v>
      </c>
      <c r="O3048" s="8" t="n">
        <f aca="false">K3048*(1-L3048)</f>
        <v>132.3</v>
      </c>
    </row>
    <row r="3049" customFormat="false" ht="11.4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IF(G3049="Male",VLOOKUP(H3049,'Shoe size conversion table'!$B$6:$D$22,2),VLOOKUP(H3049,'Shoe size conversion table'!$J$6:$L$22,2))</f>
        <v>43</v>
      </c>
      <c r="J3049" s="12" t="n">
        <f aca="false">IF(G3049="Male",VLOOKUP(H3049,'Shoe size conversion table'!$B$6:$D$22,3),VLOOKUP(H3049,'Shoe size conversion table'!$J$6:$L$22,3))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MONTH(C3049:C18016)</f>
        <v>1</v>
      </c>
      <c r="O3049" s="8" t="n">
        <f aca="false">K3049*(1-L3049)</f>
        <v>189</v>
      </c>
    </row>
    <row r="3050" customFormat="false" ht="11.4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IF(G3050="Male",VLOOKUP(H3050,'Shoe size conversion table'!$B$6:$D$22,2),VLOOKUP(H3050,'Shoe size conversion table'!$J$6:$L$22,2))</f>
        <v>43</v>
      </c>
      <c r="J3050" s="12" t="n">
        <f aca="false">IF(G3050="Male",VLOOKUP(H3050,'Shoe size conversion table'!$B$6:$D$22,3),VLOOKUP(H3050,'Shoe size conversion table'!$J$6:$L$22,3))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MONTH(C3050:C18017)</f>
        <v>1</v>
      </c>
      <c r="O3050" s="8" t="n">
        <f aca="false">K3050*(1-L3050)</f>
        <v>159.2</v>
      </c>
    </row>
    <row r="3051" customFormat="false" ht="11.4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IF(G3051="Male",VLOOKUP(H3051,'Shoe size conversion table'!$B$6:$D$22,2),VLOOKUP(H3051,'Shoe size conversion table'!$J$6:$L$22,2))</f>
        <v>39</v>
      </c>
      <c r="J3051" s="12" t="n">
        <f aca="false">IF(G3051="Male",VLOOKUP(H3051,'Shoe size conversion table'!$B$6:$D$22,3),VLOOKUP(H3051,'Shoe size conversion table'!$J$6:$L$22,3))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MONTH(C3051:C18018)</f>
        <v>1</v>
      </c>
      <c r="O3051" s="8" t="n">
        <f aca="false">K3051*(1-L3051)</f>
        <v>179</v>
      </c>
    </row>
    <row r="3052" customFormat="false" ht="11.4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IF(G3052="Male",VLOOKUP(H3052,'Shoe size conversion table'!$B$6:$D$22,2),VLOOKUP(H3052,'Shoe size conversion table'!$J$6:$L$22,2))</f>
        <v>43</v>
      </c>
      <c r="J3052" s="12" t="n">
        <f aca="false">IF(G3052="Male",VLOOKUP(H3052,'Shoe size conversion table'!$B$6:$D$22,3),VLOOKUP(H3052,'Shoe size conversion table'!$J$6:$L$22,3))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MONTH(C3052:C18019)</f>
        <v>1</v>
      </c>
      <c r="O3052" s="8" t="n">
        <f aca="false">K3052*(1-L3052)</f>
        <v>139</v>
      </c>
    </row>
    <row r="3053" customFormat="false" ht="11.4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IF(G3053="Male",VLOOKUP(H3053,'Shoe size conversion table'!$B$6:$D$22,2),VLOOKUP(H3053,'Shoe size conversion table'!$J$6:$L$22,2))</f>
        <v>41</v>
      </c>
      <c r="J3053" s="12" t="n">
        <f aca="false">IF(G3053="Male",VLOOKUP(H3053,'Shoe size conversion table'!$B$6:$D$22,3),VLOOKUP(H3053,'Shoe size conversion table'!$J$6:$L$22,3))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MONTH(C3053:C18020)</f>
        <v>1</v>
      </c>
      <c r="O3053" s="8" t="n">
        <f aca="false">K3053*(1-L3053)</f>
        <v>169</v>
      </c>
    </row>
    <row r="3054" customFormat="false" ht="11.4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IF(G3054="Male",VLOOKUP(H3054,'Shoe size conversion table'!$B$6:$D$22,2),VLOOKUP(H3054,'Shoe size conversion table'!$J$6:$L$22,2))</f>
        <v>43-44</v>
      </c>
      <c r="J3054" s="12" t="n">
        <f aca="false">IF(G3054="Male",VLOOKUP(H3054,'Shoe size conversion table'!$B$6:$D$22,3),VLOOKUP(H3054,'Shoe size conversion table'!$J$6:$L$22,3))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MONTH(C3054:C18021)</f>
        <v>1</v>
      </c>
      <c r="O3054" s="8" t="n">
        <f aca="false">K3054*(1-L3054)</f>
        <v>103.2</v>
      </c>
    </row>
    <row r="3055" customFormat="false" ht="11.4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IF(G3055="Male",VLOOKUP(H3055,'Shoe size conversion table'!$B$6:$D$22,2),VLOOKUP(H3055,'Shoe size conversion table'!$J$6:$L$22,2))</f>
        <v>43</v>
      </c>
      <c r="J3055" s="12" t="n">
        <f aca="false">IF(G3055="Male",VLOOKUP(H3055,'Shoe size conversion table'!$B$6:$D$22,3),VLOOKUP(H3055,'Shoe size conversion table'!$J$6:$L$22,3))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MONTH(C3055:C18022)</f>
        <v>1</v>
      </c>
      <c r="O3055" s="8" t="n">
        <f aca="false">K3055*(1-L3055)</f>
        <v>84.5</v>
      </c>
    </row>
    <row r="3056" customFormat="false" ht="11.4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IF(G3056="Male",VLOOKUP(H3056,'Shoe size conversion table'!$B$6:$D$22,2),VLOOKUP(H3056,'Shoe size conversion table'!$J$6:$L$22,2))</f>
        <v>39</v>
      </c>
      <c r="J3056" s="12" t="n">
        <f aca="false">IF(G3056="Male",VLOOKUP(H3056,'Shoe size conversion table'!$B$6:$D$22,3),VLOOKUP(H3056,'Shoe size conversion table'!$J$6:$L$22,3))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MONTH(C3056:C18023)</f>
        <v>1</v>
      </c>
      <c r="O3056" s="8" t="n">
        <f aca="false">K3056*(1-L3056)</f>
        <v>149</v>
      </c>
    </row>
    <row r="3057" customFormat="false" ht="11.4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IF(G3057="Male",VLOOKUP(H3057,'Shoe size conversion table'!$B$6:$D$22,2),VLOOKUP(H3057,'Shoe size conversion table'!$J$6:$L$22,2))</f>
        <v>39-40</v>
      </c>
      <c r="J3057" s="12" t="n">
        <f aca="false">IF(G3057="Male",VLOOKUP(H3057,'Shoe size conversion table'!$B$6:$D$22,3),VLOOKUP(H3057,'Shoe size conversion table'!$J$6:$L$22,3))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MONTH(C3057:C18024)</f>
        <v>1</v>
      </c>
      <c r="O3057" s="8" t="n">
        <f aca="false">K3057*(1-L3057)</f>
        <v>129</v>
      </c>
    </row>
    <row r="3058" customFormat="false" ht="11.4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IF(G3058="Male",VLOOKUP(H3058,'Shoe size conversion table'!$B$6:$D$22,2),VLOOKUP(H3058,'Shoe size conversion table'!$J$6:$L$22,2))</f>
        <v>39</v>
      </c>
      <c r="J3058" s="12" t="n">
        <f aca="false">IF(G3058="Male",VLOOKUP(H3058,'Shoe size conversion table'!$B$6:$D$22,3),VLOOKUP(H3058,'Shoe size conversion table'!$J$6:$L$22,3))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MONTH(C3058:C18025)</f>
        <v>1</v>
      </c>
      <c r="O3058" s="8" t="n">
        <f aca="false">K3058*(1-L3058)</f>
        <v>139.3</v>
      </c>
    </row>
    <row r="3059" customFormat="false" ht="11.4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IF(G3059="Male",VLOOKUP(H3059,'Shoe size conversion table'!$B$6:$D$22,2),VLOOKUP(H3059,'Shoe size conversion table'!$J$6:$L$22,2))</f>
        <v>44</v>
      </c>
      <c r="J3059" s="12" t="n">
        <f aca="false">IF(G3059="Male",VLOOKUP(H3059,'Shoe size conversion table'!$B$6:$D$22,3),VLOOKUP(H3059,'Shoe size conversion table'!$J$6:$L$22,3))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MONTH(C3059:C18026)</f>
        <v>1</v>
      </c>
      <c r="O3059" s="8" t="n">
        <f aca="false">K3059*(1-L3059)</f>
        <v>111.2</v>
      </c>
    </row>
    <row r="3060" customFormat="false" ht="11.4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IF(G3060="Male",VLOOKUP(H3060,'Shoe size conversion table'!$B$6:$D$22,2),VLOOKUP(H3060,'Shoe size conversion table'!$J$6:$L$22,2))</f>
        <v>42-43</v>
      </c>
      <c r="J3060" s="12" t="n">
        <f aca="false">IF(G3060="Male",VLOOKUP(H3060,'Shoe size conversion table'!$B$6:$D$22,3),VLOOKUP(H3060,'Shoe size conversion table'!$J$6:$L$22,3))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MONTH(C3060:C18027)</f>
        <v>1</v>
      </c>
      <c r="O3060" s="8" t="n">
        <f aca="false">K3060*(1-L3060)</f>
        <v>69.5</v>
      </c>
    </row>
    <row r="3061" customFormat="false" ht="11.4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IF(G3061="Male",VLOOKUP(H3061,'Shoe size conversion table'!$B$6:$D$22,2),VLOOKUP(H3061,'Shoe size conversion table'!$J$6:$L$22,2))</f>
        <v>37-38</v>
      </c>
      <c r="J3061" s="12" t="n">
        <f aca="false">IF(G3061="Male",VLOOKUP(H3061,'Shoe size conversion table'!$B$6:$D$22,3),VLOOKUP(H3061,'Shoe size conversion table'!$J$6:$L$22,3))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MONTH(C3061:C18028)</f>
        <v>1</v>
      </c>
      <c r="O3061" s="8" t="n">
        <f aca="false">K3061*(1-L3061)</f>
        <v>104.3</v>
      </c>
    </row>
    <row r="3062" customFormat="false" ht="11.4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IF(G3062="Male",VLOOKUP(H3062,'Shoe size conversion table'!$B$6:$D$22,2),VLOOKUP(H3062,'Shoe size conversion table'!$J$6:$L$22,2))</f>
        <v>38</v>
      </c>
      <c r="J3062" s="12" t="n">
        <f aca="false">IF(G3062="Male",VLOOKUP(H3062,'Shoe size conversion table'!$B$6:$D$22,3),VLOOKUP(H3062,'Shoe size conversion table'!$J$6:$L$22,3))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MONTH(C3062:C18029)</f>
        <v>1</v>
      </c>
      <c r="O3062" s="8" t="n">
        <f aca="false">K3062*(1-L3062)</f>
        <v>139.3</v>
      </c>
    </row>
    <row r="3063" customFormat="false" ht="11.4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IF(G3063="Male",VLOOKUP(H3063,'Shoe size conversion table'!$B$6:$D$22,2),VLOOKUP(H3063,'Shoe size conversion table'!$J$6:$L$22,2))</f>
        <v>38-39</v>
      </c>
      <c r="J3063" s="12" t="n">
        <f aca="false">IF(G3063="Male",VLOOKUP(H3063,'Shoe size conversion table'!$B$6:$D$22,3),VLOOKUP(H3063,'Shoe size conversion table'!$J$6:$L$22,3))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MONTH(C3063:C18030)</f>
        <v>2</v>
      </c>
      <c r="O3063" s="8" t="n">
        <f aca="false">K3063*(1-L3063)</f>
        <v>152.1</v>
      </c>
    </row>
    <row r="3064" customFormat="false" ht="11.4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IF(G3064="Male",VLOOKUP(H3064,'Shoe size conversion table'!$B$6:$D$22,2),VLOOKUP(H3064,'Shoe size conversion table'!$J$6:$L$22,2))</f>
        <v>43</v>
      </c>
      <c r="J3064" s="12" t="n">
        <f aca="false">IF(G3064="Male",VLOOKUP(H3064,'Shoe size conversion table'!$B$6:$D$22,3),VLOOKUP(H3064,'Shoe size conversion table'!$J$6:$L$22,3))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MONTH(C3064:C18031)</f>
        <v>2</v>
      </c>
      <c r="O3064" s="8" t="n">
        <f aca="false">K3064*(1-L3064)</f>
        <v>169</v>
      </c>
    </row>
    <row r="3065" customFormat="false" ht="11.4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IF(G3065="Male",VLOOKUP(H3065,'Shoe size conversion table'!$B$6:$D$22,2),VLOOKUP(H3065,'Shoe size conversion table'!$J$6:$L$22,2))</f>
        <v>38-39</v>
      </c>
      <c r="J3065" s="12" t="n">
        <f aca="false">IF(G3065="Male",VLOOKUP(H3065,'Shoe size conversion table'!$B$6:$D$22,3),VLOOKUP(H3065,'Shoe size conversion table'!$J$6:$L$22,3))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MONTH(C3065:C18032)</f>
        <v>2</v>
      </c>
      <c r="O3065" s="8" t="n">
        <f aca="false">K3065*(1-L3065)</f>
        <v>149</v>
      </c>
    </row>
    <row r="3066" customFormat="false" ht="11.4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IF(G3066="Male",VLOOKUP(H3066,'Shoe size conversion table'!$B$6:$D$22,2),VLOOKUP(H3066,'Shoe size conversion table'!$J$6:$L$22,2))</f>
        <v>41</v>
      </c>
      <c r="J3066" s="12" t="n">
        <f aca="false">IF(G3066="Male",VLOOKUP(H3066,'Shoe size conversion table'!$B$6:$D$22,3),VLOOKUP(H3066,'Shoe size conversion table'!$J$6:$L$22,3))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MONTH(C3066:C18033)</f>
        <v>2</v>
      </c>
      <c r="O3066" s="8" t="n">
        <f aca="false">K3066*(1-L3066)</f>
        <v>143.2</v>
      </c>
    </row>
    <row r="3067" customFormat="false" ht="11.4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IF(G3067="Male",VLOOKUP(H3067,'Shoe size conversion table'!$B$6:$D$22,2),VLOOKUP(H3067,'Shoe size conversion table'!$J$6:$L$22,2))</f>
        <v>36-37</v>
      </c>
      <c r="J3067" s="12" t="n">
        <f aca="false">IF(G3067="Male",VLOOKUP(H3067,'Shoe size conversion table'!$B$6:$D$22,3),VLOOKUP(H3067,'Shoe size conversion table'!$J$6:$L$22,3))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MONTH(C3067:C18034)</f>
        <v>2</v>
      </c>
      <c r="O3067" s="8" t="n">
        <f aca="false">K3067*(1-L3067)</f>
        <v>169</v>
      </c>
    </row>
    <row r="3068" customFormat="false" ht="11.4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IF(G3068="Male",VLOOKUP(H3068,'Shoe size conversion table'!$B$6:$D$22,2),VLOOKUP(H3068,'Shoe size conversion table'!$J$6:$L$22,2))</f>
        <v>41</v>
      </c>
      <c r="J3068" s="12" t="n">
        <f aca="false">IF(G3068="Male",VLOOKUP(H3068,'Shoe size conversion table'!$B$6:$D$22,3),VLOOKUP(H3068,'Shoe size conversion table'!$J$6:$L$22,3))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MONTH(C3068:C18035)</f>
        <v>2</v>
      </c>
      <c r="O3068" s="8" t="n">
        <f aca="false">K3068*(1-L3068)</f>
        <v>149</v>
      </c>
    </row>
    <row r="3069" customFormat="false" ht="11.4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IF(G3069="Male",VLOOKUP(H3069,'Shoe size conversion table'!$B$6:$D$22,2),VLOOKUP(H3069,'Shoe size conversion table'!$J$6:$L$22,2))</f>
        <v>40</v>
      </c>
      <c r="J3069" s="12" t="n">
        <f aca="false">IF(G3069="Male",VLOOKUP(H3069,'Shoe size conversion table'!$B$6:$D$22,3),VLOOKUP(H3069,'Shoe size conversion table'!$J$6:$L$22,3))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MONTH(C3069:C18036)</f>
        <v>2</v>
      </c>
      <c r="O3069" s="8" t="n">
        <f aca="false">K3069*(1-L3069)</f>
        <v>161.1</v>
      </c>
    </row>
    <row r="3070" customFormat="false" ht="11.4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IF(G3070="Male",VLOOKUP(H3070,'Shoe size conversion table'!$B$6:$D$22,2),VLOOKUP(H3070,'Shoe size conversion table'!$J$6:$L$22,2))</f>
        <v>43-44</v>
      </c>
      <c r="J3070" s="12" t="n">
        <f aca="false">IF(G3070="Male",VLOOKUP(H3070,'Shoe size conversion table'!$B$6:$D$22,3),VLOOKUP(H3070,'Shoe size conversion table'!$J$6:$L$22,3))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MONTH(C3070:C18037)</f>
        <v>2</v>
      </c>
      <c r="O3070" s="8" t="n">
        <f aca="false">K3070*(1-L3070)</f>
        <v>103.2</v>
      </c>
    </row>
    <row r="3071" customFormat="false" ht="11.4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IF(G3071="Male",VLOOKUP(H3071,'Shoe size conversion table'!$B$6:$D$22,2),VLOOKUP(H3071,'Shoe size conversion table'!$J$6:$L$22,2))</f>
        <v>39</v>
      </c>
      <c r="J3071" s="12" t="n">
        <f aca="false">IF(G3071="Male",VLOOKUP(H3071,'Shoe size conversion table'!$B$6:$D$22,3),VLOOKUP(H3071,'Shoe size conversion table'!$J$6:$L$22,3))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MONTH(C3071:C18038)</f>
        <v>2</v>
      </c>
      <c r="O3071" s="8" t="n">
        <f aca="false">K3071*(1-L3071)</f>
        <v>132.3</v>
      </c>
    </row>
    <row r="3072" customFormat="false" ht="11.4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IF(G3072="Male",VLOOKUP(H3072,'Shoe size conversion table'!$B$6:$D$22,2),VLOOKUP(H3072,'Shoe size conversion table'!$J$6:$L$22,2))</f>
        <v>39</v>
      </c>
      <c r="J3072" s="12" t="n">
        <f aca="false">IF(G3072="Male",VLOOKUP(H3072,'Shoe size conversion table'!$B$6:$D$22,3),VLOOKUP(H3072,'Shoe size conversion table'!$J$6:$L$22,3))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MONTH(C3072:C18039)</f>
        <v>2</v>
      </c>
      <c r="O3072" s="8" t="n">
        <f aca="false">K3072*(1-L3072)</f>
        <v>161.1</v>
      </c>
    </row>
    <row r="3073" customFormat="false" ht="11.4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IF(G3073="Male",VLOOKUP(H3073,'Shoe size conversion table'!$B$6:$D$22,2),VLOOKUP(H3073,'Shoe size conversion table'!$J$6:$L$22,2))</f>
        <v>42-43</v>
      </c>
      <c r="J3073" s="12" t="n">
        <f aca="false">IF(G3073="Male",VLOOKUP(H3073,'Shoe size conversion table'!$B$6:$D$22,3),VLOOKUP(H3073,'Shoe size conversion table'!$J$6:$L$22,3))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MONTH(C3073:C18040)</f>
        <v>2</v>
      </c>
      <c r="O3073" s="8" t="n">
        <f aca="false">K3073*(1-L3073)</f>
        <v>189</v>
      </c>
    </row>
    <row r="3074" customFormat="false" ht="11.4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IF(G3074="Male",VLOOKUP(H3074,'Shoe size conversion table'!$B$6:$D$22,2),VLOOKUP(H3074,'Shoe size conversion table'!$J$6:$L$22,2))</f>
        <v>38-39</v>
      </c>
      <c r="J3074" s="12" t="n">
        <f aca="false">IF(G3074="Male",VLOOKUP(H3074,'Shoe size conversion table'!$B$6:$D$22,3),VLOOKUP(H3074,'Shoe size conversion table'!$J$6:$L$22,3))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MONTH(C3074:C18041)</f>
        <v>2</v>
      </c>
      <c r="O3074" s="8" t="n">
        <f aca="false">K3074*(1-L3074)</f>
        <v>90.3</v>
      </c>
    </row>
    <row r="3075" customFormat="false" ht="11.4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IF(G3075="Male",VLOOKUP(H3075,'Shoe size conversion table'!$B$6:$D$22,2),VLOOKUP(H3075,'Shoe size conversion table'!$J$6:$L$22,2))</f>
        <v>39-40</v>
      </c>
      <c r="J3075" s="12" t="n">
        <f aca="false">IF(G3075="Male",VLOOKUP(H3075,'Shoe size conversion table'!$B$6:$D$22,3),VLOOKUP(H3075,'Shoe size conversion table'!$J$6:$L$22,3))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MONTH(C3075:C18042)</f>
        <v>2</v>
      </c>
      <c r="O3075" s="8" t="n">
        <f aca="false">K3075*(1-L3075)</f>
        <v>143.2</v>
      </c>
    </row>
    <row r="3076" customFormat="false" ht="11.4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IF(G3076="Male",VLOOKUP(H3076,'Shoe size conversion table'!$B$6:$D$22,2),VLOOKUP(H3076,'Shoe size conversion table'!$J$6:$L$22,2))</f>
        <v>42</v>
      </c>
      <c r="J3076" s="12" t="n">
        <f aca="false">IF(G3076="Male",VLOOKUP(H3076,'Shoe size conversion table'!$B$6:$D$22,3),VLOOKUP(H3076,'Shoe size conversion table'!$J$6:$L$22,3))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MONTH(C3076:C18043)</f>
        <v>2</v>
      </c>
      <c r="O3076" s="8" t="n">
        <f aca="false">K3076*(1-L3076)</f>
        <v>149</v>
      </c>
    </row>
    <row r="3077" customFormat="false" ht="11.4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IF(G3077="Male",VLOOKUP(H3077,'Shoe size conversion table'!$B$6:$D$22,2),VLOOKUP(H3077,'Shoe size conversion table'!$J$6:$L$22,2))</f>
        <v>39</v>
      </c>
      <c r="J3077" s="12" t="n">
        <f aca="false">IF(G3077="Male",VLOOKUP(H3077,'Shoe size conversion table'!$B$6:$D$22,3),VLOOKUP(H3077,'Shoe size conversion table'!$J$6:$L$22,3))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MONTH(C3077:C18044)</f>
        <v>2</v>
      </c>
      <c r="O3077" s="8" t="n">
        <f aca="false">K3077*(1-L3077)</f>
        <v>152.1</v>
      </c>
    </row>
    <row r="3078" customFormat="false" ht="11.4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IF(G3078="Male",VLOOKUP(H3078,'Shoe size conversion table'!$B$6:$D$22,2),VLOOKUP(H3078,'Shoe size conversion table'!$J$6:$L$22,2))</f>
        <v>42</v>
      </c>
      <c r="J3078" s="12" t="n">
        <f aca="false">IF(G3078="Male",VLOOKUP(H3078,'Shoe size conversion table'!$B$6:$D$22,3),VLOOKUP(H3078,'Shoe size conversion table'!$J$6:$L$22,3))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MONTH(C3078:C18045)</f>
        <v>2</v>
      </c>
      <c r="O3078" s="8" t="n">
        <f aca="false">K3078*(1-L3078)</f>
        <v>104.3</v>
      </c>
    </row>
    <row r="3079" customFormat="false" ht="11.4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IF(G3079="Male",VLOOKUP(H3079,'Shoe size conversion table'!$B$6:$D$22,2),VLOOKUP(H3079,'Shoe size conversion table'!$J$6:$L$22,2))</f>
        <v>41</v>
      </c>
      <c r="J3079" s="12" t="n">
        <f aca="false">IF(G3079="Male",VLOOKUP(H3079,'Shoe size conversion table'!$B$6:$D$22,3),VLOOKUP(H3079,'Shoe size conversion table'!$J$6:$L$22,3))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MONTH(C3079:C18046)</f>
        <v>2</v>
      </c>
      <c r="O3079" s="8" t="n">
        <f aca="false">K3079*(1-L3079)</f>
        <v>143.2</v>
      </c>
    </row>
    <row r="3080" customFormat="false" ht="11.4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IF(G3080="Male",VLOOKUP(H3080,'Shoe size conversion table'!$B$6:$D$22,2),VLOOKUP(H3080,'Shoe size conversion table'!$J$6:$L$22,2))</f>
        <v>41</v>
      </c>
      <c r="J3080" s="12" t="n">
        <f aca="false">IF(G3080="Male",VLOOKUP(H3080,'Shoe size conversion table'!$B$6:$D$22,3),VLOOKUP(H3080,'Shoe size conversion table'!$J$6:$L$22,3))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MONTH(C3080:C18047)</f>
        <v>2</v>
      </c>
      <c r="O3080" s="8" t="n">
        <f aca="false">K3080*(1-L3080)</f>
        <v>169</v>
      </c>
    </row>
    <row r="3081" customFormat="false" ht="11.4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IF(G3081="Male",VLOOKUP(H3081,'Shoe size conversion table'!$B$6:$D$22,2),VLOOKUP(H3081,'Shoe size conversion table'!$J$6:$L$22,2))</f>
        <v>39-40</v>
      </c>
      <c r="J3081" s="12" t="n">
        <f aca="false">IF(G3081="Male",VLOOKUP(H3081,'Shoe size conversion table'!$B$6:$D$22,3),VLOOKUP(H3081,'Shoe size conversion table'!$J$6:$L$22,3))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MONTH(C3081:C18048)</f>
        <v>2</v>
      </c>
      <c r="O3081" s="8" t="n">
        <f aca="false">K3081*(1-L3081)</f>
        <v>159</v>
      </c>
    </row>
    <row r="3082" customFormat="false" ht="11.4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IF(G3082="Male",VLOOKUP(H3082,'Shoe size conversion table'!$B$6:$D$22,2),VLOOKUP(H3082,'Shoe size conversion table'!$J$6:$L$22,2))</f>
        <v>42-43</v>
      </c>
      <c r="J3082" s="12" t="n">
        <f aca="false">IF(G3082="Male",VLOOKUP(H3082,'Shoe size conversion table'!$B$6:$D$22,3),VLOOKUP(H3082,'Shoe size conversion table'!$J$6:$L$22,3))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MONTH(C3082:C18049)</f>
        <v>2</v>
      </c>
      <c r="O3082" s="8" t="n">
        <f aca="false">K3082*(1-L3082)</f>
        <v>189</v>
      </c>
    </row>
    <row r="3083" customFormat="false" ht="11.4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IF(G3083="Male",VLOOKUP(H3083,'Shoe size conversion table'!$B$6:$D$22,2),VLOOKUP(H3083,'Shoe size conversion table'!$J$6:$L$22,2))</f>
        <v>35</v>
      </c>
      <c r="J3083" s="12" t="n">
        <f aca="false">IF(G3083="Male",VLOOKUP(H3083,'Shoe size conversion table'!$B$6:$D$22,3),VLOOKUP(H3083,'Shoe size conversion table'!$J$6:$L$22,3))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MONTH(C3083:C18050)</f>
        <v>2</v>
      </c>
      <c r="O3083" s="8" t="n">
        <f aca="false">K3083*(1-L3083)</f>
        <v>103.2</v>
      </c>
    </row>
    <row r="3084" customFormat="false" ht="11.4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IF(G3084="Male",VLOOKUP(H3084,'Shoe size conversion table'!$B$6:$D$22,2),VLOOKUP(H3084,'Shoe size conversion table'!$J$6:$L$22,2))</f>
        <v>41-42</v>
      </c>
      <c r="J3084" s="12" t="n">
        <f aca="false">IF(G3084="Male",VLOOKUP(H3084,'Shoe size conversion table'!$B$6:$D$22,3),VLOOKUP(H3084,'Shoe size conversion table'!$J$6:$L$22,3))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MONTH(C3084:C18051)</f>
        <v>2</v>
      </c>
      <c r="O3084" s="8" t="n">
        <f aca="false">K3084*(1-L3084)</f>
        <v>94.5</v>
      </c>
    </row>
    <row r="3085" customFormat="false" ht="11.4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IF(G3085="Male",VLOOKUP(H3085,'Shoe size conversion table'!$B$6:$D$22,2),VLOOKUP(H3085,'Shoe size conversion table'!$J$6:$L$22,2))</f>
        <v>39</v>
      </c>
      <c r="J3085" s="12" t="n">
        <f aca="false">IF(G3085="Male",VLOOKUP(H3085,'Shoe size conversion table'!$B$6:$D$22,3),VLOOKUP(H3085,'Shoe size conversion table'!$J$6:$L$22,3))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MONTH(C3085:C18052)</f>
        <v>2</v>
      </c>
      <c r="O3085" s="8" t="n">
        <f aca="false">K3085*(1-L3085)</f>
        <v>189</v>
      </c>
    </row>
    <row r="3086" customFormat="false" ht="11.4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IF(G3086="Male",VLOOKUP(H3086,'Shoe size conversion table'!$B$6:$D$22,2),VLOOKUP(H3086,'Shoe size conversion table'!$J$6:$L$22,2))</f>
        <v>42</v>
      </c>
      <c r="J3086" s="12" t="n">
        <f aca="false">IF(G3086="Male",VLOOKUP(H3086,'Shoe size conversion table'!$B$6:$D$22,3),VLOOKUP(H3086,'Shoe size conversion table'!$J$6:$L$22,3))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MONTH(C3086:C18053)</f>
        <v>2</v>
      </c>
      <c r="O3086" s="8" t="n">
        <f aca="false">K3086*(1-L3086)</f>
        <v>169</v>
      </c>
    </row>
    <row r="3087" customFormat="false" ht="11.4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IF(G3087="Male",VLOOKUP(H3087,'Shoe size conversion table'!$B$6:$D$22,2),VLOOKUP(H3087,'Shoe size conversion table'!$J$6:$L$22,2))</f>
        <v>43-44</v>
      </c>
      <c r="J3087" s="12" t="n">
        <f aca="false">IF(G3087="Male",VLOOKUP(H3087,'Shoe size conversion table'!$B$6:$D$22,3),VLOOKUP(H3087,'Shoe size conversion table'!$J$6:$L$22,3))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MONTH(C3087:C18054)</f>
        <v>2</v>
      </c>
      <c r="O3087" s="8" t="n">
        <f aca="false">K3087*(1-L3087)</f>
        <v>149</v>
      </c>
    </row>
    <row r="3088" customFormat="false" ht="11.4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IF(G3088="Male",VLOOKUP(H3088,'Shoe size conversion table'!$B$6:$D$22,2),VLOOKUP(H3088,'Shoe size conversion table'!$J$6:$L$22,2))</f>
        <v>42-43</v>
      </c>
      <c r="J3088" s="12" t="n">
        <f aca="false">IF(G3088="Male",VLOOKUP(H3088,'Shoe size conversion table'!$B$6:$D$22,3),VLOOKUP(H3088,'Shoe size conversion table'!$J$6:$L$22,3))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MONTH(C3088:C18055)</f>
        <v>2</v>
      </c>
      <c r="O3088" s="8" t="n">
        <f aca="false">K3088*(1-L3088)</f>
        <v>199</v>
      </c>
    </row>
    <row r="3089" customFormat="false" ht="11.4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IF(G3089="Male",VLOOKUP(H3089,'Shoe size conversion table'!$B$6:$D$22,2),VLOOKUP(H3089,'Shoe size conversion table'!$J$6:$L$22,2))</f>
        <v>43</v>
      </c>
      <c r="J3089" s="12" t="n">
        <f aca="false">IF(G3089="Male",VLOOKUP(H3089,'Shoe size conversion table'!$B$6:$D$22,3),VLOOKUP(H3089,'Shoe size conversion table'!$J$6:$L$22,3))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MONTH(C3089:C18056)</f>
        <v>2</v>
      </c>
      <c r="O3089" s="8" t="n">
        <f aca="false">K3089*(1-L3089)</f>
        <v>179</v>
      </c>
    </row>
    <row r="3090" customFormat="false" ht="11.4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IF(G3090="Male",VLOOKUP(H3090,'Shoe size conversion table'!$B$6:$D$22,2),VLOOKUP(H3090,'Shoe size conversion table'!$J$6:$L$22,2))</f>
        <v>38-39</v>
      </c>
      <c r="J3090" s="12" t="n">
        <f aca="false">IF(G3090="Male",VLOOKUP(H3090,'Shoe size conversion table'!$B$6:$D$22,3),VLOOKUP(H3090,'Shoe size conversion table'!$J$6:$L$22,3))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MONTH(C3090:C18057)</f>
        <v>2</v>
      </c>
      <c r="O3090" s="8" t="n">
        <f aca="false">K3090*(1-L3090)</f>
        <v>143.2</v>
      </c>
    </row>
    <row r="3091" customFormat="false" ht="11.4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IF(G3091="Male",VLOOKUP(H3091,'Shoe size conversion table'!$B$6:$D$22,2),VLOOKUP(H3091,'Shoe size conversion table'!$J$6:$L$22,2))</f>
        <v>42-43</v>
      </c>
      <c r="J3091" s="12" t="n">
        <f aca="false">IF(G3091="Male",VLOOKUP(H3091,'Shoe size conversion table'!$B$6:$D$22,3),VLOOKUP(H3091,'Shoe size conversion table'!$J$6:$L$22,3))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MONTH(C3091:C18058)</f>
        <v>2</v>
      </c>
      <c r="O3091" s="8" t="n">
        <f aca="false">K3091*(1-L3091)</f>
        <v>143.2</v>
      </c>
    </row>
    <row r="3092" customFormat="false" ht="11.4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IF(G3092="Male",VLOOKUP(H3092,'Shoe size conversion table'!$B$6:$D$22,2),VLOOKUP(H3092,'Shoe size conversion table'!$J$6:$L$22,2))</f>
        <v>41-42</v>
      </c>
      <c r="J3092" s="12" t="n">
        <f aca="false">IF(G3092="Male",VLOOKUP(H3092,'Shoe size conversion table'!$B$6:$D$22,3),VLOOKUP(H3092,'Shoe size conversion table'!$J$6:$L$22,3))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MONTH(C3092:C18059)</f>
        <v>2</v>
      </c>
      <c r="O3092" s="8" t="n">
        <f aca="false">K3092*(1-L3092)</f>
        <v>152.1</v>
      </c>
    </row>
    <row r="3093" customFormat="false" ht="11.4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IF(G3093="Male",VLOOKUP(H3093,'Shoe size conversion table'!$B$6:$D$22,2),VLOOKUP(H3093,'Shoe size conversion table'!$J$6:$L$22,2))</f>
        <v>43</v>
      </c>
      <c r="J3093" s="12" t="n">
        <f aca="false">IF(G3093="Male",VLOOKUP(H3093,'Shoe size conversion table'!$B$6:$D$22,3),VLOOKUP(H3093,'Shoe size conversion table'!$J$6:$L$22,3))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MONTH(C3093:C18060)</f>
        <v>2</v>
      </c>
      <c r="O3093" s="8" t="n">
        <f aca="false">K3093*(1-L3093)</f>
        <v>125.3</v>
      </c>
    </row>
    <row r="3094" customFormat="false" ht="11.4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IF(G3094="Male",VLOOKUP(H3094,'Shoe size conversion table'!$B$6:$D$22,2),VLOOKUP(H3094,'Shoe size conversion table'!$J$6:$L$22,2))</f>
        <v>40-41</v>
      </c>
      <c r="J3094" s="12" t="n">
        <f aca="false">IF(G3094="Male",VLOOKUP(H3094,'Shoe size conversion table'!$B$6:$D$22,3),VLOOKUP(H3094,'Shoe size conversion table'!$J$6:$L$22,3))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MONTH(C3094:C18061)</f>
        <v>2</v>
      </c>
      <c r="O3094" s="8" t="n">
        <f aca="false">K3094*(1-L3094)</f>
        <v>97.3</v>
      </c>
    </row>
    <row r="3095" customFormat="false" ht="11.4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IF(G3095="Male",VLOOKUP(H3095,'Shoe size conversion table'!$B$6:$D$22,2),VLOOKUP(H3095,'Shoe size conversion table'!$J$6:$L$22,2))</f>
        <v>37-38</v>
      </c>
      <c r="J3095" s="12" t="n">
        <f aca="false">IF(G3095="Male",VLOOKUP(H3095,'Shoe size conversion table'!$B$6:$D$22,3),VLOOKUP(H3095,'Shoe size conversion table'!$J$6:$L$22,3))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MONTH(C3095:C18062)</f>
        <v>2</v>
      </c>
      <c r="O3095" s="8" t="n">
        <f aca="false">K3095*(1-L3095)</f>
        <v>104.3</v>
      </c>
    </row>
    <row r="3096" customFormat="false" ht="11.4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IF(G3096="Male",VLOOKUP(H3096,'Shoe size conversion table'!$B$6:$D$22,2),VLOOKUP(H3096,'Shoe size conversion table'!$J$6:$L$22,2))</f>
        <v>38-39</v>
      </c>
      <c r="J3096" s="12" t="n">
        <f aca="false">IF(G3096="Male",VLOOKUP(H3096,'Shoe size conversion table'!$B$6:$D$22,3),VLOOKUP(H3096,'Shoe size conversion table'!$J$6:$L$22,3))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MONTH(C3096:C18063)</f>
        <v>2</v>
      </c>
      <c r="O3096" s="8" t="n">
        <f aca="false">K3096*(1-L3096)</f>
        <v>159</v>
      </c>
    </row>
    <row r="3097" customFormat="false" ht="11.4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IF(G3097="Male",VLOOKUP(H3097,'Shoe size conversion table'!$B$6:$D$22,2),VLOOKUP(H3097,'Shoe size conversion table'!$J$6:$L$22,2))</f>
        <v>42-43</v>
      </c>
      <c r="J3097" s="12" t="n">
        <f aca="false">IF(G3097="Male",VLOOKUP(H3097,'Shoe size conversion table'!$B$6:$D$22,3),VLOOKUP(H3097,'Shoe size conversion table'!$J$6:$L$22,3))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MONTH(C3097:C18064)</f>
        <v>2</v>
      </c>
      <c r="O3097" s="8" t="n">
        <f aca="false">K3097*(1-L3097)</f>
        <v>125.3</v>
      </c>
    </row>
    <row r="3098" customFormat="false" ht="11.4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IF(G3098="Male",VLOOKUP(H3098,'Shoe size conversion table'!$B$6:$D$22,2),VLOOKUP(H3098,'Shoe size conversion table'!$J$6:$L$22,2))</f>
        <v>35</v>
      </c>
      <c r="J3098" s="12" t="n">
        <f aca="false">IF(G3098="Male",VLOOKUP(H3098,'Shoe size conversion table'!$B$6:$D$22,3),VLOOKUP(H3098,'Shoe size conversion table'!$J$6:$L$22,3))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MONTH(C3098:C18065)</f>
        <v>2</v>
      </c>
      <c r="O3098" s="8" t="n">
        <f aca="false">K3098*(1-L3098)</f>
        <v>159</v>
      </c>
    </row>
    <row r="3099" customFormat="false" ht="11.4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IF(G3099="Male",VLOOKUP(H3099,'Shoe size conversion table'!$B$6:$D$22,2),VLOOKUP(H3099,'Shoe size conversion table'!$J$6:$L$22,2))</f>
        <v>43</v>
      </c>
      <c r="J3099" s="12" t="n">
        <f aca="false">IF(G3099="Male",VLOOKUP(H3099,'Shoe size conversion table'!$B$6:$D$22,3),VLOOKUP(H3099,'Shoe size conversion table'!$J$6:$L$22,3))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MONTH(C3099:C18066)</f>
        <v>2</v>
      </c>
      <c r="O3099" s="8" t="n">
        <f aca="false">K3099*(1-L3099)</f>
        <v>159</v>
      </c>
    </row>
    <row r="3100" customFormat="false" ht="11.4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IF(G3100="Male",VLOOKUP(H3100,'Shoe size conversion table'!$B$6:$D$22,2),VLOOKUP(H3100,'Shoe size conversion table'!$J$6:$L$22,2))</f>
        <v>42-43</v>
      </c>
      <c r="J3100" s="12" t="n">
        <f aca="false">IF(G3100="Male",VLOOKUP(H3100,'Shoe size conversion table'!$B$6:$D$22,3),VLOOKUP(H3100,'Shoe size conversion table'!$J$6:$L$22,3))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MONTH(C3100:C18067)</f>
        <v>2</v>
      </c>
      <c r="O3100" s="8" t="n">
        <f aca="false">K3100*(1-L3100)</f>
        <v>152.1</v>
      </c>
    </row>
    <row r="3101" customFormat="false" ht="11.4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IF(G3101="Male",VLOOKUP(H3101,'Shoe size conversion table'!$B$6:$D$22,2),VLOOKUP(H3101,'Shoe size conversion table'!$J$6:$L$22,2))</f>
        <v>39-40</v>
      </c>
      <c r="J3101" s="12" t="n">
        <f aca="false">IF(G3101="Male",VLOOKUP(H3101,'Shoe size conversion table'!$B$6:$D$22,3),VLOOKUP(H3101,'Shoe size conversion table'!$J$6:$L$22,3))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MONTH(C3101:C18068)</f>
        <v>2</v>
      </c>
      <c r="O3101" s="8" t="n">
        <f aca="false">K3101*(1-L3101)</f>
        <v>94.5</v>
      </c>
    </row>
    <row r="3102" customFormat="false" ht="11.4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IF(G3102="Male",VLOOKUP(H3102,'Shoe size conversion table'!$B$6:$D$22,2),VLOOKUP(H3102,'Shoe size conversion table'!$J$6:$L$22,2))</f>
        <v>40-41</v>
      </c>
      <c r="J3102" s="12" t="n">
        <f aca="false">IF(G3102="Male",VLOOKUP(H3102,'Shoe size conversion table'!$B$6:$D$22,3),VLOOKUP(H3102,'Shoe size conversion table'!$J$6:$L$22,3))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MONTH(C3102:C18069)</f>
        <v>2</v>
      </c>
      <c r="O3102" s="8" t="n">
        <f aca="false">K3102*(1-L3102)</f>
        <v>134.1</v>
      </c>
    </row>
    <row r="3103" customFormat="false" ht="11.4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IF(G3103="Male",VLOOKUP(H3103,'Shoe size conversion table'!$B$6:$D$22,2),VLOOKUP(H3103,'Shoe size conversion table'!$J$6:$L$22,2))</f>
        <v>42-43</v>
      </c>
      <c r="J3103" s="12" t="n">
        <f aca="false">IF(G3103="Male",VLOOKUP(H3103,'Shoe size conversion table'!$B$6:$D$22,3),VLOOKUP(H3103,'Shoe size conversion table'!$J$6:$L$22,3))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MONTH(C3103:C18070)</f>
        <v>2</v>
      </c>
      <c r="O3103" s="8" t="n">
        <f aca="false">K3103*(1-L3103)</f>
        <v>104.3</v>
      </c>
    </row>
    <row r="3104" customFormat="false" ht="11.4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IF(G3104="Male",VLOOKUP(H3104,'Shoe size conversion table'!$B$6:$D$22,2),VLOOKUP(H3104,'Shoe size conversion table'!$J$6:$L$22,2))</f>
        <v>44</v>
      </c>
      <c r="J3104" s="12" t="n">
        <f aca="false">IF(G3104="Male",VLOOKUP(H3104,'Shoe size conversion table'!$B$6:$D$22,3),VLOOKUP(H3104,'Shoe size conversion table'!$J$6:$L$22,3))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MONTH(C3104:C18071)</f>
        <v>2</v>
      </c>
      <c r="O3104" s="8" t="n">
        <f aca="false">K3104*(1-L3104)</f>
        <v>111.2</v>
      </c>
    </row>
    <row r="3105" customFormat="false" ht="11.4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IF(G3105="Male",VLOOKUP(H3105,'Shoe size conversion table'!$B$6:$D$22,2),VLOOKUP(H3105,'Shoe size conversion table'!$J$6:$L$22,2))</f>
        <v>42</v>
      </c>
      <c r="J3105" s="12" t="n">
        <f aca="false">IF(G3105="Male",VLOOKUP(H3105,'Shoe size conversion table'!$B$6:$D$22,3),VLOOKUP(H3105,'Shoe size conversion table'!$J$6:$L$22,3))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MONTH(C3105:C18072)</f>
        <v>2</v>
      </c>
      <c r="O3105" s="8" t="n">
        <f aca="false">K3105*(1-L3105)</f>
        <v>159.2</v>
      </c>
    </row>
    <row r="3106" customFormat="false" ht="11.4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IF(G3106="Male",VLOOKUP(H3106,'Shoe size conversion table'!$B$6:$D$22,2),VLOOKUP(H3106,'Shoe size conversion table'!$J$6:$L$22,2))</f>
        <v>44</v>
      </c>
      <c r="J3106" s="12" t="n">
        <f aca="false">IF(G3106="Male",VLOOKUP(H3106,'Shoe size conversion table'!$B$6:$D$22,3),VLOOKUP(H3106,'Shoe size conversion table'!$J$6:$L$22,3))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MONTH(C3106:C18073)</f>
        <v>2</v>
      </c>
      <c r="O3106" s="8" t="n">
        <f aca="false">K3106*(1-L3106)</f>
        <v>125.3</v>
      </c>
    </row>
    <row r="3107" customFormat="false" ht="11.4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IF(G3107="Male",VLOOKUP(H3107,'Shoe size conversion table'!$B$6:$D$22,2),VLOOKUP(H3107,'Shoe size conversion table'!$J$6:$L$22,2))</f>
        <v>38</v>
      </c>
      <c r="J3107" s="12" t="n">
        <f aca="false">IF(G3107="Male",VLOOKUP(H3107,'Shoe size conversion table'!$B$6:$D$22,3),VLOOKUP(H3107,'Shoe size conversion table'!$J$6:$L$22,3))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MONTH(C3107:C18074)</f>
        <v>2</v>
      </c>
      <c r="O3107" s="8" t="n">
        <f aca="false">K3107*(1-L3107)</f>
        <v>179</v>
      </c>
    </row>
    <row r="3108" customFormat="false" ht="11.4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IF(G3108="Male",VLOOKUP(H3108,'Shoe size conversion table'!$B$6:$D$22,2),VLOOKUP(H3108,'Shoe size conversion table'!$J$6:$L$22,2))</f>
        <v>37</v>
      </c>
      <c r="J3108" s="12" t="n">
        <f aca="false">IF(G3108="Male",VLOOKUP(H3108,'Shoe size conversion table'!$B$6:$D$22,3),VLOOKUP(H3108,'Shoe size conversion table'!$J$6:$L$22,3))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MONTH(C3108:C18075)</f>
        <v>2</v>
      </c>
      <c r="O3108" s="8" t="n">
        <f aca="false">K3108*(1-L3108)</f>
        <v>149</v>
      </c>
    </row>
    <row r="3109" customFormat="false" ht="11.4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IF(G3109="Male",VLOOKUP(H3109,'Shoe size conversion table'!$B$6:$D$22,2),VLOOKUP(H3109,'Shoe size conversion table'!$J$6:$L$22,2))</f>
        <v>39</v>
      </c>
      <c r="J3109" s="12" t="n">
        <f aca="false">IF(G3109="Male",VLOOKUP(H3109,'Shoe size conversion table'!$B$6:$D$22,3),VLOOKUP(H3109,'Shoe size conversion table'!$J$6:$L$22,3))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MONTH(C3109:C18076)</f>
        <v>2</v>
      </c>
      <c r="O3109" s="8" t="n">
        <f aca="false">K3109*(1-L3109)</f>
        <v>64.5</v>
      </c>
    </row>
    <row r="3110" customFormat="false" ht="11.4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IF(G3110="Male",VLOOKUP(H3110,'Shoe size conversion table'!$B$6:$D$22,2),VLOOKUP(H3110,'Shoe size conversion table'!$J$6:$L$22,2))</f>
        <v>42</v>
      </c>
      <c r="J3110" s="12" t="n">
        <f aca="false">IF(G3110="Male",VLOOKUP(H3110,'Shoe size conversion table'!$B$6:$D$22,3),VLOOKUP(H3110,'Shoe size conversion table'!$J$6:$L$22,3))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MONTH(C3110:C18077)</f>
        <v>2</v>
      </c>
      <c r="O3110" s="8" t="n">
        <f aca="false">K3110*(1-L3110)</f>
        <v>159</v>
      </c>
    </row>
    <row r="3111" customFormat="false" ht="11.4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IF(G3111="Male",VLOOKUP(H3111,'Shoe size conversion table'!$B$6:$D$22,2),VLOOKUP(H3111,'Shoe size conversion table'!$J$6:$L$22,2))</f>
        <v>42</v>
      </c>
      <c r="J3111" s="12" t="n">
        <f aca="false">IF(G3111="Male",VLOOKUP(H3111,'Shoe size conversion table'!$B$6:$D$22,3),VLOOKUP(H3111,'Shoe size conversion table'!$J$6:$L$22,3))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MONTH(C3111:C18078)</f>
        <v>2</v>
      </c>
      <c r="O3111" s="8" t="n">
        <f aca="false">K3111*(1-L3111)</f>
        <v>179.1</v>
      </c>
    </row>
    <row r="3112" customFormat="false" ht="11.4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IF(G3112="Male",VLOOKUP(H3112,'Shoe size conversion table'!$B$6:$D$22,2),VLOOKUP(H3112,'Shoe size conversion table'!$J$6:$L$22,2))</f>
        <v>35</v>
      </c>
      <c r="J3112" s="12" t="n">
        <f aca="false">IF(G3112="Male",VLOOKUP(H3112,'Shoe size conversion table'!$B$6:$D$22,3),VLOOKUP(H3112,'Shoe size conversion table'!$J$6:$L$22,3))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MONTH(C3112:C18079)</f>
        <v>2</v>
      </c>
      <c r="O3112" s="8" t="n">
        <f aca="false">K3112*(1-L3112)</f>
        <v>169</v>
      </c>
    </row>
    <row r="3113" customFormat="false" ht="11.4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IF(G3113="Male",VLOOKUP(H3113,'Shoe size conversion table'!$B$6:$D$22,2),VLOOKUP(H3113,'Shoe size conversion table'!$J$6:$L$22,2))</f>
        <v>39-40</v>
      </c>
      <c r="J3113" s="12" t="n">
        <f aca="false">IF(G3113="Male",VLOOKUP(H3113,'Shoe size conversion table'!$B$6:$D$22,3),VLOOKUP(H3113,'Shoe size conversion table'!$J$6:$L$22,3))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MONTH(C3113:C18080)</f>
        <v>2</v>
      </c>
      <c r="O3113" s="8" t="n">
        <f aca="false">K3113*(1-L3113)</f>
        <v>143.2</v>
      </c>
    </row>
    <row r="3114" customFormat="false" ht="11.4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IF(G3114="Male",VLOOKUP(H3114,'Shoe size conversion table'!$B$6:$D$22,2),VLOOKUP(H3114,'Shoe size conversion table'!$J$6:$L$22,2))</f>
        <v>40-41</v>
      </c>
      <c r="J3114" s="12" t="n">
        <f aca="false">IF(G3114="Male",VLOOKUP(H3114,'Shoe size conversion table'!$B$6:$D$22,3),VLOOKUP(H3114,'Shoe size conversion table'!$J$6:$L$22,3))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MONTH(C3114:C18081)</f>
        <v>2</v>
      </c>
      <c r="O3114" s="8" t="n">
        <f aca="false">K3114*(1-L3114)</f>
        <v>179</v>
      </c>
    </row>
    <row r="3115" customFormat="false" ht="11.4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IF(G3115="Male",VLOOKUP(H3115,'Shoe size conversion table'!$B$6:$D$22,2),VLOOKUP(H3115,'Shoe size conversion table'!$J$6:$L$22,2))</f>
        <v>38</v>
      </c>
      <c r="J3115" s="12" t="n">
        <f aca="false">IF(G3115="Male",VLOOKUP(H3115,'Shoe size conversion table'!$B$6:$D$22,3),VLOOKUP(H3115,'Shoe size conversion table'!$J$6:$L$22,3))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MONTH(C3115:C18082)</f>
        <v>2</v>
      </c>
      <c r="O3115" s="8" t="n">
        <f aca="false">K3115*(1-L3115)</f>
        <v>79.5</v>
      </c>
    </row>
    <row r="3116" customFormat="false" ht="11.4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IF(G3116="Male",VLOOKUP(H3116,'Shoe size conversion table'!$B$6:$D$22,2),VLOOKUP(H3116,'Shoe size conversion table'!$J$6:$L$22,2))</f>
        <v>44-45</v>
      </c>
      <c r="J3116" s="12" t="n">
        <f aca="false">IF(G3116="Male",VLOOKUP(H3116,'Shoe size conversion table'!$B$6:$D$22,3),VLOOKUP(H3116,'Shoe size conversion table'!$J$6:$L$22,3))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MONTH(C3116:C18083)</f>
        <v>2</v>
      </c>
      <c r="O3116" s="8" t="n">
        <f aca="false">K3116*(1-L3116)</f>
        <v>132.3</v>
      </c>
    </row>
    <row r="3117" customFormat="false" ht="11.4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IF(G3117="Male",VLOOKUP(H3117,'Shoe size conversion table'!$B$6:$D$22,2),VLOOKUP(H3117,'Shoe size conversion table'!$J$6:$L$22,2))</f>
        <v>39-40</v>
      </c>
      <c r="J3117" s="12" t="n">
        <f aca="false">IF(G3117="Male",VLOOKUP(H3117,'Shoe size conversion table'!$B$6:$D$22,3),VLOOKUP(H3117,'Shoe size conversion table'!$J$6:$L$22,3))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MONTH(C3117:C18084)</f>
        <v>2</v>
      </c>
      <c r="O3117" s="8" t="n">
        <f aca="false">K3117*(1-L3117)</f>
        <v>129</v>
      </c>
    </row>
    <row r="3118" customFormat="false" ht="11.4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IF(G3118="Male",VLOOKUP(H3118,'Shoe size conversion table'!$B$6:$D$22,2),VLOOKUP(H3118,'Shoe size conversion table'!$J$6:$L$22,2))</f>
        <v>43</v>
      </c>
      <c r="J3118" s="12" t="n">
        <f aca="false">IF(G3118="Male",VLOOKUP(H3118,'Shoe size conversion table'!$B$6:$D$22,3),VLOOKUP(H3118,'Shoe size conversion table'!$J$6:$L$22,3))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MONTH(C3118:C18085)</f>
        <v>2</v>
      </c>
      <c r="O3118" s="8" t="n">
        <f aca="false">K3118*(1-L3118)</f>
        <v>159.2</v>
      </c>
    </row>
    <row r="3119" customFormat="false" ht="11.4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IF(G3119="Male",VLOOKUP(H3119,'Shoe size conversion table'!$B$6:$D$22,2),VLOOKUP(H3119,'Shoe size conversion table'!$J$6:$L$22,2))</f>
        <v>38-39</v>
      </c>
      <c r="J3119" s="12" t="n">
        <f aca="false">IF(G3119="Male",VLOOKUP(H3119,'Shoe size conversion table'!$B$6:$D$22,3),VLOOKUP(H3119,'Shoe size conversion table'!$J$6:$L$22,3))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MONTH(C3119:C18086)</f>
        <v>2</v>
      </c>
      <c r="O3119" s="8" t="n">
        <f aca="false">K3119*(1-L3119)</f>
        <v>139.3</v>
      </c>
    </row>
    <row r="3120" customFormat="false" ht="11.4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IF(G3120="Male",VLOOKUP(H3120,'Shoe size conversion table'!$B$6:$D$22,2),VLOOKUP(H3120,'Shoe size conversion table'!$J$6:$L$22,2))</f>
        <v>42</v>
      </c>
      <c r="J3120" s="12" t="n">
        <f aca="false">IF(G3120="Male",VLOOKUP(H3120,'Shoe size conversion table'!$B$6:$D$22,3),VLOOKUP(H3120,'Shoe size conversion table'!$J$6:$L$22,3))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MONTH(C3120:C18087)</f>
        <v>2</v>
      </c>
      <c r="O3120" s="8" t="n">
        <f aca="false">K3120*(1-L3120)</f>
        <v>179.1</v>
      </c>
    </row>
    <row r="3121" customFormat="false" ht="11.4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IF(G3121="Male",VLOOKUP(H3121,'Shoe size conversion table'!$B$6:$D$22,2),VLOOKUP(H3121,'Shoe size conversion table'!$J$6:$L$22,2))</f>
        <v>45</v>
      </c>
      <c r="J3121" s="12" t="n">
        <f aca="false">IF(G3121="Male",VLOOKUP(H3121,'Shoe size conversion table'!$B$6:$D$22,3),VLOOKUP(H3121,'Shoe size conversion table'!$J$6:$L$22,3))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MONTH(C3121:C18088)</f>
        <v>2</v>
      </c>
      <c r="O3121" s="8" t="n">
        <f aca="false">K3121*(1-L3121)</f>
        <v>129</v>
      </c>
    </row>
    <row r="3122" customFormat="false" ht="11.4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IF(G3122="Male",VLOOKUP(H3122,'Shoe size conversion table'!$B$6:$D$22,2),VLOOKUP(H3122,'Shoe size conversion table'!$J$6:$L$22,2))</f>
        <v>44</v>
      </c>
      <c r="J3122" s="12" t="n">
        <f aca="false">IF(G3122="Male",VLOOKUP(H3122,'Shoe size conversion table'!$B$6:$D$22,3),VLOOKUP(H3122,'Shoe size conversion table'!$J$6:$L$22,3))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MONTH(C3122:C18089)</f>
        <v>2</v>
      </c>
      <c r="O3122" s="8" t="n">
        <f aca="false">K3122*(1-L3122)</f>
        <v>179</v>
      </c>
    </row>
    <row r="3123" customFormat="false" ht="11.4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IF(G3123="Male",VLOOKUP(H3123,'Shoe size conversion table'!$B$6:$D$22,2),VLOOKUP(H3123,'Shoe size conversion table'!$J$6:$L$22,2))</f>
        <v>37-38</v>
      </c>
      <c r="J3123" s="12" t="n">
        <f aca="false">IF(G3123="Male",VLOOKUP(H3123,'Shoe size conversion table'!$B$6:$D$22,3),VLOOKUP(H3123,'Shoe size conversion table'!$J$6:$L$22,3))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MONTH(C3123:C18090)</f>
        <v>2</v>
      </c>
      <c r="O3123" s="8" t="n">
        <f aca="false">K3123*(1-L3123)</f>
        <v>129</v>
      </c>
    </row>
    <row r="3124" customFormat="false" ht="11.4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IF(G3124="Male",VLOOKUP(H3124,'Shoe size conversion table'!$B$6:$D$22,2),VLOOKUP(H3124,'Shoe size conversion table'!$J$6:$L$22,2))</f>
        <v>38</v>
      </c>
      <c r="J3124" s="12" t="n">
        <f aca="false">IF(G3124="Male",VLOOKUP(H3124,'Shoe size conversion table'!$B$6:$D$22,3),VLOOKUP(H3124,'Shoe size conversion table'!$J$6:$L$22,3))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MONTH(C3124:C18091)</f>
        <v>2</v>
      </c>
      <c r="O3124" s="8" t="n">
        <f aca="false">K3124*(1-L3124)</f>
        <v>149</v>
      </c>
    </row>
    <row r="3125" customFormat="false" ht="11.4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IF(G3125="Male",VLOOKUP(H3125,'Shoe size conversion table'!$B$6:$D$22,2),VLOOKUP(H3125,'Shoe size conversion table'!$J$6:$L$22,2))</f>
        <v>42</v>
      </c>
      <c r="J3125" s="12" t="n">
        <f aca="false">IF(G3125="Male",VLOOKUP(H3125,'Shoe size conversion table'!$B$6:$D$22,3),VLOOKUP(H3125,'Shoe size conversion table'!$J$6:$L$22,3))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MONTH(C3125:C18092)</f>
        <v>2</v>
      </c>
      <c r="O3125" s="8" t="n">
        <f aca="false">K3125*(1-L3125)</f>
        <v>149</v>
      </c>
    </row>
    <row r="3126" customFormat="false" ht="11.4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IF(G3126="Male",VLOOKUP(H3126,'Shoe size conversion table'!$B$6:$D$22,2),VLOOKUP(H3126,'Shoe size conversion table'!$J$6:$L$22,2))</f>
        <v>42</v>
      </c>
      <c r="J3126" s="12" t="n">
        <f aca="false">IF(G3126="Male",VLOOKUP(H3126,'Shoe size conversion table'!$B$6:$D$22,3),VLOOKUP(H3126,'Shoe size conversion table'!$J$6:$L$22,3))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MONTH(C3126:C18093)</f>
        <v>2</v>
      </c>
      <c r="O3126" s="8" t="n">
        <f aca="false">K3126*(1-L3126)</f>
        <v>179</v>
      </c>
    </row>
    <row r="3127" customFormat="false" ht="11.4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IF(G3127="Male",VLOOKUP(H3127,'Shoe size conversion table'!$B$6:$D$22,2),VLOOKUP(H3127,'Shoe size conversion table'!$J$6:$L$22,2))</f>
        <v>37-38</v>
      </c>
      <c r="J3127" s="12" t="n">
        <f aca="false">IF(G3127="Male",VLOOKUP(H3127,'Shoe size conversion table'!$B$6:$D$22,3),VLOOKUP(H3127,'Shoe size conversion table'!$J$6:$L$22,3))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MONTH(C3127:C18094)</f>
        <v>2</v>
      </c>
      <c r="O3127" s="8" t="n">
        <f aca="false">K3127*(1-L3127)</f>
        <v>179</v>
      </c>
    </row>
    <row r="3128" customFormat="false" ht="11.4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IF(G3128="Male",VLOOKUP(H3128,'Shoe size conversion table'!$B$6:$D$22,2),VLOOKUP(H3128,'Shoe size conversion table'!$J$6:$L$22,2))</f>
        <v>38-39</v>
      </c>
      <c r="J3128" s="12" t="n">
        <f aca="false">IF(G3128="Male",VLOOKUP(H3128,'Shoe size conversion table'!$B$6:$D$22,3),VLOOKUP(H3128,'Shoe size conversion table'!$J$6:$L$22,3))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MONTH(C3128:C18095)</f>
        <v>2</v>
      </c>
      <c r="O3128" s="8" t="n">
        <f aca="false">K3128*(1-L3128)</f>
        <v>199</v>
      </c>
    </row>
    <row r="3129" customFormat="false" ht="11.4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IF(G3129="Male",VLOOKUP(H3129,'Shoe size conversion table'!$B$6:$D$22,2),VLOOKUP(H3129,'Shoe size conversion table'!$J$6:$L$22,2))</f>
        <v>42-43</v>
      </c>
      <c r="J3129" s="12" t="n">
        <f aca="false">IF(G3129="Male",VLOOKUP(H3129,'Shoe size conversion table'!$B$6:$D$22,3),VLOOKUP(H3129,'Shoe size conversion table'!$J$6:$L$22,3))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MONTH(C3129:C18096)</f>
        <v>2</v>
      </c>
      <c r="O3129" s="8" t="n">
        <f aca="false">K3129*(1-L3129)</f>
        <v>179</v>
      </c>
    </row>
    <row r="3130" customFormat="false" ht="11.4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IF(G3130="Male",VLOOKUP(H3130,'Shoe size conversion table'!$B$6:$D$22,2),VLOOKUP(H3130,'Shoe size conversion table'!$J$6:$L$22,2))</f>
        <v>38-39</v>
      </c>
      <c r="J3130" s="12" t="n">
        <f aca="false">IF(G3130="Male",VLOOKUP(H3130,'Shoe size conversion table'!$B$6:$D$22,3),VLOOKUP(H3130,'Shoe size conversion table'!$J$6:$L$22,3))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MONTH(C3130:C18097)</f>
        <v>2</v>
      </c>
      <c r="O3130" s="8" t="n">
        <f aca="false">K3130*(1-L3130)</f>
        <v>129</v>
      </c>
    </row>
    <row r="3131" customFormat="false" ht="11.4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IF(G3131="Male",VLOOKUP(H3131,'Shoe size conversion table'!$B$6:$D$22,2),VLOOKUP(H3131,'Shoe size conversion table'!$J$6:$L$22,2))</f>
        <v>42-43</v>
      </c>
      <c r="J3131" s="12" t="n">
        <f aca="false">IF(G3131="Male",VLOOKUP(H3131,'Shoe size conversion table'!$B$6:$D$22,3),VLOOKUP(H3131,'Shoe size conversion table'!$J$6:$L$22,3))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MONTH(C3131:C18098)</f>
        <v>2</v>
      </c>
      <c r="O3131" s="8" t="n">
        <f aca="false">K3131*(1-L3131)</f>
        <v>149</v>
      </c>
    </row>
    <row r="3132" customFormat="false" ht="11.4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IF(G3132="Male",VLOOKUP(H3132,'Shoe size conversion table'!$B$6:$D$22,2),VLOOKUP(H3132,'Shoe size conversion table'!$J$6:$L$22,2))</f>
        <v>38</v>
      </c>
      <c r="J3132" s="12" t="n">
        <f aca="false">IF(G3132="Male",VLOOKUP(H3132,'Shoe size conversion table'!$B$6:$D$22,3),VLOOKUP(H3132,'Shoe size conversion table'!$J$6:$L$22,3))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MONTH(C3132:C18099)</f>
        <v>2</v>
      </c>
      <c r="O3132" s="8" t="n">
        <f aca="false">K3132*(1-L3132)</f>
        <v>139</v>
      </c>
    </row>
    <row r="3133" customFormat="false" ht="11.4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IF(G3133="Male",VLOOKUP(H3133,'Shoe size conversion table'!$B$6:$D$22,2),VLOOKUP(H3133,'Shoe size conversion table'!$J$6:$L$22,2))</f>
        <v>38</v>
      </c>
      <c r="J3133" s="12" t="n">
        <f aca="false">IF(G3133="Male",VLOOKUP(H3133,'Shoe size conversion table'!$B$6:$D$22,3),VLOOKUP(H3133,'Shoe size conversion table'!$J$6:$L$22,3))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MONTH(C3133:C18100)</f>
        <v>2</v>
      </c>
      <c r="O3133" s="8" t="n">
        <f aca="false">K3133*(1-L3133)</f>
        <v>169</v>
      </c>
    </row>
    <row r="3134" customFormat="false" ht="11.4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IF(G3134="Male",VLOOKUP(H3134,'Shoe size conversion table'!$B$6:$D$22,2),VLOOKUP(H3134,'Shoe size conversion table'!$J$6:$L$22,2))</f>
        <v>42-43</v>
      </c>
      <c r="J3134" s="12" t="n">
        <f aca="false">IF(G3134="Male",VLOOKUP(H3134,'Shoe size conversion table'!$B$6:$D$22,3),VLOOKUP(H3134,'Shoe size conversion table'!$J$6:$L$22,3))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MONTH(C3134:C18101)</f>
        <v>2</v>
      </c>
      <c r="O3134" s="8" t="n">
        <f aca="false">K3134*(1-L3134)</f>
        <v>143.2</v>
      </c>
    </row>
    <row r="3135" customFormat="false" ht="11.4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IF(G3135="Male",VLOOKUP(H3135,'Shoe size conversion table'!$B$6:$D$22,2),VLOOKUP(H3135,'Shoe size conversion table'!$J$6:$L$22,2))</f>
        <v>40</v>
      </c>
      <c r="J3135" s="12" t="n">
        <f aca="false">IF(G3135="Male",VLOOKUP(H3135,'Shoe size conversion table'!$B$6:$D$22,3),VLOOKUP(H3135,'Shoe size conversion table'!$J$6:$L$22,3))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MONTH(C3135:C18102)</f>
        <v>2</v>
      </c>
      <c r="O3135" s="8" t="n">
        <f aca="false">K3135*(1-L3135)</f>
        <v>90.3</v>
      </c>
    </row>
    <row r="3136" customFormat="false" ht="11.4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IF(G3136="Male",VLOOKUP(H3136,'Shoe size conversion table'!$B$6:$D$22,2),VLOOKUP(H3136,'Shoe size conversion table'!$J$6:$L$22,2))</f>
        <v>40-41</v>
      </c>
      <c r="J3136" s="12" t="n">
        <f aca="false">IF(G3136="Male",VLOOKUP(H3136,'Shoe size conversion table'!$B$6:$D$22,3),VLOOKUP(H3136,'Shoe size conversion table'!$J$6:$L$22,3))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MONTH(C3136:C18103)</f>
        <v>2</v>
      </c>
      <c r="O3136" s="8" t="n">
        <f aca="false">K3136*(1-L3136)</f>
        <v>152.1</v>
      </c>
    </row>
    <row r="3137" customFormat="false" ht="11.4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IF(G3137="Male",VLOOKUP(H3137,'Shoe size conversion table'!$B$6:$D$22,2),VLOOKUP(H3137,'Shoe size conversion table'!$J$6:$L$22,2))</f>
        <v>45</v>
      </c>
      <c r="J3137" s="12" t="n">
        <f aca="false">IF(G3137="Male",VLOOKUP(H3137,'Shoe size conversion table'!$B$6:$D$22,3),VLOOKUP(H3137,'Shoe size conversion table'!$J$6:$L$22,3))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MONTH(C3137:C18104)</f>
        <v>2</v>
      </c>
      <c r="O3137" s="8" t="n">
        <f aca="false">K3137*(1-L3137)</f>
        <v>129</v>
      </c>
    </row>
    <row r="3138" customFormat="false" ht="11.4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IF(G3138="Male",VLOOKUP(H3138,'Shoe size conversion table'!$B$6:$D$22,2),VLOOKUP(H3138,'Shoe size conversion table'!$J$6:$L$22,2))</f>
        <v>43</v>
      </c>
      <c r="J3138" s="12" t="n">
        <f aca="false">IF(G3138="Male",VLOOKUP(H3138,'Shoe size conversion table'!$B$6:$D$22,3),VLOOKUP(H3138,'Shoe size conversion table'!$J$6:$L$22,3))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MONTH(C3138:C18105)</f>
        <v>2</v>
      </c>
      <c r="O3138" s="8" t="n">
        <f aca="false">K3138*(1-L3138)</f>
        <v>139</v>
      </c>
    </row>
    <row r="3139" customFormat="false" ht="11.4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IF(G3139="Male",VLOOKUP(H3139,'Shoe size conversion table'!$B$6:$D$22,2),VLOOKUP(H3139,'Shoe size conversion table'!$J$6:$L$22,2))</f>
        <v>37</v>
      </c>
      <c r="J3139" s="12" t="n">
        <f aca="false">IF(G3139="Male",VLOOKUP(H3139,'Shoe size conversion table'!$B$6:$D$22,3),VLOOKUP(H3139,'Shoe size conversion table'!$J$6:$L$22,3))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MONTH(C3139:C18106)</f>
        <v>2</v>
      </c>
      <c r="O3139" s="8" t="n">
        <f aca="false">K3139*(1-L3139)</f>
        <v>94.5</v>
      </c>
    </row>
    <row r="3140" customFormat="false" ht="11.4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IF(G3140="Male",VLOOKUP(H3140,'Shoe size conversion table'!$B$6:$D$22,2),VLOOKUP(H3140,'Shoe size conversion table'!$J$6:$L$22,2))</f>
        <v>43</v>
      </c>
      <c r="J3140" s="12" t="n">
        <f aca="false">IF(G3140="Male",VLOOKUP(H3140,'Shoe size conversion table'!$B$6:$D$22,3),VLOOKUP(H3140,'Shoe size conversion table'!$J$6:$L$22,3))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MONTH(C3140:C18107)</f>
        <v>2</v>
      </c>
      <c r="O3140" s="8" t="n">
        <f aca="false">K3140*(1-L3140)</f>
        <v>129</v>
      </c>
    </row>
    <row r="3141" customFormat="false" ht="11.4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IF(G3141="Male",VLOOKUP(H3141,'Shoe size conversion table'!$B$6:$D$22,2),VLOOKUP(H3141,'Shoe size conversion table'!$J$6:$L$22,2))</f>
        <v>40</v>
      </c>
      <c r="J3141" s="12" t="n">
        <f aca="false">IF(G3141="Male",VLOOKUP(H3141,'Shoe size conversion table'!$B$6:$D$22,3),VLOOKUP(H3141,'Shoe size conversion table'!$J$6:$L$22,3))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MONTH(C3141:C18108)</f>
        <v>2</v>
      </c>
      <c r="O3141" s="8" t="n">
        <f aca="false">K3141*(1-L3141)</f>
        <v>104.3</v>
      </c>
    </row>
    <row r="3142" customFormat="false" ht="11.4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IF(G3142="Male",VLOOKUP(H3142,'Shoe size conversion table'!$B$6:$D$22,2),VLOOKUP(H3142,'Shoe size conversion table'!$J$6:$L$22,2))</f>
        <v>41</v>
      </c>
      <c r="J3142" s="12" t="n">
        <f aca="false">IF(G3142="Male",VLOOKUP(H3142,'Shoe size conversion table'!$B$6:$D$22,3),VLOOKUP(H3142,'Shoe size conversion table'!$J$6:$L$22,3))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MONTH(C3142:C18109)</f>
        <v>2</v>
      </c>
      <c r="O3142" s="8" t="n">
        <f aca="false">K3142*(1-L3142)</f>
        <v>199</v>
      </c>
    </row>
    <row r="3143" customFormat="false" ht="11.4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IF(G3143="Male",VLOOKUP(H3143,'Shoe size conversion table'!$B$6:$D$22,2),VLOOKUP(H3143,'Shoe size conversion table'!$J$6:$L$22,2))</f>
        <v>36-37</v>
      </c>
      <c r="J3143" s="12" t="n">
        <f aca="false">IF(G3143="Male",VLOOKUP(H3143,'Shoe size conversion table'!$B$6:$D$22,3),VLOOKUP(H3143,'Shoe size conversion table'!$J$6:$L$22,3))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MONTH(C3143:C18110)</f>
        <v>2</v>
      </c>
      <c r="O3143" s="8" t="n">
        <f aca="false">K3143*(1-L3143)</f>
        <v>139</v>
      </c>
    </row>
    <row r="3144" customFormat="false" ht="11.4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IF(G3144="Male",VLOOKUP(H3144,'Shoe size conversion table'!$B$6:$D$22,2),VLOOKUP(H3144,'Shoe size conversion table'!$J$6:$L$22,2))</f>
        <v>43</v>
      </c>
      <c r="J3144" s="12" t="n">
        <f aca="false">IF(G3144="Male",VLOOKUP(H3144,'Shoe size conversion table'!$B$6:$D$22,3),VLOOKUP(H3144,'Shoe size conversion table'!$J$6:$L$22,3))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MONTH(C3144:C18111)</f>
        <v>2</v>
      </c>
      <c r="O3144" s="8" t="n">
        <f aca="false">K3144*(1-L3144)</f>
        <v>159</v>
      </c>
    </row>
    <row r="3145" customFormat="false" ht="11.4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IF(G3145="Male",VLOOKUP(H3145,'Shoe size conversion table'!$B$6:$D$22,2),VLOOKUP(H3145,'Shoe size conversion table'!$J$6:$L$22,2))</f>
        <v>43</v>
      </c>
      <c r="J3145" s="12" t="n">
        <f aca="false">IF(G3145="Male",VLOOKUP(H3145,'Shoe size conversion table'!$B$6:$D$22,3),VLOOKUP(H3145,'Shoe size conversion table'!$J$6:$L$22,3))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MONTH(C3145:C18112)</f>
        <v>2</v>
      </c>
      <c r="O3145" s="8" t="n">
        <f aca="false">K3145*(1-L3145)</f>
        <v>159.2</v>
      </c>
    </row>
    <row r="3146" customFormat="false" ht="11.4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IF(G3146="Male",VLOOKUP(H3146,'Shoe size conversion table'!$B$6:$D$22,2),VLOOKUP(H3146,'Shoe size conversion table'!$J$6:$L$22,2))</f>
        <v>40-41</v>
      </c>
      <c r="J3146" s="12" t="n">
        <f aca="false">IF(G3146="Male",VLOOKUP(H3146,'Shoe size conversion table'!$B$6:$D$22,3),VLOOKUP(H3146,'Shoe size conversion table'!$J$6:$L$22,3))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MONTH(C3146:C18113)</f>
        <v>2</v>
      </c>
      <c r="O3146" s="8" t="n">
        <f aca="false">K3146*(1-L3146)</f>
        <v>189</v>
      </c>
    </row>
    <row r="3147" customFormat="false" ht="11.4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IF(G3147="Male",VLOOKUP(H3147,'Shoe size conversion table'!$B$6:$D$22,2),VLOOKUP(H3147,'Shoe size conversion table'!$J$6:$L$22,2))</f>
        <v>39</v>
      </c>
      <c r="J3147" s="12" t="n">
        <f aca="false">IF(G3147="Male",VLOOKUP(H3147,'Shoe size conversion table'!$B$6:$D$22,3),VLOOKUP(H3147,'Shoe size conversion table'!$J$6:$L$22,3))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MONTH(C3147:C18114)</f>
        <v>2</v>
      </c>
      <c r="O3147" s="8" t="n">
        <f aca="false">K3147*(1-L3147)</f>
        <v>143.2</v>
      </c>
    </row>
    <row r="3148" customFormat="false" ht="11.4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IF(G3148="Male",VLOOKUP(H3148,'Shoe size conversion table'!$B$6:$D$22,2),VLOOKUP(H3148,'Shoe size conversion table'!$J$6:$L$22,2))</f>
        <v>38</v>
      </c>
      <c r="J3148" s="12" t="n">
        <f aca="false">IF(G3148="Male",VLOOKUP(H3148,'Shoe size conversion table'!$B$6:$D$22,3),VLOOKUP(H3148,'Shoe size conversion table'!$J$6:$L$22,3))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MONTH(C3148:C18115)</f>
        <v>2</v>
      </c>
      <c r="O3148" s="8" t="n">
        <f aca="false">K3148*(1-L3148)</f>
        <v>143.1</v>
      </c>
    </row>
    <row r="3149" customFormat="false" ht="11.4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IF(G3149="Male",VLOOKUP(H3149,'Shoe size conversion table'!$B$6:$D$22,2),VLOOKUP(H3149,'Shoe size conversion table'!$J$6:$L$22,2))</f>
        <v>37</v>
      </c>
      <c r="J3149" s="12" t="n">
        <f aca="false">IF(G3149="Male",VLOOKUP(H3149,'Shoe size conversion table'!$B$6:$D$22,3),VLOOKUP(H3149,'Shoe size conversion table'!$J$6:$L$22,3))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MONTH(C3149:C18116)</f>
        <v>2</v>
      </c>
      <c r="O3149" s="8" t="n">
        <f aca="false">K3149*(1-L3149)</f>
        <v>103.2</v>
      </c>
    </row>
    <row r="3150" customFormat="false" ht="11.4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IF(G3150="Male",VLOOKUP(H3150,'Shoe size conversion table'!$B$6:$D$22,2),VLOOKUP(H3150,'Shoe size conversion table'!$J$6:$L$22,2))</f>
        <v>43-44</v>
      </c>
      <c r="J3150" s="12" t="n">
        <f aca="false">IF(G3150="Male",VLOOKUP(H3150,'Shoe size conversion table'!$B$6:$D$22,3),VLOOKUP(H3150,'Shoe size conversion table'!$J$6:$L$22,3))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MONTH(C3150:C18117)</f>
        <v>2</v>
      </c>
      <c r="O3150" s="8" t="n">
        <f aca="false">K3150*(1-L3150)</f>
        <v>134.1</v>
      </c>
    </row>
    <row r="3151" customFormat="false" ht="11.4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IF(G3151="Male",VLOOKUP(H3151,'Shoe size conversion table'!$B$6:$D$22,2),VLOOKUP(H3151,'Shoe size conversion table'!$J$6:$L$22,2))</f>
        <v>39-40</v>
      </c>
      <c r="J3151" s="12" t="n">
        <f aca="false">IF(G3151="Male",VLOOKUP(H3151,'Shoe size conversion table'!$B$6:$D$22,3),VLOOKUP(H3151,'Shoe size conversion table'!$J$6:$L$22,3))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MONTH(C3151:C18118)</f>
        <v>2</v>
      </c>
      <c r="O3151" s="8" t="n">
        <f aca="false">K3151*(1-L3151)</f>
        <v>94.5</v>
      </c>
    </row>
    <row r="3152" customFormat="false" ht="11.4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IF(G3152="Male",VLOOKUP(H3152,'Shoe size conversion table'!$B$6:$D$22,2),VLOOKUP(H3152,'Shoe size conversion table'!$J$6:$L$22,2))</f>
        <v>43-44</v>
      </c>
      <c r="J3152" s="12" t="n">
        <f aca="false">IF(G3152="Male",VLOOKUP(H3152,'Shoe size conversion table'!$B$6:$D$22,3),VLOOKUP(H3152,'Shoe size conversion table'!$J$6:$L$22,3))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MONTH(C3152:C18119)</f>
        <v>2</v>
      </c>
      <c r="O3152" s="8" t="n">
        <f aca="false">K3152*(1-L3152)</f>
        <v>199</v>
      </c>
    </row>
    <row r="3153" customFormat="false" ht="11.4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IF(G3153="Male",VLOOKUP(H3153,'Shoe size conversion table'!$B$6:$D$22,2),VLOOKUP(H3153,'Shoe size conversion table'!$J$6:$L$22,2))</f>
        <v>38</v>
      </c>
      <c r="J3153" s="12" t="n">
        <f aca="false">IF(G3153="Male",VLOOKUP(H3153,'Shoe size conversion table'!$B$6:$D$22,3),VLOOKUP(H3153,'Shoe size conversion table'!$J$6:$L$22,3))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MONTH(C3153:C18120)</f>
        <v>2</v>
      </c>
      <c r="O3153" s="8" t="n">
        <f aca="false">K3153*(1-L3153)</f>
        <v>132.3</v>
      </c>
    </row>
    <row r="3154" customFormat="false" ht="11.4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IF(G3154="Male",VLOOKUP(H3154,'Shoe size conversion table'!$B$6:$D$22,2),VLOOKUP(H3154,'Shoe size conversion table'!$J$6:$L$22,2))</f>
        <v>40</v>
      </c>
      <c r="J3154" s="12" t="n">
        <f aca="false">IF(G3154="Male",VLOOKUP(H3154,'Shoe size conversion table'!$B$6:$D$22,3),VLOOKUP(H3154,'Shoe size conversion table'!$J$6:$L$22,3))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MONTH(C3154:C18121)</f>
        <v>2</v>
      </c>
      <c r="O3154" s="8" t="n">
        <f aca="false">K3154*(1-L3154)</f>
        <v>199</v>
      </c>
    </row>
    <row r="3155" customFormat="false" ht="11.4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IF(G3155="Male",VLOOKUP(H3155,'Shoe size conversion table'!$B$6:$D$22,2),VLOOKUP(H3155,'Shoe size conversion table'!$J$6:$L$22,2))</f>
        <v>37</v>
      </c>
      <c r="J3155" s="12" t="n">
        <f aca="false">IF(G3155="Male",VLOOKUP(H3155,'Shoe size conversion table'!$B$6:$D$22,3),VLOOKUP(H3155,'Shoe size conversion table'!$J$6:$L$22,3))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MONTH(C3155:C18122)</f>
        <v>2</v>
      </c>
      <c r="O3155" s="8" t="n">
        <f aca="false">K3155*(1-L3155)</f>
        <v>129</v>
      </c>
    </row>
    <row r="3156" customFormat="false" ht="11.4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IF(G3156="Male",VLOOKUP(H3156,'Shoe size conversion table'!$B$6:$D$22,2),VLOOKUP(H3156,'Shoe size conversion table'!$J$6:$L$22,2))</f>
        <v>38-39</v>
      </c>
      <c r="J3156" s="12" t="n">
        <f aca="false">IF(G3156="Male",VLOOKUP(H3156,'Shoe size conversion table'!$B$6:$D$22,3),VLOOKUP(H3156,'Shoe size conversion table'!$J$6:$L$22,3))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MONTH(C3156:C18123)</f>
        <v>2</v>
      </c>
      <c r="O3156" s="8" t="n">
        <f aca="false">K3156*(1-L3156)</f>
        <v>139.3</v>
      </c>
    </row>
    <row r="3157" customFormat="false" ht="11.4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IF(G3157="Male",VLOOKUP(H3157,'Shoe size conversion table'!$B$6:$D$22,2),VLOOKUP(H3157,'Shoe size conversion table'!$J$6:$L$22,2))</f>
        <v>38</v>
      </c>
      <c r="J3157" s="12" t="n">
        <f aca="false">IF(G3157="Male",VLOOKUP(H3157,'Shoe size conversion table'!$B$6:$D$22,3),VLOOKUP(H3157,'Shoe size conversion table'!$J$6:$L$22,3))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MONTH(C3157:C18124)</f>
        <v>2</v>
      </c>
      <c r="O3157" s="8" t="n">
        <f aca="false">K3157*(1-L3157)</f>
        <v>149</v>
      </c>
    </row>
    <row r="3158" customFormat="false" ht="11.4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IF(G3158="Male",VLOOKUP(H3158,'Shoe size conversion table'!$B$6:$D$22,2),VLOOKUP(H3158,'Shoe size conversion table'!$J$6:$L$22,2))</f>
        <v>39</v>
      </c>
      <c r="J3158" s="12" t="n">
        <f aca="false">IF(G3158="Male",VLOOKUP(H3158,'Shoe size conversion table'!$B$6:$D$22,3),VLOOKUP(H3158,'Shoe size conversion table'!$J$6:$L$22,3))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MONTH(C3158:C18125)</f>
        <v>2</v>
      </c>
      <c r="O3158" s="8" t="n">
        <f aca="false">K3158*(1-L3158)</f>
        <v>159</v>
      </c>
    </row>
    <row r="3159" customFormat="false" ht="11.4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IF(G3159="Male",VLOOKUP(H3159,'Shoe size conversion table'!$B$6:$D$22,2),VLOOKUP(H3159,'Shoe size conversion table'!$J$6:$L$22,2))</f>
        <v>42-43</v>
      </c>
      <c r="J3159" s="12" t="n">
        <f aca="false">IF(G3159="Male",VLOOKUP(H3159,'Shoe size conversion table'!$B$6:$D$22,3),VLOOKUP(H3159,'Shoe size conversion table'!$J$6:$L$22,3))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MONTH(C3159:C18126)</f>
        <v>2</v>
      </c>
      <c r="O3159" s="8" t="n">
        <f aca="false">K3159*(1-L3159)</f>
        <v>149</v>
      </c>
    </row>
    <row r="3160" customFormat="false" ht="11.4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IF(G3160="Male",VLOOKUP(H3160,'Shoe size conversion table'!$B$6:$D$22,2),VLOOKUP(H3160,'Shoe size conversion table'!$J$6:$L$22,2))</f>
        <v>40</v>
      </c>
      <c r="J3160" s="12" t="n">
        <f aca="false">IF(G3160="Male",VLOOKUP(H3160,'Shoe size conversion table'!$B$6:$D$22,3),VLOOKUP(H3160,'Shoe size conversion table'!$J$6:$L$22,3))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MONTH(C3160:C18127)</f>
        <v>2</v>
      </c>
      <c r="O3160" s="8" t="n">
        <f aca="false">K3160*(1-L3160)</f>
        <v>139</v>
      </c>
    </row>
    <row r="3161" customFormat="false" ht="11.4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IF(G3161="Male",VLOOKUP(H3161,'Shoe size conversion table'!$B$6:$D$22,2),VLOOKUP(H3161,'Shoe size conversion table'!$J$6:$L$22,2))</f>
        <v>42</v>
      </c>
      <c r="J3161" s="12" t="n">
        <f aca="false">IF(G3161="Male",VLOOKUP(H3161,'Shoe size conversion table'!$B$6:$D$22,3),VLOOKUP(H3161,'Shoe size conversion table'!$J$6:$L$22,3))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MONTH(C3161:C18128)</f>
        <v>2</v>
      </c>
      <c r="O3161" s="8" t="n">
        <f aca="false">K3161*(1-L3161)</f>
        <v>127.2</v>
      </c>
    </row>
    <row r="3162" customFormat="false" ht="11.4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IF(G3162="Male",VLOOKUP(H3162,'Shoe size conversion table'!$B$6:$D$22,2),VLOOKUP(H3162,'Shoe size conversion table'!$J$6:$L$22,2))</f>
        <v>43-44</v>
      </c>
      <c r="J3162" s="12" t="n">
        <f aca="false">IF(G3162="Male",VLOOKUP(H3162,'Shoe size conversion table'!$B$6:$D$22,3),VLOOKUP(H3162,'Shoe size conversion table'!$J$6:$L$22,3))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MONTH(C3162:C18129)</f>
        <v>2</v>
      </c>
      <c r="O3162" s="8" t="n">
        <f aca="false">K3162*(1-L3162)</f>
        <v>97.3</v>
      </c>
    </row>
    <row r="3163" customFormat="false" ht="11.4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IF(G3163="Male",VLOOKUP(H3163,'Shoe size conversion table'!$B$6:$D$22,2),VLOOKUP(H3163,'Shoe size conversion table'!$J$6:$L$22,2))</f>
        <v>42-43</v>
      </c>
      <c r="J3163" s="12" t="n">
        <f aca="false">IF(G3163="Male",VLOOKUP(H3163,'Shoe size conversion table'!$B$6:$D$22,3),VLOOKUP(H3163,'Shoe size conversion table'!$J$6:$L$22,3))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MONTH(C3163:C18130)</f>
        <v>2</v>
      </c>
      <c r="O3163" s="8" t="n">
        <f aca="false">K3163*(1-L3163)</f>
        <v>127.2</v>
      </c>
    </row>
    <row r="3164" customFormat="false" ht="11.4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IF(G3164="Male",VLOOKUP(H3164,'Shoe size conversion table'!$B$6:$D$22,2),VLOOKUP(H3164,'Shoe size conversion table'!$J$6:$L$22,2))</f>
        <v>41</v>
      </c>
      <c r="J3164" s="12" t="n">
        <f aca="false">IF(G3164="Male",VLOOKUP(H3164,'Shoe size conversion table'!$B$6:$D$22,3),VLOOKUP(H3164,'Shoe size conversion table'!$J$6:$L$22,3))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MONTH(C3164:C18131)</f>
        <v>2</v>
      </c>
      <c r="O3164" s="8" t="n">
        <f aca="false">K3164*(1-L3164)</f>
        <v>139.3</v>
      </c>
    </row>
    <row r="3165" customFormat="false" ht="11.4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IF(G3165="Male",VLOOKUP(H3165,'Shoe size conversion table'!$B$6:$D$22,2),VLOOKUP(H3165,'Shoe size conversion table'!$J$6:$L$22,2))</f>
        <v>38-39</v>
      </c>
      <c r="J3165" s="12" t="n">
        <f aca="false">IF(G3165="Male",VLOOKUP(H3165,'Shoe size conversion table'!$B$6:$D$22,3),VLOOKUP(H3165,'Shoe size conversion table'!$J$6:$L$22,3))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MONTH(C3165:C18132)</f>
        <v>2</v>
      </c>
      <c r="O3165" s="8" t="n">
        <f aca="false">K3165*(1-L3165)</f>
        <v>199</v>
      </c>
    </row>
    <row r="3166" customFormat="false" ht="11.4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IF(G3166="Male",VLOOKUP(H3166,'Shoe size conversion table'!$B$6:$D$22,2),VLOOKUP(H3166,'Shoe size conversion table'!$J$6:$L$22,2))</f>
        <v>43-44</v>
      </c>
      <c r="J3166" s="12" t="n">
        <f aca="false">IF(G3166="Male",VLOOKUP(H3166,'Shoe size conversion table'!$B$6:$D$22,3),VLOOKUP(H3166,'Shoe size conversion table'!$J$6:$L$22,3))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MONTH(C3166:C18133)</f>
        <v>2</v>
      </c>
      <c r="O3166" s="8" t="n">
        <f aca="false">K3166*(1-L3166)</f>
        <v>179</v>
      </c>
    </row>
    <row r="3167" customFormat="false" ht="11.4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IF(G3167="Male",VLOOKUP(H3167,'Shoe size conversion table'!$B$6:$D$22,2),VLOOKUP(H3167,'Shoe size conversion table'!$J$6:$L$22,2))</f>
        <v>40</v>
      </c>
      <c r="J3167" s="12" t="n">
        <f aca="false">IF(G3167="Male",VLOOKUP(H3167,'Shoe size conversion table'!$B$6:$D$22,3),VLOOKUP(H3167,'Shoe size conversion table'!$J$6:$L$22,3))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MONTH(C3167:C18134)</f>
        <v>2</v>
      </c>
      <c r="O3167" s="8" t="n">
        <f aca="false">K3167*(1-L3167)</f>
        <v>169</v>
      </c>
    </row>
    <row r="3168" customFormat="false" ht="11.4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IF(G3168="Male",VLOOKUP(H3168,'Shoe size conversion table'!$B$6:$D$22,2),VLOOKUP(H3168,'Shoe size conversion table'!$J$6:$L$22,2))</f>
        <v>38-39</v>
      </c>
      <c r="J3168" s="12" t="n">
        <f aca="false">IF(G3168="Male",VLOOKUP(H3168,'Shoe size conversion table'!$B$6:$D$22,3),VLOOKUP(H3168,'Shoe size conversion table'!$J$6:$L$22,3))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MONTH(C3168:C18135)</f>
        <v>2</v>
      </c>
      <c r="O3168" s="8" t="n">
        <f aca="false">K3168*(1-L3168)</f>
        <v>134.1</v>
      </c>
    </row>
    <row r="3169" customFormat="false" ht="11.4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IF(G3169="Male",VLOOKUP(H3169,'Shoe size conversion table'!$B$6:$D$22,2),VLOOKUP(H3169,'Shoe size conversion table'!$J$6:$L$22,2))</f>
        <v>42-43</v>
      </c>
      <c r="J3169" s="12" t="n">
        <f aca="false">IF(G3169="Male",VLOOKUP(H3169,'Shoe size conversion table'!$B$6:$D$22,3),VLOOKUP(H3169,'Shoe size conversion table'!$J$6:$L$22,3))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MONTH(C3169:C18136)</f>
        <v>2</v>
      </c>
      <c r="O3169" s="8" t="n">
        <f aca="false">K3169*(1-L3169)</f>
        <v>139</v>
      </c>
    </row>
    <row r="3170" customFormat="false" ht="11.4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IF(G3170="Male",VLOOKUP(H3170,'Shoe size conversion table'!$B$6:$D$22,2),VLOOKUP(H3170,'Shoe size conversion table'!$J$6:$L$22,2))</f>
        <v>38-39</v>
      </c>
      <c r="J3170" s="12" t="n">
        <f aca="false">IF(G3170="Male",VLOOKUP(H3170,'Shoe size conversion table'!$B$6:$D$22,3),VLOOKUP(H3170,'Shoe size conversion table'!$J$6:$L$22,3))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MONTH(C3170:C18137)</f>
        <v>2</v>
      </c>
      <c r="O3170" s="8" t="n">
        <f aca="false">K3170*(1-L3170)</f>
        <v>69.5</v>
      </c>
    </row>
    <row r="3171" customFormat="false" ht="11.4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IF(G3171="Male",VLOOKUP(H3171,'Shoe size conversion table'!$B$6:$D$22,2),VLOOKUP(H3171,'Shoe size conversion table'!$J$6:$L$22,2))</f>
        <v>41</v>
      </c>
      <c r="J3171" s="12" t="n">
        <f aca="false">IF(G3171="Male",VLOOKUP(H3171,'Shoe size conversion table'!$B$6:$D$22,3),VLOOKUP(H3171,'Shoe size conversion table'!$J$6:$L$22,3))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MONTH(C3171:C18138)</f>
        <v>2</v>
      </c>
      <c r="O3171" s="8" t="n">
        <f aca="false">K3171*(1-L3171)</f>
        <v>179</v>
      </c>
    </row>
    <row r="3172" customFormat="false" ht="11.4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IF(G3172="Male",VLOOKUP(H3172,'Shoe size conversion table'!$B$6:$D$22,2),VLOOKUP(H3172,'Shoe size conversion table'!$J$6:$L$22,2))</f>
        <v>42-43</v>
      </c>
      <c r="J3172" s="12" t="n">
        <f aca="false">IF(G3172="Male",VLOOKUP(H3172,'Shoe size conversion table'!$B$6:$D$22,3),VLOOKUP(H3172,'Shoe size conversion table'!$J$6:$L$22,3))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MONTH(C3172:C18139)</f>
        <v>2</v>
      </c>
      <c r="O3172" s="8" t="n">
        <f aca="false">K3172*(1-L3172)</f>
        <v>74.5</v>
      </c>
    </row>
    <row r="3173" customFormat="false" ht="11.4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IF(G3173="Male",VLOOKUP(H3173,'Shoe size conversion table'!$B$6:$D$22,2),VLOOKUP(H3173,'Shoe size conversion table'!$J$6:$L$22,2))</f>
        <v>45</v>
      </c>
      <c r="J3173" s="12" t="n">
        <f aca="false">IF(G3173="Male",VLOOKUP(H3173,'Shoe size conversion table'!$B$6:$D$22,3),VLOOKUP(H3173,'Shoe size conversion table'!$J$6:$L$22,3))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MONTH(C3173:C18140)</f>
        <v>2</v>
      </c>
      <c r="O3173" s="8" t="n">
        <f aca="false">K3173*(1-L3173)</f>
        <v>104.3</v>
      </c>
    </row>
    <row r="3174" customFormat="false" ht="11.4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IF(G3174="Male",VLOOKUP(H3174,'Shoe size conversion table'!$B$6:$D$22,2),VLOOKUP(H3174,'Shoe size conversion table'!$J$6:$L$22,2))</f>
        <v>38</v>
      </c>
      <c r="J3174" s="12" t="n">
        <f aca="false">IF(G3174="Male",VLOOKUP(H3174,'Shoe size conversion table'!$B$6:$D$22,3),VLOOKUP(H3174,'Shoe size conversion table'!$J$6:$L$22,3))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MONTH(C3174:C18141)</f>
        <v>2</v>
      </c>
      <c r="O3174" s="8" t="n">
        <f aca="false">K3174*(1-L3174)</f>
        <v>159</v>
      </c>
    </row>
    <row r="3175" customFormat="false" ht="11.4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IF(G3175="Male",VLOOKUP(H3175,'Shoe size conversion table'!$B$6:$D$22,2),VLOOKUP(H3175,'Shoe size conversion table'!$J$6:$L$22,2))</f>
        <v>43-44</v>
      </c>
      <c r="J3175" s="12" t="n">
        <f aca="false">IF(G3175="Male",VLOOKUP(H3175,'Shoe size conversion table'!$B$6:$D$22,3),VLOOKUP(H3175,'Shoe size conversion table'!$J$6:$L$22,3))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MONTH(C3175:C18142)</f>
        <v>2</v>
      </c>
      <c r="O3175" s="8" t="n">
        <f aca="false">K3175*(1-L3175)</f>
        <v>129</v>
      </c>
    </row>
    <row r="3176" customFormat="false" ht="11.4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IF(G3176="Male",VLOOKUP(H3176,'Shoe size conversion table'!$B$6:$D$22,2),VLOOKUP(H3176,'Shoe size conversion table'!$J$6:$L$22,2))</f>
        <v>38</v>
      </c>
      <c r="J3176" s="12" t="n">
        <f aca="false">IF(G3176="Male",VLOOKUP(H3176,'Shoe size conversion table'!$B$6:$D$22,3),VLOOKUP(H3176,'Shoe size conversion table'!$J$6:$L$22,3))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MONTH(C3176:C18143)</f>
        <v>2</v>
      </c>
      <c r="O3176" s="8" t="n">
        <f aca="false">K3176*(1-L3176)</f>
        <v>129</v>
      </c>
    </row>
    <row r="3177" customFormat="false" ht="11.4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IF(G3177="Male",VLOOKUP(H3177,'Shoe size conversion table'!$B$6:$D$22,2),VLOOKUP(H3177,'Shoe size conversion table'!$J$6:$L$22,2))</f>
        <v>38</v>
      </c>
      <c r="J3177" s="12" t="n">
        <f aca="false">IF(G3177="Male",VLOOKUP(H3177,'Shoe size conversion table'!$B$6:$D$22,3),VLOOKUP(H3177,'Shoe size conversion table'!$J$6:$L$22,3))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MONTH(C3177:C18144)</f>
        <v>2</v>
      </c>
      <c r="O3177" s="8" t="n">
        <f aca="false">K3177*(1-L3177)</f>
        <v>199</v>
      </c>
    </row>
    <row r="3178" customFormat="false" ht="11.4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IF(G3178="Male",VLOOKUP(H3178,'Shoe size conversion table'!$B$6:$D$22,2),VLOOKUP(H3178,'Shoe size conversion table'!$J$6:$L$22,2))</f>
        <v>38</v>
      </c>
      <c r="J3178" s="12" t="n">
        <f aca="false">IF(G3178="Male",VLOOKUP(H3178,'Shoe size conversion table'!$B$6:$D$22,3),VLOOKUP(H3178,'Shoe size conversion table'!$J$6:$L$22,3))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MONTH(C3178:C18145)</f>
        <v>2</v>
      </c>
      <c r="O3178" s="8" t="n">
        <f aca="false">K3178*(1-L3178)</f>
        <v>99.5</v>
      </c>
    </row>
    <row r="3179" customFormat="false" ht="11.4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IF(G3179="Male",VLOOKUP(H3179,'Shoe size conversion table'!$B$6:$D$22,2),VLOOKUP(H3179,'Shoe size conversion table'!$J$6:$L$22,2))</f>
        <v>42-43</v>
      </c>
      <c r="J3179" s="12" t="n">
        <f aca="false">IF(G3179="Male",VLOOKUP(H3179,'Shoe size conversion table'!$B$6:$D$22,3),VLOOKUP(H3179,'Shoe size conversion table'!$J$6:$L$22,3))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MONTH(C3179:C18146)</f>
        <v>2</v>
      </c>
      <c r="O3179" s="8" t="n">
        <f aca="false">K3179*(1-L3179)</f>
        <v>152.1</v>
      </c>
    </row>
    <row r="3180" customFormat="false" ht="11.4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IF(G3180="Male",VLOOKUP(H3180,'Shoe size conversion table'!$B$6:$D$22,2),VLOOKUP(H3180,'Shoe size conversion table'!$J$6:$L$22,2))</f>
        <v>40-41</v>
      </c>
      <c r="J3180" s="12" t="n">
        <f aca="false">IF(G3180="Male",VLOOKUP(H3180,'Shoe size conversion table'!$B$6:$D$22,3),VLOOKUP(H3180,'Shoe size conversion table'!$J$6:$L$22,3))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MONTH(C3180:C18147)</f>
        <v>2</v>
      </c>
      <c r="O3180" s="8" t="n">
        <f aca="false">K3180*(1-L3180)</f>
        <v>149</v>
      </c>
    </row>
    <row r="3181" customFormat="false" ht="11.4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IF(G3181="Male",VLOOKUP(H3181,'Shoe size conversion table'!$B$6:$D$22,2),VLOOKUP(H3181,'Shoe size conversion table'!$J$6:$L$22,2))</f>
        <v>38-39</v>
      </c>
      <c r="J3181" s="12" t="n">
        <f aca="false">IF(G3181="Male",VLOOKUP(H3181,'Shoe size conversion table'!$B$6:$D$22,3),VLOOKUP(H3181,'Shoe size conversion table'!$J$6:$L$22,3))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MONTH(C3181:C18148)</f>
        <v>2</v>
      </c>
      <c r="O3181" s="8" t="n">
        <f aca="false">K3181*(1-L3181)</f>
        <v>139.3</v>
      </c>
    </row>
    <row r="3182" customFormat="false" ht="11.4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IF(G3182="Male",VLOOKUP(H3182,'Shoe size conversion table'!$B$6:$D$22,2),VLOOKUP(H3182,'Shoe size conversion table'!$J$6:$L$22,2))</f>
        <v>43</v>
      </c>
      <c r="J3182" s="12" t="n">
        <f aca="false">IF(G3182="Male",VLOOKUP(H3182,'Shoe size conversion table'!$B$6:$D$22,3),VLOOKUP(H3182,'Shoe size conversion table'!$J$6:$L$22,3))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MONTH(C3182:C18149)</f>
        <v>2</v>
      </c>
      <c r="O3182" s="8" t="n">
        <f aca="false">K3182*(1-L3182)</f>
        <v>179</v>
      </c>
    </row>
    <row r="3183" customFormat="false" ht="11.4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IF(G3183="Male",VLOOKUP(H3183,'Shoe size conversion table'!$B$6:$D$22,2),VLOOKUP(H3183,'Shoe size conversion table'!$J$6:$L$22,2))</f>
        <v>42-43</v>
      </c>
      <c r="J3183" s="12" t="n">
        <f aca="false">IF(G3183="Male",VLOOKUP(H3183,'Shoe size conversion table'!$B$6:$D$22,3),VLOOKUP(H3183,'Shoe size conversion table'!$J$6:$L$22,3))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MONTH(C3183:C18150)</f>
        <v>2</v>
      </c>
      <c r="O3183" s="8" t="n">
        <f aca="false">K3183*(1-L3183)</f>
        <v>118.3</v>
      </c>
    </row>
    <row r="3184" customFormat="false" ht="11.4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IF(G3184="Male",VLOOKUP(H3184,'Shoe size conversion table'!$B$6:$D$22,2),VLOOKUP(H3184,'Shoe size conversion table'!$J$6:$L$22,2))</f>
        <v>41-42</v>
      </c>
      <c r="J3184" s="12" t="n">
        <f aca="false">IF(G3184="Male",VLOOKUP(H3184,'Shoe size conversion table'!$B$6:$D$22,3),VLOOKUP(H3184,'Shoe size conversion table'!$J$6:$L$22,3))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MONTH(C3184:C18151)</f>
        <v>2</v>
      </c>
      <c r="O3184" s="8" t="n">
        <f aca="false">K3184*(1-L3184)</f>
        <v>139</v>
      </c>
    </row>
    <row r="3185" customFormat="false" ht="11.4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IF(G3185="Male",VLOOKUP(H3185,'Shoe size conversion table'!$B$6:$D$22,2),VLOOKUP(H3185,'Shoe size conversion table'!$J$6:$L$22,2))</f>
        <v>43-44</v>
      </c>
      <c r="J3185" s="12" t="n">
        <f aca="false">IF(G3185="Male",VLOOKUP(H3185,'Shoe size conversion table'!$B$6:$D$22,3),VLOOKUP(H3185,'Shoe size conversion table'!$J$6:$L$22,3))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MONTH(C3185:C18152)</f>
        <v>2</v>
      </c>
      <c r="O3185" s="8" t="n">
        <f aca="false">K3185*(1-L3185)</f>
        <v>119.2</v>
      </c>
    </row>
    <row r="3186" customFormat="false" ht="11.4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IF(G3186="Male",VLOOKUP(H3186,'Shoe size conversion table'!$B$6:$D$22,2),VLOOKUP(H3186,'Shoe size conversion table'!$J$6:$L$22,2))</f>
        <v>44</v>
      </c>
      <c r="J3186" s="12" t="n">
        <f aca="false">IF(G3186="Male",VLOOKUP(H3186,'Shoe size conversion table'!$B$6:$D$22,3),VLOOKUP(H3186,'Shoe size conversion table'!$J$6:$L$22,3))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MONTH(C3186:C18153)</f>
        <v>2</v>
      </c>
      <c r="O3186" s="8" t="n">
        <f aca="false">K3186*(1-L3186)</f>
        <v>74.5</v>
      </c>
    </row>
    <row r="3187" customFormat="false" ht="11.4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IF(G3187="Male",VLOOKUP(H3187,'Shoe size conversion table'!$B$6:$D$22,2),VLOOKUP(H3187,'Shoe size conversion table'!$J$6:$L$22,2))</f>
        <v>43-44</v>
      </c>
      <c r="J3187" s="12" t="n">
        <f aca="false">IF(G3187="Male",VLOOKUP(H3187,'Shoe size conversion table'!$B$6:$D$22,3),VLOOKUP(H3187,'Shoe size conversion table'!$J$6:$L$22,3))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MONTH(C3187:C18154)</f>
        <v>2</v>
      </c>
      <c r="O3187" s="8" t="n">
        <f aca="false">K3187*(1-L3187)</f>
        <v>84.5</v>
      </c>
    </row>
    <row r="3188" customFormat="false" ht="11.4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IF(G3188="Male",VLOOKUP(H3188,'Shoe size conversion table'!$B$6:$D$22,2),VLOOKUP(H3188,'Shoe size conversion table'!$J$6:$L$22,2))</f>
        <v>35</v>
      </c>
      <c r="J3188" s="12" t="n">
        <f aca="false">IF(G3188="Male",VLOOKUP(H3188,'Shoe size conversion table'!$B$6:$D$22,3),VLOOKUP(H3188,'Shoe size conversion table'!$J$6:$L$22,3))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MONTH(C3188:C18155)</f>
        <v>2</v>
      </c>
      <c r="O3188" s="8" t="n">
        <f aca="false">K3188*(1-L3188)</f>
        <v>139.3</v>
      </c>
    </row>
    <row r="3189" customFormat="false" ht="11.4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IF(G3189="Male",VLOOKUP(H3189,'Shoe size conversion table'!$B$6:$D$22,2),VLOOKUP(H3189,'Shoe size conversion table'!$J$6:$L$22,2))</f>
        <v>43-44</v>
      </c>
      <c r="J3189" s="12" t="n">
        <f aca="false">IF(G3189="Male",VLOOKUP(H3189,'Shoe size conversion table'!$B$6:$D$22,3),VLOOKUP(H3189,'Shoe size conversion table'!$J$6:$L$22,3))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MONTH(C3189:C18156)</f>
        <v>2</v>
      </c>
      <c r="O3189" s="8" t="n">
        <f aca="false">K3189*(1-L3189)</f>
        <v>90.3</v>
      </c>
    </row>
    <row r="3190" customFormat="false" ht="11.4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IF(G3190="Male",VLOOKUP(H3190,'Shoe size conversion table'!$B$6:$D$22,2),VLOOKUP(H3190,'Shoe size conversion table'!$J$6:$L$22,2))</f>
        <v>38-39</v>
      </c>
      <c r="J3190" s="12" t="n">
        <f aca="false">IF(G3190="Male",VLOOKUP(H3190,'Shoe size conversion table'!$B$6:$D$22,3),VLOOKUP(H3190,'Shoe size conversion table'!$J$6:$L$22,3))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MONTH(C3190:C18157)</f>
        <v>2</v>
      </c>
      <c r="O3190" s="8" t="n">
        <f aca="false">K3190*(1-L3190)</f>
        <v>69.5</v>
      </c>
    </row>
    <row r="3191" customFormat="false" ht="11.4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IF(G3191="Male",VLOOKUP(H3191,'Shoe size conversion table'!$B$6:$D$22,2),VLOOKUP(H3191,'Shoe size conversion table'!$J$6:$L$22,2))</f>
        <v>38-39</v>
      </c>
      <c r="J3191" s="12" t="n">
        <f aca="false">IF(G3191="Male",VLOOKUP(H3191,'Shoe size conversion table'!$B$6:$D$22,3),VLOOKUP(H3191,'Shoe size conversion table'!$J$6:$L$22,3))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MONTH(C3191:C18158)</f>
        <v>2</v>
      </c>
      <c r="O3191" s="8" t="n">
        <f aca="false">K3191*(1-L3191)</f>
        <v>139</v>
      </c>
    </row>
    <row r="3192" customFormat="false" ht="11.4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IF(G3192="Male",VLOOKUP(H3192,'Shoe size conversion table'!$B$6:$D$22,2),VLOOKUP(H3192,'Shoe size conversion table'!$J$6:$L$22,2))</f>
        <v>43-44</v>
      </c>
      <c r="J3192" s="12" t="n">
        <f aca="false">IF(G3192="Male",VLOOKUP(H3192,'Shoe size conversion table'!$B$6:$D$22,3),VLOOKUP(H3192,'Shoe size conversion table'!$J$6:$L$22,3))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MONTH(C3192:C18159)</f>
        <v>2</v>
      </c>
      <c r="O3192" s="8" t="n">
        <f aca="false">K3192*(1-L3192)</f>
        <v>129</v>
      </c>
    </row>
    <row r="3193" customFormat="false" ht="11.4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IF(G3193="Male",VLOOKUP(H3193,'Shoe size conversion table'!$B$6:$D$22,2),VLOOKUP(H3193,'Shoe size conversion table'!$J$6:$L$22,2))</f>
        <v>41</v>
      </c>
      <c r="J3193" s="12" t="n">
        <f aca="false">IF(G3193="Male",VLOOKUP(H3193,'Shoe size conversion table'!$B$6:$D$22,3),VLOOKUP(H3193,'Shoe size conversion table'!$J$6:$L$22,3))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MONTH(C3193:C18160)</f>
        <v>2</v>
      </c>
      <c r="O3193" s="8" t="n">
        <f aca="false">K3193*(1-L3193)</f>
        <v>64.5</v>
      </c>
    </row>
    <row r="3194" customFormat="false" ht="11.4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IF(G3194="Male",VLOOKUP(H3194,'Shoe size conversion table'!$B$6:$D$22,2),VLOOKUP(H3194,'Shoe size conversion table'!$J$6:$L$22,2))</f>
        <v>42-43</v>
      </c>
      <c r="J3194" s="12" t="n">
        <f aca="false">IF(G3194="Male",VLOOKUP(H3194,'Shoe size conversion table'!$B$6:$D$22,3),VLOOKUP(H3194,'Shoe size conversion table'!$J$6:$L$22,3))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MONTH(C3194:C18161)</f>
        <v>2</v>
      </c>
      <c r="O3194" s="8" t="n">
        <f aca="false">K3194*(1-L3194)</f>
        <v>79.5</v>
      </c>
    </row>
    <row r="3195" customFormat="false" ht="11.4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IF(G3195="Male",VLOOKUP(H3195,'Shoe size conversion table'!$B$6:$D$22,2),VLOOKUP(H3195,'Shoe size conversion table'!$J$6:$L$22,2))</f>
        <v>42</v>
      </c>
      <c r="J3195" s="12" t="n">
        <f aca="false">IF(G3195="Male",VLOOKUP(H3195,'Shoe size conversion table'!$B$6:$D$22,3),VLOOKUP(H3195,'Shoe size conversion table'!$J$6:$L$22,3))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MONTH(C3195:C18162)</f>
        <v>2</v>
      </c>
      <c r="O3195" s="8" t="n">
        <f aca="false">K3195*(1-L3195)</f>
        <v>179</v>
      </c>
    </row>
    <row r="3196" customFormat="false" ht="11.4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IF(G3196="Male",VLOOKUP(H3196,'Shoe size conversion table'!$B$6:$D$22,2),VLOOKUP(H3196,'Shoe size conversion table'!$J$6:$L$22,2))</f>
        <v>43-44</v>
      </c>
      <c r="J3196" s="12" t="n">
        <f aca="false">IF(G3196="Male",VLOOKUP(H3196,'Shoe size conversion table'!$B$6:$D$22,3),VLOOKUP(H3196,'Shoe size conversion table'!$J$6:$L$22,3))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MONTH(C3196:C18163)</f>
        <v>2</v>
      </c>
      <c r="O3196" s="8" t="n">
        <f aca="false">K3196*(1-L3196)</f>
        <v>119.2</v>
      </c>
    </row>
    <row r="3197" customFormat="false" ht="11.4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IF(G3197="Male",VLOOKUP(H3197,'Shoe size conversion table'!$B$6:$D$22,2),VLOOKUP(H3197,'Shoe size conversion table'!$J$6:$L$22,2))</f>
        <v>42-43</v>
      </c>
      <c r="J3197" s="12" t="n">
        <f aca="false">IF(G3197="Male",VLOOKUP(H3197,'Shoe size conversion table'!$B$6:$D$22,3),VLOOKUP(H3197,'Shoe size conversion table'!$J$6:$L$22,3))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MONTH(C3197:C18164)</f>
        <v>2</v>
      </c>
      <c r="O3197" s="8" t="n">
        <f aca="false">K3197*(1-L3197)</f>
        <v>159.2</v>
      </c>
    </row>
    <row r="3198" customFormat="false" ht="11.4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IF(G3198="Male",VLOOKUP(H3198,'Shoe size conversion table'!$B$6:$D$22,2),VLOOKUP(H3198,'Shoe size conversion table'!$J$6:$L$22,2))</f>
        <v>38-39</v>
      </c>
      <c r="J3198" s="12" t="n">
        <f aca="false">IF(G3198="Male",VLOOKUP(H3198,'Shoe size conversion table'!$B$6:$D$22,3),VLOOKUP(H3198,'Shoe size conversion table'!$J$6:$L$22,3))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MONTH(C3198:C18165)</f>
        <v>2</v>
      </c>
      <c r="O3198" s="8" t="n">
        <f aca="false">K3198*(1-L3198)</f>
        <v>189</v>
      </c>
    </row>
    <row r="3199" customFormat="false" ht="11.4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IF(G3199="Male",VLOOKUP(H3199,'Shoe size conversion table'!$B$6:$D$22,2),VLOOKUP(H3199,'Shoe size conversion table'!$J$6:$L$22,2))</f>
        <v>38</v>
      </c>
      <c r="J3199" s="12" t="n">
        <f aca="false">IF(G3199="Male",VLOOKUP(H3199,'Shoe size conversion table'!$B$6:$D$22,3),VLOOKUP(H3199,'Shoe size conversion table'!$J$6:$L$22,3))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MONTH(C3199:C18166)</f>
        <v>2</v>
      </c>
      <c r="O3199" s="8" t="n">
        <f aca="false">K3199*(1-L3199)</f>
        <v>169</v>
      </c>
    </row>
    <row r="3200" customFormat="false" ht="11.4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IF(G3200="Male",VLOOKUP(H3200,'Shoe size conversion table'!$B$6:$D$22,2),VLOOKUP(H3200,'Shoe size conversion table'!$J$6:$L$22,2))</f>
        <v>38-39</v>
      </c>
      <c r="J3200" s="12" t="n">
        <f aca="false">IF(G3200="Male",VLOOKUP(H3200,'Shoe size conversion table'!$B$6:$D$22,3),VLOOKUP(H3200,'Shoe size conversion table'!$J$6:$L$22,3))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MONTH(C3200:C18167)</f>
        <v>2</v>
      </c>
      <c r="O3200" s="8" t="n">
        <f aca="false">K3200*(1-L3200)</f>
        <v>139.3</v>
      </c>
    </row>
    <row r="3201" customFormat="false" ht="11.4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IF(G3201="Male",VLOOKUP(H3201,'Shoe size conversion table'!$B$6:$D$22,2),VLOOKUP(H3201,'Shoe size conversion table'!$J$6:$L$22,2))</f>
        <v>39</v>
      </c>
      <c r="J3201" s="12" t="n">
        <f aca="false">IF(G3201="Male",VLOOKUP(H3201,'Shoe size conversion table'!$B$6:$D$22,3),VLOOKUP(H3201,'Shoe size conversion table'!$J$6:$L$22,3))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MONTH(C3201:C18168)</f>
        <v>2</v>
      </c>
      <c r="O3201" s="8" t="n">
        <f aca="false">K3201*(1-L3201)</f>
        <v>139</v>
      </c>
    </row>
    <row r="3202" customFormat="false" ht="11.4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IF(G3202="Male",VLOOKUP(H3202,'Shoe size conversion table'!$B$6:$D$22,2),VLOOKUP(H3202,'Shoe size conversion table'!$J$6:$L$22,2))</f>
        <v>38</v>
      </c>
      <c r="J3202" s="12" t="n">
        <f aca="false">IF(G3202="Male",VLOOKUP(H3202,'Shoe size conversion table'!$B$6:$D$22,3),VLOOKUP(H3202,'Shoe size conversion table'!$J$6:$L$22,3))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MONTH(C3202:C18169)</f>
        <v>2</v>
      </c>
      <c r="O3202" s="8" t="n">
        <f aca="false">K3202*(1-L3202)</f>
        <v>64.5</v>
      </c>
    </row>
    <row r="3203" customFormat="false" ht="11.4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IF(G3203="Male",VLOOKUP(H3203,'Shoe size conversion table'!$B$6:$D$22,2),VLOOKUP(H3203,'Shoe size conversion table'!$J$6:$L$22,2))</f>
        <v>35</v>
      </c>
      <c r="J3203" s="12" t="n">
        <f aca="false">IF(G3203="Male",VLOOKUP(H3203,'Shoe size conversion table'!$B$6:$D$22,3),VLOOKUP(H3203,'Shoe size conversion table'!$J$6:$L$22,3))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MONTH(C3203:C18170)</f>
        <v>2</v>
      </c>
      <c r="O3203" s="8" t="n">
        <f aca="false">K3203*(1-L3203)</f>
        <v>103.2</v>
      </c>
    </row>
    <row r="3204" customFormat="false" ht="11.4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IF(G3204="Male",VLOOKUP(H3204,'Shoe size conversion table'!$B$6:$D$22,2),VLOOKUP(H3204,'Shoe size conversion table'!$J$6:$L$22,2))</f>
        <v>43</v>
      </c>
      <c r="J3204" s="12" t="n">
        <f aca="false">IF(G3204="Male",VLOOKUP(H3204,'Shoe size conversion table'!$B$6:$D$22,3),VLOOKUP(H3204,'Shoe size conversion table'!$J$6:$L$22,3))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MONTH(C3204:C18171)</f>
        <v>2</v>
      </c>
      <c r="O3204" s="8" t="n">
        <f aca="false">K3204*(1-L3204)</f>
        <v>179.1</v>
      </c>
    </row>
    <row r="3205" customFormat="false" ht="11.4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IF(G3205="Male",VLOOKUP(H3205,'Shoe size conversion table'!$B$6:$D$22,2),VLOOKUP(H3205,'Shoe size conversion table'!$J$6:$L$22,2))</f>
        <v>43</v>
      </c>
      <c r="J3205" s="12" t="n">
        <f aca="false">IF(G3205="Male",VLOOKUP(H3205,'Shoe size conversion table'!$B$6:$D$22,3),VLOOKUP(H3205,'Shoe size conversion table'!$J$6:$L$22,3))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MONTH(C3205:C18172)</f>
        <v>2</v>
      </c>
      <c r="O3205" s="8" t="n">
        <f aca="false">K3205*(1-L3205)</f>
        <v>99.5</v>
      </c>
    </row>
    <row r="3206" customFormat="false" ht="11.4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IF(G3206="Male",VLOOKUP(H3206,'Shoe size conversion table'!$B$6:$D$22,2),VLOOKUP(H3206,'Shoe size conversion table'!$J$6:$L$22,2))</f>
        <v>42</v>
      </c>
      <c r="J3206" s="12" t="n">
        <f aca="false">IF(G3206="Male",VLOOKUP(H3206,'Shoe size conversion table'!$B$6:$D$22,3),VLOOKUP(H3206,'Shoe size conversion table'!$J$6:$L$22,3))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MONTH(C3206:C18173)</f>
        <v>2</v>
      </c>
      <c r="O3206" s="8" t="n">
        <f aca="false">K3206*(1-L3206)</f>
        <v>129</v>
      </c>
    </row>
    <row r="3207" customFormat="false" ht="11.4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IF(G3207="Male",VLOOKUP(H3207,'Shoe size conversion table'!$B$6:$D$22,2),VLOOKUP(H3207,'Shoe size conversion table'!$J$6:$L$22,2))</f>
        <v>42-43</v>
      </c>
      <c r="J3207" s="12" t="n">
        <f aca="false">IF(G3207="Male",VLOOKUP(H3207,'Shoe size conversion table'!$B$6:$D$22,3),VLOOKUP(H3207,'Shoe size conversion table'!$J$6:$L$22,3))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MONTH(C3207:C18174)</f>
        <v>2</v>
      </c>
      <c r="O3207" s="8" t="n">
        <f aca="false">K3207*(1-L3207)</f>
        <v>179.1</v>
      </c>
    </row>
    <row r="3208" customFormat="false" ht="11.4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IF(G3208="Male",VLOOKUP(H3208,'Shoe size conversion table'!$B$6:$D$22,2),VLOOKUP(H3208,'Shoe size conversion table'!$J$6:$L$22,2))</f>
        <v>41</v>
      </c>
      <c r="J3208" s="12" t="n">
        <f aca="false">IF(G3208="Male",VLOOKUP(H3208,'Shoe size conversion table'!$B$6:$D$22,3),VLOOKUP(H3208,'Shoe size conversion table'!$J$6:$L$22,3))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MONTH(C3208:C18175)</f>
        <v>2</v>
      </c>
      <c r="O3208" s="8" t="n">
        <f aca="false">K3208*(1-L3208)</f>
        <v>199</v>
      </c>
    </row>
    <row r="3209" customFormat="false" ht="11.4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IF(G3209="Male",VLOOKUP(H3209,'Shoe size conversion table'!$B$6:$D$22,2),VLOOKUP(H3209,'Shoe size conversion table'!$J$6:$L$22,2))</f>
        <v>41</v>
      </c>
      <c r="J3209" s="12" t="n">
        <f aca="false">IF(G3209="Male",VLOOKUP(H3209,'Shoe size conversion table'!$B$6:$D$22,3),VLOOKUP(H3209,'Shoe size conversion table'!$J$6:$L$22,3))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MONTH(C3209:C18176)</f>
        <v>2</v>
      </c>
      <c r="O3209" s="8" t="n">
        <f aca="false">K3209*(1-L3209)</f>
        <v>90.3</v>
      </c>
    </row>
    <row r="3210" customFormat="false" ht="11.4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IF(G3210="Male",VLOOKUP(H3210,'Shoe size conversion table'!$B$6:$D$22,2),VLOOKUP(H3210,'Shoe size conversion table'!$J$6:$L$22,2))</f>
        <v>38-39</v>
      </c>
      <c r="J3210" s="12" t="n">
        <f aca="false">IF(G3210="Male",VLOOKUP(H3210,'Shoe size conversion table'!$B$6:$D$22,3),VLOOKUP(H3210,'Shoe size conversion table'!$J$6:$L$22,3))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MONTH(C3210:C18177)</f>
        <v>2</v>
      </c>
      <c r="O3210" s="8" t="n">
        <f aca="false">K3210*(1-L3210)</f>
        <v>179</v>
      </c>
    </row>
    <row r="3211" customFormat="false" ht="11.4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IF(G3211="Male",VLOOKUP(H3211,'Shoe size conversion table'!$B$6:$D$22,2),VLOOKUP(H3211,'Shoe size conversion table'!$J$6:$L$22,2))</f>
        <v>38</v>
      </c>
      <c r="J3211" s="12" t="n">
        <f aca="false">IF(G3211="Male",VLOOKUP(H3211,'Shoe size conversion table'!$B$6:$D$22,3),VLOOKUP(H3211,'Shoe size conversion table'!$J$6:$L$22,3))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MONTH(C3211:C18178)</f>
        <v>2</v>
      </c>
      <c r="O3211" s="8" t="n">
        <f aca="false">K3211*(1-L3211)</f>
        <v>159</v>
      </c>
    </row>
    <row r="3212" customFormat="false" ht="11.4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IF(G3212="Male",VLOOKUP(H3212,'Shoe size conversion table'!$B$6:$D$22,2),VLOOKUP(H3212,'Shoe size conversion table'!$J$6:$L$22,2))</f>
        <v>36-37</v>
      </c>
      <c r="J3212" s="12" t="n">
        <f aca="false">IF(G3212="Male",VLOOKUP(H3212,'Shoe size conversion table'!$B$6:$D$22,3),VLOOKUP(H3212,'Shoe size conversion table'!$J$6:$L$22,3))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MONTH(C3212:C18179)</f>
        <v>2</v>
      </c>
      <c r="O3212" s="8" t="n">
        <f aca="false">K3212*(1-L3212)</f>
        <v>129</v>
      </c>
    </row>
    <row r="3213" customFormat="false" ht="11.4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IF(G3213="Male",VLOOKUP(H3213,'Shoe size conversion table'!$B$6:$D$22,2),VLOOKUP(H3213,'Shoe size conversion table'!$J$6:$L$22,2))</f>
        <v>42-43</v>
      </c>
      <c r="J3213" s="12" t="n">
        <f aca="false">IF(G3213="Male",VLOOKUP(H3213,'Shoe size conversion table'!$B$6:$D$22,3),VLOOKUP(H3213,'Shoe size conversion table'!$J$6:$L$22,3))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MONTH(C3213:C18180)</f>
        <v>2</v>
      </c>
      <c r="O3213" s="8" t="n">
        <f aca="false">K3213*(1-L3213)</f>
        <v>159.2</v>
      </c>
    </row>
    <row r="3214" customFormat="false" ht="11.4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IF(G3214="Male",VLOOKUP(H3214,'Shoe size conversion table'!$B$6:$D$22,2),VLOOKUP(H3214,'Shoe size conversion table'!$J$6:$L$22,2))</f>
        <v>44</v>
      </c>
      <c r="J3214" s="12" t="n">
        <f aca="false">IF(G3214="Male",VLOOKUP(H3214,'Shoe size conversion table'!$B$6:$D$22,3),VLOOKUP(H3214,'Shoe size conversion table'!$J$6:$L$22,3))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MONTH(C3214:C18181)</f>
        <v>2</v>
      </c>
      <c r="O3214" s="8" t="n">
        <f aca="false">K3214*(1-L3214)</f>
        <v>74.5</v>
      </c>
    </row>
    <row r="3215" customFormat="false" ht="11.4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IF(G3215="Male",VLOOKUP(H3215,'Shoe size conversion table'!$B$6:$D$22,2),VLOOKUP(H3215,'Shoe size conversion table'!$J$6:$L$22,2))</f>
        <v>45</v>
      </c>
      <c r="J3215" s="12" t="n">
        <f aca="false">IF(G3215="Male",VLOOKUP(H3215,'Shoe size conversion table'!$B$6:$D$22,3),VLOOKUP(H3215,'Shoe size conversion table'!$J$6:$L$22,3))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MONTH(C3215:C18182)</f>
        <v>2</v>
      </c>
      <c r="O3215" s="8" t="n">
        <f aca="false">K3215*(1-L3215)</f>
        <v>199</v>
      </c>
    </row>
    <row r="3216" customFormat="false" ht="11.4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IF(G3216="Male",VLOOKUP(H3216,'Shoe size conversion table'!$B$6:$D$22,2),VLOOKUP(H3216,'Shoe size conversion table'!$J$6:$L$22,2))</f>
        <v>43</v>
      </c>
      <c r="J3216" s="12" t="n">
        <f aca="false">IF(G3216="Male",VLOOKUP(H3216,'Shoe size conversion table'!$B$6:$D$22,3),VLOOKUP(H3216,'Shoe size conversion table'!$J$6:$L$22,3))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MONTH(C3216:C18183)</f>
        <v>2</v>
      </c>
      <c r="O3216" s="8" t="n">
        <f aca="false">K3216*(1-L3216)</f>
        <v>99.5</v>
      </c>
    </row>
    <row r="3217" customFormat="false" ht="11.4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IF(G3217="Male",VLOOKUP(H3217,'Shoe size conversion table'!$B$6:$D$22,2),VLOOKUP(H3217,'Shoe size conversion table'!$J$6:$L$22,2))</f>
        <v>39-40</v>
      </c>
      <c r="J3217" s="12" t="n">
        <f aca="false">IF(G3217="Male",VLOOKUP(H3217,'Shoe size conversion table'!$B$6:$D$22,3),VLOOKUP(H3217,'Shoe size conversion table'!$J$6:$L$22,3))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MONTH(C3217:C18184)</f>
        <v>2</v>
      </c>
      <c r="O3217" s="8" t="n">
        <f aca="false">K3217*(1-L3217)</f>
        <v>149</v>
      </c>
    </row>
    <row r="3218" customFormat="false" ht="11.4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IF(G3218="Male",VLOOKUP(H3218,'Shoe size conversion table'!$B$6:$D$22,2),VLOOKUP(H3218,'Shoe size conversion table'!$J$6:$L$22,2))</f>
        <v>44</v>
      </c>
      <c r="J3218" s="12" t="n">
        <f aca="false">IF(G3218="Male",VLOOKUP(H3218,'Shoe size conversion table'!$B$6:$D$22,3),VLOOKUP(H3218,'Shoe size conversion table'!$J$6:$L$22,3))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MONTH(C3218:C18185)</f>
        <v>2</v>
      </c>
      <c r="O3218" s="8" t="n">
        <f aca="false">K3218*(1-L3218)</f>
        <v>159</v>
      </c>
    </row>
    <row r="3219" customFormat="false" ht="11.4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IF(G3219="Male",VLOOKUP(H3219,'Shoe size conversion table'!$B$6:$D$22,2),VLOOKUP(H3219,'Shoe size conversion table'!$J$6:$L$22,2))</f>
        <v>42</v>
      </c>
      <c r="J3219" s="12" t="n">
        <f aca="false">IF(G3219="Male",VLOOKUP(H3219,'Shoe size conversion table'!$B$6:$D$22,3),VLOOKUP(H3219,'Shoe size conversion table'!$J$6:$L$22,3))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MONTH(C3219:C18186)</f>
        <v>2</v>
      </c>
      <c r="O3219" s="8" t="n">
        <f aca="false">K3219*(1-L3219)</f>
        <v>129</v>
      </c>
    </row>
    <row r="3220" customFormat="false" ht="11.4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IF(G3220="Male",VLOOKUP(H3220,'Shoe size conversion table'!$B$6:$D$22,2),VLOOKUP(H3220,'Shoe size conversion table'!$J$6:$L$22,2))</f>
        <v>41-42</v>
      </c>
      <c r="J3220" s="12" t="n">
        <f aca="false">IF(G3220="Male",VLOOKUP(H3220,'Shoe size conversion table'!$B$6:$D$22,3),VLOOKUP(H3220,'Shoe size conversion table'!$J$6:$L$22,3))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MONTH(C3220:C18187)</f>
        <v>2</v>
      </c>
      <c r="O3220" s="8" t="n">
        <f aca="false">K3220*(1-L3220)</f>
        <v>139</v>
      </c>
    </row>
    <row r="3221" customFormat="false" ht="11.4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IF(G3221="Male",VLOOKUP(H3221,'Shoe size conversion table'!$B$6:$D$22,2),VLOOKUP(H3221,'Shoe size conversion table'!$J$6:$L$22,2))</f>
        <v>43</v>
      </c>
      <c r="J3221" s="12" t="n">
        <f aca="false">IF(G3221="Male",VLOOKUP(H3221,'Shoe size conversion table'!$B$6:$D$22,3),VLOOKUP(H3221,'Shoe size conversion table'!$J$6:$L$22,3))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MONTH(C3221:C18188)</f>
        <v>2</v>
      </c>
      <c r="O3221" s="8" t="n">
        <f aca="false">K3221*(1-L3221)</f>
        <v>79.5</v>
      </c>
    </row>
    <row r="3222" customFormat="false" ht="11.4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IF(G3222="Male",VLOOKUP(H3222,'Shoe size conversion table'!$B$6:$D$22,2),VLOOKUP(H3222,'Shoe size conversion table'!$J$6:$L$22,2))</f>
        <v>39</v>
      </c>
      <c r="J3222" s="12" t="n">
        <f aca="false">IF(G3222="Male",VLOOKUP(H3222,'Shoe size conversion table'!$B$6:$D$22,3),VLOOKUP(H3222,'Shoe size conversion table'!$J$6:$L$22,3))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MONTH(C3222:C18189)</f>
        <v>2</v>
      </c>
      <c r="O3222" s="8" t="n">
        <f aca="false">K3222*(1-L3222)</f>
        <v>170.1</v>
      </c>
    </row>
    <row r="3223" customFormat="false" ht="11.4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IF(G3223="Male",VLOOKUP(H3223,'Shoe size conversion table'!$B$6:$D$22,2),VLOOKUP(H3223,'Shoe size conversion table'!$J$6:$L$22,2))</f>
        <v>43-44</v>
      </c>
      <c r="J3223" s="12" t="n">
        <f aca="false">IF(G3223="Male",VLOOKUP(H3223,'Shoe size conversion table'!$B$6:$D$22,3),VLOOKUP(H3223,'Shoe size conversion table'!$J$6:$L$22,3))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MONTH(C3223:C18190)</f>
        <v>2</v>
      </c>
      <c r="O3223" s="8" t="n">
        <f aca="false">K3223*(1-L3223)</f>
        <v>84.5</v>
      </c>
    </row>
    <row r="3224" customFormat="false" ht="11.4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IF(G3224="Male",VLOOKUP(H3224,'Shoe size conversion table'!$B$6:$D$22,2),VLOOKUP(H3224,'Shoe size conversion table'!$J$6:$L$22,2))</f>
        <v>39</v>
      </c>
      <c r="J3224" s="12" t="n">
        <f aca="false">IF(G3224="Male",VLOOKUP(H3224,'Shoe size conversion table'!$B$6:$D$22,3),VLOOKUP(H3224,'Shoe size conversion table'!$J$6:$L$22,3))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MONTH(C3224:C18191)</f>
        <v>2</v>
      </c>
      <c r="O3224" s="8" t="n">
        <f aca="false">K3224*(1-L3224)</f>
        <v>104.3</v>
      </c>
    </row>
    <row r="3225" customFormat="false" ht="11.4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IF(G3225="Male",VLOOKUP(H3225,'Shoe size conversion table'!$B$6:$D$22,2),VLOOKUP(H3225,'Shoe size conversion table'!$J$6:$L$22,2))</f>
        <v>36-37</v>
      </c>
      <c r="J3225" s="12" t="n">
        <f aca="false">IF(G3225="Male",VLOOKUP(H3225,'Shoe size conversion table'!$B$6:$D$22,3),VLOOKUP(H3225,'Shoe size conversion table'!$J$6:$L$22,3))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MONTH(C3225:C18192)</f>
        <v>2</v>
      </c>
      <c r="O3225" s="8" t="n">
        <f aca="false">K3225*(1-L3225)</f>
        <v>189</v>
      </c>
    </row>
    <row r="3226" customFormat="false" ht="11.4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IF(G3226="Male",VLOOKUP(H3226,'Shoe size conversion table'!$B$6:$D$22,2),VLOOKUP(H3226,'Shoe size conversion table'!$J$6:$L$22,2))</f>
        <v>39</v>
      </c>
      <c r="J3226" s="12" t="n">
        <f aca="false">IF(G3226="Male",VLOOKUP(H3226,'Shoe size conversion table'!$B$6:$D$22,3),VLOOKUP(H3226,'Shoe size conversion table'!$J$6:$L$22,3))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MONTH(C3226:C18193)</f>
        <v>2</v>
      </c>
      <c r="O3226" s="8" t="n">
        <f aca="false">K3226*(1-L3226)</f>
        <v>127.2</v>
      </c>
    </row>
    <row r="3227" customFormat="false" ht="11.4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IF(G3227="Male",VLOOKUP(H3227,'Shoe size conversion table'!$B$6:$D$22,2),VLOOKUP(H3227,'Shoe size conversion table'!$J$6:$L$22,2))</f>
        <v>42-43</v>
      </c>
      <c r="J3227" s="12" t="n">
        <f aca="false">IF(G3227="Male",VLOOKUP(H3227,'Shoe size conversion table'!$B$6:$D$22,3),VLOOKUP(H3227,'Shoe size conversion table'!$J$6:$L$22,3))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MONTH(C3227:C18194)</f>
        <v>2</v>
      </c>
      <c r="O3227" s="8" t="n">
        <f aca="false">K3227*(1-L3227)</f>
        <v>159</v>
      </c>
    </row>
    <row r="3228" customFormat="false" ht="11.4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IF(G3228="Male",VLOOKUP(H3228,'Shoe size conversion table'!$B$6:$D$22,2),VLOOKUP(H3228,'Shoe size conversion table'!$J$6:$L$22,2))</f>
        <v>39-40</v>
      </c>
      <c r="J3228" s="12" t="n">
        <f aca="false">IF(G3228="Male",VLOOKUP(H3228,'Shoe size conversion table'!$B$6:$D$22,3),VLOOKUP(H3228,'Shoe size conversion table'!$J$6:$L$22,3))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MONTH(C3228:C18195)</f>
        <v>2</v>
      </c>
      <c r="O3228" s="8" t="n">
        <f aca="false">K3228*(1-L3228)</f>
        <v>97.3</v>
      </c>
    </row>
    <row r="3229" customFormat="false" ht="11.4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IF(G3229="Male",VLOOKUP(H3229,'Shoe size conversion table'!$B$6:$D$22,2),VLOOKUP(H3229,'Shoe size conversion table'!$J$6:$L$22,2))</f>
        <v>43</v>
      </c>
      <c r="J3229" s="12" t="n">
        <f aca="false">IF(G3229="Male",VLOOKUP(H3229,'Shoe size conversion table'!$B$6:$D$22,3),VLOOKUP(H3229,'Shoe size conversion table'!$J$6:$L$22,3))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MONTH(C3229:C18196)</f>
        <v>2</v>
      </c>
      <c r="O3229" s="8" t="n">
        <f aca="false">K3229*(1-L3229)</f>
        <v>129</v>
      </c>
    </row>
    <row r="3230" customFormat="false" ht="11.4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IF(G3230="Male",VLOOKUP(H3230,'Shoe size conversion table'!$B$6:$D$22,2),VLOOKUP(H3230,'Shoe size conversion table'!$J$6:$L$22,2))</f>
        <v>41-42</v>
      </c>
      <c r="J3230" s="12" t="n">
        <f aca="false">IF(G3230="Male",VLOOKUP(H3230,'Shoe size conversion table'!$B$6:$D$22,3),VLOOKUP(H3230,'Shoe size conversion table'!$J$6:$L$22,3))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MONTH(C3230:C18197)</f>
        <v>2</v>
      </c>
      <c r="O3230" s="8" t="n">
        <f aca="false">K3230*(1-L3230)</f>
        <v>189</v>
      </c>
    </row>
    <row r="3231" customFormat="false" ht="11.4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IF(G3231="Male",VLOOKUP(H3231,'Shoe size conversion table'!$B$6:$D$22,2),VLOOKUP(H3231,'Shoe size conversion table'!$J$6:$L$22,2))</f>
        <v>42-43</v>
      </c>
      <c r="J3231" s="12" t="n">
        <f aca="false">IF(G3231="Male",VLOOKUP(H3231,'Shoe size conversion table'!$B$6:$D$22,3),VLOOKUP(H3231,'Shoe size conversion table'!$J$6:$L$22,3))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MONTH(C3231:C18198)</f>
        <v>2</v>
      </c>
      <c r="O3231" s="8" t="n">
        <f aca="false">K3231*(1-L3231)</f>
        <v>159</v>
      </c>
    </row>
    <row r="3232" customFormat="false" ht="11.4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IF(G3232="Male",VLOOKUP(H3232,'Shoe size conversion table'!$B$6:$D$22,2),VLOOKUP(H3232,'Shoe size conversion table'!$J$6:$L$22,2))</f>
        <v>43</v>
      </c>
      <c r="J3232" s="12" t="n">
        <f aca="false">IF(G3232="Male",VLOOKUP(H3232,'Shoe size conversion table'!$B$6:$D$22,3),VLOOKUP(H3232,'Shoe size conversion table'!$J$6:$L$22,3))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MONTH(C3232:C18199)</f>
        <v>2</v>
      </c>
      <c r="O3232" s="8" t="n">
        <f aca="false">K3232*(1-L3232)</f>
        <v>169</v>
      </c>
    </row>
    <row r="3233" customFormat="false" ht="11.4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IF(G3233="Male",VLOOKUP(H3233,'Shoe size conversion table'!$B$6:$D$22,2),VLOOKUP(H3233,'Shoe size conversion table'!$J$6:$L$22,2))</f>
        <v>43</v>
      </c>
      <c r="J3233" s="12" t="n">
        <f aca="false">IF(G3233="Male",VLOOKUP(H3233,'Shoe size conversion table'!$B$6:$D$22,3),VLOOKUP(H3233,'Shoe size conversion table'!$J$6:$L$22,3))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MONTH(C3233:C18200)</f>
        <v>2</v>
      </c>
      <c r="O3233" s="8" t="n">
        <f aca="false">K3233*(1-L3233)</f>
        <v>179</v>
      </c>
    </row>
    <row r="3234" customFormat="false" ht="11.4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IF(G3234="Male",VLOOKUP(H3234,'Shoe size conversion table'!$B$6:$D$22,2),VLOOKUP(H3234,'Shoe size conversion table'!$J$6:$L$22,2))</f>
        <v>41-42</v>
      </c>
      <c r="J3234" s="12" t="n">
        <f aca="false">IF(G3234="Male",VLOOKUP(H3234,'Shoe size conversion table'!$B$6:$D$22,3),VLOOKUP(H3234,'Shoe size conversion table'!$J$6:$L$22,3))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MONTH(C3234:C18201)</f>
        <v>2</v>
      </c>
      <c r="O3234" s="8" t="n">
        <f aca="false">K3234*(1-L3234)</f>
        <v>74.5</v>
      </c>
    </row>
    <row r="3235" customFormat="false" ht="11.4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IF(G3235="Male",VLOOKUP(H3235,'Shoe size conversion table'!$B$6:$D$22,2),VLOOKUP(H3235,'Shoe size conversion table'!$J$6:$L$22,2))</f>
        <v>44</v>
      </c>
      <c r="J3235" s="12" t="n">
        <f aca="false">IF(G3235="Male",VLOOKUP(H3235,'Shoe size conversion table'!$B$6:$D$22,3),VLOOKUP(H3235,'Shoe size conversion table'!$J$6:$L$22,3))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MONTH(C3235:C18202)</f>
        <v>2</v>
      </c>
      <c r="O3235" s="8" t="n">
        <f aca="false">K3235*(1-L3235)</f>
        <v>189</v>
      </c>
    </row>
    <row r="3236" customFormat="false" ht="11.4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IF(G3236="Male",VLOOKUP(H3236,'Shoe size conversion table'!$B$6:$D$22,2),VLOOKUP(H3236,'Shoe size conversion table'!$J$6:$L$22,2))</f>
        <v>41</v>
      </c>
      <c r="J3236" s="12" t="n">
        <f aca="false">IF(G3236="Male",VLOOKUP(H3236,'Shoe size conversion table'!$B$6:$D$22,3),VLOOKUP(H3236,'Shoe size conversion table'!$J$6:$L$22,3))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MONTH(C3236:C18203)</f>
        <v>2</v>
      </c>
      <c r="O3236" s="8" t="n">
        <f aca="false">K3236*(1-L3236)</f>
        <v>64.5</v>
      </c>
    </row>
    <row r="3237" customFormat="false" ht="11.4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IF(G3237="Male",VLOOKUP(H3237,'Shoe size conversion table'!$B$6:$D$22,2),VLOOKUP(H3237,'Shoe size conversion table'!$J$6:$L$22,2))</f>
        <v>42-43</v>
      </c>
      <c r="J3237" s="12" t="n">
        <f aca="false">IF(G3237="Male",VLOOKUP(H3237,'Shoe size conversion table'!$B$6:$D$22,3),VLOOKUP(H3237,'Shoe size conversion table'!$J$6:$L$22,3))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MONTH(C3237:C18204)</f>
        <v>2</v>
      </c>
      <c r="O3237" s="8" t="n">
        <f aca="false">K3237*(1-L3237)</f>
        <v>189</v>
      </c>
    </row>
    <row r="3238" customFormat="false" ht="11.4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IF(G3238="Male",VLOOKUP(H3238,'Shoe size conversion table'!$B$6:$D$22,2),VLOOKUP(H3238,'Shoe size conversion table'!$J$6:$L$22,2))</f>
        <v>44</v>
      </c>
      <c r="J3238" s="12" t="n">
        <f aca="false">IF(G3238="Male",VLOOKUP(H3238,'Shoe size conversion table'!$B$6:$D$22,3),VLOOKUP(H3238,'Shoe size conversion table'!$J$6:$L$22,3))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MONTH(C3238:C18205)</f>
        <v>2</v>
      </c>
      <c r="O3238" s="8" t="n">
        <f aca="false">K3238*(1-L3238)</f>
        <v>169</v>
      </c>
    </row>
    <row r="3239" customFormat="false" ht="11.4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IF(G3239="Male",VLOOKUP(H3239,'Shoe size conversion table'!$B$6:$D$22,2),VLOOKUP(H3239,'Shoe size conversion table'!$J$6:$L$22,2))</f>
        <v>38-39</v>
      </c>
      <c r="J3239" s="12" t="n">
        <f aca="false">IF(G3239="Male",VLOOKUP(H3239,'Shoe size conversion table'!$B$6:$D$22,3),VLOOKUP(H3239,'Shoe size conversion table'!$J$6:$L$22,3))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MONTH(C3239:C18206)</f>
        <v>2</v>
      </c>
      <c r="O3239" s="8" t="n">
        <f aca="false">K3239*(1-L3239)</f>
        <v>149</v>
      </c>
    </row>
    <row r="3240" customFormat="false" ht="11.4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IF(G3240="Male",VLOOKUP(H3240,'Shoe size conversion table'!$B$6:$D$22,2),VLOOKUP(H3240,'Shoe size conversion table'!$J$6:$L$22,2))</f>
        <v>42-43</v>
      </c>
      <c r="J3240" s="12" t="n">
        <f aca="false">IF(G3240="Male",VLOOKUP(H3240,'Shoe size conversion table'!$B$6:$D$22,3),VLOOKUP(H3240,'Shoe size conversion table'!$J$6:$L$22,3))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MONTH(C3240:C18207)</f>
        <v>2</v>
      </c>
      <c r="O3240" s="8" t="n">
        <f aca="false">K3240*(1-L3240)</f>
        <v>149</v>
      </c>
    </row>
    <row r="3241" customFormat="false" ht="11.4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IF(G3241="Male",VLOOKUP(H3241,'Shoe size conversion table'!$B$6:$D$22,2),VLOOKUP(H3241,'Shoe size conversion table'!$J$6:$L$22,2))</f>
        <v>36</v>
      </c>
      <c r="J3241" s="12" t="n">
        <f aca="false">IF(G3241="Male",VLOOKUP(H3241,'Shoe size conversion table'!$B$6:$D$22,3),VLOOKUP(H3241,'Shoe size conversion table'!$J$6:$L$22,3))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MONTH(C3241:C18208)</f>
        <v>2</v>
      </c>
      <c r="O3241" s="8" t="n">
        <f aca="false">K3241*(1-L3241)</f>
        <v>159.2</v>
      </c>
    </row>
    <row r="3242" customFormat="false" ht="11.4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IF(G3242="Male",VLOOKUP(H3242,'Shoe size conversion table'!$B$6:$D$22,2),VLOOKUP(H3242,'Shoe size conversion table'!$J$6:$L$22,2))</f>
        <v>43</v>
      </c>
      <c r="J3242" s="12" t="n">
        <f aca="false">IF(G3242="Male",VLOOKUP(H3242,'Shoe size conversion table'!$B$6:$D$22,3),VLOOKUP(H3242,'Shoe size conversion table'!$J$6:$L$22,3))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MONTH(C3242:C18209)</f>
        <v>2</v>
      </c>
      <c r="O3242" s="8" t="n">
        <f aca="false">K3242*(1-L3242)</f>
        <v>189</v>
      </c>
    </row>
    <row r="3243" customFormat="false" ht="11.4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IF(G3243="Male",VLOOKUP(H3243,'Shoe size conversion table'!$B$6:$D$22,2),VLOOKUP(H3243,'Shoe size conversion table'!$J$6:$L$22,2))</f>
        <v>39</v>
      </c>
      <c r="J3243" s="12" t="n">
        <f aca="false">IF(G3243="Male",VLOOKUP(H3243,'Shoe size conversion table'!$B$6:$D$22,3),VLOOKUP(H3243,'Shoe size conversion table'!$J$6:$L$22,3))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MONTH(C3243:C18210)</f>
        <v>2</v>
      </c>
      <c r="O3243" s="8" t="n">
        <f aca="false">K3243*(1-L3243)</f>
        <v>90.3</v>
      </c>
    </row>
    <row r="3244" customFormat="false" ht="11.4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IF(G3244="Male",VLOOKUP(H3244,'Shoe size conversion table'!$B$6:$D$22,2),VLOOKUP(H3244,'Shoe size conversion table'!$J$6:$L$22,2))</f>
        <v>41-42</v>
      </c>
      <c r="J3244" s="12" t="n">
        <f aca="false">IF(G3244="Male",VLOOKUP(H3244,'Shoe size conversion table'!$B$6:$D$22,3),VLOOKUP(H3244,'Shoe size conversion table'!$J$6:$L$22,3))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MONTH(C3244:C18211)</f>
        <v>2</v>
      </c>
      <c r="O3244" s="8" t="n">
        <f aca="false">K3244*(1-L3244)</f>
        <v>139</v>
      </c>
    </row>
    <row r="3245" customFormat="false" ht="11.4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IF(G3245="Male",VLOOKUP(H3245,'Shoe size conversion table'!$B$6:$D$22,2),VLOOKUP(H3245,'Shoe size conversion table'!$J$6:$L$22,2))</f>
        <v>38</v>
      </c>
      <c r="J3245" s="12" t="n">
        <f aca="false">IF(G3245="Male",VLOOKUP(H3245,'Shoe size conversion table'!$B$6:$D$22,3),VLOOKUP(H3245,'Shoe size conversion table'!$J$6:$L$22,3))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MONTH(C3245:C18212)</f>
        <v>2</v>
      </c>
      <c r="O3245" s="8" t="n">
        <f aca="false">K3245*(1-L3245)</f>
        <v>169</v>
      </c>
    </row>
    <row r="3246" customFormat="false" ht="11.4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IF(G3246="Male",VLOOKUP(H3246,'Shoe size conversion table'!$B$6:$D$22,2),VLOOKUP(H3246,'Shoe size conversion table'!$J$6:$L$22,2))</f>
        <v>38-39</v>
      </c>
      <c r="J3246" s="12" t="n">
        <f aca="false">IF(G3246="Male",VLOOKUP(H3246,'Shoe size conversion table'!$B$6:$D$22,3),VLOOKUP(H3246,'Shoe size conversion table'!$J$6:$L$22,3))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MONTH(C3246:C18213)</f>
        <v>2</v>
      </c>
      <c r="O3246" s="8" t="n">
        <f aca="false">K3246*(1-L3246)</f>
        <v>69.5</v>
      </c>
    </row>
    <row r="3247" customFormat="false" ht="11.4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IF(G3247="Male",VLOOKUP(H3247,'Shoe size conversion table'!$B$6:$D$22,2),VLOOKUP(H3247,'Shoe size conversion table'!$J$6:$L$22,2))</f>
        <v>39-40</v>
      </c>
      <c r="J3247" s="12" t="n">
        <f aca="false">IF(G3247="Male",VLOOKUP(H3247,'Shoe size conversion table'!$B$6:$D$22,3),VLOOKUP(H3247,'Shoe size conversion table'!$J$6:$L$22,3))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MONTH(C3247:C18214)</f>
        <v>2</v>
      </c>
      <c r="O3247" s="8" t="n">
        <f aca="false">K3247*(1-L3247)</f>
        <v>152.1</v>
      </c>
    </row>
    <row r="3248" customFormat="false" ht="11.4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IF(G3248="Male",VLOOKUP(H3248,'Shoe size conversion table'!$B$6:$D$22,2),VLOOKUP(H3248,'Shoe size conversion table'!$J$6:$L$22,2))</f>
        <v>39-40</v>
      </c>
      <c r="J3248" s="12" t="n">
        <f aca="false">IF(G3248="Male",VLOOKUP(H3248,'Shoe size conversion table'!$B$6:$D$22,3),VLOOKUP(H3248,'Shoe size conversion table'!$J$6:$L$22,3))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MONTH(C3248:C18215)</f>
        <v>2</v>
      </c>
      <c r="O3248" s="8" t="n">
        <f aca="false">K3248*(1-L3248)</f>
        <v>104.3</v>
      </c>
    </row>
    <row r="3249" customFormat="false" ht="11.4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IF(G3249="Male",VLOOKUP(H3249,'Shoe size conversion table'!$B$6:$D$22,2),VLOOKUP(H3249,'Shoe size conversion table'!$J$6:$L$22,2))</f>
        <v>39-40</v>
      </c>
      <c r="J3249" s="12" t="n">
        <f aca="false">IF(G3249="Male",VLOOKUP(H3249,'Shoe size conversion table'!$B$6:$D$22,3),VLOOKUP(H3249,'Shoe size conversion table'!$J$6:$L$22,3))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MONTH(C3249:C18216)</f>
        <v>2</v>
      </c>
      <c r="O3249" s="8" t="n">
        <f aca="false">K3249*(1-L3249)</f>
        <v>189</v>
      </c>
    </row>
    <row r="3250" customFormat="false" ht="11.4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IF(G3250="Male",VLOOKUP(H3250,'Shoe size conversion table'!$B$6:$D$22,2),VLOOKUP(H3250,'Shoe size conversion table'!$J$6:$L$22,2))</f>
        <v>42-43</v>
      </c>
      <c r="J3250" s="12" t="n">
        <f aca="false">IF(G3250="Male",VLOOKUP(H3250,'Shoe size conversion table'!$B$6:$D$22,3),VLOOKUP(H3250,'Shoe size conversion table'!$J$6:$L$22,3))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MONTH(C3250:C18217)</f>
        <v>2</v>
      </c>
      <c r="O3250" s="8" t="n">
        <f aca="false">K3250*(1-L3250)</f>
        <v>179.1</v>
      </c>
    </row>
    <row r="3251" customFormat="false" ht="11.4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IF(G3251="Male",VLOOKUP(H3251,'Shoe size conversion table'!$B$6:$D$22,2),VLOOKUP(H3251,'Shoe size conversion table'!$J$6:$L$22,2))</f>
        <v>43-44</v>
      </c>
      <c r="J3251" s="12" t="n">
        <f aca="false">IF(G3251="Male",VLOOKUP(H3251,'Shoe size conversion table'!$B$6:$D$22,3),VLOOKUP(H3251,'Shoe size conversion table'!$J$6:$L$22,3))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MONTH(C3251:C18218)</f>
        <v>2</v>
      </c>
      <c r="O3251" s="8" t="n">
        <f aca="false">K3251*(1-L3251)</f>
        <v>97.3</v>
      </c>
    </row>
    <row r="3252" customFormat="false" ht="11.4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IF(G3252="Male",VLOOKUP(H3252,'Shoe size conversion table'!$B$6:$D$22,2),VLOOKUP(H3252,'Shoe size conversion table'!$J$6:$L$22,2))</f>
        <v>42</v>
      </c>
      <c r="J3252" s="12" t="n">
        <f aca="false">IF(G3252="Male",VLOOKUP(H3252,'Shoe size conversion table'!$B$6:$D$22,3),VLOOKUP(H3252,'Shoe size conversion table'!$J$6:$L$22,3))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MONTH(C3252:C18219)</f>
        <v>2</v>
      </c>
      <c r="O3252" s="8" t="n">
        <f aca="false">K3252*(1-L3252)</f>
        <v>149</v>
      </c>
    </row>
    <row r="3253" customFormat="false" ht="11.4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IF(G3253="Male",VLOOKUP(H3253,'Shoe size conversion table'!$B$6:$D$22,2),VLOOKUP(H3253,'Shoe size conversion table'!$J$6:$L$22,2))</f>
        <v>36</v>
      </c>
      <c r="J3253" s="12" t="n">
        <f aca="false">IF(G3253="Male",VLOOKUP(H3253,'Shoe size conversion table'!$B$6:$D$22,3),VLOOKUP(H3253,'Shoe size conversion table'!$J$6:$L$22,3))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MONTH(C3253:C18220)</f>
        <v>2</v>
      </c>
      <c r="O3253" s="8" t="n">
        <f aca="false">K3253*(1-L3253)</f>
        <v>139</v>
      </c>
    </row>
    <row r="3254" customFormat="false" ht="11.4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IF(G3254="Male",VLOOKUP(H3254,'Shoe size conversion table'!$B$6:$D$22,2),VLOOKUP(H3254,'Shoe size conversion table'!$J$6:$L$22,2))</f>
        <v>42</v>
      </c>
      <c r="J3254" s="12" t="n">
        <f aca="false">IF(G3254="Male",VLOOKUP(H3254,'Shoe size conversion table'!$B$6:$D$22,3),VLOOKUP(H3254,'Shoe size conversion table'!$J$6:$L$22,3))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MONTH(C3254:C18221)</f>
        <v>2</v>
      </c>
      <c r="O3254" s="8" t="n">
        <f aca="false">K3254*(1-L3254)</f>
        <v>149</v>
      </c>
    </row>
    <row r="3255" customFormat="false" ht="11.4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IF(G3255="Male",VLOOKUP(H3255,'Shoe size conversion table'!$B$6:$D$22,2),VLOOKUP(H3255,'Shoe size conversion table'!$J$6:$L$22,2))</f>
        <v>41-42</v>
      </c>
      <c r="J3255" s="12" t="n">
        <f aca="false">IF(G3255="Male",VLOOKUP(H3255,'Shoe size conversion table'!$B$6:$D$22,3),VLOOKUP(H3255,'Shoe size conversion table'!$J$6:$L$22,3))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MONTH(C3255:C18222)</f>
        <v>2</v>
      </c>
      <c r="O3255" s="8" t="n">
        <f aca="false">K3255*(1-L3255)</f>
        <v>139</v>
      </c>
    </row>
    <row r="3256" customFormat="false" ht="11.4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IF(G3256="Male",VLOOKUP(H3256,'Shoe size conversion table'!$B$6:$D$22,2),VLOOKUP(H3256,'Shoe size conversion table'!$J$6:$L$22,2))</f>
        <v>43-44</v>
      </c>
      <c r="J3256" s="12" t="n">
        <f aca="false">IF(G3256="Male",VLOOKUP(H3256,'Shoe size conversion table'!$B$6:$D$22,3),VLOOKUP(H3256,'Shoe size conversion table'!$J$6:$L$22,3))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MONTH(C3256:C18223)</f>
        <v>2</v>
      </c>
      <c r="O3256" s="8" t="n">
        <f aca="false">K3256*(1-L3256)</f>
        <v>118.3</v>
      </c>
    </row>
    <row r="3257" customFormat="false" ht="11.4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IF(G3257="Male",VLOOKUP(H3257,'Shoe size conversion table'!$B$6:$D$22,2),VLOOKUP(H3257,'Shoe size conversion table'!$J$6:$L$22,2))</f>
        <v>36-37</v>
      </c>
      <c r="J3257" s="12" t="n">
        <f aca="false">IF(G3257="Male",VLOOKUP(H3257,'Shoe size conversion table'!$B$6:$D$22,3),VLOOKUP(H3257,'Shoe size conversion table'!$J$6:$L$22,3))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MONTH(C3257:C18224)</f>
        <v>2</v>
      </c>
      <c r="O3257" s="8" t="n">
        <f aca="false">K3257*(1-L3257)</f>
        <v>143.1</v>
      </c>
    </row>
    <row r="3258" customFormat="false" ht="11.4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IF(G3258="Male",VLOOKUP(H3258,'Shoe size conversion table'!$B$6:$D$22,2),VLOOKUP(H3258,'Shoe size conversion table'!$J$6:$L$22,2))</f>
        <v>43</v>
      </c>
      <c r="J3258" s="12" t="n">
        <f aca="false">IF(G3258="Male",VLOOKUP(H3258,'Shoe size conversion table'!$B$6:$D$22,3),VLOOKUP(H3258,'Shoe size conversion table'!$J$6:$L$22,3))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MONTH(C3258:C18225)</f>
        <v>2</v>
      </c>
      <c r="O3258" s="8" t="n">
        <f aca="false">K3258*(1-L3258)</f>
        <v>179</v>
      </c>
    </row>
    <row r="3259" customFormat="false" ht="11.4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IF(G3259="Male",VLOOKUP(H3259,'Shoe size conversion table'!$B$6:$D$22,2),VLOOKUP(H3259,'Shoe size conversion table'!$J$6:$L$22,2))</f>
        <v>43-44</v>
      </c>
      <c r="J3259" s="12" t="n">
        <f aca="false">IF(G3259="Male",VLOOKUP(H3259,'Shoe size conversion table'!$B$6:$D$22,3),VLOOKUP(H3259,'Shoe size conversion table'!$J$6:$L$22,3))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MONTH(C3259:C18226)</f>
        <v>2</v>
      </c>
      <c r="O3259" s="8" t="n">
        <f aca="false">K3259*(1-L3259)</f>
        <v>199</v>
      </c>
    </row>
    <row r="3260" customFormat="false" ht="11.4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IF(G3260="Male",VLOOKUP(H3260,'Shoe size conversion table'!$B$6:$D$22,2),VLOOKUP(H3260,'Shoe size conversion table'!$J$6:$L$22,2))</f>
        <v>38</v>
      </c>
      <c r="J3260" s="12" t="n">
        <f aca="false">IF(G3260="Male",VLOOKUP(H3260,'Shoe size conversion table'!$B$6:$D$22,3),VLOOKUP(H3260,'Shoe size conversion table'!$J$6:$L$22,3))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MONTH(C3260:C18227)</f>
        <v>2</v>
      </c>
      <c r="O3260" s="8" t="n">
        <f aca="false">K3260*(1-L3260)</f>
        <v>89.5</v>
      </c>
    </row>
    <row r="3261" customFormat="false" ht="11.4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IF(G3261="Male",VLOOKUP(H3261,'Shoe size conversion table'!$B$6:$D$22,2),VLOOKUP(H3261,'Shoe size conversion table'!$J$6:$L$22,2))</f>
        <v>43</v>
      </c>
      <c r="J3261" s="12" t="n">
        <f aca="false">IF(G3261="Male",VLOOKUP(H3261,'Shoe size conversion table'!$B$6:$D$22,3),VLOOKUP(H3261,'Shoe size conversion table'!$J$6:$L$22,3))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MONTH(C3261:C18228)</f>
        <v>2</v>
      </c>
      <c r="O3261" s="8" t="n">
        <f aca="false">K3261*(1-L3261)</f>
        <v>129</v>
      </c>
    </row>
    <row r="3262" customFormat="false" ht="11.4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IF(G3262="Male",VLOOKUP(H3262,'Shoe size conversion table'!$B$6:$D$22,2),VLOOKUP(H3262,'Shoe size conversion table'!$J$6:$L$22,2))</f>
        <v>38-39</v>
      </c>
      <c r="J3262" s="12" t="n">
        <f aca="false">IF(G3262="Male",VLOOKUP(H3262,'Shoe size conversion table'!$B$6:$D$22,3),VLOOKUP(H3262,'Shoe size conversion table'!$J$6:$L$22,3))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MONTH(C3262:C18229)</f>
        <v>2</v>
      </c>
      <c r="O3262" s="8" t="n">
        <f aca="false">K3262*(1-L3262)</f>
        <v>139</v>
      </c>
    </row>
    <row r="3263" customFormat="false" ht="11.4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IF(G3263="Male",VLOOKUP(H3263,'Shoe size conversion table'!$B$6:$D$22,2),VLOOKUP(H3263,'Shoe size conversion table'!$J$6:$L$22,2))</f>
        <v>38-39</v>
      </c>
      <c r="J3263" s="12" t="n">
        <f aca="false">IF(G3263="Male",VLOOKUP(H3263,'Shoe size conversion table'!$B$6:$D$22,3),VLOOKUP(H3263,'Shoe size conversion table'!$J$6:$L$22,3))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MONTH(C3263:C18230)</f>
        <v>2</v>
      </c>
      <c r="O3263" s="8" t="n">
        <f aca="false">K3263*(1-L3263)</f>
        <v>170.1</v>
      </c>
    </row>
    <row r="3264" customFormat="false" ht="11.4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IF(G3264="Male",VLOOKUP(H3264,'Shoe size conversion table'!$B$6:$D$22,2),VLOOKUP(H3264,'Shoe size conversion table'!$J$6:$L$22,2))</f>
        <v>43</v>
      </c>
      <c r="J3264" s="12" t="n">
        <f aca="false">IF(G3264="Male",VLOOKUP(H3264,'Shoe size conversion table'!$B$6:$D$22,3),VLOOKUP(H3264,'Shoe size conversion table'!$J$6:$L$22,3))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MONTH(C3264:C18231)</f>
        <v>2</v>
      </c>
      <c r="O3264" s="8" t="n">
        <f aca="false">K3264*(1-L3264)</f>
        <v>79.5</v>
      </c>
    </row>
    <row r="3265" customFormat="false" ht="11.4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IF(G3265="Male",VLOOKUP(H3265,'Shoe size conversion table'!$B$6:$D$22,2),VLOOKUP(H3265,'Shoe size conversion table'!$J$6:$L$22,2))</f>
        <v>42</v>
      </c>
      <c r="J3265" s="12" t="n">
        <f aca="false">IF(G3265="Male",VLOOKUP(H3265,'Shoe size conversion table'!$B$6:$D$22,3),VLOOKUP(H3265,'Shoe size conversion table'!$J$6:$L$22,3))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MONTH(C3265:C18232)</f>
        <v>2</v>
      </c>
      <c r="O3265" s="8" t="n">
        <f aca="false">K3265*(1-L3265)</f>
        <v>139</v>
      </c>
    </row>
    <row r="3266" customFormat="false" ht="11.4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IF(G3266="Male",VLOOKUP(H3266,'Shoe size conversion table'!$B$6:$D$22,2),VLOOKUP(H3266,'Shoe size conversion table'!$J$6:$L$22,2))</f>
        <v>42</v>
      </c>
      <c r="J3266" s="12" t="n">
        <f aca="false">IF(G3266="Male",VLOOKUP(H3266,'Shoe size conversion table'!$B$6:$D$22,3),VLOOKUP(H3266,'Shoe size conversion table'!$J$6:$L$22,3))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MONTH(C3266:C18233)</f>
        <v>2</v>
      </c>
      <c r="O3266" s="8" t="n">
        <f aca="false">K3266*(1-L3266)</f>
        <v>149</v>
      </c>
    </row>
    <row r="3267" customFormat="false" ht="11.4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IF(G3267="Male",VLOOKUP(H3267,'Shoe size conversion table'!$B$6:$D$22,2),VLOOKUP(H3267,'Shoe size conversion table'!$J$6:$L$22,2))</f>
        <v>42</v>
      </c>
      <c r="J3267" s="12" t="n">
        <f aca="false">IF(G3267="Male",VLOOKUP(H3267,'Shoe size conversion table'!$B$6:$D$22,3),VLOOKUP(H3267,'Shoe size conversion table'!$J$6:$L$22,3))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MONTH(C3267:C18234)</f>
        <v>2</v>
      </c>
      <c r="O3267" s="8" t="n">
        <f aca="false">K3267*(1-L3267)</f>
        <v>139</v>
      </c>
    </row>
    <row r="3268" customFormat="false" ht="11.4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IF(G3268="Male",VLOOKUP(H3268,'Shoe size conversion table'!$B$6:$D$22,2),VLOOKUP(H3268,'Shoe size conversion table'!$J$6:$L$22,2))</f>
        <v>42</v>
      </c>
      <c r="J3268" s="12" t="n">
        <f aca="false">IF(G3268="Male",VLOOKUP(H3268,'Shoe size conversion table'!$B$6:$D$22,3),VLOOKUP(H3268,'Shoe size conversion table'!$J$6:$L$22,3))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MONTH(C3268:C18235)</f>
        <v>2</v>
      </c>
      <c r="O3268" s="8" t="n">
        <f aca="false">K3268*(1-L3268)</f>
        <v>139.3</v>
      </c>
    </row>
    <row r="3269" customFormat="false" ht="11.4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IF(G3269="Male",VLOOKUP(H3269,'Shoe size conversion table'!$B$6:$D$22,2),VLOOKUP(H3269,'Shoe size conversion table'!$J$6:$L$22,2))</f>
        <v>45</v>
      </c>
      <c r="J3269" s="12" t="n">
        <f aca="false">IF(G3269="Male",VLOOKUP(H3269,'Shoe size conversion table'!$B$6:$D$22,3),VLOOKUP(H3269,'Shoe size conversion table'!$J$6:$L$22,3))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MONTH(C3269:C18236)</f>
        <v>2</v>
      </c>
      <c r="O3269" s="8" t="n">
        <f aca="false">K3269*(1-L3269)</f>
        <v>132.3</v>
      </c>
    </row>
    <row r="3270" customFormat="false" ht="11.4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IF(G3270="Male",VLOOKUP(H3270,'Shoe size conversion table'!$B$6:$D$22,2),VLOOKUP(H3270,'Shoe size conversion table'!$J$6:$L$22,2))</f>
        <v>38</v>
      </c>
      <c r="J3270" s="12" t="n">
        <f aca="false">IF(G3270="Male",VLOOKUP(H3270,'Shoe size conversion table'!$B$6:$D$22,3),VLOOKUP(H3270,'Shoe size conversion table'!$J$6:$L$22,3))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MONTH(C3270:C18237)</f>
        <v>2</v>
      </c>
      <c r="O3270" s="8" t="n">
        <f aca="false">K3270*(1-L3270)</f>
        <v>129</v>
      </c>
    </row>
    <row r="3271" customFormat="false" ht="11.4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IF(G3271="Male",VLOOKUP(H3271,'Shoe size conversion table'!$B$6:$D$22,2),VLOOKUP(H3271,'Shoe size conversion table'!$J$6:$L$22,2))</f>
        <v>38-39</v>
      </c>
      <c r="J3271" s="12" t="n">
        <f aca="false">IF(G3271="Male",VLOOKUP(H3271,'Shoe size conversion table'!$B$6:$D$22,3),VLOOKUP(H3271,'Shoe size conversion table'!$J$6:$L$22,3))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MONTH(C3271:C18238)</f>
        <v>2</v>
      </c>
      <c r="O3271" s="8" t="n">
        <f aca="false">K3271*(1-L3271)</f>
        <v>129</v>
      </c>
    </row>
    <row r="3272" customFormat="false" ht="11.4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IF(G3272="Male",VLOOKUP(H3272,'Shoe size conversion table'!$B$6:$D$22,2),VLOOKUP(H3272,'Shoe size conversion table'!$J$6:$L$22,2))</f>
        <v>39</v>
      </c>
      <c r="J3272" s="12" t="n">
        <f aca="false">IF(G3272="Male",VLOOKUP(H3272,'Shoe size conversion table'!$B$6:$D$22,3),VLOOKUP(H3272,'Shoe size conversion table'!$J$6:$L$22,3))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MONTH(C3272:C18239)</f>
        <v>2</v>
      </c>
      <c r="O3272" s="8" t="n">
        <f aca="false">K3272*(1-L3272)</f>
        <v>111.2</v>
      </c>
    </row>
    <row r="3273" customFormat="false" ht="11.4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IF(G3273="Male",VLOOKUP(H3273,'Shoe size conversion table'!$B$6:$D$22,2),VLOOKUP(H3273,'Shoe size conversion table'!$J$6:$L$22,2))</f>
        <v>42-43</v>
      </c>
      <c r="J3273" s="12" t="n">
        <f aca="false">IF(G3273="Male",VLOOKUP(H3273,'Shoe size conversion table'!$B$6:$D$22,3),VLOOKUP(H3273,'Shoe size conversion table'!$J$6:$L$22,3))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MONTH(C3273:C18240)</f>
        <v>2</v>
      </c>
      <c r="O3273" s="8" t="n">
        <f aca="false">K3273*(1-L3273)</f>
        <v>159.2</v>
      </c>
    </row>
    <row r="3274" customFormat="false" ht="11.4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IF(G3274="Male",VLOOKUP(H3274,'Shoe size conversion table'!$B$6:$D$22,2),VLOOKUP(H3274,'Shoe size conversion table'!$J$6:$L$22,2))</f>
        <v>39</v>
      </c>
      <c r="J3274" s="12" t="n">
        <f aca="false">IF(G3274="Male",VLOOKUP(H3274,'Shoe size conversion table'!$B$6:$D$22,3),VLOOKUP(H3274,'Shoe size conversion table'!$J$6:$L$22,3))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MONTH(C3274:C18241)</f>
        <v>2</v>
      </c>
      <c r="O3274" s="8" t="n">
        <f aca="false">K3274*(1-L3274)</f>
        <v>169</v>
      </c>
    </row>
    <row r="3275" customFormat="false" ht="11.4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IF(G3275="Male",VLOOKUP(H3275,'Shoe size conversion table'!$B$6:$D$22,2),VLOOKUP(H3275,'Shoe size conversion table'!$J$6:$L$22,2))</f>
        <v>42-43</v>
      </c>
      <c r="J3275" s="12" t="n">
        <f aca="false">IF(G3275="Male",VLOOKUP(H3275,'Shoe size conversion table'!$B$6:$D$22,3),VLOOKUP(H3275,'Shoe size conversion table'!$J$6:$L$22,3))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MONTH(C3275:C18242)</f>
        <v>2</v>
      </c>
      <c r="O3275" s="8" t="n">
        <f aca="false">K3275*(1-L3275)</f>
        <v>179.1</v>
      </c>
    </row>
    <row r="3276" customFormat="false" ht="11.4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IF(G3276="Male",VLOOKUP(H3276,'Shoe size conversion table'!$B$6:$D$22,2),VLOOKUP(H3276,'Shoe size conversion table'!$J$6:$L$22,2))</f>
        <v>45</v>
      </c>
      <c r="J3276" s="12" t="n">
        <f aca="false">IF(G3276="Male",VLOOKUP(H3276,'Shoe size conversion table'!$B$6:$D$22,3),VLOOKUP(H3276,'Shoe size conversion table'!$J$6:$L$22,3))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MONTH(C3276:C18243)</f>
        <v>2</v>
      </c>
      <c r="O3276" s="8" t="n">
        <f aca="false">K3276*(1-L3276)</f>
        <v>139.3</v>
      </c>
    </row>
    <row r="3277" customFormat="false" ht="11.4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IF(G3277="Male",VLOOKUP(H3277,'Shoe size conversion table'!$B$6:$D$22,2),VLOOKUP(H3277,'Shoe size conversion table'!$J$6:$L$22,2))</f>
        <v>38</v>
      </c>
      <c r="J3277" s="12" t="n">
        <f aca="false">IF(G3277="Male",VLOOKUP(H3277,'Shoe size conversion table'!$B$6:$D$22,3),VLOOKUP(H3277,'Shoe size conversion table'!$J$6:$L$22,3))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MONTH(C3277:C18244)</f>
        <v>2</v>
      </c>
      <c r="O3277" s="8" t="n">
        <f aca="false">K3277*(1-L3277)</f>
        <v>119.2</v>
      </c>
    </row>
    <row r="3278" customFormat="false" ht="11.4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IF(G3278="Male",VLOOKUP(H3278,'Shoe size conversion table'!$B$6:$D$22,2),VLOOKUP(H3278,'Shoe size conversion table'!$J$6:$L$22,2))</f>
        <v>44-45</v>
      </c>
      <c r="J3278" s="12" t="n">
        <f aca="false">IF(G3278="Male",VLOOKUP(H3278,'Shoe size conversion table'!$B$6:$D$22,3),VLOOKUP(H3278,'Shoe size conversion table'!$J$6:$L$22,3))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MONTH(C3278:C18245)</f>
        <v>2</v>
      </c>
      <c r="O3278" s="8" t="n">
        <f aca="false">K3278*(1-L3278)</f>
        <v>169</v>
      </c>
    </row>
    <row r="3279" customFormat="false" ht="11.4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IF(G3279="Male",VLOOKUP(H3279,'Shoe size conversion table'!$B$6:$D$22,2),VLOOKUP(H3279,'Shoe size conversion table'!$J$6:$L$22,2))</f>
        <v>42</v>
      </c>
      <c r="J3279" s="12" t="n">
        <f aca="false">IF(G3279="Male",VLOOKUP(H3279,'Shoe size conversion table'!$B$6:$D$22,3),VLOOKUP(H3279,'Shoe size conversion table'!$J$6:$L$22,3))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MONTH(C3279:C18246)</f>
        <v>2</v>
      </c>
      <c r="O3279" s="8" t="n">
        <f aca="false">K3279*(1-L3279)</f>
        <v>189</v>
      </c>
    </row>
    <row r="3280" customFormat="false" ht="11.4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IF(G3280="Male",VLOOKUP(H3280,'Shoe size conversion table'!$B$6:$D$22,2),VLOOKUP(H3280,'Shoe size conversion table'!$J$6:$L$22,2))</f>
        <v>39</v>
      </c>
      <c r="J3280" s="12" t="n">
        <f aca="false">IF(G3280="Male",VLOOKUP(H3280,'Shoe size conversion table'!$B$6:$D$22,3),VLOOKUP(H3280,'Shoe size conversion table'!$J$6:$L$22,3))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MONTH(C3280:C18247)</f>
        <v>2</v>
      </c>
      <c r="O3280" s="8" t="n">
        <f aca="false">K3280*(1-L3280)</f>
        <v>199</v>
      </c>
    </row>
    <row r="3281" customFormat="false" ht="11.4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IF(G3281="Male",VLOOKUP(H3281,'Shoe size conversion table'!$B$6:$D$22,2),VLOOKUP(H3281,'Shoe size conversion table'!$J$6:$L$22,2))</f>
        <v>42-43</v>
      </c>
      <c r="J3281" s="12" t="n">
        <f aca="false">IF(G3281="Male",VLOOKUP(H3281,'Shoe size conversion table'!$B$6:$D$22,3),VLOOKUP(H3281,'Shoe size conversion table'!$J$6:$L$22,3))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MONTH(C3281:C18248)</f>
        <v>2</v>
      </c>
      <c r="O3281" s="8" t="n">
        <f aca="false">K3281*(1-L3281)</f>
        <v>199</v>
      </c>
    </row>
    <row r="3282" customFormat="false" ht="11.4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IF(G3282="Male",VLOOKUP(H3282,'Shoe size conversion table'!$B$6:$D$22,2),VLOOKUP(H3282,'Shoe size conversion table'!$J$6:$L$22,2))</f>
        <v>43-44</v>
      </c>
      <c r="J3282" s="12" t="n">
        <f aca="false">IF(G3282="Male",VLOOKUP(H3282,'Shoe size conversion table'!$B$6:$D$22,3),VLOOKUP(H3282,'Shoe size conversion table'!$J$6:$L$22,3))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MONTH(C3282:C18249)</f>
        <v>2</v>
      </c>
      <c r="O3282" s="8" t="n">
        <f aca="false">K3282*(1-L3282)</f>
        <v>179.1</v>
      </c>
    </row>
    <row r="3283" customFormat="false" ht="11.4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IF(G3283="Male",VLOOKUP(H3283,'Shoe size conversion table'!$B$6:$D$22,2),VLOOKUP(H3283,'Shoe size conversion table'!$J$6:$L$22,2))</f>
        <v>38-39</v>
      </c>
      <c r="J3283" s="12" t="n">
        <f aca="false">IF(G3283="Male",VLOOKUP(H3283,'Shoe size conversion table'!$B$6:$D$22,3),VLOOKUP(H3283,'Shoe size conversion table'!$J$6:$L$22,3))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MONTH(C3283:C18250)</f>
        <v>2</v>
      </c>
      <c r="O3283" s="8" t="n">
        <f aca="false">K3283*(1-L3283)</f>
        <v>129</v>
      </c>
    </row>
    <row r="3284" customFormat="false" ht="11.4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IF(G3284="Male",VLOOKUP(H3284,'Shoe size conversion table'!$B$6:$D$22,2),VLOOKUP(H3284,'Shoe size conversion table'!$J$6:$L$22,2))</f>
        <v>43</v>
      </c>
      <c r="J3284" s="12" t="n">
        <f aca="false">IF(G3284="Male",VLOOKUP(H3284,'Shoe size conversion table'!$B$6:$D$22,3),VLOOKUP(H3284,'Shoe size conversion table'!$J$6:$L$22,3))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MONTH(C3284:C18251)</f>
        <v>2</v>
      </c>
      <c r="O3284" s="8" t="n">
        <f aca="false">K3284*(1-L3284)</f>
        <v>169</v>
      </c>
    </row>
    <row r="3285" customFormat="false" ht="11.4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IF(G3285="Male",VLOOKUP(H3285,'Shoe size conversion table'!$B$6:$D$22,2),VLOOKUP(H3285,'Shoe size conversion table'!$J$6:$L$22,2))</f>
        <v>43-44</v>
      </c>
      <c r="J3285" s="12" t="n">
        <f aca="false">IF(G3285="Male",VLOOKUP(H3285,'Shoe size conversion table'!$B$6:$D$22,3),VLOOKUP(H3285,'Shoe size conversion table'!$J$6:$L$22,3))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MONTH(C3285:C18252)</f>
        <v>2</v>
      </c>
      <c r="O3285" s="8" t="n">
        <f aca="false">K3285*(1-L3285)</f>
        <v>129</v>
      </c>
    </row>
    <row r="3286" customFormat="false" ht="11.4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IF(G3286="Male",VLOOKUP(H3286,'Shoe size conversion table'!$B$6:$D$22,2),VLOOKUP(H3286,'Shoe size conversion table'!$J$6:$L$22,2))</f>
        <v>42-43</v>
      </c>
      <c r="J3286" s="12" t="n">
        <f aca="false">IF(G3286="Male",VLOOKUP(H3286,'Shoe size conversion table'!$B$6:$D$22,3),VLOOKUP(H3286,'Shoe size conversion table'!$J$6:$L$22,3))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MONTH(C3286:C18253)</f>
        <v>2</v>
      </c>
      <c r="O3286" s="8" t="n">
        <f aca="false">K3286*(1-L3286)</f>
        <v>139</v>
      </c>
    </row>
    <row r="3287" customFormat="false" ht="11.4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IF(G3287="Male",VLOOKUP(H3287,'Shoe size conversion table'!$B$6:$D$22,2),VLOOKUP(H3287,'Shoe size conversion table'!$J$6:$L$22,2))</f>
        <v>44</v>
      </c>
      <c r="J3287" s="12" t="n">
        <f aca="false">IF(G3287="Male",VLOOKUP(H3287,'Shoe size conversion table'!$B$6:$D$22,3),VLOOKUP(H3287,'Shoe size conversion table'!$J$6:$L$22,3))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MONTH(C3287:C18254)</f>
        <v>2</v>
      </c>
      <c r="O3287" s="8" t="n">
        <f aca="false">K3287*(1-L3287)</f>
        <v>97.3</v>
      </c>
    </row>
    <row r="3288" customFormat="false" ht="11.4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IF(G3288="Male",VLOOKUP(H3288,'Shoe size conversion table'!$B$6:$D$22,2),VLOOKUP(H3288,'Shoe size conversion table'!$J$6:$L$22,2))</f>
        <v>44</v>
      </c>
      <c r="J3288" s="12" t="n">
        <f aca="false">IF(G3288="Male",VLOOKUP(H3288,'Shoe size conversion table'!$B$6:$D$22,3),VLOOKUP(H3288,'Shoe size conversion table'!$J$6:$L$22,3))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MONTH(C3288:C18255)</f>
        <v>2</v>
      </c>
      <c r="O3288" s="8" t="n">
        <f aca="false">K3288*(1-L3288)</f>
        <v>139</v>
      </c>
    </row>
    <row r="3289" customFormat="false" ht="11.4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IF(G3289="Male",VLOOKUP(H3289,'Shoe size conversion table'!$B$6:$D$22,2),VLOOKUP(H3289,'Shoe size conversion table'!$J$6:$L$22,2))</f>
        <v>39</v>
      </c>
      <c r="J3289" s="12" t="n">
        <f aca="false">IF(G3289="Male",VLOOKUP(H3289,'Shoe size conversion table'!$B$6:$D$22,3),VLOOKUP(H3289,'Shoe size conversion table'!$J$6:$L$22,3))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MONTH(C3289:C18256)</f>
        <v>2</v>
      </c>
      <c r="O3289" s="8" t="n">
        <f aca="false">K3289*(1-L3289)</f>
        <v>161.1</v>
      </c>
    </row>
    <row r="3290" customFormat="false" ht="11.4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IF(G3290="Male",VLOOKUP(H3290,'Shoe size conversion table'!$B$6:$D$22,2),VLOOKUP(H3290,'Shoe size conversion table'!$J$6:$L$22,2))</f>
        <v>42</v>
      </c>
      <c r="J3290" s="12" t="n">
        <f aca="false">IF(G3290="Male",VLOOKUP(H3290,'Shoe size conversion table'!$B$6:$D$22,3),VLOOKUP(H3290,'Shoe size conversion table'!$J$6:$L$22,3))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MONTH(C3290:C18257)</f>
        <v>2</v>
      </c>
      <c r="O3290" s="8" t="n">
        <f aca="false">K3290*(1-L3290)</f>
        <v>149</v>
      </c>
    </row>
    <row r="3291" customFormat="false" ht="11.4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IF(G3291="Male",VLOOKUP(H3291,'Shoe size conversion table'!$B$6:$D$22,2),VLOOKUP(H3291,'Shoe size conversion table'!$J$6:$L$22,2))</f>
        <v>36-37</v>
      </c>
      <c r="J3291" s="12" t="n">
        <f aca="false">IF(G3291="Male",VLOOKUP(H3291,'Shoe size conversion table'!$B$6:$D$22,3),VLOOKUP(H3291,'Shoe size conversion table'!$J$6:$L$22,3))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MONTH(C3291:C18258)</f>
        <v>2</v>
      </c>
      <c r="O3291" s="8" t="n">
        <f aca="false">K3291*(1-L3291)</f>
        <v>129</v>
      </c>
    </row>
    <row r="3292" customFormat="false" ht="11.4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IF(G3292="Male",VLOOKUP(H3292,'Shoe size conversion table'!$B$6:$D$22,2),VLOOKUP(H3292,'Shoe size conversion table'!$J$6:$L$22,2))</f>
        <v>42</v>
      </c>
      <c r="J3292" s="12" t="n">
        <f aca="false">IF(G3292="Male",VLOOKUP(H3292,'Shoe size conversion table'!$B$6:$D$22,3),VLOOKUP(H3292,'Shoe size conversion table'!$J$6:$L$22,3))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MONTH(C3292:C18259)</f>
        <v>2</v>
      </c>
      <c r="O3292" s="8" t="n">
        <f aca="false">K3292*(1-L3292)</f>
        <v>111.2</v>
      </c>
    </row>
    <row r="3293" customFormat="false" ht="11.4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IF(G3293="Male",VLOOKUP(H3293,'Shoe size conversion table'!$B$6:$D$22,2),VLOOKUP(H3293,'Shoe size conversion table'!$J$6:$L$22,2))</f>
        <v>38-39</v>
      </c>
      <c r="J3293" s="12" t="n">
        <f aca="false">IF(G3293="Male",VLOOKUP(H3293,'Shoe size conversion table'!$B$6:$D$22,3),VLOOKUP(H3293,'Shoe size conversion table'!$J$6:$L$22,3))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MONTH(C3293:C18260)</f>
        <v>2</v>
      </c>
      <c r="O3293" s="8" t="n">
        <f aca="false">K3293*(1-L3293)</f>
        <v>169</v>
      </c>
    </row>
    <row r="3294" customFormat="false" ht="11.4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IF(G3294="Male",VLOOKUP(H3294,'Shoe size conversion table'!$B$6:$D$22,2),VLOOKUP(H3294,'Shoe size conversion table'!$J$6:$L$22,2))</f>
        <v>43</v>
      </c>
      <c r="J3294" s="12" t="n">
        <f aca="false">IF(G3294="Male",VLOOKUP(H3294,'Shoe size conversion table'!$B$6:$D$22,3),VLOOKUP(H3294,'Shoe size conversion table'!$J$6:$L$22,3))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MONTH(C3294:C18261)</f>
        <v>2</v>
      </c>
      <c r="O3294" s="8" t="n">
        <f aca="false">K3294*(1-L3294)</f>
        <v>143.1</v>
      </c>
    </row>
    <row r="3295" customFormat="false" ht="11.4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IF(G3295="Male",VLOOKUP(H3295,'Shoe size conversion table'!$B$6:$D$22,2),VLOOKUP(H3295,'Shoe size conversion table'!$J$6:$L$22,2))</f>
        <v>42</v>
      </c>
      <c r="J3295" s="12" t="n">
        <f aca="false">IF(G3295="Male",VLOOKUP(H3295,'Shoe size conversion table'!$B$6:$D$22,3),VLOOKUP(H3295,'Shoe size conversion table'!$J$6:$L$22,3))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MONTH(C3295:C18262)</f>
        <v>2</v>
      </c>
      <c r="O3295" s="8" t="n">
        <f aca="false">K3295*(1-L3295)</f>
        <v>129</v>
      </c>
    </row>
    <row r="3296" customFormat="false" ht="11.4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IF(G3296="Male",VLOOKUP(H3296,'Shoe size conversion table'!$B$6:$D$22,2),VLOOKUP(H3296,'Shoe size conversion table'!$J$6:$L$22,2))</f>
        <v>43-44</v>
      </c>
      <c r="J3296" s="12" t="n">
        <f aca="false">IF(G3296="Male",VLOOKUP(H3296,'Shoe size conversion table'!$B$6:$D$22,3),VLOOKUP(H3296,'Shoe size conversion table'!$J$6:$L$22,3))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MONTH(C3296:C18263)</f>
        <v>2</v>
      </c>
      <c r="O3296" s="8" t="n">
        <f aca="false">K3296*(1-L3296)</f>
        <v>199</v>
      </c>
    </row>
    <row r="3297" customFormat="false" ht="11.4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IF(G3297="Male",VLOOKUP(H3297,'Shoe size conversion table'!$B$6:$D$22,2),VLOOKUP(H3297,'Shoe size conversion table'!$J$6:$L$22,2))</f>
        <v>42-43</v>
      </c>
      <c r="J3297" s="12" t="n">
        <f aca="false">IF(G3297="Male",VLOOKUP(H3297,'Shoe size conversion table'!$B$6:$D$22,3),VLOOKUP(H3297,'Shoe size conversion table'!$J$6:$L$22,3))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MONTH(C3297:C18264)</f>
        <v>2</v>
      </c>
      <c r="O3297" s="8" t="n">
        <f aca="false">K3297*(1-L3297)</f>
        <v>179</v>
      </c>
    </row>
    <row r="3298" customFormat="false" ht="11.4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IF(G3298="Male",VLOOKUP(H3298,'Shoe size conversion table'!$B$6:$D$22,2),VLOOKUP(H3298,'Shoe size conversion table'!$J$6:$L$22,2))</f>
        <v>44</v>
      </c>
      <c r="J3298" s="12" t="n">
        <f aca="false">IF(G3298="Male",VLOOKUP(H3298,'Shoe size conversion table'!$B$6:$D$22,3),VLOOKUP(H3298,'Shoe size conversion table'!$J$6:$L$22,3))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MONTH(C3298:C18265)</f>
        <v>2</v>
      </c>
      <c r="O3298" s="8" t="n">
        <f aca="false">K3298*(1-L3298)</f>
        <v>159</v>
      </c>
    </row>
    <row r="3299" customFormat="false" ht="11.4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IF(G3299="Male",VLOOKUP(H3299,'Shoe size conversion table'!$B$6:$D$22,2),VLOOKUP(H3299,'Shoe size conversion table'!$J$6:$L$22,2))</f>
        <v>38-39</v>
      </c>
      <c r="J3299" s="12" t="n">
        <f aca="false">IF(G3299="Male",VLOOKUP(H3299,'Shoe size conversion table'!$B$6:$D$22,3),VLOOKUP(H3299,'Shoe size conversion table'!$J$6:$L$22,3))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MONTH(C3299:C18266)</f>
        <v>2</v>
      </c>
      <c r="O3299" s="8" t="n">
        <f aca="false">K3299*(1-L3299)</f>
        <v>135.2</v>
      </c>
    </row>
    <row r="3300" customFormat="false" ht="11.4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IF(G3300="Male",VLOOKUP(H3300,'Shoe size conversion table'!$B$6:$D$22,2),VLOOKUP(H3300,'Shoe size conversion table'!$J$6:$L$22,2))</f>
        <v>43-44</v>
      </c>
      <c r="J3300" s="12" t="n">
        <f aca="false">IF(G3300="Male",VLOOKUP(H3300,'Shoe size conversion table'!$B$6:$D$22,3),VLOOKUP(H3300,'Shoe size conversion table'!$J$6:$L$22,3))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MONTH(C3300:C18267)</f>
        <v>2</v>
      </c>
      <c r="O3300" s="8" t="n">
        <f aca="false">K3300*(1-L3300)</f>
        <v>179</v>
      </c>
    </row>
    <row r="3301" customFormat="false" ht="11.4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IF(G3301="Male",VLOOKUP(H3301,'Shoe size conversion table'!$B$6:$D$22,2),VLOOKUP(H3301,'Shoe size conversion table'!$J$6:$L$22,2))</f>
        <v>42-43</v>
      </c>
      <c r="J3301" s="12" t="n">
        <f aca="false">IF(G3301="Male",VLOOKUP(H3301,'Shoe size conversion table'!$B$6:$D$22,3),VLOOKUP(H3301,'Shoe size conversion table'!$J$6:$L$22,3))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MONTH(C3301:C18268)</f>
        <v>2</v>
      </c>
      <c r="O3301" s="8" t="n">
        <f aca="false">K3301*(1-L3301)</f>
        <v>179</v>
      </c>
    </row>
    <row r="3302" customFormat="false" ht="11.4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IF(G3302="Male",VLOOKUP(H3302,'Shoe size conversion table'!$B$6:$D$22,2),VLOOKUP(H3302,'Shoe size conversion table'!$J$6:$L$22,2))</f>
        <v>48</v>
      </c>
      <c r="J3302" s="12" t="n">
        <f aca="false">IF(G3302="Male",VLOOKUP(H3302,'Shoe size conversion table'!$B$6:$D$22,3),VLOOKUP(H3302,'Shoe size conversion table'!$J$6:$L$22,3))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MONTH(C3302:C18269)</f>
        <v>2</v>
      </c>
      <c r="O3302" s="8" t="n">
        <f aca="false">K3302*(1-L3302)</f>
        <v>159</v>
      </c>
    </row>
    <row r="3303" customFormat="false" ht="11.4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IF(G3303="Male",VLOOKUP(H3303,'Shoe size conversion table'!$B$6:$D$22,2),VLOOKUP(H3303,'Shoe size conversion table'!$J$6:$L$22,2))</f>
        <v>38-39</v>
      </c>
      <c r="J3303" s="12" t="n">
        <f aca="false">IF(G3303="Male",VLOOKUP(H3303,'Shoe size conversion table'!$B$6:$D$22,3),VLOOKUP(H3303,'Shoe size conversion table'!$J$6:$L$22,3))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MONTH(C3303:C18270)</f>
        <v>2</v>
      </c>
      <c r="O3303" s="8" t="n">
        <f aca="false">K3303*(1-L3303)</f>
        <v>94.5</v>
      </c>
    </row>
    <row r="3304" customFormat="false" ht="11.4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IF(G3304="Male",VLOOKUP(H3304,'Shoe size conversion table'!$B$6:$D$22,2),VLOOKUP(H3304,'Shoe size conversion table'!$J$6:$L$22,2))</f>
        <v>42-43</v>
      </c>
      <c r="J3304" s="12" t="n">
        <f aca="false">IF(G3304="Male",VLOOKUP(H3304,'Shoe size conversion table'!$B$6:$D$22,3),VLOOKUP(H3304,'Shoe size conversion table'!$J$6:$L$22,3))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MONTH(C3304:C18271)</f>
        <v>2</v>
      </c>
      <c r="O3304" s="8" t="n">
        <f aca="false">K3304*(1-L3304)</f>
        <v>104.3</v>
      </c>
    </row>
    <row r="3305" customFormat="false" ht="11.4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IF(G3305="Male",VLOOKUP(H3305,'Shoe size conversion table'!$B$6:$D$22,2),VLOOKUP(H3305,'Shoe size conversion table'!$J$6:$L$22,2))</f>
        <v>43</v>
      </c>
      <c r="J3305" s="12" t="n">
        <f aca="false">IF(G3305="Male",VLOOKUP(H3305,'Shoe size conversion table'!$B$6:$D$22,3),VLOOKUP(H3305,'Shoe size conversion table'!$J$6:$L$22,3))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MONTH(C3305:C18272)</f>
        <v>2</v>
      </c>
      <c r="O3305" s="8" t="n">
        <f aca="false">K3305*(1-L3305)</f>
        <v>179.1</v>
      </c>
    </row>
    <row r="3306" customFormat="false" ht="11.4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IF(G3306="Male",VLOOKUP(H3306,'Shoe size conversion table'!$B$6:$D$22,2),VLOOKUP(H3306,'Shoe size conversion table'!$J$6:$L$22,2))</f>
        <v>43</v>
      </c>
      <c r="J3306" s="12" t="n">
        <f aca="false">IF(G3306="Male",VLOOKUP(H3306,'Shoe size conversion table'!$B$6:$D$22,3),VLOOKUP(H3306,'Shoe size conversion table'!$J$6:$L$22,3))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MONTH(C3306:C18273)</f>
        <v>2</v>
      </c>
      <c r="O3306" s="8" t="n">
        <f aca="false">K3306*(1-L3306)</f>
        <v>74.5</v>
      </c>
    </row>
    <row r="3307" customFormat="false" ht="11.4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IF(G3307="Male",VLOOKUP(H3307,'Shoe size conversion table'!$B$6:$D$22,2),VLOOKUP(H3307,'Shoe size conversion table'!$J$6:$L$22,2))</f>
        <v>39</v>
      </c>
      <c r="J3307" s="12" t="n">
        <f aca="false">IF(G3307="Male",VLOOKUP(H3307,'Shoe size conversion table'!$B$6:$D$22,3),VLOOKUP(H3307,'Shoe size conversion table'!$J$6:$L$22,3))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MONTH(C3307:C18274)</f>
        <v>2</v>
      </c>
      <c r="O3307" s="8" t="n">
        <f aca="false">K3307*(1-L3307)</f>
        <v>199</v>
      </c>
    </row>
    <row r="3308" customFormat="false" ht="11.4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IF(G3308="Male",VLOOKUP(H3308,'Shoe size conversion table'!$B$6:$D$22,2),VLOOKUP(H3308,'Shoe size conversion table'!$J$6:$L$22,2))</f>
        <v>39</v>
      </c>
      <c r="J3308" s="12" t="n">
        <f aca="false">IF(G3308="Male",VLOOKUP(H3308,'Shoe size conversion table'!$B$6:$D$22,3),VLOOKUP(H3308,'Shoe size conversion table'!$J$6:$L$22,3))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MONTH(C3308:C18275)</f>
        <v>2</v>
      </c>
      <c r="O3308" s="8" t="n">
        <f aca="false">K3308*(1-L3308)</f>
        <v>159</v>
      </c>
    </row>
    <row r="3309" customFormat="false" ht="11.4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IF(G3309="Male",VLOOKUP(H3309,'Shoe size conversion table'!$B$6:$D$22,2),VLOOKUP(H3309,'Shoe size conversion table'!$J$6:$L$22,2))</f>
        <v>41-42</v>
      </c>
      <c r="J3309" s="12" t="n">
        <f aca="false">IF(G3309="Male",VLOOKUP(H3309,'Shoe size conversion table'!$B$6:$D$22,3),VLOOKUP(H3309,'Shoe size conversion table'!$J$6:$L$22,3))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MONTH(C3309:C18276)</f>
        <v>2</v>
      </c>
      <c r="O3309" s="8" t="n">
        <f aca="false">K3309*(1-L3309)</f>
        <v>116.1</v>
      </c>
    </row>
    <row r="3310" customFormat="false" ht="11.4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IF(G3310="Male",VLOOKUP(H3310,'Shoe size conversion table'!$B$6:$D$22,2),VLOOKUP(H3310,'Shoe size conversion table'!$J$6:$L$22,2))</f>
        <v>42</v>
      </c>
      <c r="J3310" s="12" t="n">
        <f aca="false">IF(G3310="Male",VLOOKUP(H3310,'Shoe size conversion table'!$B$6:$D$22,3),VLOOKUP(H3310,'Shoe size conversion table'!$J$6:$L$22,3))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MONTH(C3310:C18277)</f>
        <v>2</v>
      </c>
      <c r="O3310" s="8" t="n">
        <f aca="false">K3310*(1-L3310)</f>
        <v>139</v>
      </c>
    </row>
    <row r="3311" customFormat="false" ht="11.4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IF(G3311="Male",VLOOKUP(H3311,'Shoe size conversion table'!$B$6:$D$22,2),VLOOKUP(H3311,'Shoe size conversion table'!$J$6:$L$22,2))</f>
        <v>43</v>
      </c>
      <c r="J3311" s="12" t="n">
        <f aca="false">IF(G3311="Male",VLOOKUP(H3311,'Shoe size conversion table'!$B$6:$D$22,3),VLOOKUP(H3311,'Shoe size conversion table'!$J$6:$L$22,3))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MONTH(C3311:C18278)</f>
        <v>2</v>
      </c>
      <c r="O3311" s="8" t="n">
        <f aca="false">K3311*(1-L3311)</f>
        <v>179</v>
      </c>
    </row>
    <row r="3312" customFormat="false" ht="11.4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IF(G3312="Male",VLOOKUP(H3312,'Shoe size conversion table'!$B$6:$D$22,2),VLOOKUP(H3312,'Shoe size conversion table'!$J$6:$L$22,2))</f>
        <v>37</v>
      </c>
      <c r="J3312" s="12" t="n">
        <f aca="false">IF(G3312="Male",VLOOKUP(H3312,'Shoe size conversion table'!$B$6:$D$22,3),VLOOKUP(H3312,'Shoe size conversion table'!$J$6:$L$22,3))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MONTH(C3312:C18279)</f>
        <v>2</v>
      </c>
      <c r="O3312" s="8" t="n">
        <f aca="false">K3312*(1-L3312)</f>
        <v>179</v>
      </c>
    </row>
    <row r="3313" customFormat="false" ht="11.4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IF(G3313="Male",VLOOKUP(H3313,'Shoe size conversion table'!$B$6:$D$22,2),VLOOKUP(H3313,'Shoe size conversion table'!$J$6:$L$22,2))</f>
        <v>40-41</v>
      </c>
      <c r="J3313" s="12" t="n">
        <f aca="false">IF(G3313="Male",VLOOKUP(H3313,'Shoe size conversion table'!$B$6:$D$22,3),VLOOKUP(H3313,'Shoe size conversion table'!$J$6:$L$22,3))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MONTH(C3313:C18280)</f>
        <v>2</v>
      </c>
      <c r="O3313" s="8" t="n">
        <f aca="false">K3313*(1-L3313)</f>
        <v>179</v>
      </c>
    </row>
    <row r="3314" customFormat="false" ht="11.4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IF(G3314="Male",VLOOKUP(H3314,'Shoe size conversion table'!$B$6:$D$22,2),VLOOKUP(H3314,'Shoe size conversion table'!$J$6:$L$22,2))</f>
        <v>40</v>
      </c>
      <c r="J3314" s="12" t="n">
        <f aca="false">IF(G3314="Male",VLOOKUP(H3314,'Shoe size conversion table'!$B$6:$D$22,3),VLOOKUP(H3314,'Shoe size conversion table'!$J$6:$L$22,3))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MONTH(C3314:C18281)</f>
        <v>2</v>
      </c>
      <c r="O3314" s="8" t="n">
        <f aca="false">K3314*(1-L3314)</f>
        <v>189</v>
      </c>
    </row>
    <row r="3315" customFormat="false" ht="11.4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IF(G3315="Male",VLOOKUP(H3315,'Shoe size conversion table'!$B$6:$D$22,2),VLOOKUP(H3315,'Shoe size conversion table'!$J$6:$L$22,2))</f>
        <v>44</v>
      </c>
      <c r="J3315" s="12" t="n">
        <f aca="false">IF(G3315="Male",VLOOKUP(H3315,'Shoe size conversion table'!$B$6:$D$22,3),VLOOKUP(H3315,'Shoe size conversion table'!$J$6:$L$22,3))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MONTH(C3315:C18282)</f>
        <v>2</v>
      </c>
      <c r="O3315" s="8" t="n">
        <f aca="false">K3315*(1-L3315)</f>
        <v>129</v>
      </c>
    </row>
    <row r="3316" customFormat="false" ht="11.4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IF(G3316="Male",VLOOKUP(H3316,'Shoe size conversion table'!$B$6:$D$22,2),VLOOKUP(H3316,'Shoe size conversion table'!$J$6:$L$22,2))</f>
        <v>42-43</v>
      </c>
      <c r="J3316" s="12" t="n">
        <f aca="false">IF(G3316="Male",VLOOKUP(H3316,'Shoe size conversion table'!$B$6:$D$22,3),VLOOKUP(H3316,'Shoe size conversion table'!$J$6:$L$22,3))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MONTH(C3316:C18283)</f>
        <v>2</v>
      </c>
      <c r="O3316" s="8" t="n">
        <f aca="false">K3316*(1-L3316)</f>
        <v>199</v>
      </c>
    </row>
    <row r="3317" customFormat="false" ht="11.4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IF(G3317="Male",VLOOKUP(H3317,'Shoe size conversion table'!$B$6:$D$22,2),VLOOKUP(H3317,'Shoe size conversion table'!$J$6:$L$22,2))</f>
        <v>42</v>
      </c>
      <c r="J3317" s="12" t="n">
        <f aca="false">IF(G3317="Male",VLOOKUP(H3317,'Shoe size conversion table'!$B$6:$D$22,3),VLOOKUP(H3317,'Shoe size conversion table'!$J$6:$L$22,3))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MONTH(C3317:C18284)</f>
        <v>2</v>
      </c>
      <c r="O3317" s="8" t="n">
        <f aca="false">K3317*(1-L3317)</f>
        <v>189</v>
      </c>
    </row>
    <row r="3318" customFormat="false" ht="11.4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IF(G3318="Male",VLOOKUP(H3318,'Shoe size conversion table'!$B$6:$D$22,2),VLOOKUP(H3318,'Shoe size conversion table'!$J$6:$L$22,2))</f>
        <v>44-45</v>
      </c>
      <c r="J3318" s="12" t="n">
        <f aca="false">IF(G3318="Male",VLOOKUP(H3318,'Shoe size conversion table'!$B$6:$D$22,3),VLOOKUP(H3318,'Shoe size conversion table'!$J$6:$L$22,3))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MONTH(C3318:C18285)</f>
        <v>2</v>
      </c>
      <c r="O3318" s="8" t="n">
        <f aca="false">K3318*(1-L3318)</f>
        <v>84.5</v>
      </c>
    </row>
    <row r="3319" customFormat="false" ht="11.4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IF(G3319="Male",VLOOKUP(H3319,'Shoe size conversion table'!$B$6:$D$22,2),VLOOKUP(H3319,'Shoe size conversion table'!$J$6:$L$22,2))</f>
        <v>42-43</v>
      </c>
      <c r="J3319" s="12" t="n">
        <f aca="false">IF(G3319="Male",VLOOKUP(H3319,'Shoe size conversion table'!$B$6:$D$22,3),VLOOKUP(H3319,'Shoe size conversion table'!$J$6:$L$22,3))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MONTH(C3319:C18286)</f>
        <v>2</v>
      </c>
      <c r="O3319" s="8" t="n">
        <f aca="false">K3319*(1-L3319)</f>
        <v>74.5</v>
      </c>
    </row>
    <row r="3320" customFormat="false" ht="11.4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IF(G3320="Male",VLOOKUP(H3320,'Shoe size conversion table'!$B$6:$D$22,2),VLOOKUP(H3320,'Shoe size conversion table'!$J$6:$L$22,2))</f>
        <v>41</v>
      </c>
      <c r="J3320" s="12" t="n">
        <f aca="false">IF(G3320="Male",VLOOKUP(H3320,'Shoe size conversion table'!$B$6:$D$22,3),VLOOKUP(H3320,'Shoe size conversion table'!$J$6:$L$22,3))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MONTH(C3320:C18287)</f>
        <v>2</v>
      </c>
      <c r="O3320" s="8" t="n">
        <f aca="false">K3320*(1-L3320)</f>
        <v>169</v>
      </c>
    </row>
    <row r="3321" customFormat="false" ht="11.4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IF(G3321="Male",VLOOKUP(H3321,'Shoe size conversion table'!$B$6:$D$22,2),VLOOKUP(H3321,'Shoe size conversion table'!$J$6:$L$22,2))</f>
        <v>42-43</v>
      </c>
      <c r="J3321" s="12" t="n">
        <f aca="false">IF(G3321="Male",VLOOKUP(H3321,'Shoe size conversion table'!$B$6:$D$22,3),VLOOKUP(H3321,'Shoe size conversion table'!$J$6:$L$22,3))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MONTH(C3321:C18288)</f>
        <v>2</v>
      </c>
      <c r="O3321" s="8" t="n">
        <f aca="false">K3321*(1-L3321)</f>
        <v>103.2</v>
      </c>
    </row>
    <row r="3322" customFormat="false" ht="11.4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IF(G3322="Male",VLOOKUP(H3322,'Shoe size conversion table'!$B$6:$D$22,2),VLOOKUP(H3322,'Shoe size conversion table'!$J$6:$L$22,2))</f>
        <v>43-44</v>
      </c>
      <c r="J3322" s="12" t="n">
        <f aca="false">IF(G3322="Male",VLOOKUP(H3322,'Shoe size conversion table'!$B$6:$D$22,3),VLOOKUP(H3322,'Shoe size conversion table'!$J$6:$L$22,3))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MONTH(C3322:C18289)</f>
        <v>2</v>
      </c>
      <c r="O3322" s="8" t="n">
        <f aca="false">K3322*(1-L3322)</f>
        <v>159</v>
      </c>
    </row>
    <row r="3323" customFormat="false" ht="11.4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IF(G3323="Male",VLOOKUP(H3323,'Shoe size conversion table'!$B$6:$D$22,2),VLOOKUP(H3323,'Shoe size conversion table'!$J$6:$L$22,2))</f>
        <v>37</v>
      </c>
      <c r="J3323" s="12" t="n">
        <f aca="false">IF(G3323="Male",VLOOKUP(H3323,'Shoe size conversion table'!$B$6:$D$22,3),VLOOKUP(H3323,'Shoe size conversion table'!$J$6:$L$22,3))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MONTH(C3323:C18290)</f>
        <v>2</v>
      </c>
      <c r="O3323" s="8" t="n">
        <f aca="false">K3323*(1-L3323)</f>
        <v>169</v>
      </c>
    </row>
    <row r="3324" customFormat="false" ht="11.4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IF(G3324="Male",VLOOKUP(H3324,'Shoe size conversion table'!$B$6:$D$22,2),VLOOKUP(H3324,'Shoe size conversion table'!$J$6:$L$22,2))</f>
        <v>44-45</v>
      </c>
      <c r="J3324" s="12" t="n">
        <f aca="false">IF(G3324="Male",VLOOKUP(H3324,'Shoe size conversion table'!$B$6:$D$22,3),VLOOKUP(H3324,'Shoe size conversion table'!$J$6:$L$22,3))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MONTH(C3324:C18291)</f>
        <v>2</v>
      </c>
      <c r="O3324" s="8" t="n">
        <f aca="false">K3324*(1-L3324)</f>
        <v>169</v>
      </c>
    </row>
    <row r="3325" customFormat="false" ht="11.4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IF(G3325="Male",VLOOKUP(H3325,'Shoe size conversion table'!$B$6:$D$22,2),VLOOKUP(H3325,'Shoe size conversion table'!$J$6:$L$22,2))</f>
        <v>42</v>
      </c>
      <c r="J3325" s="12" t="n">
        <f aca="false">IF(G3325="Male",VLOOKUP(H3325,'Shoe size conversion table'!$B$6:$D$22,3),VLOOKUP(H3325,'Shoe size conversion table'!$J$6:$L$22,3))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MONTH(C3325:C18292)</f>
        <v>2</v>
      </c>
      <c r="O3325" s="8" t="n">
        <f aca="false">K3325*(1-L3325)</f>
        <v>199</v>
      </c>
    </row>
    <row r="3326" customFormat="false" ht="11.4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IF(G3326="Male",VLOOKUP(H3326,'Shoe size conversion table'!$B$6:$D$22,2),VLOOKUP(H3326,'Shoe size conversion table'!$J$6:$L$22,2))</f>
        <v>43-44</v>
      </c>
      <c r="J3326" s="12" t="n">
        <f aca="false">IF(G3326="Male",VLOOKUP(H3326,'Shoe size conversion table'!$B$6:$D$22,3),VLOOKUP(H3326,'Shoe size conversion table'!$J$6:$L$22,3))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MONTH(C3326:C18293)</f>
        <v>2</v>
      </c>
      <c r="O3326" s="8" t="n">
        <f aca="false">K3326*(1-L3326)</f>
        <v>179</v>
      </c>
    </row>
    <row r="3327" customFormat="false" ht="11.4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IF(G3327="Male",VLOOKUP(H3327,'Shoe size conversion table'!$B$6:$D$22,2),VLOOKUP(H3327,'Shoe size conversion table'!$J$6:$L$22,2))</f>
        <v>42</v>
      </c>
      <c r="J3327" s="12" t="n">
        <f aca="false">IF(G3327="Male",VLOOKUP(H3327,'Shoe size conversion table'!$B$6:$D$22,3),VLOOKUP(H3327,'Shoe size conversion table'!$J$6:$L$22,3))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MONTH(C3327:C18294)</f>
        <v>2</v>
      </c>
      <c r="O3327" s="8" t="n">
        <f aca="false">K3327*(1-L3327)</f>
        <v>125.3</v>
      </c>
    </row>
    <row r="3328" customFormat="false" ht="11.4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IF(G3328="Male",VLOOKUP(H3328,'Shoe size conversion table'!$B$6:$D$22,2),VLOOKUP(H3328,'Shoe size conversion table'!$J$6:$L$22,2))</f>
        <v>38-39</v>
      </c>
      <c r="J3328" s="12" t="n">
        <f aca="false">IF(G3328="Male",VLOOKUP(H3328,'Shoe size conversion table'!$B$6:$D$22,3),VLOOKUP(H3328,'Shoe size conversion table'!$J$6:$L$22,3))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MONTH(C3328:C18295)</f>
        <v>2</v>
      </c>
      <c r="O3328" s="8" t="n">
        <f aca="false">K3328*(1-L3328)</f>
        <v>179.1</v>
      </c>
    </row>
    <row r="3329" customFormat="false" ht="11.4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IF(G3329="Male",VLOOKUP(H3329,'Shoe size conversion table'!$B$6:$D$22,2),VLOOKUP(H3329,'Shoe size conversion table'!$J$6:$L$22,2))</f>
        <v>42</v>
      </c>
      <c r="J3329" s="12" t="n">
        <f aca="false">IF(G3329="Male",VLOOKUP(H3329,'Shoe size conversion table'!$B$6:$D$22,3),VLOOKUP(H3329,'Shoe size conversion table'!$J$6:$L$22,3))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MONTH(C3329:C18296)</f>
        <v>2</v>
      </c>
      <c r="O3329" s="8" t="n">
        <f aca="false">K3329*(1-L3329)</f>
        <v>159</v>
      </c>
    </row>
    <row r="3330" customFormat="false" ht="11.4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IF(G3330="Male",VLOOKUP(H3330,'Shoe size conversion table'!$B$6:$D$22,2),VLOOKUP(H3330,'Shoe size conversion table'!$J$6:$L$22,2))</f>
        <v>42-43</v>
      </c>
      <c r="J3330" s="12" t="n">
        <f aca="false">IF(G3330="Male",VLOOKUP(H3330,'Shoe size conversion table'!$B$6:$D$22,3),VLOOKUP(H3330,'Shoe size conversion table'!$J$6:$L$22,3))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MONTH(C3330:C18297)</f>
        <v>2</v>
      </c>
      <c r="O3330" s="8" t="n">
        <f aca="false">K3330*(1-L3330)</f>
        <v>103.2</v>
      </c>
    </row>
    <row r="3331" customFormat="false" ht="11.4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IF(G3331="Male",VLOOKUP(H3331,'Shoe size conversion table'!$B$6:$D$22,2),VLOOKUP(H3331,'Shoe size conversion table'!$J$6:$L$22,2))</f>
        <v>44-45</v>
      </c>
      <c r="J3331" s="12" t="n">
        <f aca="false">IF(G3331="Male",VLOOKUP(H3331,'Shoe size conversion table'!$B$6:$D$22,3),VLOOKUP(H3331,'Shoe size conversion table'!$J$6:$L$22,3))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MONTH(C3331:C18298)</f>
        <v>2</v>
      </c>
      <c r="O3331" s="8" t="n">
        <f aca="false">K3331*(1-L3331)</f>
        <v>169</v>
      </c>
    </row>
    <row r="3332" customFormat="false" ht="11.4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IF(G3332="Male",VLOOKUP(H3332,'Shoe size conversion table'!$B$6:$D$22,2),VLOOKUP(H3332,'Shoe size conversion table'!$J$6:$L$22,2))</f>
        <v>43</v>
      </c>
      <c r="J3332" s="12" t="n">
        <f aca="false">IF(G3332="Male",VLOOKUP(H3332,'Shoe size conversion table'!$B$6:$D$22,3),VLOOKUP(H3332,'Shoe size conversion table'!$J$6:$L$22,3))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MONTH(C3332:C18299)</f>
        <v>2</v>
      </c>
      <c r="O3332" s="8" t="n">
        <f aca="false">K3332*(1-L3332)</f>
        <v>129</v>
      </c>
    </row>
    <row r="3333" customFormat="false" ht="11.4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IF(G3333="Male",VLOOKUP(H3333,'Shoe size conversion table'!$B$6:$D$22,2),VLOOKUP(H3333,'Shoe size conversion table'!$J$6:$L$22,2))</f>
        <v>42-43</v>
      </c>
      <c r="J3333" s="12" t="n">
        <f aca="false">IF(G3333="Male",VLOOKUP(H3333,'Shoe size conversion table'!$B$6:$D$22,3),VLOOKUP(H3333,'Shoe size conversion table'!$J$6:$L$22,3))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MONTH(C3333:C18300)</f>
        <v>2</v>
      </c>
      <c r="O3333" s="8" t="n">
        <f aca="false">K3333*(1-L3333)</f>
        <v>159</v>
      </c>
    </row>
    <row r="3334" customFormat="false" ht="11.4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IF(G3334="Male",VLOOKUP(H3334,'Shoe size conversion table'!$B$6:$D$22,2),VLOOKUP(H3334,'Shoe size conversion table'!$J$6:$L$22,2))</f>
        <v>44</v>
      </c>
      <c r="J3334" s="12" t="n">
        <f aca="false">IF(G3334="Male",VLOOKUP(H3334,'Shoe size conversion table'!$B$6:$D$22,3),VLOOKUP(H3334,'Shoe size conversion table'!$J$6:$L$22,3))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MONTH(C3334:C18301)</f>
        <v>2</v>
      </c>
      <c r="O3334" s="8" t="n">
        <f aca="false">K3334*(1-L3334)</f>
        <v>139</v>
      </c>
    </row>
    <row r="3335" customFormat="false" ht="11.4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IF(G3335="Male",VLOOKUP(H3335,'Shoe size conversion table'!$B$6:$D$22,2),VLOOKUP(H3335,'Shoe size conversion table'!$J$6:$L$22,2))</f>
        <v>41</v>
      </c>
      <c r="J3335" s="12" t="n">
        <f aca="false">IF(G3335="Male",VLOOKUP(H3335,'Shoe size conversion table'!$B$6:$D$22,3),VLOOKUP(H3335,'Shoe size conversion table'!$J$6:$L$22,3))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MONTH(C3335:C18302)</f>
        <v>2</v>
      </c>
      <c r="O3335" s="8" t="n">
        <f aca="false">K3335*(1-L3335)</f>
        <v>127.2</v>
      </c>
    </row>
    <row r="3336" customFormat="false" ht="11.4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IF(G3336="Male",VLOOKUP(H3336,'Shoe size conversion table'!$B$6:$D$22,2),VLOOKUP(H3336,'Shoe size conversion table'!$J$6:$L$22,2))</f>
        <v>42</v>
      </c>
      <c r="J3336" s="12" t="n">
        <f aca="false">IF(G3336="Male",VLOOKUP(H3336,'Shoe size conversion table'!$B$6:$D$22,3),VLOOKUP(H3336,'Shoe size conversion table'!$J$6:$L$22,3))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MONTH(C3336:C18303)</f>
        <v>2</v>
      </c>
      <c r="O3336" s="8" t="n">
        <f aca="false">K3336*(1-L3336)</f>
        <v>149</v>
      </c>
    </row>
    <row r="3337" customFormat="false" ht="11.4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IF(G3337="Male",VLOOKUP(H3337,'Shoe size conversion table'!$B$6:$D$22,2),VLOOKUP(H3337,'Shoe size conversion table'!$J$6:$L$22,2))</f>
        <v>41-42</v>
      </c>
      <c r="J3337" s="12" t="n">
        <f aca="false">IF(G3337="Male",VLOOKUP(H3337,'Shoe size conversion table'!$B$6:$D$22,3),VLOOKUP(H3337,'Shoe size conversion table'!$J$6:$L$22,3))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MONTH(C3337:C18304)</f>
        <v>2</v>
      </c>
      <c r="O3337" s="8" t="n">
        <f aca="false">K3337*(1-L3337)</f>
        <v>111.3</v>
      </c>
    </row>
    <row r="3338" customFormat="false" ht="11.4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IF(G3338="Male",VLOOKUP(H3338,'Shoe size conversion table'!$B$6:$D$22,2),VLOOKUP(H3338,'Shoe size conversion table'!$J$6:$L$22,2))</f>
        <v>42-43</v>
      </c>
      <c r="J3338" s="12" t="n">
        <f aca="false">IF(G3338="Male",VLOOKUP(H3338,'Shoe size conversion table'!$B$6:$D$22,3),VLOOKUP(H3338,'Shoe size conversion table'!$J$6:$L$22,3))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MONTH(C3338:C18305)</f>
        <v>2</v>
      </c>
      <c r="O3338" s="8" t="n">
        <f aca="false">K3338*(1-L3338)</f>
        <v>169</v>
      </c>
    </row>
    <row r="3339" customFormat="false" ht="11.4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IF(G3339="Male",VLOOKUP(H3339,'Shoe size conversion table'!$B$6:$D$22,2),VLOOKUP(H3339,'Shoe size conversion table'!$J$6:$L$22,2))</f>
        <v>37</v>
      </c>
      <c r="J3339" s="12" t="n">
        <f aca="false">IF(G3339="Male",VLOOKUP(H3339,'Shoe size conversion table'!$B$6:$D$22,3),VLOOKUP(H3339,'Shoe size conversion table'!$J$6:$L$22,3))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MONTH(C3339:C18306)</f>
        <v>2</v>
      </c>
      <c r="O3339" s="8" t="n">
        <f aca="false">K3339*(1-L3339)</f>
        <v>179</v>
      </c>
    </row>
    <row r="3340" customFormat="false" ht="11.4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IF(G3340="Male",VLOOKUP(H3340,'Shoe size conversion table'!$B$6:$D$22,2),VLOOKUP(H3340,'Shoe size conversion table'!$J$6:$L$22,2))</f>
        <v>40</v>
      </c>
      <c r="J3340" s="12" t="n">
        <f aca="false">IF(G3340="Male",VLOOKUP(H3340,'Shoe size conversion table'!$B$6:$D$22,3),VLOOKUP(H3340,'Shoe size conversion table'!$J$6:$L$22,3))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MONTH(C3340:C18307)</f>
        <v>2</v>
      </c>
      <c r="O3340" s="8" t="n">
        <f aca="false">K3340*(1-L3340)</f>
        <v>199</v>
      </c>
    </row>
    <row r="3341" customFormat="false" ht="11.4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IF(G3341="Male",VLOOKUP(H3341,'Shoe size conversion table'!$B$6:$D$22,2),VLOOKUP(H3341,'Shoe size conversion table'!$J$6:$L$22,2))</f>
        <v>43-44</v>
      </c>
      <c r="J3341" s="12" t="n">
        <f aca="false">IF(G3341="Male",VLOOKUP(H3341,'Shoe size conversion table'!$B$6:$D$22,3),VLOOKUP(H3341,'Shoe size conversion table'!$J$6:$L$22,3))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MONTH(C3341:C18308)</f>
        <v>2</v>
      </c>
      <c r="O3341" s="8" t="n">
        <f aca="false">K3341*(1-L3341)</f>
        <v>139</v>
      </c>
    </row>
    <row r="3342" customFormat="false" ht="11.4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IF(G3342="Male",VLOOKUP(H3342,'Shoe size conversion table'!$B$6:$D$22,2),VLOOKUP(H3342,'Shoe size conversion table'!$J$6:$L$22,2))</f>
        <v>43-44</v>
      </c>
      <c r="J3342" s="12" t="n">
        <f aca="false">IF(G3342="Male",VLOOKUP(H3342,'Shoe size conversion table'!$B$6:$D$22,3),VLOOKUP(H3342,'Shoe size conversion table'!$J$6:$L$22,3))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MONTH(C3342:C18309)</f>
        <v>2</v>
      </c>
      <c r="O3342" s="8" t="n">
        <f aca="false">K3342*(1-L3342)</f>
        <v>129</v>
      </c>
    </row>
    <row r="3343" customFormat="false" ht="11.4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IF(G3343="Male",VLOOKUP(H3343,'Shoe size conversion table'!$B$6:$D$22,2),VLOOKUP(H3343,'Shoe size conversion table'!$J$6:$L$22,2))</f>
        <v>41-42</v>
      </c>
      <c r="J3343" s="12" t="n">
        <f aca="false">IF(G3343="Male",VLOOKUP(H3343,'Shoe size conversion table'!$B$6:$D$22,3),VLOOKUP(H3343,'Shoe size conversion table'!$J$6:$L$22,3))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MONTH(C3343:C18310)</f>
        <v>2</v>
      </c>
      <c r="O3343" s="8" t="n">
        <f aca="false">K3343*(1-L3343)</f>
        <v>169</v>
      </c>
    </row>
    <row r="3344" customFormat="false" ht="11.4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IF(G3344="Male",VLOOKUP(H3344,'Shoe size conversion table'!$B$6:$D$22,2),VLOOKUP(H3344,'Shoe size conversion table'!$J$6:$L$22,2))</f>
        <v>38-39</v>
      </c>
      <c r="J3344" s="12" t="n">
        <f aca="false">IF(G3344="Male",VLOOKUP(H3344,'Shoe size conversion table'!$B$6:$D$22,3),VLOOKUP(H3344,'Shoe size conversion table'!$J$6:$L$22,3))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MONTH(C3344:C18311)</f>
        <v>2</v>
      </c>
      <c r="O3344" s="8" t="n">
        <f aca="false">K3344*(1-L3344)</f>
        <v>90.3</v>
      </c>
    </row>
    <row r="3345" customFormat="false" ht="11.4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IF(G3345="Male",VLOOKUP(H3345,'Shoe size conversion table'!$B$6:$D$22,2),VLOOKUP(H3345,'Shoe size conversion table'!$J$6:$L$22,2))</f>
        <v>40</v>
      </c>
      <c r="J3345" s="12" t="n">
        <f aca="false">IF(G3345="Male",VLOOKUP(H3345,'Shoe size conversion table'!$B$6:$D$22,3),VLOOKUP(H3345,'Shoe size conversion table'!$J$6:$L$22,3))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MONTH(C3345:C18312)</f>
        <v>2</v>
      </c>
      <c r="O3345" s="8" t="n">
        <f aca="false">K3345*(1-L3345)</f>
        <v>159</v>
      </c>
    </row>
    <row r="3346" customFormat="false" ht="11.4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IF(G3346="Male",VLOOKUP(H3346,'Shoe size conversion table'!$B$6:$D$22,2),VLOOKUP(H3346,'Shoe size conversion table'!$J$6:$L$22,2))</f>
        <v>38</v>
      </c>
      <c r="J3346" s="12" t="n">
        <f aca="false">IF(G3346="Male",VLOOKUP(H3346,'Shoe size conversion table'!$B$6:$D$22,3),VLOOKUP(H3346,'Shoe size conversion table'!$J$6:$L$22,3))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MONTH(C3346:C18313)</f>
        <v>2</v>
      </c>
      <c r="O3346" s="8" t="n">
        <f aca="false">K3346*(1-L3346)</f>
        <v>139.3</v>
      </c>
    </row>
    <row r="3347" customFormat="false" ht="11.4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IF(G3347="Male",VLOOKUP(H3347,'Shoe size conversion table'!$B$6:$D$22,2),VLOOKUP(H3347,'Shoe size conversion table'!$J$6:$L$22,2))</f>
        <v>43-44</v>
      </c>
      <c r="J3347" s="12" t="n">
        <f aca="false">IF(G3347="Male",VLOOKUP(H3347,'Shoe size conversion table'!$B$6:$D$22,3),VLOOKUP(H3347,'Shoe size conversion table'!$J$6:$L$22,3))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MONTH(C3347:C18314)</f>
        <v>2</v>
      </c>
      <c r="O3347" s="8" t="n">
        <f aca="false">K3347*(1-L3347)</f>
        <v>159</v>
      </c>
    </row>
    <row r="3348" customFormat="false" ht="11.4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IF(G3348="Male",VLOOKUP(H3348,'Shoe size conversion table'!$B$6:$D$22,2),VLOOKUP(H3348,'Shoe size conversion table'!$J$6:$L$22,2))</f>
        <v>41</v>
      </c>
      <c r="J3348" s="12" t="n">
        <f aca="false">IF(G3348="Male",VLOOKUP(H3348,'Shoe size conversion table'!$B$6:$D$22,3),VLOOKUP(H3348,'Shoe size conversion table'!$J$6:$L$22,3))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MONTH(C3348:C18315)</f>
        <v>2</v>
      </c>
      <c r="O3348" s="8" t="n">
        <f aca="false">K3348*(1-L3348)</f>
        <v>143.1</v>
      </c>
    </row>
    <row r="3349" customFormat="false" ht="11.4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IF(G3349="Male",VLOOKUP(H3349,'Shoe size conversion table'!$B$6:$D$22,2),VLOOKUP(H3349,'Shoe size conversion table'!$J$6:$L$22,2))</f>
        <v>38</v>
      </c>
      <c r="J3349" s="12" t="n">
        <f aca="false">IF(G3349="Male",VLOOKUP(H3349,'Shoe size conversion table'!$B$6:$D$22,3),VLOOKUP(H3349,'Shoe size conversion table'!$J$6:$L$22,3))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MONTH(C3349:C18316)</f>
        <v>2</v>
      </c>
      <c r="O3349" s="8" t="n">
        <f aca="false">K3349*(1-L3349)</f>
        <v>179</v>
      </c>
    </row>
    <row r="3350" customFormat="false" ht="11.4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IF(G3350="Male",VLOOKUP(H3350,'Shoe size conversion table'!$B$6:$D$22,2),VLOOKUP(H3350,'Shoe size conversion table'!$J$6:$L$22,2))</f>
        <v>43</v>
      </c>
      <c r="J3350" s="12" t="n">
        <f aca="false">IF(G3350="Male",VLOOKUP(H3350,'Shoe size conversion table'!$B$6:$D$22,3),VLOOKUP(H3350,'Shoe size conversion table'!$J$6:$L$22,3))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MONTH(C3350:C18317)</f>
        <v>2</v>
      </c>
      <c r="O3350" s="8" t="n">
        <f aca="false">K3350*(1-L3350)</f>
        <v>125.1</v>
      </c>
    </row>
    <row r="3351" customFormat="false" ht="11.4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IF(G3351="Male",VLOOKUP(H3351,'Shoe size conversion table'!$B$6:$D$22,2),VLOOKUP(H3351,'Shoe size conversion table'!$J$6:$L$22,2))</f>
        <v>47</v>
      </c>
      <c r="J3351" s="12" t="n">
        <f aca="false">IF(G3351="Male",VLOOKUP(H3351,'Shoe size conversion table'!$B$6:$D$22,3),VLOOKUP(H3351,'Shoe size conversion table'!$J$6:$L$22,3))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MONTH(C3351:C18318)</f>
        <v>2</v>
      </c>
      <c r="O3351" s="8" t="n">
        <f aca="false">K3351*(1-L3351)</f>
        <v>103.2</v>
      </c>
    </row>
    <row r="3352" customFormat="false" ht="11.4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IF(G3352="Male",VLOOKUP(H3352,'Shoe size conversion table'!$B$6:$D$22,2),VLOOKUP(H3352,'Shoe size conversion table'!$J$6:$L$22,2))</f>
        <v>37-38</v>
      </c>
      <c r="J3352" s="12" t="n">
        <f aca="false">IF(G3352="Male",VLOOKUP(H3352,'Shoe size conversion table'!$B$6:$D$22,3),VLOOKUP(H3352,'Shoe size conversion table'!$J$6:$L$22,3))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MONTH(C3352:C18319)</f>
        <v>2</v>
      </c>
      <c r="O3352" s="8" t="n">
        <f aca="false">K3352*(1-L3352)</f>
        <v>149</v>
      </c>
    </row>
    <row r="3353" customFormat="false" ht="11.4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IF(G3353="Male",VLOOKUP(H3353,'Shoe size conversion table'!$B$6:$D$22,2),VLOOKUP(H3353,'Shoe size conversion table'!$J$6:$L$22,2))</f>
        <v>43</v>
      </c>
      <c r="J3353" s="12" t="n">
        <f aca="false">IF(G3353="Male",VLOOKUP(H3353,'Shoe size conversion table'!$B$6:$D$22,3),VLOOKUP(H3353,'Shoe size conversion table'!$J$6:$L$22,3))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MONTH(C3353:C18320)</f>
        <v>2</v>
      </c>
      <c r="O3353" s="8" t="n">
        <f aca="false">K3353*(1-L3353)</f>
        <v>129</v>
      </c>
    </row>
    <row r="3354" customFormat="false" ht="11.4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IF(G3354="Male",VLOOKUP(H3354,'Shoe size conversion table'!$B$6:$D$22,2),VLOOKUP(H3354,'Shoe size conversion table'!$J$6:$L$22,2))</f>
        <v>38-39</v>
      </c>
      <c r="J3354" s="12" t="n">
        <f aca="false">IF(G3354="Male",VLOOKUP(H3354,'Shoe size conversion table'!$B$6:$D$22,3),VLOOKUP(H3354,'Shoe size conversion table'!$J$6:$L$22,3))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MONTH(C3354:C18321)</f>
        <v>2</v>
      </c>
      <c r="O3354" s="8" t="n">
        <f aca="false">K3354*(1-L3354)</f>
        <v>135.2</v>
      </c>
    </row>
    <row r="3355" customFormat="false" ht="11.4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IF(G3355="Male",VLOOKUP(H3355,'Shoe size conversion table'!$B$6:$D$22,2),VLOOKUP(H3355,'Shoe size conversion table'!$J$6:$L$22,2))</f>
        <v>38-39</v>
      </c>
      <c r="J3355" s="12" t="n">
        <f aca="false">IF(G3355="Male",VLOOKUP(H3355,'Shoe size conversion table'!$B$6:$D$22,3),VLOOKUP(H3355,'Shoe size conversion table'!$J$6:$L$22,3))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MONTH(C3355:C18322)</f>
        <v>2</v>
      </c>
      <c r="O3355" s="8" t="n">
        <f aca="false">K3355*(1-L3355)</f>
        <v>143.2</v>
      </c>
    </row>
    <row r="3356" customFormat="false" ht="11.4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IF(G3356="Male",VLOOKUP(H3356,'Shoe size conversion table'!$B$6:$D$22,2),VLOOKUP(H3356,'Shoe size conversion table'!$J$6:$L$22,2))</f>
        <v>38-39</v>
      </c>
      <c r="J3356" s="12" t="n">
        <f aca="false">IF(G3356="Male",VLOOKUP(H3356,'Shoe size conversion table'!$B$6:$D$22,3),VLOOKUP(H3356,'Shoe size conversion table'!$J$6:$L$22,3))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MONTH(C3356:C18323)</f>
        <v>2</v>
      </c>
      <c r="O3356" s="8" t="n">
        <f aca="false">K3356*(1-L3356)</f>
        <v>97.3</v>
      </c>
    </row>
    <row r="3357" customFormat="false" ht="11.4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IF(G3357="Male",VLOOKUP(H3357,'Shoe size conversion table'!$B$6:$D$22,2),VLOOKUP(H3357,'Shoe size conversion table'!$J$6:$L$22,2))</f>
        <v>38</v>
      </c>
      <c r="J3357" s="12" t="n">
        <f aca="false">IF(G3357="Male",VLOOKUP(H3357,'Shoe size conversion table'!$B$6:$D$22,3),VLOOKUP(H3357,'Shoe size conversion table'!$J$6:$L$22,3))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MONTH(C3357:C18324)</f>
        <v>2</v>
      </c>
      <c r="O3357" s="8" t="n">
        <f aca="false">K3357*(1-L3357)</f>
        <v>143.1</v>
      </c>
    </row>
    <row r="3358" customFormat="false" ht="11.4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IF(G3358="Male",VLOOKUP(H3358,'Shoe size conversion table'!$B$6:$D$22,2),VLOOKUP(H3358,'Shoe size conversion table'!$J$6:$L$22,2))</f>
        <v>43</v>
      </c>
      <c r="J3358" s="12" t="n">
        <f aca="false">IF(G3358="Male",VLOOKUP(H3358,'Shoe size conversion table'!$B$6:$D$22,3),VLOOKUP(H3358,'Shoe size conversion table'!$J$6:$L$22,3))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MONTH(C3358:C18325)</f>
        <v>2</v>
      </c>
      <c r="O3358" s="8" t="n">
        <f aca="false">K3358*(1-L3358)</f>
        <v>149</v>
      </c>
    </row>
    <row r="3359" customFormat="false" ht="11.4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IF(G3359="Male",VLOOKUP(H3359,'Shoe size conversion table'!$B$6:$D$22,2),VLOOKUP(H3359,'Shoe size conversion table'!$J$6:$L$22,2))</f>
        <v>39-40</v>
      </c>
      <c r="J3359" s="12" t="n">
        <f aca="false">IF(G3359="Male",VLOOKUP(H3359,'Shoe size conversion table'!$B$6:$D$22,3),VLOOKUP(H3359,'Shoe size conversion table'!$J$6:$L$22,3))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MONTH(C3359:C18326)</f>
        <v>2</v>
      </c>
      <c r="O3359" s="8" t="n">
        <f aca="false">K3359*(1-L3359)</f>
        <v>199</v>
      </c>
    </row>
    <row r="3360" customFormat="false" ht="11.4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IF(G3360="Male",VLOOKUP(H3360,'Shoe size conversion table'!$B$6:$D$22,2),VLOOKUP(H3360,'Shoe size conversion table'!$J$6:$L$22,2))</f>
        <v>42-43</v>
      </c>
      <c r="J3360" s="12" t="n">
        <f aca="false">IF(G3360="Male",VLOOKUP(H3360,'Shoe size conversion table'!$B$6:$D$22,3),VLOOKUP(H3360,'Shoe size conversion table'!$J$6:$L$22,3))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MONTH(C3360:C18327)</f>
        <v>2</v>
      </c>
      <c r="O3360" s="8" t="n">
        <f aca="false">K3360*(1-L3360)</f>
        <v>116.1</v>
      </c>
    </row>
    <row r="3361" customFormat="false" ht="11.4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IF(G3361="Male",VLOOKUP(H3361,'Shoe size conversion table'!$B$6:$D$22,2),VLOOKUP(H3361,'Shoe size conversion table'!$J$6:$L$22,2))</f>
        <v>42-43</v>
      </c>
      <c r="J3361" s="12" t="n">
        <f aca="false">IF(G3361="Male",VLOOKUP(H3361,'Shoe size conversion table'!$B$6:$D$22,3),VLOOKUP(H3361,'Shoe size conversion table'!$J$6:$L$22,3))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MONTH(C3361:C18328)</f>
        <v>2</v>
      </c>
      <c r="O3361" s="8" t="n">
        <f aca="false">K3361*(1-L3361)</f>
        <v>125.3</v>
      </c>
    </row>
    <row r="3362" customFormat="false" ht="11.4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IF(G3362="Male",VLOOKUP(H3362,'Shoe size conversion table'!$B$6:$D$22,2),VLOOKUP(H3362,'Shoe size conversion table'!$J$6:$L$22,2))</f>
        <v>47</v>
      </c>
      <c r="J3362" s="12" t="n">
        <f aca="false">IF(G3362="Male",VLOOKUP(H3362,'Shoe size conversion table'!$B$6:$D$22,3),VLOOKUP(H3362,'Shoe size conversion table'!$J$6:$L$22,3))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MONTH(C3362:C18329)</f>
        <v>2</v>
      </c>
      <c r="O3362" s="8" t="n">
        <f aca="false">K3362*(1-L3362)</f>
        <v>129</v>
      </c>
    </row>
    <row r="3363" customFormat="false" ht="11.4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IF(G3363="Male",VLOOKUP(H3363,'Shoe size conversion table'!$B$6:$D$22,2),VLOOKUP(H3363,'Shoe size conversion table'!$J$6:$L$22,2))</f>
        <v>45</v>
      </c>
      <c r="J3363" s="12" t="n">
        <f aca="false">IF(G3363="Male",VLOOKUP(H3363,'Shoe size conversion table'!$B$6:$D$22,3),VLOOKUP(H3363,'Shoe size conversion table'!$J$6:$L$22,3))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MONTH(C3363:C18330)</f>
        <v>2</v>
      </c>
      <c r="O3363" s="8" t="n">
        <f aca="false">K3363*(1-L3363)</f>
        <v>132.3</v>
      </c>
    </row>
    <row r="3364" customFormat="false" ht="11.4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IF(G3364="Male",VLOOKUP(H3364,'Shoe size conversion table'!$B$6:$D$22,2),VLOOKUP(H3364,'Shoe size conversion table'!$J$6:$L$22,2))</f>
        <v>38-39</v>
      </c>
      <c r="J3364" s="12" t="n">
        <f aca="false">IF(G3364="Male",VLOOKUP(H3364,'Shoe size conversion table'!$B$6:$D$22,3),VLOOKUP(H3364,'Shoe size conversion table'!$J$6:$L$22,3))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MONTH(C3364:C18331)</f>
        <v>2</v>
      </c>
      <c r="O3364" s="8" t="n">
        <f aca="false">K3364*(1-L3364)</f>
        <v>125.3</v>
      </c>
    </row>
    <row r="3365" customFormat="false" ht="11.4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IF(G3365="Male",VLOOKUP(H3365,'Shoe size conversion table'!$B$6:$D$22,2),VLOOKUP(H3365,'Shoe size conversion table'!$J$6:$L$22,2))</f>
        <v>41</v>
      </c>
      <c r="J3365" s="12" t="n">
        <f aca="false">IF(G3365="Male",VLOOKUP(H3365,'Shoe size conversion table'!$B$6:$D$22,3),VLOOKUP(H3365,'Shoe size conversion table'!$J$6:$L$22,3))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MONTH(C3365:C18332)</f>
        <v>2</v>
      </c>
      <c r="O3365" s="8" t="n">
        <f aca="false">K3365*(1-L3365)</f>
        <v>152.1</v>
      </c>
    </row>
    <row r="3366" customFormat="false" ht="11.4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IF(G3366="Male",VLOOKUP(H3366,'Shoe size conversion table'!$B$6:$D$22,2),VLOOKUP(H3366,'Shoe size conversion table'!$J$6:$L$22,2))</f>
        <v>39</v>
      </c>
      <c r="J3366" s="12" t="n">
        <f aca="false">IF(G3366="Male",VLOOKUP(H3366,'Shoe size conversion table'!$B$6:$D$22,3),VLOOKUP(H3366,'Shoe size conversion table'!$J$6:$L$22,3))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MONTH(C3366:C18333)</f>
        <v>2</v>
      </c>
      <c r="O3366" s="8" t="n">
        <f aca="false">K3366*(1-L3366)</f>
        <v>135.2</v>
      </c>
    </row>
    <row r="3367" customFormat="false" ht="11.4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IF(G3367="Male",VLOOKUP(H3367,'Shoe size conversion table'!$B$6:$D$22,2),VLOOKUP(H3367,'Shoe size conversion table'!$J$6:$L$22,2))</f>
        <v>38</v>
      </c>
      <c r="J3367" s="12" t="n">
        <f aca="false">IF(G3367="Male",VLOOKUP(H3367,'Shoe size conversion table'!$B$6:$D$22,3),VLOOKUP(H3367,'Shoe size conversion table'!$J$6:$L$22,3))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MONTH(C3367:C18334)</f>
        <v>2</v>
      </c>
      <c r="O3367" s="8" t="n">
        <f aca="false">K3367*(1-L3367)</f>
        <v>139</v>
      </c>
    </row>
    <row r="3368" customFormat="false" ht="11.4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IF(G3368="Male",VLOOKUP(H3368,'Shoe size conversion table'!$B$6:$D$22,2),VLOOKUP(H3368,'Shoe size conversion table'!$J$6:$L$22,2))</f>
        <v>44-45</v>
      </c>
      <c r="J3368" s="12" t="n">
        <f aca="false">IF(G3368="Male",VLOOKUP(H3368,'Shoe size conversion table'!$B$6:$D$22,3),VLOOKUP(H3368,'Shoe size conversion table'!$J$6:$L$22,3))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MONTH(C3368:C18335)</f>
        <v>2</v>
      </c>
      <c r="O3368" s="8" t="n">
        <f aca="false">K3368*(1-L3368)</f>
        <v>111.2</v>
      </c>
    </row>
    <row r="3369" customFormat="false" ht="11.4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IF(G3369="Male",VLOOKUP(H3369,'Shoe size conversion table'!$B$6:$D$22,2),VLOOKUP(H3369,'Shoe size conversion table'!$J$6:$L$22,2))</f>
        <v>39-40</v>
      </c>
      <c r="J3369" s="12" t="n">
        <f aca="false">IF(G3369="Male",VLOOKUP(H3369,'Shoe size conversion table'!$B$6:$D$22,3),VLOOKUP(H3369,'Shoe size conversion table'!$J$6:$L$22,3))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MONTH(C3369:C18336)</f>
        <v>2</v>
      </c>
      <c r="O3369" s="8" t="n">
        <f aca="false">K3369*(1-L3369)</f>
        <v>179</v>
      </c>
    </row>
    <row r="3370" customFormat="false" ht="11.4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IF(G3370="Male",VLOOKUP(H3370,'Shoe size conversion table'!$B$6:$D$22,2),VLOOKUP(H3370,'Shoe size conversion table'!$J$6:$L$22,2))</f>
        <v>42-43</v>
      </c>
      <c r="J3370" s="12" t="n">
        <f aca="false">IF(G3370="Male",VLOOKUP(H3370,'Shoe size conversion table'!$B$6:$D$22,3),VLOOKUP(H3370,'Shoe size conversion table'!$J$6:$L$22,3))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MONTH(C3370:C18337)</f>
        <v>2</v>
      </c>
      <c r="O3370" s="8" t="n">
        <f aca="false">K3370*(1-L3370)</f>
        <v>199</v>
      </c>
    </row>
    <row r="3371" customFormat="false" ht="11.4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IF(G3371="Male",VLOOKUP(H3371,'Shoe size conversion table'!$B$6:$D$22,2),VLOOKUP(H3371,'Shoe size conversion table'!$J$6:$L$22,2))</f>
        <v>38-39</v>
      </c>
      <c r="J3371" s="12" t="n">
        <f aca="false">IF(G3371="Male",VLOOKUP(H3371,'Shoe size conversion table'!$B$6:$D$22,3),VLOOKUP(H3371,'Shoe size conversion table'!$J$6:$L$22,3))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MONTH(C3371:C18338)</f>
        <v>3</v>
      </c>
      <c r="O3371" s="8" t="n">
        <f aca="false">K3371*(1-L3371)</f>
        <v>135.2</v>
      </c>
    </row>
    <row r="3372" customFormat="false" ht="11.4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IF(G3372="Male",VLOOKUP(H3372,'Shoe size conversion table'!$B$6:$D$22,2),VLOOKUP(H3372,'Shoe size conversion table'!$J$6:$L$22,2))</f>
        <v>43</v>
      </c>
      <c r="J3372" s="12" t="n">
        <f aca="false">IF(G3372="Male",VLOOKUP(H3372,'Shoe size conversion table'!$B$6:$D$22,3),VLOOKUP(H3372,'Shoe size conversion table'!$J$6:$L$22,3))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MONTH(C3372:C18339)</f>
        <v>3</v>
      </c>
      <c r="O3372" s="8" t="n">
        <f aca="false">K3372*(1-L3372)</f>
        <v>79.5</v>
      </c>
    </row>
    <row r="3373" customFormat="false" ht="11.4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IF(G3373="Male",VLOOKUP(H3373,'Shoe size conversion table'!$B$6:$D$22,2),VLOOKUP(H3373,'Shoe size conversion table'!$J$6:$L$22,2))</f>
        <v>38</v>
      </c>
      <c r="J3373" s="12" t="n">
        <f aca="false">IF(G3373="Male",VLOOKUP(H3373,'Shoe size conversion table'!$B$6:$D$22,3),VLOOKUP(H3373,'Shoe size conversion table'!$J$6:$L$22,3))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MONTH(C3373:C18340)</f>
        <v>3</v>
      </c>
      <c r="O3373" s="8" t="n">
        <f aca="false">K3373*(1-L3373)</f>
        <v>149</v>
      </c>
    </row>
    <row r="3374" customFormat="false" ht="11.4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IF(G3374="Male",VLOOKUP(H3374,'Shoe size conversion table'!$B$6:$D$22,2),VLOOKUP(H3374,'Shoe size conversion table'!$J$6:$L$22,2))</f>
        <v>38-39</v>
      </c>
      <c r="J3374" s="12" t="n">
        <f aca="false">IF(G3374="Male",VLOOKUP(H3374,'Shoe size conversion table'!$B$6:$D$22,3),VLOOKUP(H3374,'Shoe size conversion table'!$J$6:$L$22,3))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MONTH(C3374:C18341)</f>
        <v>3</v>
      </c>
      <c r="O3374" s="8" t="n">
        <f aca="false">K3374*(1-L3374)</f>
        <v>125.3</v>
      </c>
    </row>
    <row r="3375" customFormat="false" ht="11.4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IF(G3375="Male",VLOOKUP(H3375,'Shoe size conversion table'!$B$6:$D$22,2),VLOOKUP(H3375,'Shoe size conversion table'!$J$6:$L$22,2))</f>
        <v>39</v>
      </c>
      <c r="J3375" s="12" t="n">
        <f aca="false">IF(G3375="Male",VLOOKUP(H3375,'Shoe size conversion table'!$B$6:$D$22,3),VLOOKUP(H3375,'Shoe size conversion table'!$J$6:$L$22,3))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MONTH(C3375:C18342)</f>
        <v>3</v>
      </c>
      <c r="O3375" s="8" t="n">
        <f aca="false">K3375*(1-L3375)</f>
        <v>149</v>
      </c>
    </row>
    <row r="3376" customFormat="false" ht="11.4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IF(G3376="Male",VLOOKUP(H3376,'Shoe size conversion table'!$B$6:$D$22,2),VLOOKUP(H3376,'Shoe size conversion table'!$J$6:$L$22,2))</f>
        <v>41-42</v>
      </c>
      <c r="J3376" s="12" t="n">
        <f aca="false">IF(G3376="Male",VLOOKUP(H3376,'Shoe size conversion table'!$B$6:$D$22,3),VLOOKUP(H3376,'Shoe size conversion table'!$J$6:$L$22,3))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MONTH(C3376:C18343)</f>
        <v>3</v>
      </c>
      <c r="O3376" s="8" t="n">
        <f aca="false">K3376*(1-L3376)</f>
        <v>169</v>
      </c>
    </row>
    <row r="3377" customFormat="false" ht="11.4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IF(G3377="Male",VLOOKUP(H3377,'Shoe size conversion table'!$B$6:$D$22,2),VLOOKUP(H3377,'Shoe size conversion table'!$J$6:$L$22,2))</f>
        <v>40-41</v>
      </c>
      <c r="J3377" s="12" t="n">
        <f aca="false">IF(G3377="Male",VLOOKUP(H3377,'Shoe size conversion table'!$B$6:$D$22,3),VLOOKUP(H3377,'Shoe size conversion table'!$J$6:$L$22,3))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MONTH(C3377:C18344)</f>
        <v>3</v>
      </c>
      <c r="O3377" s="8" t="n">
        <f aca="false">K3377*(1-L3377)</f>
        <v>118.3</v>
      </c>
    </row>
    <row r="3378" customFormat="false" ht="11.4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IF(G3378="Male",VLOOKUP(H3378,'Shoe size conversion table'!$B$6:$D$22,2),VLOOKUP(H3378,'Shoe size conversion table'!$J$6:$L$22,2))</f>
        <v>42-43</v>
      </c>
      <c r="J3378" s="12" t="n">
        <f aca="false">IF(G3378="Male",VLOOKUP(H3378,'Shoe size conversion table'!$B$6:$D$22,3),VLOOKUP(H3378,'Shoe size conversion table'!$J$6:$L$22,3))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MONTH(C3378:C18345)</f>
        <v>3</v>
      </c>
      <c r="O3378" s="8" t="n">
        <f aca="false">K3378*(1-L3378)</f>
        <v>79.5</v>
      </c>
    </row>
    <row r="3379" customFormat="false" ht="11.4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IF(G3379="Male",VLOOKUP(H3379,'Shoe size conversion table'!$B$6:$D$22,2),VLOOKUP(H3379,'Shoe size conversion table'!$J$6:$L$22,2))</f>
        <v>38</v>
      </c>
      <c r="J3379" s="12" t="n">
        <f aca="false">IF(G3379="Male",VLOOKUP(H3379,'Shoe size conversion table'!$B$6:$D$22,3),VLOOKUP(H3379,'Shoe size conversion table'!$J$6:$L$22,3))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MONTH(C3379:C18346)</f>
        <v>3</v>
      </c>
      <c r="O3379" s="8" t="n">
        <f aca="false">K3379*(1-L3379)</f>
        <v>199</v>
      </c>
    </row>
    <row r="3380" customFormat="false" ht="11.4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IF(G3380="Male",VLOOKUP(H3380,'Shoe size conversion table'!$B$6:$D$22,2),VLOOKUP(H3380,'Shoe size conversion table'!$J$6:$L$22,2))</f>
        <v>44</v>
      </c>
      <c r="J3380" s="12" t="n">
        <f aca="false">IF(G3380="Male",VLOOKUP(H3380,'Shoe size conversion table'!$B$6:$D$22,3),VLOOKUP(H3380,'Shoe size conversion table'!$J$6:$L$22,3))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MONTH(C3380:C18347)</f>
        <v>3</v>
      </c>
      <c r="O3380" s="8" t="n">
        <f aca="false">K3380*(1-L3380)</f>
        <v>129</v>
      </c>
    </row>
    <row r="3381" customFormat="false" ht="11.4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IF(G3381="Male",VLOOKUP(H3381,'Shoe size conversion table'!$B$6:$D$22,2),VLOOKUP(H3381,'Shoe size conversion table'!$J$6:$L$22,2))</f>
        <v>42</v>
      </c>
      <c r="J3381" s="12" t="n">
        <f aca="false">IF(G3381="Male",VLOOKUP(H3381,'Shoe size conversion table'!$B$6:$D$22,3),VLOOKUP(H3381,'Shoe size conversion table'!$J$6:$L$22,3))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MONTH(C3381:C18348)</f>
        <v>3</v>
      </c>
      <c r="O3381" s="8" t="n">
        <f aca="false">K3381*(1-L3381)</f>
        <v>104.3</v>
      </c>
    </row>
    <row r="3382" customFormat="false" ht="11.4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IF(G3382="Male",VLOOKUP(H3382,'Shoe size conversion table'!$B$6:$D$22,2),VLOOKUP(H3382,'Shoe size conversion table'!$J$6:$L$22,2))</f>
        <v>38</v>
      </c>
      <c r="J3382" s="12" t="n">
        <f aca="false">IF(G3382="Male",VLOOKUP(H3382,'Shoe size conversion table'!$B$6:$D$22,3),VLOOKUP(H3382,'Shoe size conversion table'!$J$6:$L$22,3))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MONTH(C3382:C18349)</f>
        <v>3</v>
      </c>
      <c r="O3382" s="8" t="n">
        <f aca="false">K3382*(1-L3382)</f>
        <v>199</v>
      </c>
    </row>
    <row r="3383" customFormat="false" ht="11.4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IF(G3383="Male",VLOOKUP(H3383,'Shoe size conversion table'!$B$6:$D$22,2),VLOOKUP(H3383,'Shoe size conversion table'!$J$6:$L$22,2))</f>
        <v>43-44</v>
      </c>
      <c r="J3383" s="12" t="n">
        <f aca="false">IF(G3383="Male",VLOOKUP(H3383,'Shoe size conversion table'!$B$6:$D$22,3),VLOOKUP(H3383,'Shoe size conversion table'!$J$6:$L$22,3))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MONTH(C3383:C18350)</f>
        <v>3</v>
      </c>
      <c r="O3383" s="8" t="n">
        <f aca="false">K3383*(1-L3383)</f>
        <v>132.3</v>
      </c>
    </row>
    <row r="3384" customFormat="false" ht="11.4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IF(G3384="Male",VLOOKUP(H3384,'Shoe size conversion table'!$B$6:$D$22,2),VLOOKUP(H3384,'Shoe size conversion table'!$J$6:$L$22,2))</f>
        <v>37</v>
      </c>
      <c r="J3384" s="12" t="n">
        <f aca="false">IF(G3384="Male",VLOOKUP(H3384,'Shoe size conversion table'!$B$6:$D$22,3),VLOOKUP(H3384,'Shoe size conversion table'!$J$6:$L$22,3))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MONTH(C3384:C18351)</f>
        <v>3</v>
      </c>
      <c r="O3384" s="8" t="n">
        <f aca="false">K3384*(1-L3384)</f>
        <v>79.5</v>
      </c>
    </row>
    <row r="3385" customFormat="false" ht="11.4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IF(G3385="Male",VLOOKUP(H3385,'Shoe size conversion table'!$B$6:$D$22,2),VLOOKUP(H3385,'Shoe size conversion table'!$J$6:$L$22,2))</f>
        <v>37-38</v>
      </c>
      <c r="J3385" s="12" t="n">
        <f aca="false">IF(G3385="Male",VLOOKUP(H3385,'Shoe size conversion table'!$B$6:$D$22,3),VLOOKUP(H3385,'Shoe size conversion table'!$J$6:$L$22,3))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MONTH(C3385:C18352)</f>
        <v>3</v>
      </c>
      <c r="O3385" s="8" t="n">
        <f aca="false">K3385*(1-L3385)</f>
        <v>151.2</v>
      </c>
    </row>
    <row r="3386" customFormat="false" ht="11.4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IF(G3386="Male",VLOOKUP(H3386,'Shoe size conversion table'!$B$6:$D$22,2),VLOOKUP(H3386,'Shoe size conversion table'!$J$6:$L$22,2))</f>
        <v>39</v>
      </c>
      <c r="J3386" s="12" t="n">
        <f aca="false">IF(G3386="Male",VLOOKUP(H3386,'Shoe size conversion table'!$B$6:$D$22,3),VLOOKUP(H3386,'Shoe size conversion table'!$J$6:$L$22,3))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MONTH(C3386:C18353)</f>
        <v>3</v>
      </c>
      <c r="O3386" s="8" t="n">
        <f aca="false">K3386*(1-L3386)</f>
        <v>129</v>
      </c>
    </row>
    <row r="3387" customFormat="false" ht="11.4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IF(G3387="Male",VLOOKUP(H3387,'Shoe size conversion table'!$B$6:$D$22,2),VLOOKUP(H3387,'Shoe size conversion table'!$J$6:$L$22,2))</f>
        <v>42</v>
      </c>
      <c r="J3387" s="12" t="n">
        <f aca="false">IF(G3387="Male",VLOOKUP(H3387,'Shoe size conversion table'!$B$6:$D$22,3),VLOOKUP(H3387,'Shoe size conversion table'!$J$6:$L$22,3))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MONTH(C3387:C18354)</f>
        <v>3</v>
      </c>
      <c r="O3387" s="8" t="n">
        <f aca="false">K3387*(1-L3387)</f>
        <v>159</v>
      </c>
    </row>
    <row r="3388" customFormat="false" ht="11.4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IF(G3388="Male",VLOOKUP(H3388,'Shoe size conversion table'!$B$6:$D$22,2),VLOOKUP(H3388,'Shoe size conversion table'!$J$6:$L$22,2))</f>
        <v>41</v>
      </c>
      <c r="J3388" s="12" t="n">
        <f aca="false">IF(G3388="Male",VLOOKUP(H3388,'Shoe size conversion table'!$B$6:$D$22,3),VLOOKUP(H3388,'Shoe size conversion table'!$J$6:$L$22,3))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MONTH(C3388:C18355)</f>
        <v>3</v>
      </c>
      <c r="O3388" s="8" t="n">
        <f aca="false">K3388*(1-L3388)</f>
        <v>179</v>
      </c>
    </row>
    <row r="3389" customFormat="false" ht="11.4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IF(G3389="Male",VLOOKUP(H3389,'Shoe size conversion table'!$B$6:$D$22,2),VLOOKUP(H3389,'Shoe size conversion table'!$J$6:$L$22,2))</f>
        <v>38-39</v>
      </c>
      <c r="J3389" s="12" t="n">
        <f aca="false">IF(G3389="Male",VLOOKUP(H3389,'Shoe size conversion table'!$B$6:$D$22,3),VLOOKUP(H3389,'Shoe size conversion table'!$J$6:$L$22,3))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MONTH(C3389:C18356)</f>
        <v>3</v>
      </c>
      <c r="O3389" s="8" t="n">
        <f aca="false">K3389*(1-L3389)</f>
        <v>129</v>
      </c>
    </row>
    <row r="3390" customFormat="false" ht="11.4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IF(G3390="Male",VLOOKUP(H3390,'Shoe size conversion table'!$B$6:$D$22,2),VLOOKUP(H3390,'Shoe size conversion table'!$J$6:$L$22,2))</f>
        <v>41</v>
      </c>
      <c r="J3390" s="12" t="n">
        <f aca="false">IF(G3390="Male",VLOOKUP(H3390,'Shoe size conversion table'!$B$6:$D$22,3),VLOOKUP(H3390,'Shoe size conversion table'!$J$6:$L$22,3))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MONTH(C3390:C18357)</f>
        <v>3</v>
      </c>
      <c r="O3390" s="8" t="n">
        <f aca="false">K3390*(1-L3390)</f>
        <v>179</v>
      </c>
    </row>
    <row r="3391" customFormat="false" ht="11.4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IF(G3391="Male",VLOOKUP(H3391,'Shoe size conversion table'!$B$6:$D$22,2),VLOOKUP(H3391,'Shoe size conversion table'!$J$6:$L$22,2))</f>
        <v>41-42</v>
      </c>
      <c r="J3391" s="12" t="n">
        <f aca="false">IF(G3391="Male",VLOOKUP(H3391,'Shoe size conversion table'!$B$6:$D$22,3),VLOOKUP(H3391,'Shoe size conversion table'!$J$6:$L$22,3))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MONTH(C3391:C18358)</f>
        <v>3</v>
      </c>
      <c r="O3391" s="8" t="n">
        <f aca="false">K3391*(1-L3391)</f>
        <v>159</v>
      </c>
    </row>
    <row r="3392" customFormat="false" ht="11.4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IF(G3392="Male",VLOOKUP(H3392,'Shoe size conversion table'!$B$6:$D$22,2),VLOOKUP(H3392,'Shoe size conversion table'!$J$6:$L$22,2))</f>
        <v>39</v>
      </c>
      <c r="J3392" s="12" t="n">
        <f aca="false">IF(G3392="Male",VLOOKUP(H3392,'Shoe size conversion table'!$B$6:$D$22,3),VLOOKUP(H3392,'Shoe size conversion table'!$J$6:$L$22,3))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MONTH(C3392:C18359)</f>
        <v>3</v>
      </c>
      <c r="O3392" s="8" t="n">
        <f aca="false">K3392*(1-L3392)</f>
        <v>135.2</v>
      </c>
    </row>
    <row r="3393" customFormat="false" ht="11.4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IF(G3393="Male",VLOOKUP(H3393,'Shoe size conversion table'!$B$6:$D$22,2),VLOOKUP(H3393,'Shoe size conversion table'!$J$6:$L$22,2))</f>
        <v>37-38</v>
      </c>
      <c r="J3393" s="12" t="n">
        <f aca="false">IF(G3393="Male",VLOOKUP(H3393,'Shoe size conversion table'!$B$6:$D$22,3),VLOOKUP(H3393,'Shoe size conversion table'!$J$6:$L$22,3))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MONTH(C3393:C18360)</f>
        <v>3</v>
      </c>
      <c r="O3393" s="8" t="n">
        <f aca="false">K3393*(1-L3393)</f>
        <v>169</v>
      </c>
    </row>
    <row r="3394" customFormat="false" ht="11.4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IF(G3394="Male",VLOOKUP(H3394,'Shoe size conversion table'!$B$6:$D$22,2),VLOOKUP(H3394,'Shoe size conversion table'!$J$6:$L$22,2))</f>
        <v>43</v>
      </c>
      <c r="J3394" s="12" t="n">
        <f aca="false">IF(G3394="Male",VLOOKUP(H3394,'Shoe size conversion table'!$B$6:$D$22,3),VLOOKUP(H3394,'Shoe size conversion table'!$J$6:$L$22,3))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MONTH(C3394:C18361)</f>
        <v>3</v>
      </c>
      <c r="O3394" s="8" t="n">
        <f aca="false">K3394*(1-L3394)</f>
        <v>159</v>
      </c>
    </row>
    <row r="3395" customFormat="false" ht="11.4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IF(G3395="Male",VLOOKUP(H3395,'Shoe size conversion table'!$B$6:$D$22,2),VLOOKUP(H3395,'Shoe size conversion table'!$J$6:$L$22,2))</f>
        <v>40-41</v>
      </c>
      <c r="J3395" s="12" t="n">
        <f aca="false">IF(G3395="Male",VLOOKUP(H3395,'Shoe size conversion table'!$B$6:$D$22,3),VLOOKUP(H3395,'Shoe size conversion table'!$J$6:$L$22,3))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MONTH(C3395:C18362)</f>
        <v>3</v>
      </c>
      <c r="O3395" s="8" t="n">
        <f aca="false">K3395*(1-L3395)</f>
        <v>90.3</v>
      </c>
    </row>
    <row r="3396" customFormat="false" ht="11.4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IF(G3396="Male",VLOOKUP(H3396,'Shoe size conversion table'!$B$6:$D$22,2),VLOOKUP(H3396,'Shoe size conversion table'!$J$6:$L$22,2))</f>
        <v>38</v>
      </c>
      <c r="J3396" s="12" t="n">
        <f aca="false">IF(G3396="Male",VLOOKUP(H3396,'Shoe size conversion table'!$B$6:$D$22,3),VLOOKUP(H3396,'Shoe size conversion table'!$J$6:$L$22,3))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MONTH(C3396:C18363)</f>
        <v>3</v>
      </c>
      <c r="O3396" s="8" t="n">
        <f aca="false">K3396*(1-L3396)</f>
        <v>199</v>
      </c>
    </row>
    <row r="3397" customFormat="false" ht="11.4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IF(G3397="Male",VLOOKUP(H3397,'Shoe size conversion table'!$B$6:$D$22,2),VLOOKUP(H3397,'Shoe size conversion table'!$J$6:$L$22,2))</f>
        <v>42</v>
      </c>
      <c r="J3397" s="12" t="n">
        <f aca="false">IF(G3397="Male",VLOOKUP(H3397,'Shoe size conversion table'!$B$6:$D$22,3),VLOOKUP(H3397,'Shoe size conversion table'!$J$6:$L$22,3))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MONTH(C3397:C18364)</f>
        <v>3</v>
      </c>
      <c r="O3397" s="8" t="n">
        <f aca="false">K3397*(1-L3397)</f>
        <v>179</v>
      </c>
    </row>
    <row r="3398" customFormat="false" ht="11.4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IF(G3398="Male",VLOOKUP(H3398,'Shoe size conversion table'!$B$6:$D$22,2),VLOOKUP(H3398,'Shoe size conversion table'!$J$6:$L$22,2))</f>
        <v>43-44</v>
      </c>
      <c r="J3398" s="12" t="n">
        <f aca="false">IF(G3398="Male",VLOOKUP(H3398,'Shoe size conversion table'!$B$6:$D$22,3),VLOOKUP(H3398,'Shoe size conversion table'!$J$6:$L$22,3))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MONTH(C3398:C18365)</f>
        <v>3</v>
      </c>
      <c r="O3398" s="8" t="n">
        <f aca="false">K3398*(1-L3398)</f>
        <v>159</v>
      </c>
    </row>
    <row r="3399" customFormat="false" ht="11.4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IF(G3399="Male",VLOOKUP(H3399,'Shoe size conversion table'!$B$6:$D$22,2),VLOOKUP(H3399,'Shoe size conversion table'!$J$6:$L$22,2))</f>
        <v>43</v>
      </c>
      <c r="J3399" s="12" t="n">
        <f aca="false">IF(G3399="Male",VLOOKUP(H3399,'Shoe size conversion table'!$B$6:$D$22,3),VLOOKUP(H3399,'Shoe size conversion table'!$J$6:$L$22,3))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MONTH(C3399:C18366)</f>
        <v>3</v>
      </c>
      <c r="O3399" s="8" t="n">
        <f aca="false">K3399*(1-L3399)</f>
        <v>159</v>
      </c>
    </row>
    <row r="3400" customFormat="false" ht="11.4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IF(G3400="Male",VLOOKUP(H3400,'Shoe size conversion table'!$B$6:$D$22,2),VLOOKUP(H3400,'Shoe size conversion table'!$J$6:$L$22,2))</f>
        <v>43</v>
      </c>
      <c r="J3400" s="12" t="n">
        <f aca="false">IF(G3400="Male",VLOOKUP(H3400,'Shoe size conversion table'!$B$6:$D$22,3),VLOOKUP(H3400,'Shoe size conversion table'!$J$6:$L$22,3))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MONTH(C3400:C18367)</f>
        <v>3</v>
      </c>
      <c r="O3400" s="8" t="n">
        <f aca="false">K3400*(1-L3400)</f>
        <v>159</v>
      </c>
    </row>
    <row r="3401" customFormat="false" ht="11.4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IF(G3401="Male",VLOOKUP(H3401,'Shoe size conversion table'!$B$6:$D$22,2),VLOOKUP(H3401,'Shoe size conversion table'!$J$6:$L$22,2))</f>
        <v>43-44</v>
      </c>
      <c r="J3401" s="12" t="n">
        <f aca="false">IF(G3401="Male",VLOOKUP(H3401,'Shoe size conversion table'!$B$6:$D$22,3),VLOOKUP(H3401,'Shoe size conversion table'!$J$6:$L$22,3))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MONTH(C3401:C18368)</f>
        <v>3</v>
      </c>
      <c r="O3401" s="8" t="n">
        <f aca="false">K3401*(1-L3401)</f>
        <v>179</v>
      </c>
    </row>
    <row r="3402" customFormat="false" ht="11.4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IF(G3402="Male",VLOOKUP(H3402,'Shoe size conversion table'!$B$6:$D$22,2),VLOOKUP(H3402,'Shoe size conversion table'!$J$6:$L$22,2))</f>
        <v>43-44</v>
      </c>
      <c r="J3402" s="12" t="n">
        <f aca="false">IF(G3402="Male",VLOOKUP(H3402,'Shoe size conversion table'!$B$6:$D$22,3),VLOOKUP(H3402,'Shoe size conversion table'!$J$6:$L$22,3))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MONTH(C3402:C18369)</f>
        <v>3</v>
      </c>
      <c r="O3402" s="8" t="n">
        <f aca="false">K3402*(1-L3402)</f>
        <v>179.1</v>
      </c>
    </row>
    <row r="3403" customFormat="false" ht="11.4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IF(G3403="Male",VLOOKUP(H3403,'Shoe size conversion table'!$B$6:$D$22,2),VLOOKUP(H3403,'Shoe size conversion table'!$J$6:$L$22,2))</f>
        <v>43-44</v>
      </c>
      <c r="J3403" s="12" t="n">
        <f aca="false">IF(G3403="Male",VLOOKUP(H3403,'Shoe size conversion table'!$B$6:$D$22,3),VLOOKUP(H3403,'Shoe size conversion table'!$J$6:$L$22,3))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MONTH(C3403:C18370)</f>
        <v>3</v>
      </c>
      <c r="O3403" s="8" t="n">
        <f aca="false">K3403*(1-L3403)</f>
        <v>189</v>
      </c>
    </row>
    <row r="3404" customFormat="false" ht="11.4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IF(G3404="Male",VLOOKUP(H3404,'Shoe size conversion table'!$B$6:$D$22,2),VLOOKUP(H3404,'Shoe size conversion table'!$J$6:$L$22,2))</f>
        <v>44-45</v>
      </c>
      <c r="J3404" s="12" t="n">
        <f aca="false">IF(G3404="Male",VLOOKUP(H3404,'Shoe size conversion table'!$B$6:$D$22,3),VLOOKUP(H3404,'Shoe size conversion table'!$J$6:$L$22,3))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MONTH(C3404:C18371)</f>
        <v>3</v>
      </c>
      <c r="O3404" s="8" t="n">
        <f aca="false">K3404*(1-L3404)</f>
        <v>151.2</v>
      </c>
    </row>
    <row r="3405" customFormat="false" ht="11.4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IF(G3405="Male",VLOOKUP(H3405,'Shoe size conversion table'!$B$6:$D$22,2),VLOOKUP(H3405,'Shoe size conversion table'!$J$6:$L$22,2))</f>
        <v>43-44</v>
      </c>
      <c r="J3405" s="12" t="n">
        <f aca="false">IF(G3405="Male",VLOOKUP(H3405,'Shoe size conversion table'!$B$6:$D$22,3),VLOOKUP(H3405,'Shoe size conversion table'!$J$6:$L$22,3))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MONTH(C3405:C18372)</f>
        <v>3</v>
      </c>
      <c r="O3405" s="8" t="n">
        <f aca="false">K3405*(1-L3405)</f>
        <v>149</v>
      </c>
    </row>
    <row r="3406" customFormat="false" ht="11.4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IF(G3406="Male",VLOOKUP(H3406,'Shoe size conversion table'!$B$6:$D$22,2),VLOOKUP(H3406,'Shoe size conversion table'!$J$6:$L$22,2))</f>
        <v>40</v>
      </c>
      <c r="J3406" s="12" t="n">
        <f aca="false">IF(G3406="Male",VLOOKUP(H3406,'Shoe size conversion table'!$B$6:$D$22,3),VLOOKUP(H3406,'Shoe size conversion table'!$J$6:$L$22,3))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MONTH(C3406:C18373)</f>
        <v>3</v>
      </c>
      <c r="O3406" s="8" t="n">
        <f aca="false">K3406*(1-L3406)</f>
        <v>125.3</v>
      </c>
    </row>
    <row r="3407" customFormat="false" ht="11.4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IF(G3407="Male",VLOOKUP(H3407,'Shoe size conversion table'!$B$6:$D$22,2),VLOOKUP(H3407,'Shoe size conversion table'!$J$6:$L$22,2))</f>
        <v>39-40</v>
      </c>
      <c r="J3407" s="12" t="n">
        <f aca="false">IF(G3407="Male",VLOOKUP(H3407,'Shoe size conversion table'!$B$6:$D$22,3),VLOOKUP(H3407,'Shoe size conversion table'!$J$6:$L$22,3))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MONTH(C3407:C18374)</f>
        <v>3</v>
      </c>
      <c r="O3407" s="8" t="n">
        <f aca="false">K3407*(1-L3407)</f>
        <v>116.1</v>
      </c>
    </row>
    <row r="3408" customFormat="false" ht="11.4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IF(G3408="Male",VLOOKUP(H3408,'Shoe size conversion table'!$B$6:$D$22,2),VLOOKUP(H3408,'Shoe size conversion table'!$J$6:$L$22,2))</f>
        <v>41-42</v>
      </c>
      <c r="J3408" s="12" t="n">
        <f aca="false">IF(G3408="Male",VLOOKUP(H3408,'Shoe size conversion table'!$B$6:$D$22,3),VLOOKUP(H3408,'Shoe size conversion table'!$J$6:$L$22,3))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MONTH(C3408:C18375)</f>
        <v>3</v>
      </c>
      <c r="O3408" s="8" t="n">
        <f aca="false">K3408*(1-L3408)</f>
        <v>169</v>
      </c>
    </row>
    <row r="3409" customFormat="false" ht="11.4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IF(G3409="Male",VLOOKUP(H3409,'Shoe size conversion table'!$B$6:$D$22,2),VLOOKUP(H3409,'Shoe size conversion table'!$J$6:$L$22,2))</f>
        <v>39-40</v>
      </c>
      <c r="J3409" s="12" t="n">
        <f aca="false">IF(G3409="Male",VLOOKUP(H3409,'Shoe size conversion table'!$B$6:$D$22,3),VLOOKUP(H3409,'Shoe size conversion table'!$J$6:$L$22,3))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MONTH(C3409:C18376)</f>
        <v>3</v>
      </c>
      <c r="O3409" s="8" t="n">
        <f aca="false">K3409*(1-L3409)</f>
        <v>159</v>
      </c>
    </row>
    <row r="3410" customFormat="false" ht="11.4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IF(G3410="Male",VLOOKUP(H3410,'Shoe size conversion table'!$B$6:$D$22,2),VLOOKUP(H3410,'Shoe size conversion table'!$J$6:$L$22,2))</f>
        <v>37</v>
      </c>
      <c r="J3410" s="12" t="n">
        <f aca="false">IF(G3410="Male",VLOOKUP(H3410,'Shoe size conversion table'!$B$6:$D$22,3),VLOOKUP(H3410,'Shoe size conversion table'!$J$6:$L$22,3))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MONTH(C3410:C18377)</f>
        <v>3</v>
      </c>
      <c r="O3410" s="8" t="n">
        <f aca="false">K3410*(1-L3410)</f>
        <v>129</v>
      </c>
    </row>
    <row r="3411" customFormat="false" ht="11.4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IF(G3411="Male",VLOOKUP(H3411,'Shoe size conversion table'!$B$6:$D$22,2),VLOOKUP(H3411,'Shoe size conversion table'!$J$6:$L$22,2))</f>
        <v>43-44</v>
      </c>
      <c r="J3411" s="12" t="n">
        <f aca="false">IF(G3411="Male",VLOOKUP(H3411,'Shoe size conversion table'!$B$6:$D$22,3),VLOOKUP(H3411,'Shoe size conversion table'!$J$6:$L$22,3))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MONTH(C3411:C18378)</f>
        <v>3</v>
      </c>
      <c r="O3411" s="8" t="n">
        <f aca="false">K3411*(1-L3411)</f>
        <v>149</v>
      </c>
    </row>
    <row r="3412" customFormat="false" ht="11.4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IF(G3412="Male",VLOOKUP(H3412,'Shoe size conversion table'!$B$6:$D$22,2),VLOOKUP(H3412,'Shoe size conversion table'!$J$6:$L$22,2))</f>
        <v>38-39</v>
      </c>
      <c r="J3412" s="12" t="n">
        <f aca="false">IF(G3412="Male",VLOOKUP(H3412,'Shoe size conversion table'!$B$6:$D$22,3),VLOOKUP(H3412,'Shoe size conversion table'!$J$6:$L$22,3))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MONTH(C3412:C18379)</f>
        <v>3</v>
      </c>
      <c r="O3412" s="8" t="n">
        <f aca="false">K3412*(1-L3412)</f>
        <v>125.3</v>
      </c>
    </row>
    <row r="3413" customFormat="false" ht="11.4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IF(G3413="Male",VLOOKUP(H3413,'Shoe size conversion table'!$B$6:$D$22,2),VLOOKUP(H3413,'Shoe size conversion table'!$J$6:$L$22,2))</f>
        <v>42-43</v>
      </c>
      <c r="J3413" s="12" t="n">
        <f aca="false">IF(G3413="Male",VLOOKUP(H3413,'Shoe size conversion table'!$B$6:$D$22,3),VLOOKUP(H3413,'Shoe size conversion table'!$J$6:$L$22,3))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MONTH(C3413:C18380)</f>
        <v>3</v>
      </c>
      <c r="O3413" s="8" t="n">
        <f aca="false">K3413*(1-L3413)</f>
        <v>179</v>
      </c>
    </row>
    <row r="3414" customFormat="false" ht="11.4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IF(G3414="Male",VLOOKUP(H3414,'Shoe size conversion table'!$B$6:$D$22,2),VLOOKUP(H3414,'Shoe size conversion table'!$J$6:$L$22,2))</f>
        <v>41-42</v>
      </c>
      <c r="J3414" s="12" t="n">
        <f aca="false">IF(G3414="Male",VLOOKUP(H3414,'Shoe size conversion table'!$B$6:$D$22,3),VLOOKUP(H3414,'Shoe size conversion table'!$J$6:$L$22,3))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MONTH(C3414:C18381)</f>
        <v>3</v>
      </c>
      <c r="O3414" s="8" t="n">
        <f aca="false">K3414*(1-L3414)</f>
        <v>179.1</v>
      </c>
    </row>
    <row r="3415" customFormat="false" ht="11.4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IF(G3415="Male",VLOOKUP(H3415,'Shoe size conversion table'!$B$6:$D$22,2),VLOOKUP(H3415,'Shoe size conversion table'!$J$6:$L$22,2))</f>
        <v>47</v>
      </c>
      <c r="J3415" s="12" t="n">
        <f aca="false">IF(G3415="Male",VLOOKUP(H3415,'Shoe size conversion table'!$B$6:$D$22,3),VLOOKUP(H3415,'Shoe size conversion table'!$J$6:$L$22,3))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MONTH(C3415:C18382)</f>
        <v>3</v>
      </c>
      <c r="O3415" s="8" t="n">
        <f aca="false">K3415*(1-L3415)</f>
        <v>159.2</v>
      </c>
    </row>
    <row r="3416" customFormat="false" ht="11.4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IF(G3416="Male",VLOOKUP(H3416,'Shoe size conversion table'!$B$6:$D$22,2),VLOOKUP(H3416,'Shoe size conversion table'!$J$6:$L$22,2))</f>
        <v>42</v>
      </c>
      <c r="J3416" s="12" t="n">
        <f aca="false">IF(G3416="Male",VLOOKUP(H3416,'Shoe size conversion table'!$B$6:$D$22,3),VLOOKUP(H3416,'Shoe size conversion table'!$J$6:$L$22,3))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MONTH(C3416:C18383)</f>
        <v>3</v>
      </c>
      <c r="O3416" s="8" t="n">
        <f aca="false">K3416*(1-L3416)</f>
        <v>159</v>
      </c>
    </row>
    <row r="3417" customFormat="false" ht="11.4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IF(G3417="Male",VLOOKUP(H3417,'Shoe size conversion table'!$B$6:$D$22,2),VLOOKUP(H3417,'Shoe size conversion table'!$J$6:$L$22,2))</f>
        <v>41</v>
      </c>
      <c r="J3417" s="12" t="n">
        <f aca="false">IF(G3417="Male",VLOOKUP(H3417,'Shoe size conversion table'!$B$6:$D$22,3),VLOOKUP(H3417,'Shoe size conversion table'!$J$6:$L$22,3))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MONTH(C3417:C18384)</f>
        <v>3</v>
      </c>
      <c r="O3417" s="8" t="n">
        <f aca="false">K3417*(1-L3417)</f>
        <v>159</v>
      </c>
    </row>
    <row r="3418" customFormat="false" ht="11.4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IF(G3418="Male",VLOOKUP(H3418,'Shoe size conversion table'!$B$6:$D$22,2),VLOOKUP(H3418,'Shoe size conversion table'!$J$6:$L$22,2))</f>
        <v>43-44</v>
      </c>
      <c r="J3418" s="12" t="n">
        <f aca="false">IF(G3418="Male",VLOOKUP(H3418,'Shoe size conversion table'!$B$6:$D$22,3),VLOOKUP(H3418,'Shoe size conversion table'!$J$6:$L$22,3))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MONTH(C3418:C18385)</f>
        <v>3</v>
      </c>
      <c r="O3418" s="8" t="n">
        <f aca="false">K3418*(1-L3418)</f>
        <v>90.3</v>
      </c>
    </row>
    <row r="3419" customFormat="false" ht="11.4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IF(G3419="Male",VLOOKUP(H3419,'Shoe size conversion table'!$B$6:$D$22,2),VLOOKUP(H3419,'Shoe size conversion table'!$J$6:$L$22,2))</f>
        <v>40-41</v>
      </c>
      <c r="J3419" s="12" t="n">
        <f aca="false">IF(G3419="Male",VLOOKUP(H3419,'Shoe size conversion table'!$B$6:$D$22,3),VLOOKUP(H3419,'Shoe size conversion table'!$J$6:$L$22,3))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MONTH(C3419:C18386)</f>
        <v>3</v>
      </c>
      <c r="O3419" s="8" t="n">
        <f aca="false">K3419*(1-L3419)</f>
        <v>129</v>
      </c>
    </row>
    <row r="3420" customFormat="false" ht="11.4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IF(G3420="Male",VLOOKUP(H3420,'Shoe size conversion table'!$B$6:$D$22,2),VLOOKUP(H3420,'Shoe size conversion table'!$J$6:$L$22,2))</f>
        <v>39-40</v>
      </c>
      <c r="J3420" s="12" t="n">
        <f aca="false">IF(G3420="Male",VLOOKUP(H3420,'Shoe size conversion table'!$B$6:$D$22,3),VLOOKUP(H3420,'Shoe size conversion table'!$J$6:$L$22,3))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MONTH(C3420:C18387)</f>
        <v>3</v>
      </c>
      <c r="O3420" s="8" t="n">
        <f aca="false">K3420*(1-L3420)</f>
        <v>139</v>
      </c>
    </row>
    <row r="3421" customFormat="false" ht="11.4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IF(G3421="Male",VLOOKUP(H3421,'Shoe size conversion table'!$B$6:$D$22,2),VLOOKUP(H3421,'Shoe size conversion table'!$J$6:$L$22,2))</f>
        <v>38</v>
      </c>
      <c r="J3421" s="12" t="n">
        <f aca="false">IF(G3421="Male",VLOOKUP(H3421,'Shoe size conversion table'!$B$6:$D$22,3),VLOOKUP(H3421,'Shoe size conversion table'!$J$6:$L$22,3))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MONTH(C3421:C18388)</f>
        <v>3</v>
      </c>
      <c r="O3421" s="8" t="n">
        <f aca="false">K3421*(1-L3421)</f>
        <v>135.2</v>
      </c>
    </row>
    <row r="3422" customFormat="false" ht="11.4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IF(G3422="Male",VLOOKUP(H3422,'Shoe size conversion table'!$B$6:$D$22,2),VLOOKUP(H3422,'Shoe size conversion table'!$J$6:$L$22,2))</f>
        <v>41</v>
      </c>
      <c r="J3422" s="12" t="n">
        <f aca="false">IF(G3422="Male",VLOOKUP(H3422,'Shoe size conversion table'!$B$6:$D$22,3),VLOOKUP(H3422,'Shoe size conversion table'!$J$6:$L$22,3))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MONTH(C3422:C18389)</f>
        <v>3</v>
      </c>
      <c r="O3422" s="8" t="n">
        <f aca="false">K3422*(1-L3422)</f>
        <v>149</v>
      </c>
    </row>
    <row r="3423" customFormat="false" ht="11.4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IF(G3423="Male",VLOOKUP(H3423,'Shoe size conversion table'!$B$6:$D$22,2),VLOOKUP(H3423,'Shoe size conversion table'!$J$6:$L$22,2))</f>
        <v>42-43</v>
      </c>
      <c r="J3423" s="12" t="n">
        <f aca="false">IF(G3423="Male",VLOOKUP(H3423,'Shoe size conversion table'!$B$6:$D$22,3),VLOOKUP(H3423,'Shoe size conversion table'!$J$6:$L$22,3))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MONTH(C3423:C18390)</f>
        <v>3</v>
      </c>
      <c r="O3423" s="8" t="n">
        <f aca="false">K3423*(1-L3423)</f>
        <v>139</v>
      </c>
    </row>
    <row r="3424" customFormat="false" ht="11.4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IF(G3424="Male",VLOOKUP(H3424,'Shoe size conversion table'!$B$6:$D$22,2),VLOOKUP(H3424,'Shoe size conversion table'!$J$6:$L$22,2))</f>
        <v>43</v>
      </c>
      <c r="J3424" s="12" t="n">
        <f aca="false">IF(G3424="Male",VLOOKUP(H3424,'Shoe size conversion table'!$B$6:$D$22,3),VLOOKUP(H3424,'Shoe size conversion table'!$J$6:$L$22,3))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MONTH(C3424:C18391)</f>
        <v>3</v>
      </c>
      <c r="O3424" s="8" t="n">
        <f aca="false">K3424*(1-L3424)</f>
        <v>199</v>
      </c>
    </row>
    <row r="3425" customFormat="false" ht="11.4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IF(G3425="Male",VLOOKUP(H3425,'Shoe size conversion table'!$B$6:$D$22,2),VLOOKUP(H3425,'Shoe size conversion table'!$J$6:$L$22,2))</f>
        <v>43-44</v>
      </c>
      <c r="J3425" s="12" t="n">
        <f aca="false">IF(G3425="Male",VLOOKUP(H3425,'Shoe size conversion table'!$B$6:$D$22,3),VLOOKUP(H3425,'Shoe size conversion table'!$J$6:$L$22,3))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MONTH(C3425:C18392)</f>
        <v>3</v>
      </c>
      <c r="O3425" s="8" t="n">
        <f aca="false">K3425*(1-L3425)</f>
        <v>149</v>
      </c>
    </row>
    <row r="3426" customFormat="false" ht="11.4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IF(G3426="Male",VLOOKUP(H3426,'Shoe size conversion table'!$B$6:$D$22,2),VLOOKUP(H3426,'Shoe size conversion table'!$J$6:$L$22,2))</f>
        <v>43</v>
      </c>
      <c r="J3426" s="12" t="n">
        <f aca="false">IF(G3426="Male",VLOOKUP(H3426,'Shoe size conversion table'!$B$6:$D$22,3),VLOOKUP(H3426,'Shoe size conversion table'!$J$6:$L$22,3))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MONTH(C3426:C18393)</f>
        <v>3</v>
      </c>
      <c r="O3426" s="8" t="n">
        <f aca="false">K3426*(1-L3426)</f>
        <v>199</v>
      </c>
    </row>
    <row r="3427" customFormat="false" ht="11.4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IF(G3427="Male",VLOOKUP(H3427,'Shoe size conversion table'!$B$6:$D$22,2),VLOOKUP(H3427,'Shoe size conversion table'!$J$6:$L$22,2))</f>
        <v>38</v>
      </c>
      <c r="J3427" s="12" t="n">
        <f aca="false">IF(G3427="Male",VLOOKUP(H3427,'Shoe size conversion table'!$B$6:$D$22,3),VLOOKUP(H3427,'Shoe size conversion table'!$J$6:$L$22,3))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MONTH(C3427:C18394)</f>
        <v>3</v>
      </c>
      <c r="O3427" s="8" t="n">
        <f aca="false">K3427*(1-L3427)</f>
        <v>90.3</v>
      </c>
    </row>
    <row r="3428" customFormat="false" ht="11.4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IF(G3428="Male",VLOOKUP(H3428,'Shoe size conversion table'!$B$6:$D$22,2),VLOOKUP(H3428,'Shoe size conversion table'!$J$6:$L$22,2))</f>
        <v>43-44</v>
      </c>
      <c r="J3428" s="12" t="n">
        <f aca="false">IF(G3428="Male",VLOOKUP(H3428,'Shoe size conversion table'!$B$6:$D$22,3),VLOOKUP(H3428,'Shoe size conversion table'!$J$6:$L$22,3))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MONTH(C3428:C18395)</f>
        <v>3</v>
      </c>
      <c r="O3428" s="8" t="n">
        <f aca="false">K3428*(1-L3428)</f>
        <v>134.1</v>
      </c>
    </row>
    <row r="3429" customFormat="false" ht="11.4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IF(G3429="Male",VLOOKUP(H3429,'Shoe size conversion table'!$B$6:$D$22,2),VLOOKUP(H3429,'Shoe size conversion table'!$J$6:$L$22,2))</f>
        <v>44</v>
      </c>
      <c r="J3429" s="12" t="n">
        <f aca="false">IF(G3429="Male",VLOOKUP(H3429,'Shoe size conversion table'!$B$6:$D$22,3),VLOOKUP(H3429,'Shoe size conversion table'!$J$6:$L$22,3))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MONTH(C3429:C18396)</f>
        <v>3</v>
      </c>
      <c r="O3429" s="8" t="n">
        <f aca="false">K3429*(1-L3429)</f>
        <v>189</v>
      </c>
    </row>
    <row r="3430" customFormat="false" ht="11.4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IF(G3430="Male",VLOOKUP(H3430,'Shoe size conversion table'!$B$6:$D$22,2),VLOOKUP(H3430,'Shoe size conversion table'!$J$6:$L$22,2))</f>
        <v>43</v>
      </c>
      <c r="J3430" s="12" t="n">
        <f aca="false">IF(G3430="Male",VLOOKUP(H3430,'Shoe size conversion table'!$B$6:$D$22,3),VLOOKUP(H3430,'Shoe size conversion table'!$J$6:$L$22,3))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MONTH(C3430:C18397)</f>
        <v>3</v>
      </c>
      <c r="O3430" s="8" t="n">
        <f aca="false">K3430*(1-L3430)</f>
        <v>169</v>
      </c>
    </row>
    <row r="3431" customFormat="false" ht="11.4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IF(G3431="Male",VLOOKUP(H3431,'Shoe size conversion table'!$B$6:$D$22,2),VLOOKUP(H3431,'Shoe size conversion table'!$J$6:$L$22,2))</f>
        <v>40-41</v>
      </c>
      <c r="J3431" s="12" t="n">
        <f aca="false">IF(G3431="Male",VLOOKUP(H3431,'Shoe size conversion table'!$B$6:$D$22,3),VLOOKUP(H3431,'Shoe size conversion table'!$J$6:$L$22,3))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MONTH(C3431:C18398)</f>
        <v>3</v>
      </c>
      <c r="O3431" s="8" t="n">
        <f aca="false">K3431*(1-L3431)</f>
        <v>111.3</v>
      </c>
    </row>
    <row r="3432" customFormat="false" ht="11.4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IF(G3432="Male",VLOOKUP(H3432,'Shoe size conversion table'!$B$6:$D$22,2),VLOOKUP(H3432,'Shoe size conversion table'!$J$6:$L$22,2))</f>
        <v>43-44</v>
      </c>
      <c r="J3432" s="12" t="n">
        <f aca="false">IF(G3432="Male",VLOOKUP(H3432,'Shoe size conversion table'!$B$6:$D$22,3),VLOOKUP(H3432,'Shoe size conversion table'!$J$6:$L$22,3))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MONTH(C3432:C18399)</f>
        <v>3</v>
      </c>
      <c r="O3432" s="8" t="n">
        <f aca="false">K3432*(1-L3432)</f>
        <v>116.1</v>
      </c>
    </row>
    <row r="3433" customFormat="false" ht="11.4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IF(G3433="Male",VLOOKUP(H3433,'Shoe size conversion table'!$B$6:$D$22,2),VLOOKUP(H3433,'Shoe size conversion table'!$J$6:$L$22,2))</f>
        <v>39-40</v>
      </c>
      <c r="J3433" s="12" t="n">
        <f aca="false">IF(G3433="Male",VLOOKUP(H3433,'Shoe size conversion table'!$B$6:$D$22,3),VLOOKUP(H3433,'Shoe size conversion table'!$J$6:$L$22,3))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MONTH(C3433:C18400)</f>
        <v>3</v>
      </c>
      <c r="O3433" s="8" t="n">
        <f aca="false">K3433*(1-L3433)</f>
        <v>199</v>
      </c>
    </row>
    <row r="3434" customFormat="false" ht="11.4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IF(G3434="Male",VLOOKUP(H3434,'Shoe size conversion table'!$B$6:$D$22,2),VLOOKUP(H3434,'Shoe size conversion table'!$J$6:$L$22,2))</f>
        <v>43-44</v>
      </c>
      <c r="J3434" s="12" t="n">
        <f aca="false">IF(G3434="Male",VLOOKUP(H3434,'Shoe size conversion table'!$B$6:$D$22,3),VLOOKUP(H3434,'Shoe size conversion table'!$J$6:$L$22,3))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MONTH(C3434:C18401)</f>
        <v>3</v>
      </c>
      <c r="O3434" s="8" t="n">
        <f aca="false">K3434*(1-L3434)</f>
        <v>69.5</v>
      </c>
    </row>
    <row r="3435" customFormat="false" ht="11.4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IF(G3435="Male",VLOOKUP(H3435,'Shoe size conversion table'!$B$6:$D$22,2),VLOOKUP(H3435,'Shoe size conversion table'!$J$6:$L$22,2))</f>
        <v>38</v>
      </c>
      <c r="J3435" s="12" t="n">
        <f aca="false">IF(G3435="Male",VLOOKUP(H3435,'Shoe size conversion table'!$B$6:$D$22,3),VLOOKUP(H3435,'Shoe size conversion table'!$J$6:$L$22,3))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MONTH(C3435:C18402)</f>
        <v>3</v>
      </c>
      <c r="O3435" s="8" t="n">
        <f aca="false">K3435*(1-L3435)</f>
        <v>199</v>
      </c>
    </row>
    <row r="3436" customFormat="false" ht="11.4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IF(G3436="Male",VLOOKUP(H3436,'Shoe size conversion table'!$B$6:$D$22,2),VLOOKUP(H3436,'Shoe size conversion table'!$J$6:$L$22,2))</f>
        <v>38</v>
      </c>
      <c r="J3436" s="12" t="n">
        <f aca="false">IF(G3436="Male",VLOOKUP(H3436,'Shoe size conversion table'!$B$6:$D$22,3),VLOOKUP(H3436,'Shoe size conversion table'!$J$6:$L$22,3))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MONTH(C3436:C18403)</f>
        <v>3</v>
      </c>
      <c r="O3436" s="8" t="n">
        <f aca="false">K3436*(1-L3436)</f>
        <v>169</v>
      </c>
    </row>
    <row r="3437" customFormat="false" ht="11.4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IF(G3437="Male",VLOOKUP(H3437,'Shoe size conversion table'!$B$6:$D$22,2),VLOOKUP(H3437,'Shoe size conversion table'!$J$6:$L$22,2))</f>
        <v>38</v>
      </c>
      <c r="J3437" s="12" t="n">
        <f aca="false">IF(G3437="Male",VLOOKUP(H3437,'Shoe size conversion table'!$B$6:$D$22,3),VLOOKUP(H3437,'Shoe size conversion table'!$J$6:$L$22,3))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MONTH(C3437:C18404)</f>
        <v>3</v>
      </c>
      <c r="O3437" s="8" t="n">
        <f aca="false">K3437*(1-L3437)</f>
        <v>129</v>
      </c>
    </row>
    <row r="3438" customFormat="false" ht="11.4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IF(G3438="Male",VLOOKUP(H3438,'Shoe size conversion table'!$B$6:$D$22,2),VLOOKUP(H3438,'Shoe size conversion table'!$J$6:$L$22,2))</f>
        <v>38</v>
      </c>
      <c r="J3438" s="12" t="n">
        <f aca="false">IF(G3438="Male",VLOOKUP(H3438,'Shoe size conversion table'!$B$6:$D$22,3),VLOOKUP(H3438,'Shoe size conversion table'!$J$6:$L$22,3))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MONTH(C3438:C18405)</f>
        <v>3</v>
      </c>
      <c r="O3438" s="8" t="n">
        <f aca="false">K3438*(1-L3438)</f>
        <v>97.3</v>
      </c>
    </row>
    <row r="3439" customFormat="false" ht="11.4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IF(G3439="Male",VLOOKUP(H3439,'Shoe size conversion table'!$B$6:$D$22,2),VLOOKUP(H3439,'Shoe size conversion table'!$J$6:$L$22,2))</f>
        <v>38</v>
      </c>
      <c r="J3439" s="12" t="n">
        <f aca="false">IF(G3439="Male",VLOOKUP(H3439,'Shoe size conversion table'!$B$6:$D$22,3),VLOOKUP(H3439,'Shoe size conversion table'!$J$6:$L$22,3))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MONTH(C3439:C18406)</f>
        <v>3</v>
      </c>
      <c r="O3439" s="8" t="n">
        <f aca="false">K3439*(1-L3439)</f>
        <v>152.1</v>
      </c>
    </row>
    <row r="3440" customFormat="false" ht="11.4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IF(G3440="Male",VLOOKUP(H3440,'Shoe size conversion table'!$B$6:$D$22,2),VLOOKUP(H3440,'Shoe size conversion table'!$J$6:$L$22,2))</f>
        <v>43</v>
      </c>
      <c r="J3440" s="12" t="n">
        <f aca="false">IF(G3440="Male",VLOOKUP(H3440,'Shoe size conversion table'!$B$6:$D$22,3),VLOOKUP(H3440,'Shoe size conversion table'!$J$6:$L$22,3))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MONTH(C3440:C18407)</f>
        <v>3</v>
      </c>
      <c r="O3440" s="8" t="n">
        <f aca="false">K3440*(1-L3440)</f>
        <v>199</v>
      </c>
    </row>
    <row r="3441" customFormat="false" ht="11.4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IF(G3441="Male",VLOOKUP(H3441,'Shoe size conversion table'!$B$6:$D$22,2),VLOOKUP(H3441,'Shoe size conversion table'!$J$6:$L$22,2))</f>
        <v>42-43</v>
      </c>
      <c r="J3441" s="12" t="n">
        <f aca="false">IF(G3441="Male",VLOOKUP(H3441,'Shoe size conversion table'!$B$6:$D$22,3),VLOOKUP(H3441,'Shoe size conversion table'!$J$6:$L$22,3))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MONTH(C3441:C18408)</f>
        <v>3</v>
      </c>
      <c r="O3441" s="8" t="n">
        <f aca="false">K3441*(1-L3441)</f>
        <v>189</v>
      </c>
    </row>
    <row r="3442" customFormat="false" ht="11.4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IF(G3442="Male",VLOOKUP(H3442,'Shoe size conversion table'!$B$6:$D$22,2),VLOOKUP(H3442,'Shoe size conversion table'!$J$6:$L$22,2))</f>
        <v>41-42</v>
      </c>
      <c r="J3442" s="12" t="n">
        <f aca="false">IF(G3442="Male",VLOOKUP(H3442,'Shoe size conversion table'!$B$6:$D$22,3),VLOOKUP(H3442,'Shoe size conversion table'!$J$6:$L$22,3))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MONTH(C3442:C18409)</f>
        <v>3</v>
      </c>
      <c r="O3442" s="8" t="n">
        <f aca="false">K3442*(1-L3442)</f>
        <v>179</v>
      </c>
    </row>
    <row r="3443" customFormat="false" ht="11.4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IF(G3443="Male",VLOOKUP(H3443,'Shoe size conversion table'!$B$6:$D$22,2),VLOOKUP(H3443,'Shoe size conversion table'!$J$6:$L$22,2))</f>
        <v>38-39</v>
      </c>
      <c r="J3443" s="12" t="n">
        <f aca="false">IF(G3443="Male",VLOOKUP(H3443,'Shoe size conversion table'!$B$6:$D$22,3),VLOOKUP(H3443,'Shoe size conversion table'!$J$6:$L$22,3))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MONTH(C3443:C18410)</f>
        <v>3</v>
      </c>
      <c r="O3443" s="8" t="n">
        <f aca="false">K3443*(1-L3443)</f>
        <v>119.2</v>
      </c>
    </row>
    <row r="3444" customFormat="false" ht="11.4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IF(G3444="Male",VLOOKUP(H3444,'Shoe size conversion table'!$B$6:$D$22,2),VLOOKUP(H3444,'Shoe size conversion table'!$J$6:$L$22,2))</f>
        <v>42-43</v>
      </c>
      <c r="J3444" s="12" t="n">
        <f aca="false">IF(G3444="Male",VLOOKUP(H3444,'Shoe size conversion table'!$B$6:$D$22,3),VLOOKUP(H3444,'Shoe size conversion table'!$J$6:$L$22,3))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MONTH(C3444:C18411)</f>
        <v>3</v>
      </c>
      <c r="O3444" s="8" t="n">
        <f aca="false">K3444*(1-L3444)</f>
        <v>159</v>
      </c>
    </row>
    <row r="3445" customFormat="false" ht="11.4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IF(G3445="Male",VLOOKUP(H3445,'Shoe size conversion table'!$B$6:$D$22,2),VLOOKUP(H3445,'Shoe size conversion table'!$J$6:$L$22,2))</f>
        <v>38</v>
      </c>
      <c r="J3445" s="12" t="n">
        <f aca="false">IF(G3445="Male",VLOOKUP(H3445,'Shoe size conversion table'!$B$6:$D$22,3),VLOOKUP(H3445,'Shoe size conversion table'!$J$6:$L$22,3))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MONTH(C3445:C18412)</f>
        <v>3</v>
      </c>
      <c r="O3445" s="8" t="n">
        <f aca="false">K3445*(1-L3445)</f>
        <v>111.3</v>
      </c>
    </row>
    <row r="3446" customFormat="false" ht="11.4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IF(G3446="Male",VLOOKUP(H3446,'Shoe size conversion table'!$B$6:$D$22,2),VLOOKUP(H3446,'Shoe size conversion table'!$J$6:$L$22,2))</f>
        <v>38</v>
      </c>
      <c r="J3446" s="12" t="n">
        <f aca="false">IF(G3446="Male",VLOOKUP(H3446,'Shoe size conversion table'!$B$6:$D$22,3),VLOOKUP(H3446,'Shoe size conversion table'!$J$6:$L$22,3))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MONTH(C3446:C18413)</f>
        <v>3</v>
      </c>
      <c r="O3446" s="8" t="n">
        <f aca="false">K3446*(1-L3446)</f>
        <v>159</v>
      </c>
    </row>
    <row r="3447" customFormat="false" ht="11.4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IF(G3447="Male",VLOOKUP(H3447,'Shoe size conversion table'!$B$6:$D$22,2),VLOOKUP(H3447,'Shoe size conversion table'!$J$6:$L$22,2))</f>
        <v>44</v>
      </c>
      <c r="J3447" s="12" t="n">
        <f aca="false">IF(G3447="Male",VLOOKUP(H3447,'Shoe size conversion table'!$B$6:$D$22,3),VLOOKUP(H3447,'Shoe size conversion table'!$J$6:$L$22,3))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MONTH(C3447:C18414)</f>
        <v>3</v>
      </c>
      <c r="O3447" s="8" t="n">
        <f aca="false">K3447*(1-L3447)</f>
        <v>97.3</v>
      </c>
    </row>
    <row r="3448" customFormat="false" ht="11.4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IF(G3448="Male",VLOOKUP(H3448,'Shoe size conversion table'!$B$6:$D$22,2),VLOOKUP(H3448,'Shoe size conversion table'!$J$6:$L$22,2))</f>
        <v>44-45</v>
      </c>
      <c r="J3448" s="12" t="n">
        <f aca="false">IF(G3448="Male",VLOOKUP(H3448,'Shoe size conversion table'!$B$6:$D$22,3),VLOOKUP(H3448,'Shoe size conversion table'!$J$6:$L$22,3))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MONTH(C3448:C18415)</f>
        <v>3</v>
      </c>
      <c r="O3448" s="8" t="n">
        <f aca="false">K3448*(1-L3448)</f>
        <v>111.2</v>
      </c>
    </row>
    <row r="3449" customFormat="false" ht="11.4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IF(G3449="Male",VLOOKUP(H3449,'Shoe size conversion table'!$B$6:$D$22,2),VLOOKUP(H3449,'Shoe size conversion table'!$J$6:$L$22,2))</f>
        <v>45</v>
      </c>
      <c r="J3449" s="12" t="n">
        <f aca="false">IF(G3449="Male",VLOOKUP(H3449,'Shoe size conversion table'!$B$6:$D$22,3),VLOOKUP(H3449,'Shoe size conversion table'!$J$6:$L$22,3))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MONTH(C3449:C18416)</f>
        <v>3</v>
      </c>
      <c r="O3449" s="8" t="n">
        <f aca="false">K3449*(1-L3449)</f>
        <v>127.2</v>
      </c>
    </row>
    <row r="3450" customFormat="false" ht="11.4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IF(G3450="Male",VLOOKUP(H3450,'Shoe size conversion table'!$B$6:$D$22,2),VLOOKUP(H3450,'Shoe size conversion table'!$J$6:$L$22,2))</f>
        <v>43-44</v>
      </c>
      <c r="J3450" s="12" t="n">
        <f aca="false">IF(G3450="Male",VLOOKUP(H3450,'Shoe size conversion table'!$B$6:$D$22,3),VLOOKUP(H3450,'Shoe size conversion table'!$J$6:$L$22,3))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MONTH(C3450:C18417)</f>
        <v>3</v>
      </c>
      <c r="O3450" s="8" t="n">
        <f aca="false">K3450*(1-L3450)</f>
        <v>199</v>
      </c>
    </row>
    <row r="3451" customFormat="false" ht="11.4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IF(G3451="Male",VLOOKUP(H3451,'Shoe size conversion table'!$B$6:$D$22,2),VLOOKUP(H3451,'Shoe size conversion table'!$J$6:$L$22,2))</f>
        <v>40</v>
      </c>
      <c r="J3451" s="12" t="n">
        <f aca="false">IF(G3451="Male",VLOOKUP(H3451,'Shoe size conversion table'!$B$6:$D$22,3),VLOOKUP(H3451,'Shoe size conversion table'!$J$6:$L$22,3))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MONTH(C3451:C18418)</f>
        <v>3</v>
      </c>
      <c r="O3451" s="8" t="n">
        <f aca="false">K3451*(1-L3451)</f>
        <v>94.5</v>
      </c>
    </row>
    <row r="3452" customFormat="false" ht="11.4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IF(G3452="Male",VLOOKUP(H3452,'Shoe size conversion table'!$B$6:$D$22,2),VLOOKUP(H3452,'Shoe size conversion table'!$J$6:$L$22,2))</f>
        <v>42-43</v>
      </c>
      <c r="J3452" s="12" t="n">
        <f aca="false">IF(G3452="Male",VLOOKUP(H3452,'Shoe size conversion table'!$B$6:$D$22,3),VLOOKUP(H3452,'Shoe size conversion table'!$J$6:$L$22,3))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MONTH(C3452:C18419)</f>
        <v>3</v>
      </c>
      <c r="O3452" s="8" t="n">
        <f aca="false">K3452*(1-L3452)</f>
        <v>149</v>
      </c>
    </row>
    <row r="3453" customFormat="false" ht="11.4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IF(G3453="Male",VLOOKUP(H3453,'Shoe size conversion table'!$B$6:$D$22,2),VLOOKUP(H3453,'Shoe size conversion table'!$J$6:$L$22,2))</f>
        <v>42</v>
      </c>
      <c r="J3453" s="12" t="n">
        <f aca="false">IF(G3453="Male",VLOOKUP(H3453,'Shoe size conversion table'!$B$6:$D$22,3),VLOOKUP(H3453,'Shoe size conversion table'!$J$6:$L$22,3))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MONTH(C3453:C18420)</f>
        <v>3</v>
      </c>
      <c r="O3453" s="8" t="n">
        <f aca="false">K3453*(1-L3453)</f>
        <v>199</v>
      </c>
    </row>
    <row r="3454" customFormat="false" ht="11.4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IF(G3454="Male",VLOOKUP(H3454,'Shoe size conversion table'!$B$6:$D$22,2),VLOOKUP(H3454,'Shoe size conversion table'!$J$6:$L$22,2))</f>
        <v>40-41</v>
      </c>
      <c r="J3454" s="12" t="n">
        <f aca="false">IF(G3454="Male",VLOOKUP(H3454,'Shoe size conversion table'!$B$6:$D$22,3),VLOOKUP(H3454,'Shoe size conversion table'!$J$6:$L$22,3))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MONTH(C3454:C18421)</f>
        <v>3</v>
      </c>
      <c r="O3454" s="8" t="n">
        <f aca="false">K3454*(1-L3454)</f>
        <v>199</v>
      </c>
    </row>
    <row r="3455" customFormat="false" ht="11.4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IF(G3455="Male",VLOOKUP(H3455,'Shoe size conversion table'!$B$6:$D$22,2),VLOOKUP(H3455,'Shoe size conversion table'!$J$6:$L$22,2))</f>
        <v>38</v>
      </c>
      <c r="J3455" s="12" t="n">
        <f aca="false">IF(G3455="Male",VLOOKUP(H3455,'Shoe size conversion table'!$B$6:$D$22,3),VLOOKUP(H3455,'Shoe size conversion table'!$J$6:$L$22,3))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MONTH(C3455:C18422)</f>
        <v>3</v>
      </c>
      <c r="O3455" s="8" t="n">
        <f aca="false">K3455*(1-L3455)</f>
        <v>199</v>
      </c>
    </row>
    <row r="3456" customFormat="false" ht="11.4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IF(G3456="Male",VLOOKUP(H3456,'Shoe size conversion table'!$B$6:$D$22,2),VLOOKUP(H3456,'Shoe size conversion table'!$J$6:$L$22,2))</f>
        <v>38</v>
      </c>
      <c r="J3456" s="12" t="n">
        <f aca="false">IF(G3456="Male",VLOOKUP(H3456,'Shoe size conversion table'!$B$6:$D$22,3),VLOOKUP(H3456,'Shoe size conversion table'!$J$6:$L$22,3))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MONTH(C3456:C18423)</f>
        <v>3</v>
      </c>
      <c r="O3456" s="8" t="n">
        <f aca="false">K3456*(1-L3456)</f>
        <v>149</v>
      </c>
    </row>
    <row r="3457" customFormat="false" ht="11.4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IF(G3457="Male",VLOOKUP(H3457,'Shoe size conversion table'!$B$6:$D$22,2),VLOOKUP(H3457,'Shoe size conversion table'!$J$6:$L$22,2))</f>
        <v>38-39</v>
      </c>
      <c r="J3457" s="12" t="n">
        <f aca="false">IF(G3457="Male",VLOOKUP(H3457,'Shoe size conversion table'!$B$6:$D$22,3),VLOOKUP(H3457,'Shoe size conversion table'!$J$6:$L$22,3))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MONTH(C3457:C18424)</f>
        <v>3</v>
      </c>
      <c r="O3457" s="8" t="n">
        <f aca="false">K3457*(1-L3457)</f>
        <v>179.1</v>
      </c>
    </row>
    <row r="3458" customFormat="false" ht="11.4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IF(G3458="Male",VLOOKUP(H3458,'Shoe size conversion table'!$B$6:$D$22,2),VLOOKUP(H3458,'Shoe size conversion table'!$J$6:$L$22,2))</f>
        <v>44-45</v>
      </c>
      <c r="J3458" s="12" t="n">
        <f aca="false">IF(G3458="Male",VLOOKUP(H3458,'Shoe size conversion table'!$B$6:$D$22,3),VLOOKUP(H3458,'Shoe size conversion table'!$J$6:$L$22,3))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MONTH(C3458:C18425)</f>
        <v>3</v>
      </c>
      <c r="O3458" s="8" t="n">
        <f aca="false">K3458*(1-L3458)</f>
        <v>169</v>
      </c>
    </row>
    <row r="3459" customFormat="false" ht="11.4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IF(G3459="Male",VLOOKUP(H3459,'Shoe size conversion table'!$B$6:$D$22,2),VLOOKUP(H3459,'Shoe size conversion table'!$J$6:$L$22,2))</f>
        <v>38</v>
      </c>
      <c r="J3459" s="12" t="n">
        <f aca="false">IF(G3459="Male",VLOOKUP(H3459,'Shoe size conversion table'!$B$6:$D$22,3),VLOOKUP(H3459,'Shoe size conversion table'!$J$6:$L$22,3))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MONTH(C3459:C18426)</f>
        <v>3</v>
      </c>
      <c r="O3459" s="8" t="n">
        <f aca="false">K3459*(1-L3459)</f>
        <v>111.2</v>
      </c>
    </row>
    <row r="3460" customFormat="false" ht="11.4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IF(G3460="Male",VLOOKUP(H3460,'Shoe size conversion table'!$B$6:$D$22,2),VLOOKUP(H3460,'Shoe size conversion table'!$J$6:$L$22,2))</f>
        <v>40</v>
      </c>
      <c r="J3460" s="12" t="n">
        <f aca="false">IF(G3460="Male",VLOOKUP(H3460,'Shoe size conversion table'!$B$6:$D$22,3),VLOOKUP(H3460,'Shoe size conversion table'!$J$6:$L$22,3))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MONTH(C3460:C18427)</f>
        <v>3</v>
      </c>
      <c r="O3460" s="8" t="n">
        <f aca="false">K3460*(1-L3460)</f>
        <v>169</v>
      </c>
    </row>
    <row r="3461" customFormat="false" ht="11.4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IF(G3461="Male",VLOOKUP(H3461,'Shoe size conversion table'!$B$6:$D$22,2),VLOOKUP(H3461,'Shoe size conversion table'!$J$6:$L$22,2))</f>
        <v>42-43</v>
      </c>
      <c r="J3461" s="12" t="n">
        <f aca="false">IF(G3461="Male",VLOOKUP(H3461,'Shoe size conversion table'!$B$6:$D$22,3),VLOOKUP(H3461,'Shoe size conversion table'!$J$6:$L$22,3))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MONTH(C3461:C18428)</f>
        <v>3</v>
      </c>
      <c r="O3461" s="8" t="n">
        <f aca="false">K3461*(1-L3461)</f>
        <v>199</v>
      </c>
    </row>
    <row r="3462" customFormat="false" ht="11.4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IF(G3462="Male",VLOOKUP(H3462,'Shoe size conversion table'!$B$6:$D$22,2),VLOOKUP(H3462,'Shoe size conversion table'!$J$6:$L$22,2))</f>
        <v>43</v>
      </c>
      <c r="J3462" s="12" t="n">
        <f aca="false">IF(G3462="Male",VLOOKUP(H3462,'Shoe size conversion table'!$B$6:$D$22,3),VLOOKUP(H3462,'Shoe size conversion table'!$J$6:$L$22,3))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MONTH(C3462:C18429)</f>
        <v>3</v>
      </c>
      <c r="O3462" s="8" t="n">
        <f aca="false">K3462*(1-L3462)</f>
        <v>199</v>
      </c>
    </row>
    <row r="3463" customFormat="false" ht="11.4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IF(G3463="Male",VLOOKUP(H3463,'Shoe size conversion table'!$B$6:$D$22,2),VLOOKUP(H3463,'Shoe size conversion table'!$J$6:$L$22,2))</f>
        <v>44</v>
      </c>
      <c r="J3463" s="12" t="n">
        <f aca="false">IF(G3463="Male",VLOOKUP(H3463,'Shoe size conversion table'!$B$6:$D$22,3),VLOOKUP(H3463,'Shoe size conversion table'!$J$6:$L$22,3))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MONTH(C3463:C18430)</f>
        <v>3</v>
      </c>
      <c r="O3463" s="8" t="n">
        <f aca="false">K3463*(1-L3463)</f>
        <v>189</v>
      </c>
    </row>
    <row r="3464" customFormat="false" ht="11.4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IF(G3464="Male",VLOOKUP(H3464,'Shoe size conversion table'!$B$6:$D$22,2),VLOOKUP(H3464,'Shoe size conversion table'!$J$6:$L$22,2))</f>
        <v>39-40</v>
      </c>
      <c r="J3464" s="12" t="n">
        <f aca="false">IF(G3464="Male",VLOOKUP(H3464,'Shoe size conversion table'!$B$6:$D$22,3),VLOOKUP(H3464,'Shoe size conversion table'!$J$6:$L$22,3))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MONTH(C3464:C18431)</f>
        <v>3</v>
      </c>
      <c r="O3464" s="8" t="n">
        <f aca="false">K3464*(1-L3464)</f>
        <v>139</v>
      </c>
    </row>
    <row r="3465" customFormat="false" ht="11.4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IF(G3465="Male",VLOOKUP(H3465,'Shoe size conversion table'!$B$6:$D$22,2),VLOOKUP(H3465,'Shoe size conversion table'!$J$6:$L$22,2))</f>
        <v>42-43</v>
      </c>
      <c r="J3465" s="12" t="n">
        <f aca="false">IF(G3465="Male",VLOOKUP(H3465,'Shoe size conversion table'!$B$6:$D$22,3),VLOOKUP(H3465,'Shoe size conversion table'!$J$6:$L$22,3))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MONTH(C3465:C18432)</f>
        <v>3</v>
      </c>
      <c r="O3465" s="8" t="n">
        <f aca="false">K3465*(1-L3465)</f>
        <v>116.1</v>
      </c>
    </row>
    <row r="3466" customFormat="false" ht="11.4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IF(G3466="Male",VLOOKUP(H3466,'Shoe size conversion table'!$B$6:$D$22,2),VLOOKUP(H3466,'Shoe size conversion table'!$J$6:$L$22,2))</f>
        <v>41</v>
      </c>
      <c r="J3466" s="12" t="n">
        <f aca="false">IF(G3466="Male",VLOOKUP(H3466,'Shoe size conversion table'!$B$6:$D$22,3),VLOOKUP(H3466,'Shoe size conversion table'!$J$6:$L$22,3))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MONTH(C3466:C18433)</f>
        <v>3</v>
      </c>
      <c r="O3466" s="8" t="n">
        <f aca="false">K3466*(1-L3466)</f>
        <v>159.2</v>
      </c>
    </row>
    <row r="3467" customFormat="false" ht="11.4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IF(G3467="Male",VLOOKUP(H3467,'Shoe size conversion table'!$B$6:$D$22,2),VLOOKUP(H3467,'Shoe size conversion table'!$J$6:$L$22,2))</f>
        <v>38</v>
      </c>
      <c r="J3467" s="12" t="n">
        <f aca="false">IF(G3467="Male",VLOOKUP(H3467,'Shoe size conversion table'!$B$6:$D$22,3),VLOOKUP(H3467,'Shoe size conversion table'!$J$6:$L$22,3))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MONTH(C3467:C18434)</f>
        <v>3</v>
      </c>
      <c r="O3467" s="8" t="n">
        <f aca="false">K3467*(1-L3467)</f>
        <v>129</v>
      </c>
    </row>
    <row r="3468" customFormat="false" ht="11.4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IF(G3468="Male",VLOOKUP(H3468,'Shoe size conversion table'!$B$6:$D$22,2),VLOOKUP(H3468,'Shoe size conversion table'!$J$6:$L$22,2))</f>
        <v>39</v>
      </c>
      <c r="J3468" s="12" t="n">
        <f aca="false">IF(G3468="Male",VLOOKUP(H3468,'Shoe size conversion table'!$B$6:$D$22,3),VLOOKUP(H3468,'Shoe size conversion table'!$J$6:$L$22,3))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MONTH(C3468:C18435)</f>
        <v>3</v>
      </c>
      <c r="O3468" s="8" t="n">
        <f aca="false">K3468*(1-L3468)</f>
        <v>99.5</v>
      </c>
    </row>
    <row r="3469" customFormat="false" ht="11.4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IF(G3469="Male",VLOOKUP(H3469,'Shoe size conversion table'!$B$6:$D$22,2),VLOOKUP(H3469,'Shoe size conversion table'!$J$6:$L$22,2))</f>
        <v>41</v>
      </c>
      <c r="J3469" s="12" t="n">
        <f aca="false">IF(G3469="Male",VLOOKUP(H3469,'Shoe size conversion table'!$B$6:$D$22,3),VLOOKUP(H3469,'Shoe size conversion table'!$J$6:$L$22,3))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MONTH(C3469:C18436)</f>
        <v>3</v>
      </c>
      <c r="O3469" s="8" t="n">
        <f aca="false">K3469*(1-L3469)</f>
        <v>149</v>
      </c>
    </row>
    <row r="3470" customFormat="false" ht="11.4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IF(G3470="Male",VLOOKUP(H3470,'Shoe size conversion table'!$B$6:$D$22,2),VLOOKUP(H3470,'Shoe size conversion table'!$J$6:$L$22,2))</f>
        <v>41</v>
      </c>
      <c r="J3470" s="12" t="n">
        <f aca="false">IF(G3470="Male",VLOOKUP(H3470,'Shoe size conversion table'!$B$6:$D$22,3),VLOOKUP(H3470,'Shoe size conversion table'!$J$6:$L$22,3))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MONTH(C3470:C18437)</f>
        <v>3</v>
      </c>
      <c r="O3470" s="8" t="n">
        <f aca="false">K3470*(1-L3470)</f>
        <v>169</v>
      </c>
    </row>
    <row r="3471" customFormat="false" ht="11.4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IF(G3471="Male",VLOOKUP(H3471,'Shoe size conversion table'!$B$6:$D$22,2),VLOOKUP(H3471,'Shoe size conversion table'!$J$6:$L$22,2))</f>
        <v>40-41</v>
      </c>
      <c r="J3471" s="12" t="n">
        <f aca="false">IF(G3471="Male",VLOOKUP(H3471,'Shoe size conversion table'!$B$6:$D$22,3),VLOOKUP(H3471,'Shoe size conversion table'!$J$6:$L$22,3))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MONTH(C3471:C18438)</f>
        <v>3</v>
      </c>
      <c r="O3471" s="8" t="n">
        <f aca="false">K3471*(1-L3471)</f>
        <v>199</v>
      </c>
    </row>
    <row r="3472" customFormat="false" ht="11.4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IF(G3472="Male",VLOOKUP(H3472,'Shoe size conversion table'!$B$6:$D$22,2),VLOOKUP(H3472,'Shoe size conversion table'!$J$6:$L$22,2))</f>
        <v>39</v>
      </c>
      <c r="J3472" s="12" t="n">
        <f aca="false">IF(G3472="Male",VLOOKUP(H3472,'Shoe size conversion table'!$B$6:$D$22,3),VLOOKUP(H3472,'Shoe size conversion table'!$J$6:$L$22,3))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MONTH(C3472:C18439)</f>
        <v>3</v>
      </c>
      <c r="O3472" s="8" t="n">
        <f aca="false">K3472*(1-L3472)</f>
        <v>149</v>
      </c>
    </row>
    <row r="3473" customFormat="false" ht="11.4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IF(G3473="Male",VLOOKUP(H3473,'Shoe size conversion table'!$B$6:$D$22,2),VLOOKUP(H3473,'Shoe size conversion table'!$J$6:$L$22,2))</f>
        <v>43-44</v>
      </c>
      <c r="J3473" s="12" t="n">
        <f aca="false">IF(G3473="Male",VLOOKUP(H3473,'Shoe size conversion table'!$B$6:$D$22,3),VLOOKUP(H3473,'Shoe size conversion table'!$J$6:$L$22,3))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MONTH(C3473:C18440)</f>
        <v>3</v>
      </c>
      <c r="O3473" s="8" t="n">
        <f aca="false">K3473*(1-L3473)</f>
        <v>149</v>
      </c>
    </row>
    <row r="3474" customFormat="false" ht="11.4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IF(G3474="Male",VLOOKUP(H3474,'Shoe size conversion table'!$B$6:$D$22,2),VLOOKUP(H3474,'Shoe size conversion table'!$J$6:$L$22,2))</f>
        <v>42-43</v>
      </c>
      <c r="J3474" s="12" t="n">
        <f aca="false">IF(G3474="Male",VLOOKUP(H3474,'Shoe size conversion table'!$B$6:$D$22,3),VLOOKUP(H3474,'Shoe size conversion table'!$J$6:$L$22,3))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MONTH(C3474:C18441)</f>
        <v>3</v>
      </c>
      <c r="O3474" s="8" t="n">
        <f aca="false">K3474*(1-L3474)</f>
        <v>152.1</v>
      </c>
    </row>
    <row r="3475" customFormat="false" ht="11.4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IF(G3475="Male",VLOOKUP(H3475,'Shoe size conversion table'!$B$6:$D$22,2),VLOOKUP(H3475,'Shoe size conversion table'!$J$6:$L$22,2))</f>
        <v>43-44</v>
      </c>
      <c r="J3475" s="12" t="n">
        <f aca="false">IF(G3475="Male",VLOOKUP(H3475,'Shoe size conversion table'!$B$6:$D$22,3),VLOOKUP(H3475,'Shoe size conversion table'!$J$6:$L$22,3))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MONTH(C3475:C18442)</f>
        <v>3</v>
      </c>
      <c r="O3475" s="8" t="n">
        <f aca="false">K3475*(1-L3475)</f>
        <v>129</v>
      </c>
    </row>
    <row r="3476" customFormat="false" ht="11.4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IF(G3476="Male",VLOOKUP(H3476,'Shoe size conversion table'!$B$6:$D$22,2),VLOOKUP(H3476,'Shoe size conversion table'!$J$6:$L$22,2))</f>
        <v>44-45</v>
      </c>
      <c r="J3476" s="12" t="n">
        <f aca="false">IF(G3476="Male",VLOOKUP(H3476,'Shoe size conversion table'!$B$6:$D$22,3),VLOOKUP(H3476,'Shoe size conversion table'!$J$6:$L$22,3))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MONTH(C3476:C18443)</f>
        <v>3</v>
      </c>
      <c r="O3476" s="8" t="n">
        <f aca="false">K3476*(1-L3476)</f>
        <v>134.1</v>
      </c>
    </row>
    <row r="3477" customFormat="false" ht="11.4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IF(G3477="Male",VLOOKUP(H3477,'Shoe size conversion table'!$B$6:$D$22,2),VLOOKUP(H3477,'Shoe size conversion table'!$J$6:$L$22,2))</f>
        <v>43</v>
      </c>
      <c r="J3477" s="12" t="n">
        <f aca="false">IF(G3477="Male",VLOOKUP(H3477,'Shoe size conversion table'!$B$6:$D$22,3),VLOOKUP(H3477,'Shoe size conversion table'!$J$6:$L$22,3))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MONTH(C3477:C18444)</f>
        <v>3</v>
      </c>
      <c r="O3477" s="8" t="n">
        <f aca="false">K3477*(1-L3477)</f>
        <v>111.2</v>
      </c>
    </row>
    <row r="3478" customFormat="false" ht="11.4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IF(G3478="Male",VLOOKUP(H3478,'Shoe size conversion table'!$B$6:$D$22,2),VLOOKUP(H3478,'Shoe size conversion table'!$J$6:$L$22,2))</f>
        <v>39</v>
      </c>
      <c r="J3478" s="12" t="n">
        <f aca="false">IF(G3478="Male",VLOOKUP(H3478,'Shoe size conversion table'!$B$6:$D$22,3),VLOOKUP(H3478,'Shoe size conversion table'!$J$6:$L$22,3))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MONTH(C3478:C18445)</f>
        <v>3</v>
      </c>
      <c r="O3478" s="8" t="n">
        <f aca="false">K3478*(1-L3478)</f>
        <v>199</v>
      </c>
    </row>
    <row r="3479" customFormat="false" ht="11.4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IF(G3479="Male",VLOOKUP(H3479,'Shoe size conversion table'!$B$6:$D$22,2),VLOOKUP(H3479,'Shoe size conversion table'!$J$6:$L$22,2))</f>
        <v>39</v>
      </c>
      <c r="J3479" s="12" t="n">
        <f aca="false">IF(G3479="Male",VLOOKUP(H3479,'Shoe size conversion table'!$B$6:$D$22,3),VLOOKUP(H3479,'Shoe size conversion table'!$J$6:$L$22,3))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MONTH(C3479:C18446)</f>
        <v>3</v>
      </c>
      <c r="O3479" s="8" t="n">
        <f aca="false">K3479*(1-L3479)</f>
        <v>199</v>
      </c>
    </row>
    <row r="3480" customFormat="false" ht="11.4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IF(G3480="Male",VLOOKUP(H3480,'Shoe size conversion table'!$B$6:$D$22,2),VLOOKUP(H3480,'Shoe size conversion table'!$J$6:$L$22,2))</f>
        <v>38</v>
      </c>
      <c r="J3480" s="12" t="n">
        <f aca="false">IF(G3480="Male",VLOOKUP(H3480,'Shoe size conversion table'!$B$6:$D$22,3),VLOOKUP(H3480,'Shoe size conversion table'!$J$6:$L$22,3))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MONTH(C3480:C18447)</f>
        <v>3</v>
      </c>
      <c r="O3480" s="8" t="n">
        <f aca="false">K3480*(1-L3480)</f>
        <v>179</v>
      </c>
    </row>
    <row r="3481" customFormat="false" ht="11.4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IF(G3481="Male",VLOOKUP(H3481,'Shoe size conversion table'!$B$6:$D$22,2),VLOOKUP(H3481,'Shoe size conversion table'!$J$6:$L$22,2))</f>
        <v>42</v>
      </c>
      <c r="J3481" s="12" t="n">
        <f aca="false">IF(G3481="Male",VLOOKUP(H3481,'Shoe size conversion table'!$B$6:$D$22,3),VLOOKUP(H3481,'Shoe size conversion table'!$J$6:$L$22,3))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MONTH(C3481:C18448)</f>
        <v>3</v>
      </c>
      <c r="O3481" s="8" t="n">
        <f aca="false">K3481*(1-L3481)</f>
        <v>179</v>
      </c>
    </row>
    <row r="3482" customFormat="false" ht="11.4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IF(G3482="Male",VLOOKUP(H3482,'Shoe size conversion table'!$B$6:$D$22,2),VLOOKUP(H3482,'Shoe size conversion table'!$J$6:$L$22,2))</f>
        <v>43-44</v>
      </c>
      <c r="J3482" s="12" t="n">
        <f aca="false">IF(G3482="Male",VLOOKUP(H3482,'Shoe size conversion table'!$B$6:$D$22,3),VLOOKUP(H3482,'Shoe size conversion table'!$J$6:$L$22,3))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MONTH(C3482:C18449)</f>
        <v>3</v>
      </c>
      <c r="O3482" s="8" t="n">
        <f aca="false">K3482*(1-L3482)</f>
        <v>189</v>
      </c>
    </row>
    <row r="3483" customFormat="false" ht="11.4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IF(G3483="Male",VLOOKUP(H3483,'Shoe size conversion table'!$B$6:$D$22,2),VLOOKUP(H3483,'Shoe size conversion table'!$J$6:$L$22,2))</f>
        <v>41</v>
      </c>
      <c r="J3483" s="12" t="n">
        <f aca="false">IF(G3483="Male",VLOOKUP(H3483,'Shoe size conversion table'!$B$6:$D$22,3),VLOOKUP(H3483,'Shoe size conversion table'!$J$6:$L$22,3))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MONTH(C3483:C18450)</f>
        <v>3</v>
      </c>
      <c r="O3483" s="8" t="n">
        <f aca="false">K3483*(1-L3483)</f>
        <v>134.1</v>
      </c>
    </row>
    <row r="3484" customFormat="false" ht="11.4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IF(G3484="Male",VLOOKUP(H3484,'Shoe size conversion table'!$B$6:$D$22,2),VLOOKUP(H3484,'Shoe size conversion table'!$J$6:$L$22,2))</f>
        <v>39-40</v>
      </c>
      <c r="J3484" s="12" t="n">
        <f aca="false">IF(G3484="Male",VLOOKUP(H3484,'Shoe size conversion table'!$B$6:$D$22,3),VLOOKUP(H3484,'Shoe size conversion table'!$J$6:$L$22,3))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MONTH(C3484:C18451)</f>
        <v>3</v>
      </c>
      <c r="O3484" s="8" t="n">
        <f aca="false">K3484*(1-L3484)</f>
        <v>111.2</v>
      </c>
    </row>
    <row r="3485" customFormat="false" ht="11.4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IF(G3485="Male",VLOOKUP(H3485,'Shoe size conversion table'!$B$6:$D$22,2),VLOOKUP(H3485,'Shoe size conversion table'!$J$6:$L$22,2))</f>
        <v>39</v>
      </c>
      <c r="J3485" s="12" t="n">
        <f aca="false">IF(G3485="Male",VLOOKUP(H3485,'Shoe size conversion table'!$B$6:$D$22,3),VLOOKUP(H3485,'Shoe size conversion table'!$J$6:$L$22,3))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MONTH(C3485:C18452)</f>
        <v>3</v>
      </c>
      <c r="O3485" s="8" t="n">
        <f aca="false">K3485*(1-L3485)</f>
        <v>179</v>
      </c>
    </row>
    <row r="3486" customFormat="false" ht="11.4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IF(G3486="Male",VLOOKUP(H3486,'Shoe size conversion table'!$B$6:$D$22,2),VLOOKUP(H3486,'Shoe size conversion table'!$J$6:$L$22,2))</f>
        <v>39-40</v>
      </c>
      <c r="J3486" s="12" t="n">
        <f aca="false">IF(G3486="Male",VLOOKUP(H3486,'Shoe size conversion table'!$B$6:$D$22,3),VLOOKUP(H3486,'Shoe size conversion table'!$J$6:$L$22,3))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MONTH(C3486:C18453)</f>
        <v>3</v>
      </c>
      <c r="O3486" s="8" t="n">
        <f aca="false">K3486*(1-L3486)</f>
        <v>159</v>
      </c>
    </row>
    <row r="3487" customFormat="false" ht="11.4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IF(G3487="Male",VLOOKUP(H3487,'Shoe size conversion table'!$B$6:$D$22,2),VLOOKUP(H3487,'Shoe size conversion table'!$J$6:$L$22,2))</f>
        <v>40</v>
      </c>
      <c r="J3487" s="12" t="n">
        <f aca="false">IF(G3487="Male",VLOOKUP(H3487,'Shoe size conversion table'!$B$6:$D$22,3),VLOOKUP(H3487,'Shoe size conversion table'!$J$6:$L$22,3))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MONTH(C3487:C18454)</f>
        <v>3</v>
      </c>
      <c r="O3487" s="8" t="n">
        <f aca="false">K3487*(1-L3487)</f>
        <v>199</v>
      </c>
    </row>
    <row r="3488" customFormat="false" ht="11.4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IF(G3488="Male",VLOOKUP(H3488,'Shoe size conversion table'!$B$6:$D$22,2),VLOOKUP(H3488,'Shoe size conversion table'!$J$6:$L$22,2))</f>
        <v>44</v>
      </c>
      <c r="J3488" s="12" t="n">
        <f aca="false">IF(G3488="Male",VLOOKUP(H3488,'Shoe size conversion table'!$B$6:$D$22,3),VLOOKUP(H3488,'Shoe size conversion table'!$J$6:$L$22,3))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MONTH(C3488:C18455)</f>
        <v>3</v>
      </c>
      <c r="O3488" s="8" t="n">
        <f aca="false">K3488*(1-L3488)</f>
        <v>139</v>
      </c>
    </row>
    <row r="3489" customFormat="false" ht="11.4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IF(G3489="Male",VLOOKUP(H3489,'Shoe size conversion table'!$B$6:$D$22,2),VLOOKUP(H3489,'Shoe size conversion table'!$J$6:$L$22,2))</f>
        <v>47</v>
      </c>
      <c r="J3489" s="12" t="n">
        <f aca="false">IF(G3489="Male",VLOOKUP(H3489,'Shoe size conversion table'!$B$6:$D$22,3),VLOOKUP(H3489,'Shoe size conversion table'!$J$6:$L$22,3))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MONTH(C3489:C18456)</f>
        <v>3</v>
      </c>
      <c r="O3489" s="8" t="n">
        <f aca="false">K3489*(1-L3489)</f>
        <v>129</v>
      </c>
    </row>
    <row r="3490" customFormat="false" ht="11.4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IF(G3490="Male",VLOOKUP(H3490,'Shoe size conversion table'!$B$6:$D$22,2),VLOOKUP(H3490,'Shoe size conversion table'!$J$6:$L$22,2))</f>
        <v>44</v>
      </c>
      <c r="J3490" s="12" t="n">
        <f aca="false">IF(G3490="Male",VLOOKUP(H3490,'Shoe size conversion table'!$B$6:$D$22,3),VLOOKUP(H3490,'Shoe size conversion table'!$J$6:$L$22,3))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MONTH(C3490:C18457)</f>
        <v>3</v>
      </c>
      <c r="O3490" s="8" t="n">
        <f aca="false">K3490*(1-L3490)</f>
        <v>129</v>
      </c>
    </row>
    <row r="3491" customFormat="false" ht="11.4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IF(G3491="Male",VLOOKUP(H3491,'Shoe size conversion table'!$B$6:$D$22,2),VLOOKUP(H3491,'Shoe size conversion table'!$J$6:$L$22,2))</f>
        <v>47</v>
      </c>
      <c r="J3491" s="12" t="n">
        <f aca="false">IF(G3491="Male",VLOOKUP(H3491,'Shoe size conversion table'!$B$6:$D$22,3),VLOOKUP(H3491,'Shoe size conversion table'!$J$6:$L$22,3))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MONTH(C3491:C18458)</f>
        <v>3</v>
      </c>
      <c r="O3491" s="8" t="n">
        <f aca="false">K3491*(1-L3491)</f>
        <v>159.2</v>
      </c>
    </row>
    <row r="3492" customFormat="false" ht="11.4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IF(G3492="Male",VLOOKUP(H3492,'Shoe size conversion table'!$B$6:$D$22,2),VLOOKUP(H3492,'Shoe size conversion table'!$J$6:$L$22,2))</f>
        <v>43-44</v>
      </c>
      <c r="J3492" s="12" t="n">
        <f aca="false">IF(G3492="Male",VLOOKUP(H3492,'Shoe size conversion table'!$B$6:$D$22,3),VLOOKUP(H3492,'Shoe size conversion table'!$J$6:$L$22,3))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MONTH(C3492:C18459)</f>
        <v>3</v>
      </c>
      <c r="O3492" s="8" t="n">
        <f aca="false">K3492*(1-L3492)</f>
        <v>129</v>
      </c>
    </row>
    <row r="3493" customFormat="false" ht="11.4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IF(G3493="Male",VLOOKUP(H3493,'Shoe size conversion table'!$B$6:$D$22,2),VLOOKUP(H3493,'Shoe size conversion table'!$J$6:$L$22,2))</f>
        <v>42</v>
      </c>
      <c r="J3493" s="12" t="n">
        <f aca="false">IF(G3493="Male",VLOOKUP(H3493,'Shoe size conversion table'!$B$6:$D$22,3),VLOOKUP(H3493,'Shoe size conversion table'!$J$6:$L$22,3))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MONTH(C3493:C18460)</f>
        <v>3</v>
      </c>
      <c r="O3493" s="8" t="n">
        <f aca="false">K3493*(1-L3493)</f>
        <v>169</v>
      </c>
    </row>
    <row r="3494" customFormat="false" ht="11.4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IF(G3494="Male",VLOOKUP(H3494,'Shoe size conversion table'!$B$6:$D$22,2),VLOOKUP(H3494,'Shoe size conversion table'!$J$6:$L$22,2))</f>
        <v>40</v>
      </c>
      <c r="J3494" s="12" t="n">
        <f aca="false">IF(G3494="Male",VLOOKUP(H3494,'Shoe size conversion table'!$B$6:$D$22,3),VLOOKUP(H3494,'Shoe size conversion table'!$J$6:$L$22,3))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MONTH(C3494:C18461)</f>
        <v>3</v>
      </c>
      <c r="O3494" s="8" t="n">
        <f aca="false">K3494*(1-L3494)</f>
        <v>125.3</v>
      </c>
    </row>
    <row r="3495" customFormat="false" ht="11.4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IF(G3495="Male",VLOOKUP(H3495,'Shoe size conversion table'!$B$6:$D$22,2),VLOOKUP(H3495,'Shoe size conversion table'!$J$6:$L$22,2))</f>
        <v>42-43</v>
      </c>
      <c r="J3495" s="12" t="n">
        <f aca="false">IF(G3495="Male",VLOOKUP(H3495,'Shoe size conversion table'!$B$6:$D$22,3),VLOOKUP(H3495,'Shoe size conversion table'!$J$6:$L$22,3))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MONTH(C3495:C18462)</f>
        <v>3</v>
      </c>
      <c r="O3495" s="8" t="n">
        <f aca="false">K3495*(1-L3495)</f>
        <v>179.1</v>
      </c>
    </row>
    <row r="3496" customFormat="false" ht="11.4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IF(G3496="Male",VLOOKUP(H3496,'Shoe size conversion table'!$B$6:$D$22,2),VLOOKUP(H3496,'Shoe size conversion table'!$J$6:$L$22,2))</f>
        <v>42-43</v>
      </c>
      <c r="J3496" s="12" t="n">
        <f aca="false">IF(G3496="Male",VLOOKUP(H3496,'Shoe size conversion table'!$B$6:$D$22,3),VLOOKUP(H3496,'Shoe size conversion table'!$J$6:$L$22,3))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MONTH(C3496:C18463)</f>
        <v>3</v>
      </c>
      <c r="O3496" s="8" t="n">
        <f aca="false">K3496*(1-L3496)</f>
        <v>125.1</v>
      </c>
    </row>
    <row r="3497" customFormat="false" ht="11.4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IF(G3497="Male",VLOOKUP(H3497,'Shoe size conversion table'!$B$6:$D$22,2),VLOOKUP(H3497,'Shoe size conversion table'!$J$6:$L$22,2))</f>
        <v>42-43</v>
      </c>
      <c r="J3497" s="12" t="n">
        <f aca="false">IF(G3497="Male",VLOOKUP(H3497,'Shoe size conversion table'!$B$6:$D$22,3),VLOOKUP(H3497,'Shoe size conversion table'!$J$6:$L$22,3))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MONTH(C3497:C18464)</f>
        <v>3</v>
      </c>
      <c r="O3497" s="8" t="n">
        <f aca="false">K3497*(1-L3497)</f>
        <v>116.1</v>
      </c>
    </row>
    <row r="3498" customFormat="false" ht="11.4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IF(G3498="Male",VLOOKUP(H3498,'Shoe size conversion table'!$B$6:$D$22,2),VLOOKUP(H3498,'Shoe size conversion table'!$J$6:$L$22,2))</f>
        <v>40-41</v>
      </c>
      <c r="J3498" s="12" t="n">
        <f aca="false">IF(G3498="Male",VLOOKUP(H3498,'Shoe size conversion table'!$B$6:$D$22,3),VLOOKUP(H3498,'Shoe size conversion table'!$J$6:$L$22,3))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MONTH(C3498:C18465)</f>
        <v>3</v>
      </c>
      <c r="O3498" s="8" t="n">
        <f aca="false">K3498*(1-L3498)</f>
        <v>159</v>
      </c>
    </row>
    <row r="3499" customFormat="false" ht="11.4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IF(G3499="Male",VLOOKUP(H3499,'Shoe size conversion table'!$B$6:$D$22,2),VLOOKUP(H3499,'Shoe size conversion table'!$J$6:$L$22,2))</f>
        <v>38</v>
      </c>
      <c r="J3499" s="12" t="n">
        <f aca="false">IF(G3499="Male",VLOOKUP(H3499,'Shoe size conversion table'!$B$6:$D$22,3),VLOOKUP(H3499,'Shoe size conversion table'!$J$6:$L$22,3))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MONTH(C3499:C18466)</f>
        <v>3</v>
      </c>
      <c r="O3499" s="8" t="n">
        <f aca="false">K3499*(1-L3499)</f>
        <v>135.2</v>
      </c>
    </row>
    <row r="3500" customFormat="false" ht="11.4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IF(G3500="Male",VLOOKUP(H3500,'Shoe size conversion table'!$B$6:$D$22,2),VLOOKUP(H3500,'Shoe size conversion table'!$J$6:$L$22,2))</f>
        <v>41-42</v>
      </c>
      <c r="J3500" s="12" t="n">
        <f aca="false">IF(G3500="Male",VLOOKUP(H3500,'Shoe size conversion table'!$B$6:$D$22,3),VLOOKUP(H3500,'Shoe size conversion table'!$J$6:$L$22,3))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MONTH(C3500:C18467)</f>
        <v>3</v>
      </c>
      <c r="O3500" s="8" t="n">
        <f aca="false">K3500*(1-L3500)</f>
        <v>135.2</v>
      </c>
    </row>
    <row r="3501" customFormat="false" ht="11.4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IF(G3501="Male",VLOOKUP(H3501,'Shoe size conversion table'!$B$6:$D$22,2),VLOOKUP(H3501,'Shoe size conversion table'!$J$6:$L$22,2))</f>
        <v>39-40</v>
      </c>
      <c r="J3501" s="12" t="n">
        <f aca="false">IF(G3501="Male",VLOOKUP(H3501,'Shoe size conversion table'!$B$6:$D$22,3),VLOOKUP(H3501,'Shoe size conversion table'!$J$6:$L$22,3))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MONTH(C3501:C18468)</f>
        <v>3</v>
      </c>
      <c r="O3501" s="8" t="n">
        <f aca="false">K3501*(1-L3501)</f>
        <v>169</v>
      </c>
    </row>
    <row r="3502" customFormat="false" ht="11.4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IF(G3502="Male",VLOOKUP(H3502,'Shoe size conversion table'!$B$6:$D$22,2),VLOOKUP(H3502,'Shoe size conversion table'!$J$6:$L$22,2))</f>
        <v>40</v>
      </c>
      <c r="J3502" s="12" t="n">
        <f aca="false">IF(G3502="Male",VLOOKUP(H3502,'Shoe size conversion table'!$B$6:$D$22,3),VLOOKUP(H3502,'Shoe size conversion table'!$J$6:$L$22,3))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MONTH(C3502:C18469)</f>
        <v>3</v>
      </c>
      <c r="O3502" s="8" t="n">
        <f aca="false">K3502*(1-L3502)</f>
        <v>135.2</v>
      </c>
    </row>
    <row r="3503" customFormat="false" ht="11.4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IF(G3503="Male",VLOOKUP(H3503,'Shoe size conversion table'!$B$6:$D$22,2),VLOOKUP(H3503,'Shoe size conversion table'!$J$6:$L$22,2))</f>
        <v>43</v>
      </c>
      <c r="J3503" s="12" t="n">
        <f aca="false">IF(G3503="Male",VLOOKUP(H3503,'Shoe size conversion table'!$B$6:$D$22,3),VLOOKUP(H3503,'Shoe size conversion table'!$J$6:$L$22,3))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MONTH(C3503:C18470)</f>
        <v>3</v>
      </c>
      <c r="O3503" s="8" t="n">
        <f aca="false">K3503*(1-L3503)</f>
        <v>139</v>
      </c>
    </row>
    <row r="3504" customFormat="false" ht="11.4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IF(G3504="Male",VLOOKUP(H3504,'Shoe size conversion table'!$B$6:$D$22,2),VLOOKUP(H3504,'Shoe size conversion table'!$J$6:$L$22,2))</f>
        <v>42-43</v>
      </c>
      <c r="J3504" s="12" t="n">
        <f aca="false">IF(G3504="Male",VLOOKUP(H3504,'Shoe size conversion table'!$B$6:$D$22,3),VLOOKUP(H3504,'Shoe size conversion table'!$J$6:$L$22,3))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MONTH(C3504:C18471)</f>
        <v>3</v>
      </c>
      <c r="O3504" s="8" t="n">
        <f aca="false">K3504*(1-L3504)</f>
        <v>179</v>
      </c>
    </row>
    <row r="3505" customFormat="false" ht="11.4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IF(G3505="Male",VLOOKUP(H3505,'Shoe size conversion table'!$B$6:$D$22,2),VLOOKUP(H3505,'Shoe size conversion table'!$J$6:$L$22,2))</f>
        <v>39</v>
      </c>
      <c r="J3505" s="12" t="n">
        <f aca="false">IF(G3505="Male",VLOOKUP(H3505,'Shoe size conversion table'!$B$6:$D$22,3),VLOOKUP(H3505,'Shoe size conversion table'!$J$6:$L$22,3))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MONTH(C3505:C18472)</f>
        <v>3</v>
      </c>
      <c r="O3505" s="8" t="n">
        <f aca="false">K3505*(1-L3505)</f>
        <v>89.5</v>
      </c>
    </row>
    <row r="3506" customFormat="false" ht="11.4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IF(G3506="Male",VLOOKUP(H3506,'Shoe size conversion table'!$B$6:$D$22,2),VLOOKUP(H3506,'Shoe size conversion table'!$J$6:$L$22,2))</f>
        <v>39</v>
      </c>
      <c r="J3506" s="12" t="n">
        <f aca="false">IF(G3506="Male",VLOOKUP(H3506,'Shoe size conversion table'!$B$6:$D$22,3),VLOOKUP(H3506,'Shoe size conversion table'!$J$6:$L$22,3))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MONTH(C3506:C18473)</f>
        <v>3</v>
      </c>
      <c r="O3506" s="8" t="n">
        <f aca="false">K3506*(1-L3506)</f>
        <v>169</v>
      </c>
    </row>
    <row r="3507" customFormat="false" ht="11.4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IF(G3507="Male",VLOOKUP(H3507,'Shoe size conversion table'!$B$6:$D$22,2),VLOOKUP(H3507,'Shoe size conversion table'!$J$6:$L$22,2))</f>
        <v>40-41</v>
      </c>
      <c r="J3507" s="12" t="n">
        <f aca="false">IF(G3507="Male",VLOOKUP(H3507,'Shoe size conversion table'!$B$6:$D$22,3),VLOOKUP(H3507,'Shoe size conversion table'!$J$6:$L$22,3))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MONTH(C3507:C18474)</f>
        <v>3</v>
      </c>
      <c r="O3507" s="8" t="n">
        <f aca="false">K3507*(1-L3507)</f>
        <v>84.5</v>
      </c>
    </row>
    <row r="3508" customFormat="false" ht="11.4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IF(G3508="Male",VLOOKUP(H3508,'Shoe size conversion table'!$B$6:$D$22,2),VLOOKUP(H3508,'Shoe size conversion table'!$J$6:$L$22,2))</f>
        <v>44</v>
      </c>
      <c r="J3508" s="12" t="n">
        <f aca="false">IF(G3508="Male",VLOOKUP(H3508,'Shoe size conversion table'!$B$6:$D$22,3),VLOOKUP(H3508,'Shoe size conversion table'!$J$6:$L$22,3))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MONTH(C3508:C18475)</f>
        <v>3</v>
      </c>
      <c r="O3508" s="8" t="n">
        <f aca="false">K3508*(1-L3508)</f>
        <v>169</v>
      </c>
    </row>
    <row r="3509" customFormat="false" ht="11.4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IF(G3509="Male",VLOOKUP(H3509,'Shoe size conversion table'!$B$6:$D$22,2),VLOOKUP(H3509,'Shoe size conversion table'!$J$6:$L$22,2))</f>
        <v>42</v>
      </c>
      <c r="J3509" s="12" t="n">
        <f aca="false">IF(G3509="Male",VLOOKUP(H3509,'Shoe size conversion table'!$B$6:$D$22,3),VLOOKUP(H3509,'Shoe size conversion table'!$J$6:$L$22,3))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MONTH(C3509:C18476)</f>
        <v>3</v>
      </c>
      <c r="O3509" s="8" t="n">
        <f aca="false">K3509*(1-L3509)</f>
        <v>179</v>
      </c>
    </row>
    <row r="3510" customFormat="false" ht="11.4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IF(G3510="Male",VLOOKUP(H3510,'Shoe size conversion table'!$B$6:$D$22,2),VLOOKUP(H3510,'Shoe size conversion table'!$J$6:$L$22,2))</f>
        <v>40</v>
      </c>
      <c r="J3510" s="12" t="n">
        <f aca="false">IF(G3510="Male",VLOOKUP(H3510,'Shoe size conversion table'!$B$6:$D$22,3),VLOOKUP(H3510,'Shoe size conversion table'!$J$6:$L$22,3))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MONTH(C3510:C18477)</f>
        <v>3</v>
      </c>
      <c r="O3510" s="8" t="n">
        <f aca="false">K3510*(1-L3510)</f>
        <v>111.3</v>
      </c>
    </row>
    <row r="3511" customFormat="false" ht="11.4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IF(G3511="Male",VLOOKUP(H3511,'Shoe size conversion table'!$B$6:$D$22,2),VLOOKUP(H3511,'Shoe size conversion table'!$J$6:$L$22,2))</f>
        <v>38-39</v>
      </c>
      <c r="J3511" s="12" t="n">
        <f aca="false">IF(G3511="Male",VLOOKUP(H3511,'Shoe size conversion table'!$B$6:$D$22,3),VLOOKUP(H3511,'Shoe size conversion table'!$J$6:$L$22,3))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MONTH(C3511:C18478)</f>
        <v>3</v>
      </c>
      <c r="O3511" s="8" t="n">
        <f aca="false">K3511*(1-L3511)</f>
        <v>179</v>
      </c>
    </row>
    <row r="3512" customFormat="false" ht="11.4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IF(G3512="Male",VLOOKUP(H3512,'Shoe size conversion table'!$B$6:$D$22,2),VLOOKUP(H3512,'Shoe size conversion table'!$J$6:$L$22,2))</f>
        <v>43</v>
      </c>
      <c r="J3512" s="12" t="n">
        <f aca="false">IF(G3512="Male",VLOOKUP(H3512,'Shoe size conversion table'!$B$6:$D$22,3),VLOOKUP(H3512,'Shoe size conversion table'!$J$6:$L$22,3))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MONTH(C3512:C18479)</f>
        <v>3</v>
      </c>
      <c r="O3512" s="8" t="n">
        <f aca="false">K3512*(1-L3512)</f>
        <v>199</v>
      </c>
    </row>
    <row r="3513" customFormat="false" ht="11.4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IF(G3513="Male",VLOOKUP(H3513,'Shoe size conversion table'!$B$6:$D$22,2),VLOOKUP(H3513,'Shoe size conversion table'!$J$6:$L$22,2))</f>
        <v>42-43</v>
      </c>
      <c r="J3513" s="12" t="n">
        <f aca="false">IF(G3513="Male",VLOOKUP(H3513,'Shoe size conversion table'!$B$6:$D$22,3),VLOOKUP(H3513,'Shoe size conversion table'!$J$6:$L$22,3))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MONTH(C3513:C18480)</f>
        <v>3</v>
      </c>
      <c r="O3513" s="8" t="n">
        <f aca="false">K3513*(1-L3513)</f>
        <v>199</v>
      </c>
    </row>
    <row r="3514" customFormat="false" ht="11.4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IF(G3514="Male",VLOOKUP(H3514,'Shoe size conversion table'!$B$6:$D$22,2),VLOOKUP(H3514,'Shoe size conversion table'!$J$6:$L$22,2))</f>
        <v>44-45</v>
      </c>
      <c r="J3514" s="12" t="n">
        <f aca="false">IF(G3514="Male",VLOOKUP(H3514,'Shoe size conversion table'!$B$6:$D$22,3),VLOOKUP(H3514,'Shoe size conversion table'!$J$6:$L$22,3))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MONTH(C3514:C18481)</f>
        <v>3</v>
      </c>
      <c r="O3514" s="8" t="n">
        <f aca="false">K3514*(1-L3514)</f>
        <v>111.2</v>
      </c>
    </row>
    <row r="3515" customFormat="false" ht="11.4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IF(G3515="Male",VLOOKUP(H3515,'Shoe size conversion table'!$B$6:$D$22,2),VLOOKUP(H3515,'Shoe size conversion table'!$J$6:$L$22,2))</f>
        <v>43-44</v>
      </c>
      <c r="J3515" s="12" t="n">
        <f aca="false">IF(G3515="Male",VLOOKUP(H3515,'Shoe size conversion table'!$B$6:$D$22,3),VLOOKUP(H3515,'Shoe size conversion table'!$J$6:$L$22,3))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MONTH(C3515:C18482)</f>
        <v>3</v>
      </c>
      <c r="O3515" s="8" t="n">
        <f aca="false">K3515*(1-L3515)</f>
        <v>199</v>
      </c>
    </row>
    <row r="3516" customFormat="false" ht="11.4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IF(G3516="Male",VLOOKUP(H3516,'Shoe size conversion table'!$B$6:$D$22,2),VLOOKUP(H3516,'Shoe size conversion table'!$J$6:$L$22,2))</f>
        <v>39</v>
      </c>
      <c r="J3516" s="12" t="n">
        <f aca="false">IF(G3516="Male",VLOOKUP(H3516,'Shoe size conversion table'!$B$6:$D$22,3),VLOOKUP(H3516,'Shoe size conversion table'!$J$6:$L$22,3))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MONTH(C3516:C18483)</f>
        <v>3</v>
      </c>
      <c r="O3516" s="8" t="n">
        <f aca="false">K3516*(1-L3516)</f>
        <v>199</v>
      </c>
    </row>
    <row r="3517" customFormat="false" ht="11.4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IF(G3517="Male",VLOOKUP(H3517,'Shoe size conversion table'!$B$6:$D$22,2),VLOOKUP(H3517,'Shoe size conversion table'!$J$6:$L$22,2))</f>
        <v>42-43</v>
      </c>
      <c r="J3517" s="12" t="n">
        <f aca="false">IF(G3517="Male",VLOOKUP(H3517,'Shoe size conversion table'!$B$6:$D$22,3),VLOOKUP(H3517,'Shoe size conversion table'!$J$6:$L$22,3))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MONTH(C3517:C18484)</f>
        <v>3</v>
      </c>
      <c r="O3517" s="8" t="n">
        <f aca="false">K3517*(1-L3517)</f>
        <v>125.1</v>
      </c>
    </row>
    <row r="3518" customFormat="false" ht="11.4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IF(G3518="Male",VLOOKUP(H3518,'Shoe size conversion table'!$B$6:$D$22,2),VLOOKUP(H3518,'Shoe size conversion table'!$J$6:$L$22,2))</f>
        <v>40</v>
      </c>
      <c r="J3518" s="12" t="n">
        <f aca="false">IF(G3518="Male",VLOOKUP(H3518,'Shoe size conversion table'!$B$6:$D$22,3),VLOOKUP(H3518,'Shoe size conversion table'!$J$6:$L$22,3))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MONTH(C3518:C18485)</f>
        <v>3</v>
      </c>
      <c r="O3518" s="8" t="n">
        <f aca="false">K3518*(1-L3518)</f>
        <v>199</v>
      </c>
    </row>
    <row r="3519" customFormat="false" ht="11.4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IF(G3519="Male",VLOOKUP(H3519,'Shoe size conversion table'!$B$6:$D$22,2),VLOOKUP(H3519,'Shoe size conversion table'!$J$6:$L$22,2))</f>
        <v>40</v>
      </c>
      <c r="J3519" s="12" t="n">
        <f aca="false">IF(G3519="Male",VLOOKUP(H3519,'Shoe size conversion table'!$B$6:$D$22,3),VLOOKUP(H3519,'Shoe size conversion table'!$J$6:$L$22,3))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MONTH(C3519:C18486)</f>
        <v>3</v>
      </c>
      <c r="O3519" s="8" t="n">
        <f aca="false">K3519*(1-L3519)</f>
        <v>134.1</v>
      </c>
    </row>
    <row r="3520" customFormat="false" ht="11.4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IF(G3520="Male",VLOOKUP(H3520,'Shoe size conversion table'!$B$6:$D$22,2),VLOOKUP(H3520,'Shoe size conversion table'!$J$6:$L$22,2))</f>
        <v>43</v>
      </c>
      <c r="J3520" s="12" t="n">
        <f aca="false">IF(G3520="Male",VLOOKUP(H3520,'Shoe size conversion table'!$B$6:$D$22,3),VLOOKUP(H3520,'Shoe size conversion table'!$J$6:$L$22,3))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MONTH(C3520:C18487)</f>
        <v>3</v>
      </c>
      <c r="O3520" s="8" t="n">
        <f aca="false">K3520*(1-L3520)</f>
        <v>111.2</v>
      </c>
    </row>
    <row r="3521" customFormat="false" ht="11.4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IF(G3521="Male",VLOOKUP(H3521,'Shoe size conversion table'!$B$6:$D$22,2),VLOOKUP(H3521,'Shoe size conversion table'!$J$6:$L$22,2))</f>
        <v>42</v>
      </c>
      <c r="J3521" s="12" t="n">
        <f aca="false">IF(G3521="Male",VLOOKUP(H3521,'Shoe size conversion table'!$B$6:$D$22,3),VLOOKUP(H3521,'Shoe size conversion table'!$J$6:$L$22,3))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MONTH(C3521:C18488)</f>
        <v>3</v>
      </c>
      <c r="O3521" s="8" t="n">
        <f aca="false">K3521*(1-L3521)</f>
        <v>116.1</v>
      </c>
    </row>
    <row r="3522" customFormat="false" ht="11.4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IF(G3522="Male",VLOOKUP(H3522,'Shoe size conversion table'!$B$6:$D$22,2),VLOOKUP(H3522,'Shoe size conversion table'!$J$6:$L$22,2))</f>
        <v>39-40</v>
      </c>
      <c r="J3522" s="12" t="n">
        <f aca="false">IF(G3522="Male",VLOOKUP(H3522,'Shoe size conversion table'!$B$6:$D$22,3),VLOOKUP(H3522,'Shoe size conversion table'!$J$6:$L$22,3))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MONTH(C3522:C18489)</f>
        <v>3</v>
      </c>
      <c r="O3522" s="8" t="n">
        <f aca="false">K3522*(1-L3522)</f>
        <v>199</v>
      </c>
    </row>
    <row r="3523" customFormat="false" ht="11.4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IF(G3523="Male",VLOOKUP(H3523,'Shoe size conversion table'!$B$6:$D$22,2),VLOOKUP(H3523,'Shoe size conversion table'!$J$6:$L$22,2))</f>
        <v>43</v>
      </c>
      <c r="J3523" s="12" t="n">
        <f aca="false">IF(G3523="Male",VLOOKUP(H3523,'Shoe size conversion table'!$B$6:$D$22,3),VLOOKUP(H3523,'Shoe size conversion table'!$J$6:$L$22,3))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MONTH(C3523:C18490)</f>
        <v>3</v>
      </c>
      <c r="O3523" s="8" t="n">
        <f aca="false">K3523*(1-L3523)</f>
        <v>139</v>
      </c>
    </row>
    <row r="3524" customFormat="false" ht="11.4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IF(G3524="Male",VLOOKUP(H3524,'Shoe size conversion table'!$B$6:$D$22,2),VLOOKUP(H3524,'Shoe size conversion table'!$J$6:$L$22,2))</f>
        <v>40-41</v>
      </c>
      <c r="J3524" s="12" t="n">
        <f aca="false">IF(G3524="Male",VLOOKUP(H3524,'Shoe size conversion table'!$B$6:$D$22,3),VLOOKUP(H3524,'Shoe size conversion table'!$J$6:$L$22,3))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MONTH(C3524:C18491)</f>
        <v>3</v>
      </c>
      <c r="O3524" s="8" t="n">
        <f aca="false">K3524*(1-L3524)</f>
        <v>99.5</v>
      </c>
    </row>
    <row r="3525" customFormat="false" ht="11.4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IF(G3525="Male",VLOOKUP(H3525,'Shoe size conversion table'!$B$6:$D$22,2),VLOOKUP(H3525,'Shoe size conversion table'!$J$6:$L$22,2))</f>
        <v>43</v>
      </c>
      <c r="J3525" s="12" t="n">
        <f aca="false">IF(G3525="Male",VLOOKUP(H3525,'Shoe size conversion table'!$B$6:$D$22,3),VLOOKUP(H3525,'Shoe size conversion table'!$J$6:$L$22,3))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MONTH(C3525:C18492)</f>
        <v>3</v>
      </c>
      <c r="O3525" s="8" t="n">
        <f aca="false">K3525*(1-L3525)</f>
        <v>179</v>
      </c>
    </row>
    <row r="3526" customFormat="false" ht="11.4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IF(G3526="Male",VLOOKUP(H3526,'Shoe size conversion table'!$B$6:$D$22,2),VLOOKUP(H3526,'Shoe size conversion table'!$J$6:$L$22,2))</f>
        <v>41-42</v>
      </c>
      <c r="J3526" s="12" t="n">
        <f aca="false">IF(G3526="Male",VLOOKUP(H3526,'Shoe size conversion table'!$B$6:$D$22,3),VLOOKUP(H3526,'Shoe size conversion table'!$J$6:$L$22,3))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MONTH(C3526:C18493)</f>
        <v>3</v>
      </c>
      <c r="O3526" s="8" t="n">
        <f aca="false">K3526*(1-L3526)</f>
        <v>111.3</v>
      </c>
    </row>
    <row r="3527" customFormat="false" ht="11.4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IF(G3527="Male",VLOOKUP(H3527,'Shoe size conversion table'!$B$6:$D$22,2),VLOOKUP(H3527,'Shoe size conversion table'!$J$6:$L$22,2))</f>
        <v>44-45</v>
      </c>
      <c r="J3527" s="12" t="n">
        <f aca="false">IF(G3527="Male",VLOOKUP(H3527,'Shoe size conversion table'!$B$6:$D$22,3),VLOOKUP(H3527,'Shoe size conversion table'!$J$6:$L$22,3))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MONTH(C3527:C18494)</f>
        <v>3</v>
      </c>
      <c r="O3527" s="8" t="n">
        <f aca="false">K3527*(1-L3527)</f>
        <v>169</v>
      </c>
    </row>
    <row r="3528" customFormat="false" ht="11.4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IF(G3528="Male",VLOOKUP(H3528,'Shoe size conversion table'!$B$6:$D$22,2),VLOOKUP(H3528,'Shoe size conversion table'!$J$6:$L$22,2))</f>
        <v>38-39</v>
      </c>
      <c r="J3528" s="12" t="n">
        <f aca="false">IF(G3528="Male",VLOOKUP(H3528,'Shoe size conversion table'!$B$6:$D$22,3),VLOOKUP(H3528,'Shoe size conversion table'!$J$6:$L$22,3))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MONTH(C3528:C18495)</f>
        <v>3</v>
      </c>
      <c r="O3528" s="8" t="n">
        <f aca="false">K3528*(1-L3528)</f>
        <v>134.1</v>
      </c>
    </row>
    <row r="3529" customFormat="false" ht="11.4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IF(G3529="Male",VLOOKUP(H3529,'Shoe size conversion table'!$B$6:$D$22,2),VLOOKUP(H3529,'Shoe size conversion table'!$J$6:$L$22,2))</f>
        <v>38-39</v>
      </c>
      <c r="J3529" s="12" t="n">
        <f aca="false">IF(G3529="Male",VLOOKUP(H3529,'Shoe size conversion table'!$B$6:$D$22,3),VLOOKUP(H3529,'Shoe size conversion table'!$J$6:$L$22,3))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MONTH(C3529:C18496)</f>
        <v>3</v>
      </c>
      <c r="O3529" s="8" t="n">
        <f aca="false">K3529*(1-L3529)</f>
        <v>129</v>
      </c>
    </row>
    <row r="3530" customFormat="false" ht="11.4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IF(G3530="Male",VLOOKUP(H3530,'Shoe size conversion table'!$B$6:$D$22,2),VLOOKUP(H3530,'Shoe size conversion table'!$J$6:$L$22,2))</f>
        <v>45</v>
      </c>
      <c r="J3530" s="12" t="n">
        <f aca="false">IF(G3530="Male",VLOOKUP(H3530,'Shoe size conversion table'!$B$6:$D$22,3),VLOOKUP(H3530,'Shoe size conversion table'!$J$6:$L$22,3))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MONTH(C3530:C18497)</f>
        <v>3</v>
      </c>
      <c r="O3530" s="8" t="n">
        <f aca="false">K3530*(1-L3530)</f>
        <v>127.2</v>
      </c>
    </row>
    <row r="3531" customFormat="false" ht="11.4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IF(G3531="Male",VLOOKUP(H3531,'Shoe size conversion table'!$B$6:$D$22,2),VLOOKUP(H3531,'Shoe size conversion table'!$J$6:$L$22,2))</f>
        <v>39-40</v>
      </c>
      <c r="J3531" s="12" t="n">
        <f aca="false">IF(G3531="Male",VLOOKUP(H3531,'Shoe size conversion table'!$B$6:$D$22,3),VLOOKUP(H3531,'Shoe size conversion table'!$J$6:$L$22,3))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MONTH(C3531:C18498)</f>
        <v>3</v>
      </c>
      <c r="O3531" s="8" t="n">
        <f aca="false">K3531*(1-L3531)</f>
        <v>179</v>
      </c>
    </row>
    <row r="3532" customFormat="false" ht="11.4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IF(G3532="Male",VLOOKUP(H3532,'Shoe size conversion table'!$B$6:$D$22,2),VLOOKUP(H3532,'Shoe size conversion table'!$J$6:$L$22,2))</f>
        <v>43</v>
      </c>
      <c r="J3532" s="12" t="n">
        <f aca="false">IF(G3532="Male",VLOOKUP(H3532,'Shoe size conversion table'!$B$6:$D$22,3),VLOOKUP(H3532,'Shoe size conversion table'!$J$6:$L$22,3))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MONTH(C3532:C18499)</f>
        <v>3</v>
      </c>
      <c r="O3532" s="8" t="n">
        <f aca="false">K3532*(1-L3532)</f>
        <v>179</v>
      </c>
    </row>
    <row r="3533" customFormat="false" ht="11.4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IF(G3533="Male",VLOOKUP(H3533,'Shoe size conversion table'!$B$6:$D$22,2),VLOOKUP(H3533,'Shoe size conversion table'!$J$6:$L$22,2))</f>
        <v>42-43</v>
      </c>
      <c r="J3533" s="12" t="n">
        <f aca="false">IF(G3533="Male",VLOOKUP(H3533,'Shoe size conversion table'!$B$6:$D$22,3),VLOOKUP(H3533,'Shoe size conversion table'!$J$6:$L$22,3))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MONTH(C3533:C18500)</f>
        <v>3</v>
      </c>
      <c r="O3533" s="8" t="n">
        <f aca="false">K3533*(1-L3533)</f>
        <v>139</v>
      </c>
    </row>
    <row r="3534" customFormat="false" ht="11.4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IF(G3534="Male",VLOOKUP(H3534,'Shoe size conversion table'!$B$6:$D$22,2),VLOOKUP(H3534,'Shoe size conversion table'!$J$6:$L$22,2))</f>
        <v>39-40</v>
      </c>
      <c r="J3534" s="12" t="n">
        <f aca="false">IF(G3534="Male",VLOOKUP(H3534,'Shoe size conversion table'!$B$6:$D$22,3),VLOOKUP(H3534,'Shoe size conversion table'!$J$6:$L$22,3))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MONTH(C3534:C18501)</f>
        <v>3</v>
      </c>
      <c r="O3534" s="8" t="n">
        <f aca="false">K3534*(1-L3534)</f>
        <v>99.5</v>
      </c>
    </row>
    <row r="3535" customFormat="false" ht="11.4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IF(G3535="Male",VLOOKUP(H3535,'Shoe size conversion table'!$B$6:$D$22,2),VLOOKUP(H3535,'Shoe size conversion table'!$J$6:$L$22,2))</f>
        <v>42</v>
      </c>
      <c r="J3535" s="12" t="n">
        <f aca="false">IF(G3535="Male",VLOOKUP(H3535,'Shoe size conversion table'!$B$6:$D$22,3),VLOOKUP(H3535,'Shoe size conversion table'!$J$6:$L$22,3))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MONTH(C3535:C18502)</f>
        <v>3</v>
      </c>
      <c r="O3535" s="8" t="n">
        <f aca="false">K3535*(1-L3535)</f>
        <v>169</v>
      </c>
    </row>
    <row r="3536" customFormat="false" ht="11.4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IF(G3536="Male",VLOOKUP(H3536,'Shoe size conversion table'!$B$6:$D$22,2),VLOOKUP(H3536,'Shoe size conversion table'!$J$6:$L$22,2))</f>
        <v>47</v>
      </c>
      <c r="J3536" s="12" t="n">
        <f aca="false">IF(G3536="Male",VLOOKUP(H3536,'Shoe size conversion table'!$B$6:$D$22,3),VLOOKUP(H3536,'Shoe size conversion table'!$J$6:$L$22,3))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MONTH(C3536:C18503)</f>
        <v>3</v>
      </c>
      <c r="O3536" s="8" t="n">
        <f aca="false">K3536*(1-L3536)</f>
        <v>119.2</v>
      </c>
    </row>
    <row r="3537" customFormat="false" ht="11.4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IF(G3537="Male",VLOOKUP(H3537,'Shoe size conversion table'!$B$6:$D$22,2),VLOOKUP(H3537,'Shoe size conversion table'!$J$6:$L$22,2))</f>
        <v>38-39</v>
      </c>
      <c r="J3537" s="12" t="n">
        <f aca="false">IF(G3537="Male",VLOOKUP(H3537,'Shoe size conversion table'!$B$6:$D$22,3),VLOOKUP(H3537,'Shoe size conversion table'!$J$6:$L$22,3))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MONTH(C3537:C18504)</f>
        <v>3</v>
      </c>
      <c r="O3537" s="8" t="n">
        <f aca="false">K3537*(1-L3537)</f>
        <v>119.2</v>
      </c>
    </row>
    <row r="3538" customFormat="false" ht="11.4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IF(G3538="Male",VLOOKUP(H3538,'Shoe size conversion table'!$B$6:$D$22,2),VLOOKUP(H3538,'Shoe size conversion table'!$J$6:$L$22,2))</f>
        <v>42-43</v>
      </c>
      <c r="J3538" s="12" t="n">
        <f aca="false">IF(G3538="Male",VLOOKUP(H3538,'Shoe size conversion table'!$B$6:$D$22,3),VLOOKUP(H3538,'Shoe size conversion table'!$J$6:$L$22,3))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MONTH(C3538:C18505)</f>
        <v>3</v>
      </c>
      <c r="O3538" s="8" t="n">
        <f aca="false">K3538*(1-L3538)</f>
        <v>199</v>
      </c>
    </row>
    <row r="3539" customFormat="false" ht="11.4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IF(G3539="Male",VLOOKUP(H3539,'Shoe size conversion table'!$B$6:$D$22,2),VLOOKUP(H3539,'Shoe size conversion table'!$J$6:$L$22,2))</f>
        <v>42</v>
      </c>
      <c r="J3539" s="12" t="n">
        <f aca="false">IF(G3539="Male",VLOOKUP(H3539,'Shoe size conversion table'!$B$6:$D$22,3),VLOOKUP(H3539,'Shoe size conversion table'!$J$6:$L$22,3))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MONTH(C3539:C18506)</f>
        <v>3</v>
      </c>
      <c r="O3539" s="8" t="n">
        <f aca="false">K3539*(1-L3539)</f>
        <v>199</v>
      </c>
    </row>
    <row r="3540" customFormat="false" ht="11.4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IF(G3540="Male",VLOOKUP(H3540,'Shoe size conversion table'!$B$6:$D$22,2),VLOOKUP(H3540,'Shoe size conversion table'!$J$6:$L$22,2))</f>
        <v>44-45</v>
      </c>
      <c r="J3540" s="12" t="n">
        <f aca="false">IF(G3540="Male",VLOOKUP(H3540,'Shoe size conversion table'!$B$6:$D$22,3),VLOOKUP(H3540,'Shoe size conversion table'!$J$6:$L$22,3))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MONTH(C3540:C18507)</f>
        <v>3</v>
      </c>
      <c r="O3540" s="8" t="n">
        <f aca="false">K3540*(1-L3540)</f>
        <v>111.2</v>
      </c>
    </row>
    <row r="3541" customFormat="false" ht="11.4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IF(G3541="Male",VLOOKUP(H3541,'Shoe size conversion table'!$B$6:$D$22,2),VLOOKUP(H3541,'Shoe size conversion table'!$J$6:$L$22,2))</f>
        <v>38</v>
      </c>
      <c r="J3541" s="12" t="n">
        <f aca="false">IF(G3541="Male",VLOOKUP(H3541,'Shoe size conversion table'!$B$6:$D$22,3),VLOOKUP(H3541,'Shoe size conversion table'!$J$6:$L$22,3))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MONTH(C3541:C18508)</f>
        <v>3</v>
      </c>
      <c r="O3541" s="8" t="n">
        <f aca="false">K3541*(1-L3541)</f>
        <v>159.2</v>
      </c>
    </row>
    <row r="3542" customFormat="false" ht="11.4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IF(G3542="Male",VLOOKUP(H3542,'Shoe size conversion table'!$B$6:$D$22,2),VLOOKUP(H3542,'Shoe size conversion table'!$J$6:$L$22,2))</f>
        <v>37-38</v>
      </c>
      <c r="J3542" s="12" t="n">
        <f aca="false">IF(G3542="Male",VLOOKUP(H3542,'Shoe size conversion table'!$B$6:$D$22,3),VLOOKUP(H3542,'Shoe size conversion table'!$J$6:$L$22,3))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MONTH(C3542:C18509)</f>
        <v>3</v>
      </c>
      <c r="O3542" s="8" t="n">
        <f aca="false">K3542*(1-L3542)</f>
        <v>170.1</v>
      </c>
    </row>
    <row r="3543" customFormat="false" ht="11.4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IF(G3543="Male",VLOOKUP(H3543,'Shoe size conversion table'!$B$6:$D$22,2),VLOOKUP(H3543,'Shoe size conversion table'!$J$6:$L$22,2))</f>
        <v>42-43</v>
      </c>
      <c r="J3543" s="12" t="n">
        <f aca="false">IF(G3543="Male",VLOOKUP(H3543,'Shoe size conversion table'!$B$6:$D$22,3),VLOOKUP(H3543,'Shoe size conversion table'!$J$6:$L$22,3))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MONTH(C3543:C18510)</f>
        <v>3</v>
      </c>
      <c r="O3543" s="8" t="n">
        <f aca="false">K3543*(1-L3543)</f>
        <v>159</v>
      </c>
    </row>
    <row r="3544" customFormat="false" ht="11.4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IF(G3544="Male",VLOOKUP(H3544,'Shoe size conversion table'!$B$6:$D$22,2),VLOOKUP(H3544,'Shoe size conversion table'!$J$6:$L$22,2))</f>
        <v>38</v>
      </c>
      <c r="J3544" s="12" t="n">
        <f aca="false">IF(G3544="Male",VLOOKUP(H3544,'Shoe size conversion table'!$B$6:$D$22,3),VLOOKUP(H3544,'Shoe size conversion table'!$J$6:$L$22,3))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MONTH(C3544:C18511)</f>
        <v>3</v>
      </c>
      <c r="O3544" s="8" t="n">
        <f aca="false">K3544*(1-L3544)</f>
        <v>179</v>
      </c>
    </row>
    <row r="3545" customFormat="false" ht="11.4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IF(G3545="Male",VLOOKUP(H3545,'Shoe size conversion table'!$B$6:$D$22,2),VLOOKUP(H3545,'Shoe size conversion table'!$J$6:$L$22,2))</f>
        <v>40</v>
      </c>
      <c r="J3545" s="12" t="n">
        <f aca="false">IF(G3545="Male",VLOOKUP(H3545,'Shoe size conversion table'!$B$6:$D$22,3),VLOOKUP(H3545,'Shoe size conversion table'!$J$6:$L$22,3))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MONTH(C3545:C18512)</f>
        <v>3</v>
      </c>
      <c r="O3545" s="8" t="n">
        <f aca="false">K3545*(1-L3545)</f>
        <v>111.2</v>
      </c>
    </row>
    <row r="3546" customFormat="false" ht="11.4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IF(G3546="Male",VLOOKUP(H3546,'Shoe size conversion table'!$B$6:$D$22,2),VLOOKUP(H3546,'Shoe size conversion table'!$J$6:$L$22,2))</f>
        <v>42-43</v>
      </c>
      <c r="J3546" s="12" t="n">
        <f aca="false">IF(G3546="Male",VLOOKUP(H3546,'Shoe size conversion table'!$B$6:$D$22,3),VLOOKUP(H3546,'Shoe size conversion table'!$J$6:$L$22,3))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MONTH(C3546:C18513)</f>
        <v>3</v>
      </c>
      <c r="O3546" s="8" t="n">
        <f aca="false">K3546*(1-L3546)</f>
        <v>159.2</v>
      </c>
    </row>
    <row r="3547" customFormat="false" ht="11.4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IF(G3547="Male",VLOOKUP(H3547,'Shoe size conversion table'!$B$6:$D$22,2),VLOOKUP(H3547,'Shoe size conversion table'!$J$6:$L$22,2))</f>
        <v>42-43</v>
      </c>
      <c r="J3547" s="12" t="n">
        <f aca="false">IF(G3547="Male",VLOOKUP(H3547,'Shoe size conversion table'!$B$6:$D$22,3),VLOOKUP(H3547,'Shoe size conversion table'!$J$6:$L$22,3))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MONTH(C3547:C18514)</f>
        <v>3</v>
      </c>
      <c r="O3547" s="8" t="n">
        <f aca="false">K3547*(1-L3547)</f>
        <v>139.3</v>
      </c>
    </row>
    <row r="3548" customFormat="false" ht="11.4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IF(G3548="Male",VLOOKUP(H3548,'Shoe size conversion table'!$B$6:$D$22,2),VLOOKUP(H3548,'Shoe size conversion table'!$J$6:$L$22,2))</f>
        <v>42-43</v>
      </c>
      <c r="J3548" s="12" t="n">
        <f aca="false">IF(G3548="Male",VLOOKUP(H3548,'Shoe size conversion table'!$B$6:$D$22,3),VLOOKUP(H3548,'Shoe size conversion table'!$J$6:$L$22,3))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MONTH(C3548:C18515)</f>
        <v>3</v>
      </c>
      <c r="O3548" s="8" t="n">
        <f aca="false">K3548*(1-L3548)</f>
        <v>134.1</v>
      </c>
    </row>
    <row r="3549" customFormat="false" ht="11.4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IF(G3549="Male",VLOOKUP(H3549,'Shoe size conversion table'!$B$6:$D$22,2),VLOOKUP(H3549,'Shoe size conversion table'!$J$6:$L$22,2))</f>
        <v>42</v>
      </c>
      <c r="J3549" s="12" t="n">
        <f aca="false">IF(G3549="Male",VLOOKUP(H3549,'Shoe size conversion table'!$B$6:$D$22,3),VLOOKUP(H3549,'Shoe size conversion table'!$J$6:$L$22,3))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MONTH(C3549:C18516)</f>
        <v>3</v>
      </c>
      <c r="O3549" s="8" t="n">
        <f aca="false">K3549*(1-L3549)</f>
        <v>116.1</v>
      </c>
    </row>
    <row r="3550" customFormat="false" ht="11.4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IF(G3550="Male",VLOOKUP(H3550,'Shoe size conversion table'!$B$6:$D$22,2),VLOOKUP(H3550,'Shoe size conversion table'!$J$6:$L$22,2))</f>
        <v>37-38</v>
      </c>
      <c r="J3550" s="12" t="n">
        <f aca="false">IF(G3550="Male",VLOOKUP(H3550,'Shoe size conversion table'!$B$6:$D$22,3),VLOOKUP(H3550,'Shoe size conversion table'!$J$6:$L$22,3))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MONTH(C3550:C18517)</f>
        <v>3</v>
      </c>
      <c r="O3550" s="8" t="n">
        <f aca="false">K3550*(1-L3550)</f>
        <v>199</v>
      </c>
    </row>
    <row r="3551" customFormat="false" ht="11.4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IF(G3551="Male",VLOOKUP(H3551,'Shoe size conversion table'!$B$6:$D$22,2),VLOOKUP(H3551,'Shoe size conversion table'!$J$6:$L$22,2))</f>
        <v>41</v>
      </c>
      <c r="J3551" s="12" t="n">
        <f aca="false">IF(G3551="Male",VLOOKUP(H3551,'Shoe size conversion table'!$B$6:$D$22,3),VLOOKUP(H3551,'Shoe size conversion table'!$J$6:$L$22,3))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MONTH(C3551:C18518)</f>
        <v>3</v>
      </c>
      <c r="O3551" s="8" t="n">
        <f aca="false">K3551*(1-L3551)</f>
        <v>169</v>
      </c>
    </row>
    <row r="3552" customFormat="false" ht="11.4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IF(G3552="Male",VLOOKUP(H3552,'Shoe size conversion table'!$B$6:$D$22,2),VLOOKUP(H3552,'Shoe size conversion table'!$J$6:$L$22,2))</f>
        <v>42-43</v>
      </c>
      <c r="J3552" s="12" t="n">
        <f aca="false">IF(G3552="Male",VLOOKUP(H3552,'Shoe size conversion table'!$B$6:$D$22,3),VLOOKUP(H3552,'Shoe size conversion table'!$J$6:$L$22,3))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MONTH(C3552:C18519)</f>
        <v>3</v>
      </c>
      <c r="O3552" s="8" t="n">
        <f aca="false">K3552*(1-L3552)</f>
        <v>69.5</v>
      </c>
    </row>
    <row r="3553" customFormat="false" ht="11.4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IF(G3553="Male",VLOOKUP(H3553,'Shoe size conversion table'!$B$6:$D$22,2),VLOOKUP(H3553,'Shoe size conversion table'!$J$6:$L$22,2))</f>
        <v>41</v>
      </c>
      <c r="J3553" s="12" t="n">
        <f aca="false">IF(G3553="Male",VLOOKUP(H3553,'Shoe size conversion table'!$B$6:$D$22,3),VLOOKUP(H3553,'Shoe size conversion table'!$J$6:$L$22,3))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MONTH(C3553:C18520)</f>
        <v>3</v>
      </c>
      <c r="O3553" s="8" t="n">
        <f aca="false">K3553*(1-L3553)</f>
        <v>127.2</v>
      </c>
    </row>
    <row r="3554" customFormat="false" ht="11.4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IF(G3554="Male",VLOOKUP(H3554,'Shoe size conversion table'!$B$6:$D$22,2),VLOOKUP(H3554,'Shoe size conversion table'!$J$6:$L$22,2))</f>
        <v>38-39</v>
      </c>
      <c r="J3554" s="12" t="n">
        <f aca="false">IF(G3554="Male",VLOOKUP(H3554,'Shoe size conversion table'!$B$6:$D$22,3),VLOOKUP(H3554,'Shoe size conversion table'!$J$6:$L$22,3))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MONTH(C3554:C18521)</f>
        <v>3</v>
      </c>
      <c r="O3554" s="8" t="n">
        <f aca="false">K3554*(1-L3554)</f>
        <v>179.1</v>
      </c>
    </row>
    <row r="3555" customFormat="false" ht="11.4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IF(G3555="Male",VLOOKUP(H3555,'Shoe size conversion table'!$B$6:$D$22,2),VLOOKUP(H3555,'Shoe size conversion table'!$J$6:$L$22,2))</f>
        <v>39-40</v>
      </c>
      <c r="J3555" s="12" t="n">
        <f aca="false">IF(G3555="Male",VLOOKUP(H3555,'Shoe size conversion table'!$B$6:$D$22,3),VLOOKUP(H3555,'Shoe size conversion table'!$J$6:$L$22,3))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MONTH(C3555:C18522)</f>
        <v>3</v>
      </c>
      <c r="O3555" s="8" t="n">
        <f aca="false">K3555*(1-L3555)</f>
        <v>94.5</v>
      </c>
    </row>
    <row r="3556" customFormat="false" ht="11.4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IF(G3556="Male",VLOOKUP(H3556,'Shoe size conversion table'!$B$6:$D$22,2),VLOOKUP(H3556,'Shoe size conversion table'!$J$6:$L$22,2))</f>
        <v>44-45</v>
      </c>
      <c r="J3556" s="12" t="n">
        <f aca="false">IF(G3556="Male",VLOOKUP(H3556,'Shoe size conversion table'!$B$6:$D$22,3),VLOOKUP(H3556,'Shoe size conversion table'!$J$6:$L$22,3))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MONTH(C3556:C18523)</f>
        <v>3</v>
      </c>
      <c r="O3556" s="8" t="n">
        <f aca="false">K3556*(1-L3556)</f>
        <v>169</v>
      </c>
    </row>
    <row r="3557" customFormat="false" ht="11.4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IF(G3557="Male",VLOOKUP(H3557,'Shoe size conversion table'!$B$6:$D$22,2),VLOOKUP(H3557,'Shoe size conversion table'!$J$6:$L$22,2))</f>
        <v>43-44</v>
      </c>
      <c r="J3557" s="12" t="n">
        <f aca="false">IF(G3557="Male",VLOOKUP(H3557,'Shoe size conversion table'!$B$6:$D$22,3),VLOOKUP(H3557,'Shoe size conversion table'!$J$6:$L$22,3))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MONTH(C3557:C18524)</f>
        <v>3</v>
      </c>
      <c r="O3557" s="8" t="n">
        <f aca="false">K3557*(1-L3557)</f>
        <v>189</v>
      </c>
    </row>
    <row r="3558" customFormat="false" ht="11.4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IF(G3558="Male",VLOOKUP(H3558,'Shoe size conversion table'!$B$6:$D$22,2),VLOOKUP(H3558,'Shoe size conversion table'!$J$6:$L$22,2))</f>
        <v>42</v>
      </c>
      <c r="J3558" s="12" t="n">
        <f aca="false">IF(G3558="Male",VLOOKUP(H3558,'Shoe size conversion table'!$B$6:$D$22,3),VLOOKUP(H3558,'Shoe size conversion table'!$J$6:$L$22,3))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MONTH(C3558:C18525)</f>
        <v>3</v>
      </c>
      <c r="O3558" s="8" t="n">
        <f aca="false">K3558*(1-L3558)</f>
        <v>159.2</v>
      </c>
    </row>
    <row r="3559" customFormat="false" ht="11.4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IF(G3559="Male",VLOOKUP(H3559,'Shoe size conversion table'!$B$6:$D$22,2),VLOOKUP(H3559,'Shoe size conversion table'!$J$6:$L$22,2))</f>
        <v>41</v>
      </c>
      <c r="J3559" s="12" t="n">
        <f aca="false">IF(G3559="Male",VLOOKUP(H3559,'Shoe size conversion table'!$B$6:$D$22,3),VLOOKUP(H3559,'Shoe size conversion table'!$J$6:$L$22,3))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MONTH(C3559:C18526)</f>
        <v>3</v>
      </c>
      <c r="O3559" s="8" t="n">
        <f aca="false">K3559*(1-L3559)</f>
        <v>139</v>
      </c>
    </row>
    <row r="3560" customFormat="false" ht="11.4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IF(G3560="Male",VLOOKUP(H3560,'Shoe size conversion table'!$B$6:$D$22,2),VLOOKUP(H3560,'Shoe size conversion table'!$J$6:$L$22,2))</f>
        <v>39-40</v>
      </c>
      <c r="J3560" s="12" t="n">
        <f aca="false">IF(G3560="Male",VLOOKUP(H3560,'Shoe size conversion table'!$B$6:$D$22,3),VLOOKUP(H3560,'Shoe size conversion table'!$J$6:$L$22,3))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MONTH(C3560:C18527)</f>
        <v>3</v>
      </c>
      <c r="O3560" s="8" t="n">
        <f aca="false">K3560*(1-L3560)</f>
        <v>189</v>
      </c>
    </row>
    <row r="3561" customFormat="false" ht="11.4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IF(G3561="Male",VLOOKUP(H3561,'Shoe size conversion table'!$B$6:$D$22,2),VLOOKUP(H3561,'Shoe size conversion table'!$J$6:$L$22,2))</f>
        <v>39</v>
      </c>
      <c r="J3561" s="12" t="n">
        <f aca="false">IF(G3561="Male",VLOOKUP(H3561,'Shoe size conversion table'!$B$6:$D$22,3),VLOOKUP(H3561,'Shoe size conversion table'!$J$6:$L$22,3))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MONTH(C3561:C18528)</f>
        <v>3</v>
      </c>
      <c r="O3561" s="8" t="n">
        <f aca="false">K3561*(1-L3561)</f>
        <v>111.3</v>
      </c>
    </row>
    <row r="3562" customFormat="false" ht="11.4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IF(G3562="Male",VLOOKUP(H3562,'Shoe size conversion table'!$B$6:$D$22,2),VLOOKUP(H3562,'Shoe size conversion table'!$J$6:$L$22,2))</f>
        <v>39-40</v>
      </c>
      <c r="J3562" s="12" t="n">
        <f aca="false">IF(G3562="Male",VLOOKUP(H3562,'Shoe size conversion table'!$B$6:$D$22,3),VLOOKUP(H3562,'Shoe size conversion table'!$J$6:$L$22,3))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MONTH(C3562:C18529)</f>
        <v>3</v>
      </c>
      <c r="O3562" s="8" t="n">
        <f aca="false">K3562*(1-L3562)</f>
        <v>99.5</v>
      </c>
    </row>
    <row r="3563" customFormat="false" ht="11.4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IF(G3563="Male",VLOOKUP(H3563,'Shoe size conversion table'!$B$6:$D$22,2),VLOOKUP(H3563,'Shoe size conversion table'!$J$6:$L$22,2))</f>
        <v>38-39</v>
      </c>
      <c r="J3563" s="12" t="n">
        <f aca="false">IF(G3563="Male",VLOOKUP(H3563,'Shoe size conversion table'!$B$6:$D$22,3),VLOOKUP(H3563,'Shoe size conversion table'!$J$6:$L$22,3))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MONTH(C3563:C18530)</f>
        <v>3</v>
      </c>
      <c r="O3563" s="8" t="n">
        <f aca="false">K3563*(1-L3563)</f>
        <v>189</v>
      </c>
    </row>
    <row r="3564" customFormat="false" ht="11.4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IF(G3564="Male",VLOOKUP(H3564,'Shoe size conversion table'!$B$6:$D$22,2),VLOOKUP(H3564,'Shoe size conversion table'!$J$6:$L$22,2))</f>
        <v>37-38</v>
      </c>
      <c r="J3564" s="12" t="n">
        <f aca="false">IF(G3564="Male",VLOOKUP(H3564,'Shoe size conversion table'!$B$6:$D$22,3),VLOOKUP(H3564,'Shoe size conversion table'!$J$6:$L$22,3))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MONTH(C3564:C18531)</f>
        <v>3</v>
      </c>
      <c r="O3564" s="8" t="n">
        <f aca="false">K3564*(1-L3564)</f>
        <v>152.1</v>
      </c>
    </row>
    <row r="3565" customFormat="false" ht="11.4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IF(G3565="Male",VLOOKUP(H3565,'Shoe size conversion table'!$B$6:$D$22,2),VLOOKUP(H3565,'Shoe size conversion table'!$J$6:$L$22,2))</f>
        <v>44</v>
      </c>
      <c r="J3565" s="12" t="n">
        <f aca="false">IF(G3565="Male",VLOOKUP(H3565,'Shoe size conversion table'!$B$6:$D$22,3),VLOOKUP(H3565,'Shoe size conversion table'!$J$6:$L$22,3))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MONTH(C3565:C18532)</f>
        <v>3</v>
      </c>
      <c r="O3565" s="8" t="n">
        <f aca="false">K3565*(1-L3565)</f>
        <v>179</v>
      </c>
    </row>
    <row r="3566" customFormat="false" ht="11.4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IF(G3566="Male",VLOOKUP(H3566,'Shoe size conversion table'!$B$6:$D$22,2),VLOOKUP(H3566,'Shoe size conversion table'!$J$6:$L$22,2))</f>
        <v>42</v>
      </c>
      <c r="J3566" s="12" t="n">
        <f aca="false">IF(G3566="Male",VLOOKUP(H3566,'Shoe size conversion table'!$B$6:$D$22,3),VLOOKUP(H3566,'Shoe size conversion table'!$J$6:$L$22,3))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MONTH(C3566:C18533)</f>
        <v>3</v>
      </c>
      <c r="O3566" s="8" t="n">
        <f aca="false">K3566*(1-L3566)</f>
        <v>139</v>
      </c>
    </row>
    <row r="3567" customFormat="false" ht="11.4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IF(G3567="Male",VLOOKUP(H3567,'Shoe size conversion table'!$B$6:$D$22,2),VLOOKUP(H3567,'Shoe size conversion table'!$J$6:$L$22,2))</f>
        <v>43</v>
      </c>
      <c r="J3567" s="12" t="n">
        <f aca="false">IF(G3567="Male",VLOOKUP(H3567,'Shoe size conversion table'!$B$6:$D$22,3),VLOOKUP(H3567,'Shoe size conversion table'!$J$6:$L$22,3))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MONTH(C3567:C18534)</f>
        <v>3</v>
      </c>
      <c r="O3567" s="8" t="n">
        <f aca="false">K3567*(1-L3567)</f>
        <v>179</v>
      </c>
    </row>
    <row r="3568" customFormat="false" ht="11.4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IF(G3568="Male",VLOOKUP(H3568,'Shoe size conversion table'!$B$6:$D$22,2),VLOOKUP(H3568,'Shoe size conversion table'!$J$6:$L$22,2))</f>
        <v>43-44</v>
      </c>
      <c r="J3568" s="12" t="n">
        <f aca="false">IF(G3568="Male",VLOOKUP(H3568,'Shoe size conversion table'!$B$6:$D$22,3),VLOOKUP(H3568,'Shoe size conversion table'!$J$6:$L$22,3))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MONTH(C3568:C18535)</f>
        <v>3</v>
      </c>
      <c r="O3568" s="8" t="n">
        <f aca="false">K3568*(1-L3568)</f>
        <v>179.1</v>
      </c>
    </row>
    <row r="3569" customFormat="false" ht="11.4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IF(G3569="Male",VLOOKUP(H3569,'Shoe size conversion table'!$B$6:$D$22,2),VLOOKUP(H3569,'Shoe size conversion table'!$J$6:$L$22,2))</f>
        <v>43-44</v>
      </c>
      <c r="J3569" s="12" t="n">
        <f aca="false">IF(G3569="Male",VLOOKUP(H3569,'Shoe size conversion table'!$B$6:$D$22,3),VLOOKUP(H3569,'Shoe size conversion table'!$J$6:$L$22,3))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MONTH(C3569:C18536)</f>
        <v>3</v>
      </c>
      <c r="O3569" s="8" t="n">
        <f aca="false">K3569*(1-L3569)</f>
        <v>127.2</v>
      </c>
    </row>
    <row r="3570" customFormat="false" ht="11.4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IF(G3570="Male",VLOOKUP(H3570,'Shoe size conversion table'!$B$6:$D$22,2),VLOOKUP(H3570,'Shoe size conversion table'!$J$6:$L$22,2))</f>
        <v>42</v>
      </c>
      <c r="J3570" s="12" t="n">
        <f aca="false">IF(G3570="Male",VLOOKUP(H3570,'Shoe size conversion table'!$B$6:$D$22,3),VLOOKUP(H3570,'Shoe size conversion table'!$J$6:$L$22,3))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MONTH(C3570:C18537)</f>
        <v>3</v>
      </c>
      <c r="O3570" s="8" t="n">
        <f aca="false">K3570*(1-L3570)</f>
        <v>199</v>
      </c>
    </row>
    <row r="3571" customFormat="false" ht="11.4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IF(G3571="Male",VLOOKUP(H3571,'Shoe size conversion table'!$B$6:$D$22,2),VLOOKUP(H3571,'Shoe size conversion table'!$J$6:$L$22,2))</f>
        <v>38</v>
      </c>
      <c r="J3571" s="12" t="n">
        <f aca="false">IF(G3571="Male",VLOOKUP(H3571,'Shoe size conversion table'!$B$6:$D$22,3),VLOOKUP(H3571,'Shoe size conversion table'!$J$6:$L$22,3))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MONTH(C3571:C18538)</f>
        <v>3</v>
      </c>
      <c r="O3571" s="8" t="n">
        <f aca="false">K3571*(1-L3571)</f>
        <v>170.1</v>
      </c>
    </row>
    <row r="3572" customFormat="false" ht="11.4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IF(G3572="Male",VLOOKUP(H3572,'Shoe size conversion table'!$B$6:$D$22,2),VLOOKUP(H3572,'Shoe size conversion table'!$J$6:$L$22,2))</f>
        <v>40</v>
      </c>
      <c r="J3572" s="12" t="n">
        <f aca="false">IF(G3572="Male",VLOOKUP(H3572,'Shoe size conversion table'!$B$6:$D$22,3),VLOOKUP(H3572,'Shoe size conversion table'!$J$6:$L$22,3))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MONTH(C3572:C18539)</f>
        <v>3</v>
      </c>
      <c r="O3572" s="8" t="n">
        <f aca="false">K3572*(1-L3572)</f>
        <v>199</v>
      </c>
    </row>
    <row r="3573" customFormat="false" ht="11.4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IF(G3573="Male",VLOOKUP(H3573,'Shoe size conversion table'!$B$6:$D$22,2),VLOOKUP(H3573,'Shoe size conversion table'!$J$6:$L$22,2))</f>
        <v>38-39</v>
      </c>
      <c r="J3573" s="12" t="n">
        <f aca="false">IF(G3573="Male",VLOOKUP(H3573,'Shoe size conversion table'!$B$6:$D$22,3),VLOOKUP(H3573,'Shoe size conversion table'!$J$6:$L$22,3))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MONTH(C3573:C18540)</f>
        <v>3</v>
      </c>
      <c r="O3573" s="8" t="n">
        <f aca="false">K3573*(1-L3573)</f>
        <v>99.5</v>
      </c>
    </row>
    <row r="3574" customFormat="false" ht="11.4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IF(G3574="Male",VLOOKUP(H3574,'Shoe size conversion table'!$B$6:$D$22,2),VLOOKUP(H3574,'Shoe size conversion table'!$J$6:$L$22,2))</f>
        <v>43</v>
      </c>
      <c r="J3574" s="12" t="n">
        <f aca="false">IF(G3574="Male",VLOOKUP(H3574,'Shoe size conversion table'!$B$6:$D$22,3),VLOOKUP(H3574,'Shoe size conversion table'!$J$6:$L$22,3))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MONTH(C3574:C18541)</f>
        <v>3</v>
      </c>
      <c r="O3574" s="8" t="n">
        <f aca="false">K3574*(1-L3574)</f>
        <v>64.5</v>
      </c>
    </row>
    <row r="3575" customFormat="false" ht="11.4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IF(G3575="Male",VLOOKUP(H3575,'Shoe size conversion table'!$B$6:$D$22,2),VLOOKUP(H3575,'Shoe size conversion table'!$J$6:$L$22,2))</f>
        <v>42-43</v>
      </c>
      <c r="J3575" s="12" t="n">
        <f aca="false">IF(G3575="Male",VLOOKUP(H3575,'Shoe size conversion table'!$B$6:$D$22,3),VLOOKUP(H3575,'Shoe size conversion table'!$J$6:$L$22,3))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MONTH(C3575:C18542)</f>
        <v>3</v>
      </c>
      <c r="O3575" s="8" t="n">
        <f aca="false">K3575*(1-L3575)</f>
        <v>149</v>
      </c>
    </row>
    <row r="3576" customFormat="false" ht="11.4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IF(G3576="Male",VLOOKUP(H3576,'Shoe size conversion table'!$B$6:$D$22,2),VLOOKUP(H3576,'Shoe size conversion table'!$J$6:$L$22,2))</f>
        <v>38-39</v>
      </c>
      <c r="J3576" s="12" t="n">
        <f aca="false">IF(G3576="Male",VLOOKUP(H3576,'Shoe size conversion table'!$B$6:$D$22,3),VLOOKUP(H3576,'Shoe size conversion table'!$J$6:$L$22,3))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MONTH(C3576:C18543)</f>
        <v>3</v>
      </c>
      <c r="O3576" s="8" t="n">
        <f aca="false">K3576*(1-L3576)</f>
        <v>179</v>
      </c>
    </row>
    <row r="3577" customFormat="false" ht="11.4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IF(G3577="Male",VLOOKUP(H3577,'Shoe size conversion table'!$B$6:$D$22,2),VLOOKUP(H3577,'Shoe size conversion table'!$J$6:$L$22,2))</f>
        <v>42-43</v>
      </c>
      <c r="J3577" s="12" t="n">
        <f aca="false">IF(G3577="Male",VLOOKUP(H3577,'Shoe size conversion table'!$B$6:$D$22,3),VLOOKUP(H3577,'Shoe size conversion table'!$J$6:$L$22,3))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MONTH(C3577:C18544)</f>
        <v>3</v>
      </c>
      <c r="O3577" s="8" t="n">
        <f aca="false">K3577*(1-L3577)</f>
        <v>179.1</v>
      </c>
    </row>
    <row r="3578" customFormat="false" ht="11.4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IF(G3578="Male",VLOOKUP(H3578,'Shoe size conversion table'!$B$6:$D$22,2),VLOOKUP(H3578,'Shoe size conversion table'!$J$6:$L$22,2))</f>
        <v>42</v>
      </c>
      <c r="J3578" s="12" t="n">
        <f aca="false">IF(G3578="Male",VLOOKUP(H3578,'Shoe size conversion table'!$B$6:$D$22,3),VLOOKUP(H3578,'Shoe size conversion table'!$J$6:$L$22,3))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MONTH(C3578:C18545)</f>
        <v>3</v>
      </c>
      <c r="O3578" s="8" t="n">
        <f aca="false">K3578*(1-L3578)</f>
        <v>125.1</v>
      </c>
    </row>
    <row r="3579" customFormat="false" ht="11.4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IF(G3579="Male",VLOOKUP(H3579,'Shoe size conversion table'!$B$6:$D$22,2),VLOOKUP(H3579,'Shoe size conversion table'!$J$6:$L$22,2))</f>
        <v>46</v>
      </c>
      <c r="J3579" s="12" t="n">
        <f aca="false">IF(G3579="Male",VLOOKUP(H3579,'Shoe size conversion table'!$B$6:$D$22,3),VLOOKUP(H3579,'Shoe size conversion table'!$J$6:$L$22,3))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MONTH(C3579:C18546)</f>
        <v>3</v>
      </c>
      <c r="O3579" s="8" t="n">
        <f aca="false">K3579*(1-L3579)</f>
        <v>97.3</v>
      </c>
    </row>
    <row r="3580" customFormat="false" ht="11.4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IF(G3580="Male",VLOOKUP(H3580,'Shoe size conversion table'!$B$6:$D$22,2),VLOOKUP(H3580,'Shoe size conversion table'!$J$6:$L$22,2))</f>
        <v>43</v>
      </c>
      <c r="J3580" s="12" t="n">
        <f aca="false">IF(G3580="Male",VLOOKUP(H3580,'Shoe size conversion table'!$B$6:$D$22,3),VLOOKUP(H3580,'Shoe size conversion table'!$J$6:$L$22,3))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MONTH(C3580:C18547)</f>
        <v>3</v>
      </c>
      <c r="O3580" s="8" t="n">
        <f aca="false">K3580*(1-L3580)</f>
        <v>139</v>
      </c>
    </row>
    <row r="3581" customFormat="false" ht="11.4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IF(G3581="Male",VLOOKUP(H3581,'Shoe size conversion table'!$B$6:$D$22,2),VLOOKUP(H3581,'Shoe size conversion table'!$J$6:$L$22,2))</f>
        <v>42-43</v>
      </c>
      <c r="J3581" s="12" t="n">
        <f aca="false">IF(G3581="Male",VLOOKUP(H3581,'Shoe size conversion table'!$B$6:$D$22,3),VLOOKUP(H3581,'Shoe size conversion table'!$J$6:$L$22,3))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MONTH(C3581:C18548)</f>
        <v>3</v>
      </c>
      <c r="O3581" s="8" t="n">
        <f aca="false">K3581*(1-L3581)</f>
        <v>159.2</v>
      </c>
    </row>
    <row r="3582" customFormat="false" ht="11.4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IF(G3582="Male",VLOOKUP(H3582,'Shoe size conversion table'!$B$6:$D$22,2),VLOOKUP(H3582,'Shoe size conversion table'!$J$6:$L$22,2))</f>
        <v>38</v>
      </c>
      <c r="J3582" s="12" t="n">
        <f aca="false">IF(G3582="Male",VLOOKUP(H3582,'Shoe size conversion table'!$B$6:$D$22,3),VLOOKUP(H3582,'Shoe size conversion table'!$J$6:$L$22,3))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MONTH(C3582:C18549)</f>
        <v>3</v>
      </c>
      <c r="O3582" s="8" t="n">
        <f aca="false">K3582*(1-L3582)</f>
        <v>64.5</v>
      </c>
    </row>
    <row r="3583" customFormat="false" ht="11.4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IF(G3583="Male",VLOOKUP(H3583,'Shoe size conversion table'!$B$6:$D$22,2),VLOOKUP(H3583,'Shoe size conversion table'!$J$6:$L$22,2))</f>
        <v>43-44</v>
      </c>
      <c r="J3583" s="12" t="n">
        <f aca="false">IF(G3583="Male",VLOOKUP(H3583,'Shoe size conversion table'!$B$6:$D$22,3),VLOOKUP(H3583,'Shoe size conversion table'!$J$6:$L$22,3))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MONTH(C3583:C18550)</f>
        <v>3</v>
      </c>
      <c r="O3583" s="8" t="n">
        <f aca="false">K3583*(1-L3583)</f>
        <v>149</v>
      </c>
    </row>
    <row r="3584" customFormat="false" ht="11.4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IF(G3584="Male",VLOOKUP(H3584,'Shoe size conversion table'!$B$6:$D$22,2),VLOOKUP(H3584,'Shoe size conversion table'!$J$6:$L$22,2))</f>
        <v>40</v>
      </c>
      <c r="J3584" s="12" t="n">
        <f aca="false">IF(G3584="Male",VLOOKUP(H3584,'Shoe size conversion table'!$B$6:$D$22,3),VLOOKUP(H3584,'Shoe size conversion table'!$J$6:$L$22,3))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MONTH(C3584:C18551)</f>
        <v>3</v>
      </c>
      <c r="O3584" s="8" t="n">
        <f aca="false">K3584*(1-L3584)</f>
        <v>189</v>
      </c>
    </row>
    <row r="3585" customFormat="false" ht="11.4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IF(G3585="Male",VLOOKUP(H3585,'Shoe size conversion table'!$B$6:$D$22,2),VLOOKUP(H3585,'Shoe size conversion table'!$J$6:$L$22,2))</f>
        <v>43-44</v>
      </c>
      <c r="J3585" s="12" t="n">
        <f aca="false">IF(G3585="Male",VLOOKUP(H3585,'Shoe size conversion table'!$B$6:$D$22,3),VLOOKUP(H3585,'Shoe size conversion table'!$J$6:$L$22,3))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MONTH(C3585:C18552)</f>
        <v>3</v>
      </c>
      <c r="O3585" s="8" t="n">
        <f aca="false">K3585*(1-L3585)</f>
        <v>139.3</v>
      </c>
    </row>
    <row r="3586" customFormat="false" ht="11.4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IF(G3586="Male",VLOOKUP(H3586,'Shoe size conversion table'!$B$6:$D$22,2),VLOOKUP(H3586,'Shoe size conversion table'!$J$6:$L$22,2))</f>
        <v>42</v>
      </c>
      <c r="J3586" s="12" t="n">
        <f aca="false">IF(G3586="Male",VLOOKUP(H3586,'Shoe size conversion table'!$B$6:$D$22,3),VLOOKUP(H3586,'Shoe size conversion table'!$J$6:$L$22,3))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MONTH(C3586:C18553)</f>
        <v>3</v>
      </c>
      <c r="O3586" s="8" t="n">
        <f aca="false">K3586*(1-L3586)</f>
        <v>159</v>
      </c>
    </row>
    <row r="3587" customFormat="false" ht="11.4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IF(G3587="Male",VLOOKUP(H3587,'Shoe size conversion table'!$B$6:$D$22,2),VLOOKUP(H3587,'Shoe size conversion table'!$J$6:$L$22,2))</f>
        <v>44</v>
      </c>
      <c r="J3587" s="12" t="n">
        <f aca="false">IF(G3587="Male",VLOOKUP(H3587,'Shoe size conversion table'!$B$6:$D$22,3),VLOOKUP(H3587,'Shoe size conversion table'!$J$6:$L$22,3))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MONTH(C3587:C18554)</f>
        <v>3</v>
      </c>
      <c r="O3587" s="8" t="n">
        <f aca="false">K3587*(1-L3587)</f>
        <v>159</v>
      </c>
    </row>
    <row r="3588" customFormat="false" ht="11.4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IF(G3588="Male",VLOOKUP(H3588,'Shoe size conversion table'!$B$6:$D$22,2),VLOOKUP(H3588,'Shoe size conversion table'!$J$6:$L$22,2))</f>
        <v>42-43</v>
      </c>
      <c r="J3588" s="12" t="n">
        <f aca="false">IF(G3588="Male",VLOOKUP(H3588,'Shoe size conversion table'!$B$6:$D$22,3),VLOOKUP(H3588,'Shoe size conversion table'!$J$6:$L$22,3))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MONTH(C3588:C18555)</f>
        <v>3</v>
      </c>
      <c r="O3588" s="8" t="n">
        <f aca="false">K3588*(1-L3588)</f>
        <v>149</v>
      </c>
    </row>
    <row r="3589" customFormat="false" ht="11.4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IF(G3589="Male",VLOOKUP(H3589,'Shoe size conversion table'!$B$6:$D$22,2),VLOOKUP(H3589,'Shoe size conversion table'!$J$6:$L$22,2))</f>
        <v>43-44</v>
      </c>
      <c r="J3589" s="12" t="n">
        <f aca="false">IF(G3589="Male",VLOOKUP(H3589,'Shoe size conversion table'!$B$6:$D$22,3),VLOOKUP(H3589,'Shoe size conversion table'!$J$6:$L$22,3))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MONTH(C3589:C18556)</f>
        <v>3</v>
      </c>
      <c r="O3589" s="8" t="n">
        <f aca="false">K3589*(1-L3589)</f>
        <v>139.3</v>
      </c>
    </row>
    <row r="3590" customFormat="false" ht="11.4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IF(G3590="Male",VLOOKUP(H3590,'Shoe size conversion table'!$B$6:$D$22,2),VLOOKUP(H3590,'Shoe size conversion table'!$J$6:$L$22,2))</f>
        <v>37</v>
      </c>
      <c r="J3590" s="12" t="n">
        <f aca="false">IF(G3590="Male",VLOOKUP(H3590,'Shoe size conversion table'!$B$6:$D$22,3),VLOOKUP(H3590,'Shoe size conversion table'!$J$6:$L$22,3))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MONTH(C3590:C18557)</f>
        <v>3</v>
      </c>
      <c r="O3590" s="8" t="n">
        <f aca="false">K3590*(1-L3590)</f>
        <v>99.5</v>
      </c>
    </row>
    <row r="3591" customFormat="false" ht="11.4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IF(G3591="Male",VLOOKUP(H3591,'Shoe size conversion table'!$B$6:$D$22,2),VLOOKUP(H3591,'Shoe size conversion table'!$J$6:$L$22,2))</f>
        <v>42-43</v>
      </c>
      <c r="J3591" s="12" t="n">
        <f aca="false">IF(G3591="Male",VLOOKUP(H3591,'Shoe size conversion table'!$B$6:$D$22,3),VLOOKUP(H3591,'Shoe size conversion table'!$J$6:$L$22,3))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MONTH(C3591:C18558)</f>
        <v>3</v>
      </c>
      <c r="O3591" s="8" t="n">
        <f aca="false">K3591*(1-L3591)</f>
        <v>159</v>
      </c>
    </row>
    <row r="3592" customFormat="false" ht="11.4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IF(G3592="Male",VLOOKUP(H3592,'Shoe size conversion table'!$B$6:$D$22,2),VLOOKUP(H3592,'Shoe size conversion table'!$J$6:$L$22,2))</f>
        <v>39</v>
      </c>
      <c r="J3592" s="12" t="n">
        <f aca="false">IF(G3592="Male",VLOOKUP(H3592,'Shoe size conversion table'!$B$6:$D$22,3),VLOOKUP(H3592,'Shoe size conversion table'!$J$6:$L$22,3))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MONTH(C3592:C18559)</f>
        <v>3</v>
      </c>
      <c r="O3592" s="8" t="n">
        <f aca="false">K3592*(1-L3592)</f>
        <v>169</v>
      </c>
    </row>
    <row r="3593" customFormat="false" ht="11.4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IF(G3593="Male",VLOOKUP(H3593,'Shoe size conversion table'!$B$6:$D$22,2),VLOOKUP(H3593,'Shoe size conversion table'!$J$6:$L$22,2))</f>
        <v>41-42</v>
      </c>
      <c r="J3593" s="12" t="n">
        <f aca="false">IF(G3593="Male",VLOOKUP(H3593,'Shoe size conversion table'!$B$6:$D$22,3),VLOOKUP(H3593,'Shoe size conversion table'!$J$6:$L$22,3))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MONTH(C3593:C18560)</f>
        <v>3</v>
      </c>
      <c r="O3593" s="8" t="n">
        <f aca="false">K3593*(1-L3593)</f>
        <v>169</v>
      </c>
    </row>
    <row r="3594" customFormat="false" ht="11.4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IF(G3594="Male",VLOOKUP(H3594,'Shoe size conversion table'!$B$6:$D$22,2),VLOOKUP(H3594,'Shoe size conversion table'!$J$6:$L$22,2))</f>
        <v>41-42</v>
      </c>
      <c r="J3594" s="12" t="n">
        <f aca="false">IF(G3594="Male",VLOOKUP(H3594,'Shoe size conversion table'!$B$6:$D$22,3),VLOOKUP(H3594,'Shoe size conversion table'!$J$6:$L$22,3))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MONTH(C3594:C18561)</f>
        <v>3</v>
      </c>
      <c r="O3594" s="8" t="n">
        <f aca="false">K3594*(1-L3594)</f>
        <v>169</v>
      </c>
    </row>
    <row r="3595" customFormat="false" ht="11.4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IF(G3595="Male",VLOOKUP(H3595,'Shoe size conversion table'!$B$6:$D$22,2),VLOOKUP(H3595,'Shoe size conversion table'!$J$6:$L$22,2))</f>
        <v>41</v>
      </c>
      <c r="J3595" s="12" t="n">
        <f aca="false">IF(G3595="Male",VLOOKUP(H3595,'Shoe size conversion table'!$B$6:$D$22,3),VLOOKUP(H3595,'Shoe size conversion table'!$J$6:$L$22,3))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MONTH(C3595:C18562)</f>
        <v>3</v>
      </c>
      <c r="O3595" s="8" t="n">
        <f aca="false">K3595*(1-L3595)</f>
        <v>97.3</v>
      </c>
    </row>
    <row r="3596" customFormat="false" ht="11.4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IF(G3596="Male",VLOOKUP(H3596,'Shoe size conversion table'!$B$6:$D$22,2),VLOOKUP(H3596,'Shoe size conversion table'!$J$6:$L$22,2))</f>
        <v>38-39</v>
      </c>
      <c r="J3596" s="12" t="n">
        <f aca="false">IF(G3596="Male",VLOOKUP(H3596,'Shoe size conversion table'!$B$6:$D$22,3),VLOOKUP(H3596,'Shoe size conversion table'!$J$6:$L$22,3))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MONTH(C3596:C18563)</f>
        <v>3</v>
      </c>
      <c r="O3596" s="8" t="n">
        <f aca="false">K3596*(1-L3596)</f>
        <v>179</v>
      </c>
    </row>
    <row r="3597" customFormat="false" ht="11.4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IF(G3597="Male",VLOOKUP(H3597,'Shoe size conversion table'!$B$6:$D$22,2),VLOOKUP(H3597,'Shoe size conversion table'!$J$6:$L$22,2))</f>
        <v>42-43</v>
      </c>
      <c r="J3597" s="12" t="n">
        <f aca="false">IF(G3597="Male",VLOOKUP(H3597,'Shoe size conversion table'!$B$6:$D$22,3),VLOOKUP(H3597,'Shoe size conversion table'!$J$6:$L$22,3))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MONTH(C3597:C18564)</f>
        <v>3</v>
      </c>
      <c r="O3597" s="8" t="n">
        <f aca="false">K3597*(1-L3597)</f>
        <v>159.2</v>
      </c>
    </row>
    <row r="3598" customFormat="false" ht="11.4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IF(G3598="Male",VLOOKUP(H3598,'Shoe size conversion table'!$B$6:$D$22,2),VLOOKUP(H3598,'Shoe size conversion table'!$J$6:$L$22,2))</f>
        <v>40</v>
      </c>
      <c r="J3598" s="12" t="n">
        <f aca="false">IF(G3598="Male",VLOOKUP(H3598,'Shoe size conversion table'!$B$6:$D$22,3),VLOOKUP(H3598,'Shoe size conversion table'!$J$6:$L$22,3))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MONTH(C3598:C18565)</f>
        <v>3</v>
      </c>
      <c r="O3598" s="8" t="n">
        <f aca="false">K3598*(1-L3598)</f>
        <v>125.3</v>
      </c>
    </row>
    <row r="3599" customFormat="false" ht="11.4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IF(G3599="Male",VLOOKUP(H3599,'Shoe size conversion table'!$B$6:$D$22,2),VLOOKUP(H3599,'Shoe size conversion table'!$J$6:$L$22,2))</f>
        <v>44-45</v>
      </c>
      <c r="J3599" s="12" t="n">
        <f aca="false">IF(G3599="Male",VLOOKUP(H3599,'Shoe size conversion table'!$B$6:$D$22,3),VLOOKUP(H3599,'Shoe size conversion table'!$J$6:$L$22,3))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MONTH(C3599:C18566)</f>
        <v>3</v>
      </c>
      <c r="O3599" s="8" t="n">
        <f aca="false">K3599*(1-L3599)</f>
        <v>139</v>
      </c>
    </row>
    <row r="3600" customFormat="false" ht="11.4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IF(G3600="Male",VLOOKUP(H3600,'Shoe size conversion table'!$B$6:$D$22,2),VLOOKUP(H3600,'Shoe size conversion table'!$J$6:$L$22,2))</f>
        <v>40</v>
      </c>
      <c r="J3600" s="12" t="n">
        <f aca="false">IF(G3600="Male",VLOOKUP(H3600,'Shoe size conversion table'!$B$6:$D$22,3),VLOOKUP(H3600,'Shoe size conversion table'!$J$6:$L$22,3))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MONTH(C3600:C18567)</f>
        <v>3</v>
      </c>
      <c r="O3600" s="8" t="n">
        <f aca="false">K3600*(1-L3600)</f>
        <v>169</v>
      </c>
    </row>
    <row r="3601" customFormat="false" ht="11.4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IF(G3601="Male",VLOOKUP(H3601,'Shoe size conversion table'!$B$6:$D$22,2),VLOOKUP(H3601,'Shoe size conversion table'!$J$6:$L$22,2))</f>
        <v>42-43</v>
      </c>
      <c r="J3601" s="12" t="n">
        <f aca="false">IF(G3601="Male",VLOOKUP(H3601,'Shoe size conversion table'!$B$6:$D$22,3),VLOOKUP(H3601,'Shoe size conversion table'!$J$6:$L$22,3))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MONTH(C3601:C18568)</f>
        <v>3</v>
      </c>
      <c r="O3601" s="8" t="n">
        <f aca="false">K3601*(1-L3601)</f>
        <v>119.2</v>
      </c>
    </row>
    <row r="3602" customFormat="false" ht="11.4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IF(G3602="Male",VLOOKUP(H3602,'Shoe size conversion table'!$B$6:$D$22,2),VLOOKUP(H3602,'Shoe size conversion table'!$J$6:$L$22,2))</f>
        <v>44</v>
      </c>
      <c r="J3602" s="12" t="n">
        <f aca="false">IF(G3602="Male",VLOOKUP(H3602,'Shoe size conversion table'!$B$6:$D$22,3),VLOOKUP(H3602,'Shoe size conversion table'!$J$6:$L$22,3))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MONTH(C3602:C18569)</f>
        <v>3</v>
      </c>
      <c r="O3602" s="8" t="n">
        <f aca="false">K3602*(1-L3602)</f>
        <v>159</v>
      </c>
    </row>
    <row r="3603" customFormat="false" ht="11.4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IF(G3603="Male",VLOOKUP(H3603,'Shoe size conversion table'!$B$6:$D$22,2),VLOOKUP(H3603,'Shoe size conversion table'!$J$6:$L$22,2))</f>
        <v>42-43</v>
      </c>
      <c r="J3603" s="12" t="n">
        <f aca="false">IF(G3603="Male",VLOOKUP(H3603,'Shoe size conversion table'!$B$6:$D$22,3),VLOOKUP(H3603,'Shoe size conversion table'!$J$6:$L$22,3))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MONTH(C3603:C18570)</f>
        <v>3</v>
      </c>
      <c r="O3603" s="8" t="n">
        <f aca="false">K3603*(1-L3603)</f>
        <v>134.1</v>
      </c>
    </row>
    <row r="3604" customFormat="false" ht="11.4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IF(G3604="Male",VLOOKUP(H3604,'Shoe size conversion table'!$B$6:$D$22,2),VLOOKUP(H3604,'Shoe size conversion table'!$J$6:$L$22,2))</f>
        <v>44</v>
      </c>
      <c r="J3604" s="12" t="n">
        <f aca="false">IF(G3604="Male",VLOOKUP(H3604,'Shoe size conversion table'!$B$6:$D$22,3),VLOOKUP(H3604,'Shoe size conversion table'!$J$6:$L$22,3))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MONTH(C3604:C18571)</f>
        <v>3</v>
      </c>
      <c r="O3604" s="8" t="n">
        <f aca="false">K3604*(1-L3604)</f>
        <v>139</v>
      </c>
    </row>
    <row r="3605" customFormat="false" ht="11.4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IF(G3605="Male",VLOOKUP(H3605,'Shoe size conversion table'!$B$6:$D$22,2),VLOOKUP(H3605,'Shoe size conversion table'!$J$6:$L$22,2))</f>
        <v>38-39</v>
      </c>
      <c r="J3605" s="12" t="n">
        <f aca="false">IF(G3605="Male",VLOOKUP(H3605,'Shoe size conversion table'!$B$6:$D$22,3),VLOOKUP(H3605,'Shoe size conversion table'!$J$6:$L$22,3))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MONTH(C3605:C18572)</f>
        <v>3</v>
      </c>
      <c r="O3605" s="8" t="n">
        <f aca="false">K3605*(1-L3605)</f>
        <v>125.3</v>
      </c>
    </row>
    <row r="3606" customFormat="false" ht="11.4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IF(G3606="Male",VLOOKUP(H3606,'Shoe size conversion table'!$B$6:$D$22,2),VLOOKUP(H3606,'Shoe size conversion table'!$J$6:$L$22,2))</f>
        <v>43-44</v>
      </c>
      <c r="J3606" s="12" t="n">
        <f aca="false">IF(G3606="Male",VLOOKUP(H3606,'Shoe size conversion table'!$B$6:$D$22,3),VLOOKUP(H3606,'Shoe size conversion table'!$J$6:$L$22,3))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MONTH(C3606:C18573)</f>
        <v>3</v>
      </c>
      <c r="O3606" s="8" t="n">
        <f aca="false">K3606*(1-L3606)</f>
        <v>89.5</v>
      </c>
    </row>
    <row r="3607" customFormat="false" ht="11.4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IF(G3607="Male",VLOOKUP(H3607,'Shoe size conversion table'!$B$6:$D$22,2),VLOOKUP(H3607,'Shoe size conversion table'!$J$6:$L$22,2))</f>
        <v>39</v>
      </c>
      <c r="J3607" s="12" t="n">
        <f aca="false">IF(G3607="Male",VLOOKUP(H3607,'Shoe size conversion table'!$B$6:$D$22,3),VLOOKUP(H3607,'Shoe size conversion table'!$J$6:$L$22,3))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MONTH(C3607:C18574)</f>
        <v>3</v>
      </c>
      <c r="O3607" s="8" t="n">
        <f aca="false">K3607*(1-L3607)</f>
        <v>169</v>
      </c>
    </row>
    <row r="3608" customFormat="false" ht="11.4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IF(G3608="Male",VLOOKUP(H3608,'Shoe size conversion table'!$B$6:$D$22,2),VLOOKUP(H3608,'Shoe size conversion table'!$J$6:$L$22,2))</f>
        <v>43-44</v>
      </c>
      <c r="J3608" s="12" t="n">
        <f aca="false">IF(G3608="Male",VLOOKUP(H3608,'Shoe size conversion table'!$B$6:$D$22,3),VLOOKUP(H3608,'Shoe size conversion table'!$J$6:$L$22,3))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MONTH(C3608:C18575)</f>
        <v>3</v>
      </c>
      <c r="O3608" s="8" t="n">
        <f aca="false">K3608*(1-L3608)</f>
        <v>149</v>
      </c>
    </row>
    <row r="3609" customFormat="false" ht="11.4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IF(G3609="Male",VLOOKUP(H3609,'Shoe size conversion table'!$B$6:$D$22,2),VLOOKUP(H3609,'Shoe size conversion table'!$J$6:$L$22,2))</f>
        <v>41</v>
      </c>
      <c r="J3609" s="12" t="n">
        <f aca="false">IF(G3609="Male",VLOOKUP(H3609,'Shoe size conversion table'!$B$6:$D$22,3),VLOOKUP(H3609,'Shoe size conversion table'!$J$6:$L$22,3))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MONTH(C3609:C18576)</f>
        <v>3</v>
      </c>
      <c r="O3609" s="8" t="n">
        <f aca="false">K3609*(1-L3609)</f>
        <v>199</v>
      </c>
    </row>
    <row r="3610" customFormat="false" ht="11.4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IF(G3610="Male",VLOOKUP(H3610,'Shoe size conversion table'!$B$6:$D$22,2),VLOOKUP(H3610,'Shoe size conversion table'!$J$6:$L$22,2))</f>
        <v>38-39</v>
      </c>
      <c r="J3610" s="12" t="n">
        <f aca="false">IF(G3610="Male",VLOOKUP(H3610,'Shoe size conversion table'!$B$6:$D$22,3),VLOOKUP(H3610,'Shoe size conversion table'!$J$6:$L$22,3))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MONTH(C3610:C18577)</f>
        <v>3</v>
      </c>
      <c r="O3610" s="8" t="n">
        <f aca="false">K3610*(1-L3610)</f>
        <v>149</v>
      </c>
    </row>
    <row r="3611" customFormat="false" ht="11.4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IF(G3611="Male",VLOOKUP(H3611,'Shoe size conversion table'!$B$6:$D$22,2),VLOOKUP(H3611,'Shoe size conversion table'!$J$6:$L$22,2))</f>
        <v>42-43</v>
      </c>
      <c r="J3611" s="12" t="n">
        <f aca="false">IF(G3611="Male",VLOOKUP(H3611,'Shoe size conversion table'!$B$6:$D$22,3),VLOOKUP(H3611,'Shoe size conversion table'!$J$6:$L$22,3))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MONTH(C3611:C18578)</f>
        <v>3</v>
      </c>
      <c r="O3611" s="8" t="n">
        <f aca="false">K3611*(1-L3611)</f>
        <v>69.5</v>
      </c>
    </row>
    <row r="3612" customFormat="false" ht="11.4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IF(G3612="Male",VLOOKUP(H3612,'Shoe size conversion table'!$B$6:$D$22,2),VLOOKUP(H3612,'Shoe size conversion table'!$J$6:$L$22,2))</f>
        <v>38-39</v>
      </c>
      <c r="J3612" s="12" t="n">
        <f aca="false">IF(G3612="Male",VLOOKUP(H3612,'Shoe size conversion table'!$B$6:$D$22,3),VLOOKUP(H3612,'Shoe size conversion table'!$J$6:$L$22,3))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MONTH(C3612:C18579)</f>
        <v>3</v>
      </c>
      <c r="O3612" s="8" t="n">
        <f aca="false">K3612*(1-L3612)</f>
        <v>129</v>
      </c>
    </row>
    <row r="3613" customFormat="false" ht="11.4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IF(G3613="Male",VLOOKUP(H3613,'Shoe size conversion table'!$B$6:$D$22,2),VLOOKUP(H3613,'Shoe size conversion table'!$J$6:$L$22,2))</f>
        <v>42</v>
      </c>
      <c r="J3613" s="12" t="n">
        <f aca="false">IF(G3613="Male",VLOOKUP(H3613,'Shoe size conversion table'!$B$6:$D$22,3),VLOOKUP(H3613,'Shoe size conversion table'!$J$6:$L$22,3))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MONTH(C3613:C18580)</f>
        <v>3</v>
      </c>
      <c r="O3613" s="8" t="n">
        <f aca="false">K3613*(1-L3613)</f>
        <v>159.2</v>
      </c>
    </row>
    <row r="3614" customFormat="false" ht="11.4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IF(G3614="Male",VLOOKUP(H3614,'Shoe size conversion table'!$B$6:$D$22,2),VLOOKUP(H3614,'Shoe size conversion table'!$J$6:$L$22,2))</f>
        <v>38-39</v>
      </c>
      <c r="J3614" s="12" t="n">
        <f aca="false">IF(G3614="Male",VLOOKUP(H3614,'Shoe size conversion table'!$B$6:$D$22,3),VLOOKUP(H3614,'Shoe size conversion table'!$J$6:$L$22,3))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MONTH(C3614:C18581)</f>
        <v>3</v>
      </c>
      <c r="O3614" s="8" t="n">
        <f aca="false">K3614*(1-L3614)</f>
        <v>129</v>
      </c>
    </row>
    <row r="3615" customFormat="false" ht="11.4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IF(G3615="Male",VLOOKUP(H3615,'Shoe size conversion table'!$B$6:$D$22,2),VLOOKUP(H3615,'Shoe size conversion table'!$J$6:$L$22,2))</f>
        <v>43</v>
      </c>
      <c r="J3615" s="12" t="n">
        <f aca="false">IF(G3615="Male",VLOOKUP(H3615,'Shoe size conversion table'!$B$6:$D$22,3),VLOOKUP(H3615,'Shoe size conversion table'!$J$6:$L$22,3))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MONTH(C3615:C18582)</f>
        <v>3</v>
      </c>
      <c r="O3615" s="8" t="n">
        <f aca="false">K3615*(1-L3615)</f>
        <v>139</v>
      </c>
    </row>
    <row r="3616" customFormat="false" ht="11.4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IF(G3616="Male",VLOOKUP(H3616,'Shoe size conversion table'!$B$6:$D$22,2),VLOOKUP(H3616,'Shoe size conversion table'!$J$6:$L$22,2))</f>
        <v>42-43</v>
      </c>
      <c r="J3616" s="12" t="n">
        <f aca="false">IF(G3616="Male",VLOOKUP(H3616,'Shoe size conversion table'!$B$6:$D$22,3),VLOOKUP(H3616,'Shoe size conversion table'!$J$6:$L$22,3))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MONTH(C3616:C18583)</f>
        <v>3</v>
      </c>
      <c r="O3616" s="8" t="n">
        <f aca="false">K3616*(1-L3616)</f>
        <v>159</v>
      </c>
    </row>
    <row r="3617" customFormat="false" ht="11.4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IF(G3617="Male",VLOOKUP(H3617,'Shoe size conversion table'!$B$6:$D$22,2),VLOOKUP(H3617,'Shoe size conversion table'!$J$6:$L$22,2))</f>
        <v>43-44</v>
      </c>
      <c r="J3617" s="12" t="n">
        <f aca="false">IF(G3617="Male",VLOOKUP(H3617,'Shoe size conversion table'!$B$6:$D$22,3),VLOOKUP(H3617,'Shoe size conversion table'!$J$6:$L$22,3))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MONTH(C3617:C18584)</f>
        <v>3</v>
      </c>
      <c r="O3617" s="8" t="n">
        <f aca="false">K3617*(1-L3617)</f>
        <v>97.3</v>
      </c>
    </row>
    <row r="3618" customFormat="false" ht="11.4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IF(G3618="Male",VLOOKUP(H3618,'Shoe size conversion table'!$B$6:$D$22,2),VLOOKUP(H3618,'Shoe size conversion table'!$J$6:$L$22,2))</f>
        <v>40-41</v>
      </c>
      <c r="J3618" s="12" t="n">
        <f aca="false">IF(G3618="Male",VLOOKUP(H3618,'Shoe size conversion table'!$B$6:$D$22,3),VLOOKUP(H3618,'Shoe size conversion table'!$J$6:$L$22,3))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MONTH(C3618:C18585)</f>
        <v>3</v>
      </c>
      <c r="O3618" s="8" t="n">
        <f aca="false">K3618*(1-L3618)</f>
        <v>129</v>
      </c>
    </row>
    <row r="3619" customFormat="false" ht="11.4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IF(G3619="Male",VLOOKUP(H3619,'Shoe size conversion table'!$B$6:$D$22,2),VLOOKUP(H3619,'Shoe size conversion table'!$J$6:$L$22,2))</f>
        <v>38</v>
      </c>
      <c r="J3619" s="12" t="n">
        <f aca="false">IF(G3619="Male",VLOOKUP(H3619,'Shoe size conversion table'!$B$6:$D$22,3),VLOOKUP(H3619,'Shoe size conversion table'!$J$6:$L$22,3))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MONTH(C3619:C18586)</f>
        <v>3</v>
      </c>
      <c r="O3619" s="8" t="n">
        <f aca="false">K3619*(1-L3619)</f>
        <v>170.1</v>
      </c>
    </row>
    <row r="3620" customFormat="false" ht="11.4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IF(G3620="Male",VLOOKUP(H3620,'Shoe size conversion table'!$B$6:$D$22,2),VLOOKUP(H3620,'Shoe size conversion table'!$J$6:$L$22,2))</f>
        <v>38-39</v>
      </c>
      <c r="J3620" s="12" t="n">
        <f aca="false">IF(G3620="Male",VLOOKUP(H3620,'Shoe size conversion table'!$B$6:$D$22,3),VLOOKUP(H3620,'Shoe size conversion table'!$J$6:$L$22,3))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MONTH(C3620:C18587)</f>
        <v>3</v>
      </c>
      <c r="O3620" s="8" t="n">
        <f aca="false">K3620*(1-L3620)</f>
        <v>129</v>
      </c>
    </row>
    <row r="3621" customFormat="false" ht="11.4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IF(G3621="Male",VLOOKUP(H3621,'Shoe size conversion table'!$B$6:$D$22,2),VLOOKUP(H3621,'Shoe size conversion table'!$J$6:$L$22,2))</f>
        <v>39</v>
      </c>
      <c r="J3621" s="12" t="n">
        <f aca="false">IF(G3621="Male",VLOOKUP(H3621,'Shoe size conversion table'!$B$6:$D$22,3),VLOOKUP(H3621,'Shoe size conversion table'!$J$6:$L$22,3))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MONTH(C3621:C18588)</f>
        <v>3</v>
      </c>
      <c r="O3621" s="8" t="n">
        <f aca="false">K3621*(1-L3621)</f>
        <v>97.3</v>
      </c>
    </row>
    <row r="3622" customFormat="false" ht="11.4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IF(G3622="Male",VLOOKUP(H3622,'Shoe size conversion table'!$B$6:$D$22,2),VLOOKUP(H3622,'Shoe size conversion table'!$J$6:$L$22,2))</f>
        <v>44</v>
      </c>
      <c r="J3622" s="12" t="n">
        <f aca="false">IF(G3622="Male",VLOOKUP(H3622,'Shoe size conversion table'!$B$6:$D$22,3),VLOOKUP(H3622,'Shoe size conversion table'!$J$6:$L$22,3))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MONTH(C3622:C18589)</f>
        <v>3</v>
      </c>
      <c r="O3622" s="8" t="n">
        <f aca="false">K3622*(1-L3622)</f>
        <v>152.1</v>
      </c>
    </row>
    <row r="3623" customFormat="false" ht="11.4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IF(G3623="Male",VLOOKUP(H3623,'Shoe size conversion table'!$B$6:$D$22,2),VLOOKUP(H3623,'Shoe size conversion table'!$J$6:$L$22,2))</f>
        <v>44</v>
      </c>
      <c r="J3623" s="12" t="n">
        <f aca="false">IF(G3623="Male",VLOOKUP(H3623,'Shoe size conversion table'!$B$6:$D$22,3),VLOOKUP(H3623,'Shoe size conversion table'!$J$6:$L$22,3))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MONTH(C3623:C18590)</f>
        <v>3</v>
      </c>
      <c r="O3623" s="8" t="n">
        <f aca="false">K3623*(1-L3623)</f>
        <v>159</v>
      </c>
    </row>
    <row r="3624" customFormat="false" ht="11.4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IF(G3624="Male",VLOOKUP(H3624,'Shoe size conversion table'!$B$6:$D$22,2),VLOOKUP(H3624,'Shoe size conversion table'!$J$6:$L$22,2))</f>
        <v>44-45</v>
      </c>
      <c r="J3624" s="12" t="n">
        <f aca="false">IF(G3624="Male",VLOOKUP(H3624,'Shoe size conversion table'!$B$6:$D$22,3),VLOOKUP(H3624,'Shoe size conversion table'!$J$6:$L$22,3))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MONTH(C3624:C18591)</f>
        <v>3</v>
      </c>
      <c r="O3624" s="8" t="n">
        <f aca="false">K3624*(1-L3624)</f>
        <v>139</v>
      </c>
    </row>
    <row r="3625" customFormat="false" ht="11.4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IF(G3625="Male",VLOOKUP(H3625,'Shoe size conversion table'!$B$6:$D$22,2),VLOOKUP(H3625,'Shoe size conversion table'!$J$6:$L$22,2))</f>
        <v>42-43</v>
      </c>
      <c r="J3625" s="12" t="n">
        <f aca="false">IF(G3625="Male",VLOOKUP(H3625,'Shoe size conversion table'!$B$6:$D$22,3),VLOOKUP(H3625,'Shoe size conversion table'!$J$6:$L$22,3))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MONTH(C3625:C18592)</f>
        <v>3</v>
      </c>
      <c r="O3625" s="8" t="n">
        <f aca="false">K3625*(1-L3625)</f>
        <v>199</v>
      </c>
    </row>
    <row r="3626" customFormat="false" ht="11.4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IF(G3626="Male",VLOOKUP(H3626,'Shoe size conversion table'!$B$6:$D$22,2),VLOOKUP(H3626,'Shoe size conversion table'!$J$6:$L$22,2))</f>
        <v>41</v>
      </c>
      <c r="J3626" s="12" t="n">
        <f aca="false">IF(G3626="Male",VLOOKUP(H3626,'Shoe size conversion table'!$B$6:$D$22,3),VLOOKUP(H3626,'Shoe size conversion table'!$J$6:$L$22,3))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MONTH(C3626:C18593)</f>
        <v>3</v>
      </c>
      <c r="O3626" s="8" t="n">
        <f aca="false">K3626*(1-L3626)</f>
        <v>169</v>
      </c>
    </row>
    <row r="3627" customFormat="false" ht="11.4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IF(G3627="Male",VLOOKUP(H3627,'Shoe size conversion table'!$B$6:$D$22,2),VLOOKUP(H3627,'Shoe size conversion table'!$J$6:$L$22,2))</f>
        <v>44-45</v>
      </c>
      <c r="J3627" s="12" t="n">
        <f aca="false">IF(G3627="Male",VLOOKUP(H3627,'Shoe size conversion table'!$B$6:$D$22,3),VLOOKUP(H3627,'Shoe size conversion table'!$J$6:$L$22,3))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MONTH(C3627:C18594)</f>
        <v>3</v>
      </c>
      <c r="O3627" s="8" t="n">
        <f aca="false">K3627*(1-L3627)</f>
        <v>169</v>
      </c>
    </row>
    <row r="3628" customFormat="false" ht="11.4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IF(G3628="Male",VLOOKUP(H3628,'Shoe size conversion table'!$B$6:$D$22,2),VLOOKUP(H3628,'Shoe size conversion table'!$J$6:$L$22,2))</f>
        <v>42-43</v>
      </c>
      <c r="J3628" s="12" t="n">
        <f aca="false">IF(G3628="Male",VLOOKUP(H3628,'Shoe size conversion table'!$B$6:$D$22,3),VLOOKUP(H3628,'Shoe size conversion table'!$J$6:$L$22,3))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MONTH(C3628:C18595)</f>
        <v>3</v>
      </c>
      <c r="O3628" s="8" t="n">
        <f aca="false">K3628*(1-L3628)</f>
        <v>119.2</v>
      </c>
    </row>
    <row r="3629" customFormat="false" ht="11.4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IF(G3629="Male",VLOOKUP(H3629,'Shoe size conversion table'!$B$6:$D$22,2),VLOOKUP(H3629,'Shoe size conversion table'!$J$6:$L$22,2))</f>
        <v>41</v>
      </c>
      <c r="J3629" s="12" t="n">
        <f aca="false">IF(G3629="Male",VLOOKUP(H3629,'Shoe size conversion table'!$B$6:$D$22,3),VLOOKUP(H3629,'Shoe size conversion table'!$J$6:$L$22,3))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MONTH(C3629:C18596)</f>
        <v>3</v>
      </c>
      <c r="O3629" s="8" t="n">
        <f aca="false">K3629*(1-L3629)</f>
        <v>64.5</v>
      </c>
    </row>
    <row r="3630" customFormat="false" ht="11.4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IF(G3630="Male",VLOOKUP(H3630,'Shoe size conversion table'!$B$6:$D$22,2),VLOOKUP(H3630,'Shoe size conversion table'!$J$6:$L$22,2))</f>
        <v>41</v>
      </c>
      <c r="J3630" s="12" t="n">
        <f aca="false">IF(G3630="Male",VLOOKUP(H3630,'Shoe size conversion table'!$B$6:$D$22,3),VLOOKUP(H3630,'Shoe size conversion table'!$J$6:$L$22,3))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MONTH(C3630:C18597)</f>
        <v>3</v>
      </c>
      <c r="O3630" s="8" t="n">
        <f aca="false">K3630*(1-L3630)</f>
        <v>149</v>
      </c>
    </row>
    <row r="3631" customFormat="false" ht="11.4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IF(G3631="Male",VLOOKUP(H3631,'Shoe size conversion table'!$B$6:$D$22,2),VLOOKUP(H3631,'Shoe size conversion table'!$J$6:$L$22,2))</f>
        <v>38-39</v>
      </c>
      <c r="J3631" s="12" t="n">
        <f aca="false">IF(G3631="Male",VLOOKUP(H3631,'Shoe size conversion table'!$B$6:$D$22,3),VLOOKUP(H3631,'Shoe size conversion table'!$J$6:$L$22,3))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MONTH(C3631:C18598)</f>
        <v>3</v>
      </c>
      <c r="O3631" s="8" t="n">
        <f aca="false">K3631*(1-L3631)</f>
        <v>179.1</v>
      </c>
    </row>
    <row r="3632" customFormat="false" ht="11.4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IF(G3632="Male",VLOOKUP(H3632,'Shoe size conversion table'!$B$6:$D$22,2),VLOOKUP(H3632,'Shoe size conversion table'!$J$6:$L$22,2))</f>
        <v>38</v>
      </c>
      <c r="J3632" s="12" t="n">
        <f aca="false">IF(G3632="Male",VLOOKUP(H3632,'Shoe size conversion table'!$B$6:$D$22,3),VLOOKUP(H3632,'Shoe size conversion table'!$J$6:$L$22,3))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MONTH(C3632:C18599)</f>
        <v>3</v>
      </c>
      <c r="O3632" s="8" t="n">
        <f aca="false">K3632*(1-L3632)</f>
        <v>179</v>
      </c>
    </row>
    <row r="3633" customFormat="false" ht="11.4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IF(G3633="Male",VLOOKUP(H3633,'Shoe size conversion table'!$B$6:$D$22,2),VLOOKUP(H3633,'Shoe size conversion table'!$J$6:$L$22,2))</f>
        <v>38-39</v>
      </c>
      <c r="J3633" s="12" t="n">
        <f aca="false">IF(G3633="Male",VLOOKUP(H3633,'Shoe size conversion table'!$B$6:$D$22,3),VLOOKUP(H3633,'Shoe size conversion table'!$J$6:$L$22,3))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MONTH(C3633:C18600)</f>
        <v>3</v>
      </c>
      <c r="O3633" s="8" t="n">
        <f aca="false">K3633*(1-L3633)</f>
        <v>139</v>
      </c>
    </row>
    <row r="3634" customFormat="false" ht="11.4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IF(G3634="Male",VLOOKUP(H3634,'Shoe size conversion table'!$B$6:$D$22,2),VLOOKUP(H3634,'Shoe size conversion table'!$J$6:$L$22,2))</f>
        <v>38</v>
      </c>
      <c r="J3634" s="12" t="n">
        <f aca="false">IF(G3634="Male",VLOOKUP(H3634,'Shoe size conversion table'!$B$6:$D$22,3),VLOOKUP(H3634,'Shoe size conversion table'!$J$6:$L$22,3))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MONTH(C3634:C18601)</f>
        <v>3</v>
      </c>
      <c r="O3634" s="8" t="n">
        <f aca="false">K3634*(1-L3634)</f>
        <v>79.5</v>
      </c>
    </row>
    <row r="3635" customFormat="false" ht="11.4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IF(G3635="Male",VLOOKUP(H3635,'Shoe size conversion table'!$B$6:$D$22,2),VLOOKUP(H3635,'Shoe size conversion table'!$J$6:$L$22,2))</f>
        <v>39</v>
      </c>
      <c r="J3635" s="12" t="n">
        <f aca="false">IF(G3635="Male",VLOOKUP(H3635,'Shoe size conversion table'!$B$6:$D$22,3),VLOOKUP(H3635,'Shoe size conversion table'!$J$6:$L$22,3))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MONTH(C3635:C18602)</f>
        <v>3</v>
      </c>
      <c r="O3635" s="8" t="n">
        <f aca="false">K3635*(1-L3635)</f>
        <v>159.2</v>
      </c>
    </row>
    <row r="3636" customFormat="false" ht="11.4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IF(G3636="Male",VLOOKUP(H3636,'Shoe size conversion table'!$B$6:$D$22,2),VLOOKUP(H3636,'Shoe size conversion table'!$J$6:$L$22,2))</f>
        <v>38-39</v>
      </c>
      <c r="J3636" s="12" t="n">
        <f aca="false">IF(G3636="Male",VLOOKUP(H3636,'Shoe size conversion table'!$B$6:$D$22,3),VLOOKUP(H3636,'Shoe size conversion table'!$J$6:$L$22,3))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MONTH(C3636:C18603)</f>
        <v>3</v>
      </c>
      <c r="O3636" s="8" t="n">
        <f aca="false">K3636*(1-L3636)</f>
        <v>118.3</v>
      </c>
    </row>
    <row r="3637" customFormat="false" ht="11.4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IF(G3637="Male",VLOOKUP(H3637,'Shoe size conversion table'!$B$6:$D$22,2),VLOOKUP(H3637,'Shoe size conversion table'!$J$6:$L$22,2))</f>
        <v>43</v>
      </c>
      <c r="J3637" s="12" t="n">
        <f aca="false">IF(G3637="Male",VLOOKUP(H3637,'Shoe size conversion table'!$B$6:$D$22,3),VLOOKUP(H3637,'Shoe size conversion table'!$J$6:$L$22,3))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MONTH(C3637:C18604)</f>
        <v>3</v>
      </c>
      <c r="O3637" s="8" t="n">
        <f aca="false">K3637*(1-L3637)</f>
        <v>139</v>
      </c>
    </row>
    <row r="3638" customFormat="false" ht="11.4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IF(G3638="Male",VLOOKUP(H3638,'Shoe size conversion table'!$B$6:$D$22,2),VLOOKUP(H3638,'Shoe size conversion table'!$J$6:$L$22,2))</f>
        <v>44</v>
      </c>
      <c r="J3638" s="12" t="n">
        <f aca="false">IF(G3638="Male",VLOOKUP(H3638,'Shoe size conversion table'!$B$6:$D$22,3),VLOOKUP(H3638,'Shoe size conversion table'!$J$6:$L$22,3))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MONTH(C3638:C18605)</f>
        <v>3</v>
      </c>
      <c r="O3638" s="8" t="n">
        <f aca="false">K3638*(1-L3638)</f>
        <v>149</v>
      </c>
    </row>
    <row r="3639" customFormat="false" ht="11.4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IF(G3639="Male",VLOOKUP(H3639,'Shoe size conversion table'!$B$6:$D$22,2),VLOOKUP(H3639,'Shoe size conversion table'!$J$6:$L$22,2))</f>
        <v>39</v>
      </c>
      <c r="J3639" s="12" t="n">
        <f aca="false">IF(G3639="Male",VLOOKUP(H3639,'Shoe size conversion table'!$B$6:$D$22,3),VLOOKUP(H3639,'Shoe size conversion table'!$J$6:$L$22,3))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MONTH(C3639:C18606)</f>
        <v>3</v>
      </c>
      <c r="O3639" s="8" t="n">
        <f aca="false">K3639*(1-L3639)</f>
        <v>179.1</v>
      </c>
    </row>
    <row r="3640" customFormat="false" ht="11.4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IF(G3640="Male",VLOOKUP(H3640,'Shoe size conversion table'!$B$6:$D$22,2),VLOOKUP(H3640,'Shoe size conversion table'!$J$6:$L$22,2))</f>
        <v>37</v>
      </c>
      <c r="J3640" s="12" t="n">
        <f aca="false">IF(G3640="Male",VLOOKUP(H3640,'Shoe size conversion table'!$B$6:$D$22,3),VLOOKUP(H3640,'Shoe size conversion table'!$J$6:$L$22,3))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MONTH(C3640:C18607)</f>
        <v>3</v>
      </c>
      <c r="O3640" s="8" t="n">
        <f aca="false">K3640*(1-L3640)</f>
        <v>149</v>
      </c>
    </row>
    <row r="3641" customFormat="false" ht="11.4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IF(G3641="Male",VLOOKUP(H3641,'Shoe size conversion table'!$B$6:$D$22,2),VLOOKUP(H3641,'Shoe size conversion table'!$J$6:$L$22,2))</f>
        <v>42</v>
      </c>
      <c r="J3641" s="12" t="n">
        <f aca="false">IF(G3641="Male",VLOOKUP(H3641,'Shoe size conversion table'!$B$6:$D$22,3),VLOOKUP(H3641,'Shoe size conversion table'!$J$6:$L$22,3))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MONTH(C3641:C18608)</f>
        <v>3</v>
      </c>
      <c r="O3641" s="8" t="n">
        <f aca="false">K3641*(1-L3641)</f>
        <v>116.1</v>
      </c>
    </row>
    <row r="3642" customFormat="false" ht="11.4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IF(G3642="Male",VLOOKUP(H3642,'Shoe size conversion table'!$B$6:$D$22,2),VLOOKUP(H3642,'Shoe size conversion table'!$J$6:$L$22,2))</f>
        <v>39</v>
      </c>
      <c r="J3642" s="12" t="n">
        <f aca="false">IF(G3642="Male",VLOOKUP(H3642,'Shoe size conversion table'!$B$6:$D$22,3),VLOOKUP(H3642,'Shoe size conversion table'!$J$6:$L$22,3))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MONTH(C3642:C18609)</f>
        <v>3</v>
      </c>
      <c r="O3642" s="8" t="n">
        <f aca="false">K3642*(1-L3642)</f>
        <v>199</v>
      </c>
    </row>
    <row r="3643" customFormat="false" ht="11.4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IF(G3643="Male",VLOOKUP(H3643,'Shoe size conversion table'!$B$6:$D$22,2),VLOOKUP(H3643,'Shoe size conversion table'!$J$6:$L$22,2))</f>
        <v>38</v>
      </c>
      <c r="J3643" s="12" t="n">
        <f aca="false">IF(G3643="Male",VLOOKUP(H3643,'Shoe size conversion table'!$B$6:$D$22,3),VLOOKUP(H3643,'Shoe size conversion table'!$J$6:$L$22,3))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MONTH(C3643:C18610)</f>
        <v>3</v>
      </c>
      <c r="O3643" s="8" t="n">
        <f aca="false">K3643*(1-L3643)</f>
        <v>199</v>
      </c>
    </row>
    <row r="3644" customFormat="false" ht="11.4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IF(G3644="Male",VLOOKUP(H3644,'Shoe size conversion table'!$B$6:$D$22,2),VLOOKUP(H3644,'Shoe size conversion table'!$J$6:$L$22,2))</f>
        <v>35</v>
      </c>
      <c r="J3644" s="12" t="n">
        <f aca="false">IF(G3644="Male",VLOOKUP(H3644,'Shoe size conversion table'!$B$6:$D$22,3),VLOOKUP(H3644,'Shoe size conversion table'!$J$6:$L$22,3))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MONTH(C3644:C18611)</f>
        <v>3</v>
      </c>
      <c r="O3644" s="8" t="n">
        <f aca="false">K3644*(1-L3644)</f>
        <v>159</v>
      </c>
    </row>
    <row r="3645" customFormat="false" ht="11.4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IF(G3645="Male",VLOOKUP(H3645,'Shoe size conversion table'!$B$6:$D$22,2),VLOOKUP(H3645,'Shoe size conversion table'!$J$6:$L$22,2))</f>
        <v>38-39</v>
      </c>
      <c r="J3645" s="12" t="n">
        <f aca="false">IF(G3645="Male",VLOOKUP(H3645,'Shoe size conversion table'!$B$6:$D$22,3),VLOOKUP(H3645,'Shoe size conversion table'!$J$6:$L$22,3))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MONTH(C3645:C18612)</f>
        <v>3</v>
      </c>
      <c r="O3645" s="8" t="n">
        <f aca="false">K3645*(1-L3645)</f>
        <v>169</v>
      </c>
    </row>
    <row r="3646" customFormat="false" ht="11.4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IF(G3646="Male",VLOOKUP(H3646,'Shoe size conversion table'!$B$6:$D$22,2),VLOOKUP(H3646,'Shoe size conversion table'!$J$6:$L$22,2))</f>
        <v>43</v>
      </c>
      <c r="J3646" s="12" t="n">
        <f aca="false">IF(G3646="Male",VLOOKUP(H3646,'Shoe size conversion table'!$B$6:$D$22,3),VLOOKUP(H3646,'Shoe size conversion table'!$J$6:$L$22,3))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MONTH(C3646:C18613)</f>
        <v>3</v>
      </c>
      <c r="O3646" s="8" t="n">
        <f aca="false">K3646*(1-L3646)</f>
        <v>159</v>
      </c>
    </row>
    <row r="3647" customFormat="false" ht="11.4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IF(G3647="Male",VLOOKUP(H3647,'Shoe size conversion table'!$B$6:$D$22,2),VLOOKUP(H3647,'Shoe size conversion table'!$J$6:$L$22,2))</f>
        <v>41</v>
      </c>
      <c r="J3647" s="12" t="n">
        <f aca="false">IF(G3647="Male",VLOOKUP(H3647,'Shoe size conversion table'!$B$6:$D$22,3),VLOOKUP(H3647,'Shoe size conversion table'!$J$6:$L$22,3))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MONTH(C3647:C18614)</f>
        <v>3</v>
      </c>
      <c r="O3647" s="8" t="n">
        <f aca="false">K3647*(1-L3647)</f>
        <v>169</v>
      </c>
    </row>
    <row r="3648" customFormat="false" ht="11.4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IF(G3648="Male",VLOOKUP(H3648,'Shoe size conversion table'!$B$6:$D$22,2),VLOOKUP(H3648,'Shoe size conversion table'!$J$6:$L$22,2))</f>
        <v>39-40</v>
      </c>
      <c r="J3648" s="12" t="n">
        <f aca="false">IF(G3648="Male",VLOOKUP(H3648,'Shoe size conversion table'!$B$6:$D$22,3),VLOOKUP(H3648,'Shoe size conversion table'!$J$6:$L$22,3))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MONTH(C3648:C18615)</f>
        <v>3</v>
      </c>
      <c r="O3648" s="8" t="n">
        <f aca="false">K3648*(1-L3648)</f>
        <v>125.3</v>
      </c>
    </row>
    <row r="3649" customFormat="false" ht="11.4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IF(G3649="Male",VLOOKUP(H3649,'Shoe size conversion table'!$B$6:$D$22,2),VLOOKUP(H3649,'Shoe size conversion table'!$J$6:$L$22,2))</f>
        <v>45</v>
      </c>
      <c r="J3649" s="12" t="n">
        <f aca="false">IF(G3649="Male",VLOOKUP(H3649,'Shoe size conversion table'!$B$6:$D$22,3),VLOOKUP(H3649,'Shoe size conversion table'!$J$6:$L$22,3))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MONTH(C3649:C18616)</f>
        <v>3</v>
      </c>
      <c r="O3649" s="8" t="n">
        <f aca="false">K3649*(1-L3649)</f>
        <v>103.2</v>
      </c>
    </row>
    <row r="3650" customFormat="false" ht="11.4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IF(G3650="Male",VLOOKUP(H3650,'Shoe size conversion table'!$B$6:$D$22,2),VLOOKUP(H3650,'Shoe size conversion table'!$J$6:$L$22,2))</f>
        <v>41-42</v>
      </c>
      <c r="J3650" s="12" t="n">
        <f aca="false">IF(G3650="Male",VLOOKUP(H3650,'Shoe size conversion table'!$B$6:$D$22,3),VLOOKUP(H3650,'Shoe size conversion table'!$J$6:$L$22,3))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MONTH(C3650:C18617)</f>
        <v>3</v>
      </c>
      <c r="O3650" s="8" t="n">
        <f aca="false">K3650*(1-L3650)</f>
        <v>179</v>
      </c>
    </row>
    <row r="3651" customFormat="false" ht="11.4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IF(G3651="Male",VLOOKUP(H3651,'Shoe size conversion table'!$B$6:$D$22,2),VLOOKUP(H3651,'Shoe size conversion table'!$J$6:$L$22,2))</f>
        <v>41-42</v>
      </c>
      <c r="J3651" s="12" t="n">
        <f aca="false">IF(G3651="Male",VLOOKUP(H3651,'Shoe size conversion table'!$B$6:$D$22,3),VLOOKUP(H3651,'Shoe size conversion table'!$J$6:$L$22,3))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MONTH(C3651:C18618)</f>
        <v>3</v>
      </c>
      <c r="O3651" s="8" t="n">
        <f aca="false">K3651*(1-L3651)</f>
        <v>169</v>
      </c>
    </row>
    <row r="3652" customFormat="false" ht="11.4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IF(G3652="Male",VLOOKUP(H3652,'Shoe size conversion table'!$B$6:$D$22,2),VLOOKUP(H3652,'Shoe size conversion table'!$J$6:$L$22,2))</f>
        <v>42-43</v>
      </c>
      <c r="J3652" s="12" t="n">
        <f aca="false">IF(G3652="Male",VLOOKUP(H3652,'Shoe size conversion table'!$B$6:$D$22,3),VLOOKUP(H3652,'Shoe size conversion table'!$J$6:$L$22,3))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MONTH(C3652:C18619)</f>
        <v>3</v>
      </c>
      <c r="O3652" s="8" t="n">
        <f aca="false">K3652*(1-L3652)</f>
        <v>159</v>
      </c>
    </row>
    <row r="3653" customFormat="false" ht="11.4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IF(G3653="Male",VLOOKUP(H3653,'Shoe size conversion table'!$B$6:$D$22,2),VLOOKUP(H3653,'Shoe size conversion table'!$J$6:$L$22,2))</f>
        <v>39</v>
      </c>
      <c r="J3653" s="12" t="n">
        <f aca="false">IF(G3653="Male",VLOOKUP(H3653,'Shoe size conversion table'!$B$6:$D$22,3),VLOOKUP(H3653,'Shoe size conversion table'!$J$6:$L$22,3))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MONTH(C3653:C18620)</f>
        <v>3</v>
      </c>
      <c r="O3653" s="8" t="n">
        <f aca="false">K3653*(1-L3653)</f>
        <v>118.3</v>
      </c>
    </row>
    <row r="3654" customFormat="false" ht="11.4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IF(G3654="Male",VLOOKUP(H3654,'Shoe size conversion table'!$B$6:$D$22,2),VLOOKUP(H3654,'Shoe size conversion table'!$J$6:$L$22,2))</f>
        <v>38-39</v>
      </c>
      <c r="J3654" s="12" t="n">
        <f aca="false">IF(G3654="Male",VLOOKUP(H3654,'Shoe size conversion table'!$B$6:$D$22,3),VLOOKUP(H3654,'Shoe size conversion table'!$J$6:$L$22,3))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MONTH(C3654:C18621)</f>
        <v>3</v>
      </c>
      <c r="O3654" s="8" t="n">
        <f aca="false">K3654*(1-L3654)</f>
        <v>149</v>
      </c>
    </row>
    <row r="3655" customFormat="false" ht="11.4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IF(G3655="Male",VLOOKUP(H3655,'Shoe size conversion table'!$B$6:$D$22,2),VLOOKUP(H3655,'Shoe size conversion table'!$J$6:$L$22,2))</f>
        <v>37-38</v>
      </c>
      <c r="J3655" s="12" t="n">
        <f aca="false">IF(G3655="Male",VLOOKUP(H3655,'Shoe size conversion table'!$B$6:$D$22,3),VLOOKUP(H3655,'Shoe size conversion table'!$J$6:$L$22,3))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MONTH(C3655:C18622)</f>
        <v>3</v>
      </c>
      <c r="O3655" s="8" t="n">
        <f aca="false">K3655*(1-L3655)</f>
        <v>170.1</v>
      </c>
    </row>
    <row r="3656" customFormat="false" ht="11.4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IF(G3656="Male",VLOOKUP(H3656,'Shoe size conversion table'!$B$6:$D$22,2),VLOOKUP(H3656,'Shoe size conversion table'!$J$6:$L$22,2))</f>
        <v>39-40</v>
      </c>
      <c r="J3656" s="12" t="n">
        <f aca="false">IF(G3656="Male",VLOOKUP(H3656,'Shoe size conversion table'!$B$6:$D$22,3),VLOOKUP(H3656,'Shoe size conversion table'!$J$6:$L$22,3))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MONTH(C3656:C18623)</f>
        <v>3</v>
      </c>
      <c r="O3656" s="8" t="n">
        <f aca="false">K3656*(1-L3656)</f>
        <v>199</v>
      </c>
    </row>
    <row r="3657" customFormat="false" ht="11.4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IF(G3657="Male",VLOOKUP(H3657,'Shoe size conversion table'!$B$6:$D$22,2),VLOOKUP(H3657,'Shoe size conversion table'!$J$6:$L$22,2))</f>
        <v>46</v>
      </c>
      <c r="J3657" s="12" t="n">
        <f aca="false">IF(G3657="Male",VLOOKUP(H3657,'Shoe size conversion table'!$B$6:$D$22,3),VLOOKUP(H3657,'Shoe size conversion table'!$J$6:$L$22,3))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MONTH(C3657:C18624)</f>
        <v>3</v>
      </c>
      <c r="O3657" s="8" t="n">
        <f aca="false">K3657*(1-L3657)</f>
        <v>69.5</v>
      </c>
    </row>
    <row r="3658" customFormat="false" ht="11.4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IF(G3658="Male",VLOOKUP(H3658,'Shoe size conversion table'!$B$6:$D$22,2),VLOOKUP(H3658,'Shoe size conversion table'!$J$6:$L$22,2))</f>
        <v>39</v>
      </c>
      <c r="J3658" s="12" t="n">
        <f aca="false">IF(G3658="Male",VLOOKUP(H3658,'Shoe size conversion table'!$B$6:$D$22,3),VLOOKUP(H3658,'Shoe size conversion table'!$J$6:$L$22,3))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MONTH(C3658:C18625)</f>
        <v>3</v>
      </c>
      <c r="O3658" s="8" t="n">
        <f aca="false">K3658*(1-L3658)</f>
        <v>169</v>
      </c>
    </row>
    <row r="3659" customFormat="false" ht="11.4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IF(G3659="Male",VLOOKUP(H3659,'Shoe size conversion table'!$B$6:$D$22,2),VLOOKUP(H3659,'Shoe size conversion table'!$J$6:$L$22,2))</f>
        <v>42-43</v>
      </c>
      <c r="J3659" s="12" t="n">
        <f aca="false">IF(G3659="Male",VLOOKUP(H3659,'Shoe size conversion table'!$B$6:$D$22,3),VLOOKUP(H3659,'Shoe size conversion table'!$J$6:$L$22,3))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MONTH(C3659:C18626)</f>
        <v>3</v>
      </c>
      <c r="O3659" s="8" t="n">
        <f aca="false">K3659*(1-L3659)</f>
        <v>143.1</v>
      </c>
    </row>
    <row r="3660" customFormat="false" ht="11.4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IF(G3660="Male",VLOOKUP(H3660,'Shoe size conversion table'!$B$6:$D$22,2),VLOOKUP(H3660,'Shoe size conversion table'!$J$6:$L$22,2))</f>
        <v>43-44</v>
      </c>
      <c r="J3660" s="12" t="n">
        <f aca="false">IF(G3660="Male",VLOOKUP(H3660,'Shoe size conversion table'!$B$6:$D$22,3),VLOOKUP(H3660,'Shoe size conversion table'!$J$6:$L$22,3))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MONTH(C3660:C18627)</f>
        <v>3</v>
      </c>
      <c r="O3660" s="8" t="n">
        <f aca="false">K3660*(1-L3660)</f>
        <v>74.5</v>
      </c>
    </row>
    <row r="3661" customFormat="false" ht="11.4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IF(G3661="Male",VLOOKUP(H3661,'Shoe size conversion table'!$B$6:$D$22,2),VLOOKUP(H3661,'Shoe size conversion table'!$J$6:$L$22,2))</f>
        <v>43-44</v>
      </c>
      <c r="J3661" s="12" t="n">
        <f aca="false">IF(G3661="Male",VLOOKUP(H3661,'Shoe size conversion table'!$B$6:$D$22,3),VLOOKUP(H3661,'Shoe size conversion table'!$J$6:$L$22,3))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MONTH(C3661:C18628)</f>
        <v>3</v>
      </c>
      <c r="O3661" s="8" t="n">
        <f aca="false">K3661*(1-L3661)</f>
        <v>97.3</v>
      </c>
    </row>
    <row r="3662" customFormat="false" ht="11.4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IF(G3662="Male",VLOOKUP(H3662,'Shoe size conversion table'!$B$6:$D$22,2),VLOOKUP(H3662,'Shoe size conversion table'!$J$6:$L$22,2))</f>
        <v>43</v>
      </c>
      <c r="J3662" s="12" t="n">
        <f aca="false">IF(G3662="Male",VLOOKUP(H3662,'Shoe size conversion table'!$B$6:$D$22,3),VLOOKUP(H3662,'Shoe size conversion table'!$J$6:$L$22,3))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MONTH(C3662:C18629)</f>
        <v>3</v>
      </c>
      <c r="O3662" s="8" t="n">
        <f aca="false">K3662*(1-L3662)</f>
        <v>139</v>
      </c>
    </row>
    <row r="3663" customFormat="false" ht="11.4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IF(G3663="Male",VLOOKUP(H3663,'Shoe size conversion table'!$B$6:$D$22,2),VLOOKUP(H3663,'Shoe size conversion table'!$J$6:$L$22,2))</f>
        <v>38</v>
      </c>
      <c r="J3663" s="12" t="n">
        <f aca="false">IF(G3663="Male",VLOOKUP(H3663,'Shoe size conversion table'!$B$6:$D$22,3),VLOOKUP(H3663,'Shoe size conversion table'!$J$6:$L$22,3))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MONTH(C3663:C18630)</f>
        <v>3</v>
      </c>
      <c r="O3663" s="8" t="n">
        <f aca="false">K3663*(1-L3663)</f>
        <v>79.5</v>
      </c>
    </row>
    <row r="3664" customFormat="false" ht="11.4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IF(G3664="Male",VLOOKUP(H3664,'Shoe size conversion table'!$B$6:$D$22,2),VLOOKUP(H3664,'Shoe size conversion table'!$J$6:$L$22,2))</f>
        <v>39</v>
      </c>
      <c r="J3664" s="12" t="n">
        <f aca="false">IF(G3664="Male",VLOOKUP(H3664,'Shoe size conversion table'!$B$6:$D$22,3),VLOOKUP(H3664,'Shoe size conversion table'!$J$6:$L$22,3))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MONTH(C3664:C18631)</f>
        <v>3</v>
      </c>
      <c r="O3664" s="8" t="n">
        <f aca="false">K3664*(1-L3664)</f>
        <v>159</v>
      </c>
    </row>
    <row r="3665" customFormat="false" ht="11.4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IF(G3665="Male",VLOOKUP(H3665,'Shoe size conversion table'!$B$6:$D$22,2),VLOOKUP(H3665,'Shoe size conversion table'!$J$6:$L$22,2))</f>
        <v>42</v>
      </c>
      <c r="J3665" s="12" t="n">
        <f aca="false">IF(G3665="Male",VLOOKUP(H3665,'Shoe size conversion table'!$B$6:$D$22,3),VLOOKUP(H3665,'Shoe size conversion table'!$J$6:$L$22,3))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MONTH(C3665:C18632)</f>
        <v>3</v>
      </c>
      <c r="O3665" s="8" t="n">
        <f aca="false">K3665*(1-L3665)</f>
        <v>139</v>
      </c>
    </row>
    <row r="3666" customFormat="false" ht="11.4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IF(G3666="Male",VLOOKUP(H3666,'Shoe size conversion table'!$B$6:$D$22,2),VLOOKUP(H3666,'Shoe size conversion table'!$J$6:$L$22,2))</f>
        <v>38</v>
      </c>
      <c r="J3666" s="12" t="n">
        <f aca="false">IF(G3666="Male",VLOOKUP(H3666,'Shoe size conversion table'!$B$6:$D$22,3),VLOOKUP(H3666,'Shoe size conversion table'!$J$6:$L$22,3))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MONTH(C3666:C18633)</f>
        <v>3</v>
      </c>
      <c r="O3666" s="8" t="n">
        <f aca="false">K3666*(1-L3666)</f>
        <v>119.2</v>
      </c>
    </row>
    <row r="3667" customFormat="false" ht="11.4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IF(G3667="Male",VLOOKUP(H3667,'Shoe size conversion table'!$B$6:$D$22,2),VLOOKUP(H3667,'Shoe size conversion table'!$J$6:$L$22,2))</f>
        <v>42-43</v>
      </c>
      <c r="J3667" s="12" t="n">
        <f aca="false">IF(G3667="Male",VLOOKUP(H3667,'Shoe size conversion table'!$B$6:$D$22,3),VLOOKUP(H3667,'Shoe size conversion table'!$J$6:$L$22,3))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MONTH(C3667:C18634)</f>
        <v>3</v>
      </c>
      <c r="O3667" s="8" t="n">
        <f aca="false">K3667*(1-L3667)</f>
        <v>129</v>
      </c>
    </row>
    <row r="3668" customFormat="false" ht="11.4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IF(G3668="Male",VLOOKUP(H3668,'Shoe size conversion table'!$B$6:$D$22,2),VLOOKUP(H3668,'Shoe size conversion table'!$J$6:$L$22,2))</f>
        <v>39-40</v>
      </c>
      <c r="J3668" s="12" t="n">
        <f aca="false">IF(G3668="Male",VLOOKUP(H3668,'Shoe size conversion table'!$B$6:$D$22,3),VLOOKUP(H3668,'Shoe size conversion table'!$J$6:$L$22,3))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MONTH(C3668:C18635)</f>
        <v>3</v>
      </c>
      <c r="O3668" s="8" t="n">
        <f aca="false">K3668*(1-L3668)</f>
        <v>127.2</v>
      </c>
    </row>
    <row r="3669" customFormat="false" ht="11.4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IF(G3669="Male",VLOOKUP(H3669,'Shoe size conversion table'!$B$6:$D$22,2),VLOOKUP(H3669,'Shoe size conversion table'!$J$6:$L$22,2))</f>
        <v>43</v>
      </c>
      <c r="J3669" s="12" t="n">
        <f aca="false">IF(G3669="Male",VLOOKUP(H3669,'Shoe size conversion table'!$B$6:$D$22,3),VLOOKUP(H3669,'Shoe size conversion table'!$J$6:$L$22,3))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MONTH(C3669:C18636)</f>
        <v>3</v>
      </c>
      <c r="O3669" s="8" t="n">
        <f aca="false">K3669*(1-L3669)</f>
        <v>179</v>
      </c>
    </row>
    <row r="3670" customFormat="false" ht="11.4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IF(G3670="Male",VLOOKUP(H3670,'Shoe size conversion table'!$B$6:$D$22,2),VLOOKUP(H3670,'Shoe size conversion table'!$J$6:$L$22,2))</f>
        <v>42-43</v>
      </c>
      <c r="J3670" s="12" t="n">
        <f aca="false">IF(G3670="Male",VLOOKUP(H3670,'Shoe size conversion table'!$B$6:$D$22,3),VLOOKUP(H3670,'Shoe size conversion table'!$J$6:$L$22,3))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MONTH(C3670:C18637)</f>
        <v>3</v>
      </c>
      <c r="O3670" s="8" t="n">
        <f aca="false">K3670*(1-L3670)</f>
        <v>69.5</v>
      </c>
    </row>
    <row r="3671" customFormat="false" ht="11.4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IF(G3671="Male",VLOOKUP(H3671,'Shoe size conversion table'!$B$6:$D$22,2),VLOOKUP(H3671,'Shoe size conversion table'!$J$6:$L$22,2))</f>
        <v>42-43</v>
      </c>
      <c r="J3671" s="12" t="n">
        <f aca="false">IF(G3671="Male",VLOOKUP(H3671,'Shoe size conversion table'!$B$6:$D$22,3),VLOOKUP(H3671,'Shoe size conversion table'!$J$6:$L$22,3))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MONTH(C3671:C18638)</f>
        <v>3</v>
      </c>
      <c r="O3671" s="8" t="n">
        <f aca="false">K3671*(1-L3671)</f>
        <v>149</v>
      </c>
    </row>
    <row r="3672" customFormat="false" ht="11.4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IF(G3672="Male",VLOOKUP(H3672,'Shoe size conversion table'!$B$6:$D$22,2),VLOOKUP(H3672,'Shoe size conversion table'!$J$6:$L$22,2))</f>
        <v>38</v>
      </c>
      <c r="J3672" s="12" t="n">
        <f aca="false">IF(G3672="Male",VLOOKUP(H3672,'Shoe size conversion table'!$B$6:$D$22,3),VLOOKUP(H3672,'Shoe size conversion table'!$J$6:$L$22,3))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MONTH(C3672:C18639)</f>
        <v>3</v>
      </c>
      <c r="O3672" s="8" t="n">
        <f aca="false">K3672*(1-L3672)</f>
        <v>74.5</v>
      </c>
    </row>
    <row r="3673" customFormat="false" ht="11.4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IF(G3673="Male",VLOOKUP(H3673,'Shoe size conversion table'!$B$6:$D$22,2),VLOOKUP(H3673,'Shoe size conversion table'!$J$6:$L$22,2))</f>
        <v>40</v>
      </c>
      <c r="J3673" s="12" t="n">
        <f aca="false">IF(G3673="Male",VLOOKUP(H3673,'Shoe size conversion table'!$B$6:$D$22,3),VLOOKUP(H3673,'Shoe size conversion table'!$J$6:$L$22,3))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MONTH(C3673:C18640)</f>
        <v>3</v>
      </c>
      <c r="O3673" s="8" t="n">
        <f aca="false">K3673*(1-L3673)</f>
        <v>179</v>
      </c>
    </row>
    <row r="3674" customFormat="false" ht="11.4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IF(G3674="Male",VLOOKUP(H3674,'Shoe size conversion table'!$B$6:$D$22,2),VLOOKUP(H3674,'Shoe size conversion table'!$J$6:$L$22,2))</f>
        <v>41-42</v>
      </c>
      <c r="J3674" s="12" t="n">
        <f aca="false">IF(G3674="Male",VLOOKUP(H3674,'Shoe size conversion table'!$B$6:$D$22,3),VLOOKUP(H3674,'Shoe size conversion table'!$J$6:$L$22,3))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MONTH(C3674:C18641)</f>
        <v>3</v>
      </c>
      <c r="O3674" s="8" t="n">
        <f aca="false">K3674*(1-L3674)</f>
        <v>169</v>
      </c>
    </row>
    <row r="3675" customFormat="false" ht="11.4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IF(G3675="Male",VLOOKUP(H3675,'Shoe size conversion table'!$B$6:$D$22,2),VLOOKUP(H3675,'Shoe size conversion table'!$J$6:$L$22,2))</f>
        <v>43</v>
      </c>
      <c r="J3675" s="12" t="n">
        <f aca="false">IF(G3675="Male",VLOOKUP(H3675,'Shoe size conversion table'!$B$6:$D$22,3),VLOOKUP(H3675,'Shoe size conversion table'!$J$6:$L$22,3))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MONTH(C3675:C18642)</f>
        <v>3</v>
      </c>
      <c r="O3675" s="8" t="n">
        <f aca="false">K3675*(1-L3675)</f>
        <v>129</v>
      </c>
    </row>
    <row r="3676" customFormat="false" ht="11.4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IF(G3676="Male",VLOOKUP(H3676,'Shoe size conversion table'!$B$6:$D$22,2),VLOOKUP(H3676,'Shoe size conversion table'!$J$6:$L$22,2))</f>
        <v>42-43</v>
      </c>
      <c r="J3676" s="12" t="n">
        <f aca="false">IF(G3676="Male",VLOOKUP(H3676,'Shoe size conversion table'!$B$6:$D$22,3),VLOOKUP(H3676,'Shoe size conversion table'!$J$6:$L$22,3))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MONTH(C3676:C18643)</f>
        <v>3</v>
      </c>
      <c r="O3676" s="8" t="n">
        <f aca="false">K3676*(1-L3676)</f>
        <v>79.5</v>
      </c>
    </row>
    <row r="3677" customFormat="false" ht="11.4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IF(G3677="Male",VLOOKUP(H3677,'Shoe size conversion table'!$B$6:$D$22,2),VLOOKUP(H3677,'Shoe size conversion table'!$J$6:$L$22,2))</f>
        <v>42</v>
      </c>
      <c r="J3677" s="12" t="n">
        <f aca="false">IF(G3677="Male",VLOOKUP(H3677,'Shoe size conversion table'!$B$6:$D$22,3),VLOOKUP(H3677,'Shoe size conversion table'!$J$6:$L$22,3))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MONTH(C3677:C18644)</f>
        <v>3</v>
      </c>
      <c r="O3677" s="8" t="n">
        <f aca="false">K3677*(1-L3677)</f>
        <v>129</v>
      </c>
    </row>
    <row r="3678" customFormat="false" ht="11.4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IF(G3678="Male",VLOOKUP(H3678,'Shoe size conversion table'!$B$6:$D$22,2),VLOOKUP(H3678,'Shoe size conversion table'!$J$6:$L$22,2))</f>
        <v>38-39</v>
      </c>
      <c r="J3678" s="12" t="n">
        <f aca="false">IF(G3678="Male",VLOOKUP(H3678,'Shoe size conversion table'!$B$6:$D$22,3),VLOOKUP(H3678,'Shoe size conversion table'!$J$6:$L$22,3))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MONTH(C3678:C18645)</f>
        <v>3</v>
      </c>
      <c r="O3678" s="8" t="n">
        <f aca="false">K3678*(1-L3678)</f>
        <v>139</v>
      </c>
    </row>
    <row r="3679" customFormat="false" ht="11.4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IF(G3679="Male",VLOOKUP(H3679,'Shoe size conversion table'!$B$6:$D$22,2),VLOOKUP(H3679,'Shoe size conversion table'!$J$6:$L$22,2))</f>
        <v>38-39</v>
      </c>
      <c r="J3679" s="12" t="n">
        <f aca="false">IF(G3679="Male",VLOOKUP(H3679,'Shoe size conversion table'!$B$6:$D$22,3),VLOOKUP(H3679,'Shoe size conversion table'!$J$6:$L$22,3))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MONTH(C3679:C18646)</f>
        <v>3</v>
      </c>
      <c r="O3679" s="8" t="n">
        <f aca="false">K3679*(1-L3679)</f>
        <v>159.2</v>
      </c>
    </row>
    <row r="3680" customFormat="false" ht="11.4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IF(G3680="Male",VLOOKUP(H3680,'Shoe size conversion table'!$B$6:$D$22,2),VLOOKUP(H3680,'Shoe size conversion table'!$J$6:$L$22,2))</f>
        <v>39</v>
      </c>
      <c r="J3680" s="12" t="n">
        <f aca="false">IF(G3680="Male",VLOOKUP(H3680,'Shoe size conversion table'!$B$6:$D$22,3),VLOOKUP(H3680,'Shoe size conversion table'!$J$6:$L$22,3))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MONTH(C3680:C18647)</f>
        <v>3</v>
      </c>
      <c r="O3680" s="8" t="n">
        <f aca="false">K3680*(1-L3680)</f>
        <v>199</v>
      </c>
    </row>
    <row r="3681" customFormat="false" ht="11.4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IF(G3681="Male",VLOOKUP(H3681,'Shoe size conversion table'!$B$6:$D$22,2),VLOOKUP(H3681,'Shoe size conversion table'!$J$6:$L$22,2))</f>
        <v>42</v>
      </c>
      <c r="J3681" s="12" t="n">
        <f aca="false">IF(G3681="Male",VLOOKUP(H3681,'Shoe size conversion table'!$B$6:$D$22,3),VLOOKUP(H3681,'Shoe size conversion table'!$J$6:$L$22,3))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MONTH(C3681:C18648)</f>
        <v>3</v>
      </c>
      <c r="O3681" s="8" t="n">
        <f aca="false">K3681*(1-L3681)</f>
        <v>199</v>
      </c>
    </row>
    <row r="3682" customFormat="false" ht="11.4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IF(G3682="Male",VLOOKUP(H3682,'Shoe size conversion table'!$B$6:$D$22,2),VLOOKUP(H3682,'Shoe size conversion table'!$J$6:$L$22,2))</f>
        <v>43</v>
      </c>
      <c r="J3682" s="12" t="n">
        <f aca="false">IF(G3682="Male",VLOOKUP(H3682,'Shoe size conversion table'!$B$6:$D$22,3),VLOOKUP(H3682,'Shoe size conversion table'!$J$6:$L$22,3))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MONTH(C3682:C18649)</f>
        <v>3</v>
      </c>
      <c r="O3682" s="8" t="n">
        <f aca="false">K3682*(1-L3682)</f>
        <v>139</v>
      </c>
    </row>
    <row r="3683" customFormat="false" ht="11.4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IF(G3683="Male",VLOOKUP(H3683,'Shoe size conversion table'!$B$6:$D$22,2),VLOOKUP(H3683,'Shoe size conversion table'!$J$6:$L$22,2))</f>
        <v>42-43</v>
      </c>
      <c r="J3683" s="12" t="n">
        <f aca="false">IF(G3683="Male",VLOOKUP(H3683,'Shoe size conversion table'!$B$6:$D$22,3),VLOOKUP(H3683,'Shoe size conversion table'!$J$6:$L$22,3))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MONTH(C3683:C18650)</f>
        <v>3</v>
      </c>
      <c r="O3683" s="8" t="n">
        <f aca="false">K3683*(1-L3683)</f>
        <v>199</v>
      </c>
    </row>
    <row r="3684" customFormat="false" ht="11.4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IF(G3684="Male",VLOOKUP(H3684,'Shoe size conversion table'!$B$6:$D$22,2),VLOOKUP(H3684,'Shoe size conversion table'!$J$6:$L$22,2))</f>
        <v>44</v>
      </c>
      <c r="J3684" s="12" t="n">
        <f aca="false">IF(G3684="Male",VLOOKUP(H3684,'Shoe size conversion table'!$B$6:$D$22,3),VLOOKUP(H3684,'Shoe size conversion table'!$J$6:$L$22,3))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MONTH(C3684:C18651)</f>
        <v>3</v>
      </c>
      <c r="O3684" s="8" t="n">
        <f aca="false">K3684*(1-L3684)</f>
        <v>69.5</v>
      </c>
    </row>
    <row r="3685" customFormat="false" ht="11.4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IF(G3685="Male",VLOOKUP(H3685,'Shoe size conversion table'!$B$6:$D$22,2),VLOOKUP(H3685,'Shoe size conversion table'!$J$6:$L$22,2))</f>
        <v>43</v>
      </c>
      <c r="J3685" s="12" t="n">
        <f aca="false">IF(G3685="Male",VLOOKUP(H3685,'Shoe size conversion table'!$B$6:$D$22,3),VLOOKUP(H3685,'Shoe size conversion table'!$J$6:$L$22,3))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MONTH(C3685:C18652)</f>
        <v>3</v>
      </c>
      <c r="O3685" s="8" t="n">
        <f aca="false">K3685*(1-L3685)</f>
        <v>139.3</v>
      </c>
    </row>
    <row r="3686" customFormat="false" ht="11.4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IF(G3686="Male",VLOOKUP(H3686,'Shoe size conversion table'!$B$6:$D$22,2),VLOOKUP(H3686,'Shoe size conversion table'!$J$6:$L$22,2))</f>
        <v>37</v>
      </c>
      <c r="J3686" s="12" t="n">
        <f aca="false">IF(G3686="Male",VLOOKUP(H3686,'Shoe size conversion table'!$B$6:$D$22,3),VLOOKUP(H3686,'Shoe size conversion table'!$J$6:$L$22,3))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MONTH(C3686:C18653)</f>
        <v>3</v>
      </c>
      <c r="O3686" s="8" t="n">
        <f aca="false">K3686*(1-L3686)</f>
        <v>94.5</v>
      </c>
    </row>
    <row r="3687" customFormat="false" ht="11.4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IF(G3687="Male",VLOOKUP(H3687,'Shoe size conversion table'!$B$6:$D$22,2),VLOOKUP(H3687,'Shoe size conversion table'!$J$6:$L$22,2))</f>
        <v>43</v>
      </c>
      <c r="J3687" s="12" t="n">
        <f aca="false">IF(G3687="Male",VLOOKUP(H3687,'Shoe size conversion table'!$B$6:$D$22,3),VLOOKUP(H3687,'Shoe size conversion table'!$J$6:$L$22,3))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MONTH(C3687:C18654)</f>
        <v>3</v>
      </c>
      <c r="O3687" s="8" t="n">
        <f aca="false">K3687*(1-L3687)</f>
        <v>189</v>
      </c>
    </row>
    <row r="3688" customFormat="false" ht="11.4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IF(G3688="Male",VLOOKUP(H3688,'Shoe size conversion table'!$B$6:$D$22,2),VLOOKUP(H3688,'Shoe size conversion table'!$J$6:$L$22,2))</f>
        <v>43-44</v>
      </c>
      <c r="J3688" s="12" t="n">
        <f aca="false">IF(G3688="Male",VLOOKUP(H3688,'Shoe size conversion table'!$B$6:$D$22,3),VLOOKUP(H3688,'Shoe size conversion table'!$J$6:$L$22,3))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MONTH(C3688:C18655)</f>
        <v>3</v>
      </c>
      <c r="O3688" s="8" t="n">
        <f aca="false">K3688*(1-L3688)</f>
        <v>74.5</v>
      </c>
    </row>
    <row r="3689" customFormat="false" ht="11.4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IF(G3689="Male",VLOOKUP(H3689,'Shoe size conversion table'!$B$6:$D$22,2),VLOOKUP(H3689,'Shoe size conversion table'!$J$6:$L$22,2))</f>
        <v>40</v>
      </c>
      <c r="J3689" s="12" t="n">
        <f aca="false">IF(G3689="Male",VLOOKUP(H3689,'Shoe size conversion table'!$B$6:$D$22,3),VLOOKUP(H3689,'Shoe size conversion table'!$J$6:$L$22,3))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MONTH(C3689:C18656)</f>
        <v>3</v>
      </c>
      <c r="O3689" s="8" t="n">
        <f aca="false">K3689*(1-L3689)</f>
        <v>159</v>
      </c>
    </row>
    <row r="3690" customFormat="false" ht="11.4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IF(G3690="Male",VLOOKUP(H3690,'Shoe size conversion table'!$B$6:$D$22,2),VLOOKUP(H3690,'Shoe size conversion table'!$J$6:$L$22,2))</f>
        <v>39-40</v>
      </c>
      <c r="J3690" s="12" t="n">
        <f aca="false">IF(G3690="Male",VLOOKUP(H3690,'Shoe size conversion table'!$B$6:$D$22,3),VLOOKUP(H3690,'Shoe size conversion table'!$J$6:$L$22,3))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MONTH(C3690:C18657)</f>
        <v>3</v>
      </c>
      <c r="O3690" s="8" t="n">
        <f aca="false">K3690*(1-L3690)</f>
        <v>159</v>
      </c>
    </row>
    <row r="3691" customFormat="false" ht="11.4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IF(G3691="Male",VLOOKUP(H3691,'Shoe size conversion table'!$B$6:$D$22,2),VLOOKUP(H3691,'Shoe size conversion table'!$J$6:$L$22,2))</f>
        <v>42-43</v>
      </c>
      <c r="J3691" s="12" t="n">
        <f aca="false">IF(G3691="Male",VLOOKUP(H3691,'Shoe size conversion table'!$B$6:$D$22,3),VLOOKUP(H3691,'Shoe size conversion table'!$J$6:$L$22,3))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MONTH(C3691:C18658)</f>
        <v>3</v>
      </c>
      <c r="O3691" s="8" t="n">
        <f aca="false">K3691*(1-L3691)</f>
        <v>149</v>
      </c>
    </row>
    <row r="3692" customFormat="false" ht="11.4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IF(G3692="Male",VLOOKUP(H3692,'Shoe size conversion table'!$B$6:$D$22,2),VLOOKUP(H3692,'Shoe size conversion table'!$J$6:$L$22,2))</f>
        <v>42</v>
      </c>
      <c r="J3692" s="12" t="n">
        <f aca="false">IF(G3692="Male",VLOOKUP(H3692,'Shoe size conversion table'!$B$6:$D$22,3),VLOOKUP(H3692,'Shoe size conversion table'!$J$6:$L$22,3))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MONTH(C3692:C18659)</f>
        <v>3</v>
      </c>
      <c r="O3692" s="8" t="n">
        <f aca="false">K3692*(1-L3692)</f>
        <v>199</v>
      </c>
    </row>
    <row r="3693" customFormat="false" ht="11.4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IF(G3693="Male",VLOOKUP(H3693,'Shoe size conversion table'!$B$6:$D$22,2),VLOOKUP(H3693,'Shoe size conversion table'!$J$6:$L$22,2))</f>
        <v>38-39</v>
      </c>
      <c r="J3693" s="12" t="n">
        <f aca="false">IF(G3693="Male",VLOOKUP(H3693,'Shoe size conversion table'!$B$6:$D$22,3),VLOOKUP(H3693,'Shoe size conversion table'!$J$6:$L$22,3))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MONTH(C3693:C18660)</f>
        <v>3</v>
      </c>
      <c r="O3693" s="8" t="n">
        <f aca="false">K3693*(1-L3693)</f>
        <v>139</v>
      </c>
    </row>
    <row r="3694" customFormat="false" ht="11.4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IF(G3694="Male",VLOOKUP(H3694,'Shoe size conversion table'!$B$6:$D$22,2),VLOOKUP(H3694,'Shoe size conversion table'!$J$6:$L$22,2))</f>
        <v>38-39</v>
      </c>
      <c r="J3694" s="12" t="n">
        <f aca="false">IF(G3694="Male",VLOOKUP(H3694,'Shoe size conversion table'!$B$6:$D$22,3),VLOOKUP(H3694,'Shoe size conversion table'!$J$6:$L$22,3))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MONTH(C3694:C18661)</f>
        <v>3</v>
      </c>
      <c r="O3694" s="8" t="n">
        <f aca="false">K3694*(1-L3694)</f>
        <v>64.5</v>
      </c>
    </row>
    <row r="3695" customFormat="false" ht="11.4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IF(G3695="Male",VLOOKUP(H3695,'Shoe size conversion table'!$B$6:$D$22,2),VLOOKUP(H3695,'Shoe size conversion table'!$J$6:$L$22,2))</f>
        <v>43-44</v>
      </c>
      <c r="J3695" s="12" t="n">
        <f aca="false">IF(G3695="Male",VLOOKUP(H3695,'Shoe size conversion table'!$B$6:$D$22,3),VLOOKUP(H3695,'Shoe size conversion table'!$J$6:$L$22,3))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MONTH(C3695:C18662)</f>
        <v>3</v>
      </c>
      <c r="O3695" s="8" t="n">
        <f aca="false">K3695*(1-L3695)</f>
        <v>94.5</v>
      </c>
    </row>
    <row r="3696" customFormat="false" ht="11.4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IF(G3696="Male",VLOOKUP(H3696,'Shoe size conversion table'!$B$6:$D$22,2),VLOOKUP(H3696,'Shoe size conversion table'!$J$6:$L$22,2))</f>
        <v>40</v>
      </c>
      <c r="J3696" s="12" t="n">
        <f aca="false">IF(G3696="Male",VLOOKUP(H3696,'Shoe size conversion table'!$B$6:$D$22,3),VLOOKUP(H3696,'Shoe size conversion table'!$J$6:$L$22,3))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MONTH(C3696:C18663)</f>
        <v>3</v>
      </c>
      <c r="O3696" s="8" t="n">
        <f aca="false">K3696*(1-L3696)</f>
        <v>139</v>
      </c>
    </row>
    <row r="3697" customFormat="false" ht="11.4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IF(G3697="Male",VLOOKUP(H3697,'Shoe size conversion table'!$B$6:$D$22,2),VLOOKUP(H3697,'Shoe size conversion table'!$J$6:$L$22,2))</f>
        <v>42</v>
      </c>
      <c r="J3697" s="12" t="n">
        <f aca="false">IF(G3697="Male",VLOOKUP(H3697,'Shoe size conversion table'!$B$6:$D$22,3),VLOOKUP(H3697,'Shoe size conversion table'!$J$6:$L$22,3))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MONTH(C3697:C18664)</f>
        <v>3</v>
      </c>
      <c r="O3697" s="8" t="n">
        <f aca="false">K3697*(1-L3697)</f>
        <v>169</v>
      </c>
    </row>
    <row r="3698" customFormat="false" ht="11.4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IF(G3698="Male",VLOOKUP(H3698,'Shoe size conversion table'!$B$6:$D$22,2),VLOOKUP(H3698,'Shoe size conversion table'!$J$6:$L$22,2))</f>
        <v>39-40</v>
      </c>
      <c r="J3698" s="12" t="n">
        <f aca="false">IF(G3698="Male",VLOOKUP(H3698,'Shoe size conversion table'!$B$6:$D$22,3),VLOOKUP(H3698,'Shoe size conversion table'!$J$6:$L$22,3))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MONTH(C3698:C18665)</f>
        <v>3</v>
      </c>
      <c r="O3698" s="8" t="n">
        <f aca="false">K3698*(1-L3698)</f>
        <v>139</v>
      </c>
    </row>
    <row r="3699" customFormat="false" ht="11.4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IF(G3699="Male",VLOOKUP(H3699,'Shoe size conversion table'!$B$6:$D$22,2),VLOOKUP(H3699,'Shoe size conversion table'!$J$6:$L$22,2))</f>
        <v>38-39</v>
      </c>
      <c r="J3699" s="12" t="n">
        <f aca="false">IF(G3699="Male",VLOOKUP(H3699,'Shoe size conversion table'!$B$6:$D$22,3),VLOOKUP(H3699,'Shoe size conversion table'!$J$6:$L$22,3))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MONTH(C3699:C18666)</f>
        <v>4</v>
      </c>
      <c r="O3699" s="8" t="n">
        <f aca="false">K3699*(1-L3699)</f>
        <v>199</v>
      </c>
    </row>
    <row r="3700" customFormat="false" ht="11.4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IF(G3700="Male",VLOOKUP(H3700,'Shoe size conversion table'!$B$6:$D$22,2),VLOOKUP(H3700,'Shoe size conversion table'!$J$6:$L$22,2))</f>
        <v>42</v>
      </c>
      <c r="J3700" s="12" t="n">
        <f aca="false">IF(G3700="Male",VLOOKUP(H3700,'Shoe size conversion table'!$B$6:$D$22,3),VLOOKUP(H3700,'Shoe size conversion table'!$J$6:$L$22,3))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MONTH(C3700:C18667)</f>
        <v>4</v>
      </c>
      <c r="O3700" s="8" t="n">
        <f aca="false">K3700*(1-L3700)</f>
        <v>129</v>
      </c>
    </row>
    <row r="3701" customFormat="false" ht="11.4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IF(G3701="Male",VLOOKUP(H3701,'Shoe size conversion table'!$B$6:$D$22,2),VLOOKUP(H3701,'Shoe size conversion table'!$J$6:$L$22,2))</f>
        <v>41</v>
      </c>
      <c r="J3701" s="12" t="n">
        <f aca="false">IF(G3701="Male",VLOOKUP(H3701,'Shoe size conversion table'!$B$6:$D$22,3),VLOOKUP(H3701,'Shoe size conversion table'!$J$6:$L$22,3))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MONTH(C3701:C18668)</f>
        <v>4</v>
      </c>
      <c r="O3701" s="8" t="n">
        <f aca="false">K3701*(1-L3701)</f>
        <v>139</v>
      </c>
    </row>
    <row r="3702" customFormat="false" ht="11.4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IF(G3702="Male",VLOOKUP(H3702,'Shoe size conversion table'!$B$6:$D$22,2),VLOOKUP(H3702,'Shoe size conversion table'!$J$6:$L$22,2))</f>
        <v>41</v>
      </c>
      <c r="J3702" s="12" t="n">
        <f aca="false">IF(G3702="Male",VLOOKUP(H3702,'Shoe size conversion table'!$B$6:$D$22,3),VLOOKUP(H3702,'Shoe size conversion table'!$J$6:$L$22,3))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MONTH(C3702:C18669)</f>
        <v>4</v>
      </c>
      <c r="O3702" s="8" t="n">
        <f aca="false">K3702*(1-L3702)</f>
        <v>199</v>
      </c>
    </row>
    <row r="3703" customFormat="false" ht="11.4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IF(G3703="Male",VLOOKUP(H3703,'Shoe size conversion table'!$B$6:$D$22,2),VLOOKUP(H3703,'Shoe size conversion table'!$J$6:$L$22,2))</f>
        <v>42-43</v>
      </c>
      <c r="J3703" s="12" t="n">
        <f aca="false">IF(G3703="Male",VLOOKUP(H3703,'Shoe size conversion table'!$B$6:$D$22,3),VLOOKUP(H3703,'Shoe size conversion table'!$J$6:$L$22,3))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MONTH(C3703:C18670)</f>
        <v>4</v>
      </c>
      <c r="O3703" s="8" t="n">
        <f aca="false">K3703*(1-L3703)</f>
        <v>149</v>
      </c>
    </row>
    <row r="3704" customFormat="false" ht="11.4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IF(G3704="Male",VLOOKUP(H3704,'Shoe size conversion table'!$B$6:$D$22,2),VLOOKUP(H3704,'Shoe size conversion table'!$J$6:$L$22,2))</f>
        <v>36-37</v>
      </c>
      <c r="J3704" s="12" t="n">
        <f aca="false">IF(G3704="Male",VLOOKUP(H3704,'Shoe size conversion table'!$B$6:$D$22,3),VLOOKUP(H3704,'Shoe size conversion table'!$J$6:$L$22,3))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MONTH(C3704:C18671)</f>
        <v>4</v>
      </c>
      <c r="O3704" s="8" t="n">
        <f aca="false">K3704*(1-L3704)</f>
        <v>149</v>
      </c>
    </row>
    <row r="3705" customFormat="false" ht="11.4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IF(G3705="Male",VLOOKUP(H3705,'Shoe size conversion table'!$B$6:$D$22,2),VLOOKUP(H3705,'Shoe size conversion table'!$J$6:$L$22,2))</f>
        <v>39-40</v>
      </c>
      <c r="J3705" s="12" t="n">
        <f aca="false">IF(G3705="Male",VLOOKUP(H3705,'Shoe size conversion table'!$B$6:$D$22,3),VLOOKUP(H3705,'Shoe size conversion table'!$J$6:$L$22,3))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MONTH(C3705:C18672)</f>
        <v>4</v>
      </c>
      <c r="O3705" s="8" t="n">
        <f aca="false">K3705*(1-L3705)</f>
        <v>169</v>
      </c>
    </row>
    <row r="3706" customFormat="false" ht="11.4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IF(G3706="Male",VLOOKUP(H3706,'Shoe size conversion table'!$B$6:$D$22,2),VLOOKUP(H3706,'Shoe size conversion table'!$J$6:$L$22,2))</f>
        <v>43-44</v>
      </c>
      <c r="J3706" s="12" t="n">
        <f aca="false">IF(G3706="Male",VLOOKUP(H3706,'Shoe size conversion table'!$B$6:$D$22,3),VLOOKUP(H3706,'Shoe size conversion table'!$J$6:$L$22,3))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MONTH(C3706:C18673)</f>
        <v>4</v>
      </c>
      <c r="O3706" s="8" t="n">
        <f aca="false">K3706*(1-L3706)</f>
        <v>199</v>
      </c>
    </row>
    <row r="3707" customFormat="false" ht="11.4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IF(G3707="Male",VLOOKUP(H3707,'Shoe size conversion table'!$B$6:$D$22,2),VLOOKUP(H3707,'Shoe size conversion table'!$J$6:$L$22,2))</f>
        <v>43</v>
      </c>
      <c r="J3707" s="12" t="n">
        <f aca="false">IF(G3707="Male",VLOOKUP(H3707,'Shoe size conversion table'!$B$6:$D$22,3),VLOOKUP(H3707,'Shoe size conversion table'!$J$6:$L$22,3))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MONTH(C3707:C18674)</f>
        <v>4</v>
      </c>
      <c r="O3707" s="8" t="n">
        <f aca="false">K3707*(1-L3707)</f>
        <v>159</v>
      </c>
    </row>
    <row r="3708" customFormat="false" ht="11.4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IF(G3708="Male",VLOOKUP(H3708,'Shoe size conversion table'!$B$6:$D$22,2),VLOOKUP(H3708,'Shoe size conversion table'!$J$6:$L$22,2))</f>
        <v>41-42</v>
      </c>
      <c r="J3708" s="12" t="n">
        <f aca="false">IF(G3708="Male",VLOOKUP(H3708,'Shoe size conversion table'!$B$6:$D$22,3),VLOOKUP(H3708,'Shoe size conversion table'!$J$6:$L$22,3))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MONTH(C3708:C18675)</f>
        <v>4</v>
      </c>
      <c r="O3708" s="8" t="n">
        <f aca="false">K3708*(1-L3708)</f>
        <v>169</v>
      </c>
    </row>
    <row r="3709" customFormat="false" ht="11.4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IF(G3709="Male",VLOOKUP(H3709,'Shoe size conversion table'!$B$6:$D$22,2),VLOOKUP(H3709,'Shoe size conversion table'!$J$6:$L$22,2))</f>
        <v>39-40</v>
      </c>
      <c r="J3709" s="12" t="n">
        <f aca="false">IF(G3709="Male",VLOOKUP(H3709,'Shoe size conversion table'!$B$6:$D$22,3),VLOOKUP(H3709,'Shoe size conversion table'!$J$6:$L$22,3))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MONTH(C3709:C18676)</f>
        <v>4</v>
      </c>
      <c r="O3709" s="8" t="n">
        <f aca="false">K3709*(1-L3709)</f>
        <v>139</v>
      </c>
    </row>
    <row r="3710" customFormat="false" ht="11.4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IF(G3710="Male",VLOOKUP(H3710,'Shoe size conversion table'!$B$6:$D$22,2),VLOOKUP(H3710,'Shoe size conversion table'!$J$6:$L$22,2))</f>
        <v>42-43</v>
      </c>
      <c r="J3710" s="12" t="n">
        <f aca="false">IF(G3710="Male",VLOOKUP(H3710,'Shoe size conversion table'!$B$6:$D$22,3),VLOOKUP(H3710,'Shoe size conversion table'!$J$6:$L$22,3))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MONTH(C3710:C18677)</f>
        <v>4</v>
      </c>
      <c r="O3710" s="8" t="n">
        <f aca="false">K3710*(1-L3710)</f>
        <v>169</v>
      </c>
    </row>
    <row r="3711" customFormat="false" ht="11.4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IF(G3711="Male",VLOOKUP(H3711,'Shoe size conversion table'!$B$6:$D$22,2),VLOOKUP(H3711,'Shoe size conversion table'!$J$6:$L$22,2))</f>
        <v>37</v>
      </c>
      <c r="J3711" s="12" t="n">
        <f aca="false">IF(G3711="Male",VLOOKUP(H3711,'Shoe size conversion table'!$B$6:$D$22,3),VLOOKUP(H3711,'Shoe size conversion table'!$J$6:$L$22,3))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MONTH(C3711:C18678)</f>
        <v>4</v>
      </c>
      <c r="O3711" s="8" t="n">
        <f aca="false">K3711*(1-L3711)</f>
        <v>127.2</v>
      </c>
    </row>
    <row r="3712" customFormat="false" ht="11.4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IF(G3712="Male",VLOOKUP(H3712,'Shoe size conversion table'!$B$6:$D$22,2),VLOOKUP(H3712,'Shoe size conversion table'!$J$6:$L$22,2))</f>
        <v>40</v>
      </c>
      <c r="J3712" s="12" t="n">
        <f aca="false">IF(G3712="Male",VLOOKUP(H3712,'Shoe size conversion table'!$B$6:$D$22,3),VLOOKUP(H3712,'Shoe size conversion table'!$J$6:$L$22,3))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MONTH(C3712:C18679)</f>
        <v>4</v>
      </c>
      <c r="O3712" s="8" t="n">
        <f aca="false">K3712*(1-L3712)</f>
        <v>161.1</v>
      </c>
    </row>
    <row r="3713" customFormat="false" ht="11.4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IF(G3713="Male",VLOOKUP(H3713,'Shoe size conversion table'!$B$6:$D$22,2),VLOOKUP(H3713,'Shoe size conversion table'!$J$6:$L$22,2))</f>
        <v>38-39</v>
      </c>
      <c r="J3713" s="12" t="n">
        <f aca="false">IF(G3713="Male",VLOOKUP(H3713,'Shoe size conversion table'!$B$6:$D$22,3),VLOOKUP(H3713,'Shoe size conversion table'!$J$6:$L$22,3))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MONTH(C3713:C18680)</f>
        <v>4</v>
      </c>
      <c r="O3713" s="8" t="n">
        <f aca="false">K3713*(1-L3713)</f>
        <v>84.5</v>
      </c>
    </row>
    <row r="3714" customFormat="false" ht="11.4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IF(G3714="Male",VLOOKUP(H3714,'Shoe size conversion table'!$B$6:$D$22,2),VLOOKUP(H3714,'Shoe size conversion table'!$J$6:$L$22,2))</f>
        <v>40</v>
      </c>
      <c r="J3714" s="12" t="n">
        <f aca="false">IF(G3714="Male",VLOOKUP(H3714,'Shoe size conversion table'!$B$6:$D$22,3),VLOOKUP(H3714,'Shoe size conversion table'!$J$6:$L$22,3))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MONTH(C3714:C18681)</f>
        <v>4</v>
      </c>
      <c r="O3714" s="8" t="n">
        <f aca="false">K3714*(1-L3714)</f>
        <v>118.3</v>
      </c>
    </row>
    <row r="3715" customFormat="false" ht="11.4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IF(G3715="Male",VLOOKUP(H3715,'Shoe size conversion table'!$B$6:$D$22,2),VLOOKUP(H3715,'Shoe size conversion table'!$J$6:$L$22,2))</f>
        <v>42-43</v>
      </c>
      <c r="J3715" s="12" t="n">
        <f aca="false">IF(G3715="Male",VLOOKUP(H3715,'Shoe size conversion table'!$B$6:$D$22,3),VLOOKUP(H3715,'Shoe size conversion table'!$J$6:$L$22,3))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MONTH(C3715:C18682)</f>
        <v>4</v>
      </c>
      <c r="O3715" s="8" t="n">
        <f aca="false">K3715*(1-L3715)</f>
        <v>118.3</v>
      </c>
    </row>
    <row r="3716" customFormat="false" ht="11.4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IF(G3716="Male",VLOOKUP(H3716,'Shoe size conversion table'!$B$6:$D$22,2),VLOOKUP(H3716,'Shoe size conversion table'!$J$6:$L$22,2))</f>
        <v>41</v>
      </c>
      <c r="J3716" s="12" t="n">
        <f aca="false">IF(G3716="Male",VLOOKUP(H3716,'Shoe size conversion table'!$B$6:$D$22,3),VLOOKUP(H3716,'Shoe size conversion table'!$J$6:$L$22,3))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MONTH(C3716:C18683)</f>
        <v>4</v>
      </c>
      <c r="O3716" s="8" t="n">
        <f aca="false">K3716*(1-L3716)</f>
        <v>139</v>
      </c>
    </row>
    <row r="3717" customFormat="false" ht="11.4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IF(G3717="Male",VLOOKUP(H3717,'Shoe size conversion table'!$B$6:$D$22,2),VLOOKUP(H3717,'Shoe size conversion table'!$J$6:$L$22,2))</f>
        <v>44</v>
      </c>
      <c r="J3717" s="12" t="n">
        <f aca="false">IF(G3717="Male",VLOOKUP(H3717,'Shoe size conversion table'!$B$6:$D$22,3),VLOOKUP(H3717,'Shoe size conversion table'!$J$6:$L$22,3))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MONTH(C3717:C18684)</f>
        <v>4</v>
      </c>
      <c r="O3717" s="8" t="n">
        <f aca="false">K3717*(1-L3717)</f>
        <v>69.5</v>
      </c>
    </row>
    <row r="3718" customFormat="false" ht="11.4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IF(G3718="Male",VLOOKUP(H3718,'Shoe size conversion table'!$B$6:$D$22,2),VLOOKUP(H3718,'Shoe size conversion table'!$J$6:$L$22,2))</f>
        <v>43</v>
      </c>
      <c r="J3718" s="12" t="n">
        <f aca="false">IF(G3718="Male",VLOOKUP(H3718,'Shoe size conversion table'!$B$6:$D$22,3),VLOOKUP(H3718,'Shoe size conversion table'!$J$6:$L$22,3))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MONTH(C3718:C18685)</f>
        <v>4</v>
      </c>
      <c r="O3718" s="8" t="n">
        <f aca="false">K3718*(1-L3718)</f>
        <v>129</v>
      </c>
    </row>
    <row r="3719" customFormat="false" ht="11.4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IF(G3719="Male",VLOOKUP(H3719,'Shoe size conversion table'!$B$6:$D$22,2),VLOOKUP(H3719,'Shoe size conversion table'!$J$6:$L$22,2))</f>
        <v>37</v>
      </c>
      <c r="J3719" s="12" t="n">
        <f aca="false">IF(G3719="Male",VLOOKUP(H3719,'Shoe size conversion table'!$B$6:$D$22,3),VLOOKUP(H3719,'Shoe size conversion table'!$J$6:$L$22,3))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MONTH(C3719:C18686)</f>
        <v>4</v>
      </c>
      <c r="O3719" s="8" t="n">
        <f aca="false">K3719*(1-L3719)</f>
        <v>179</v>
      </c>
    </row>
    <row r="3720" customFormat="false" ht="11.4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IF(G3720="Male",VLOOKUP(H3720,'Shoe size conversion table'!$B$6:$D$22,2),VLOOKUP(H3720,'Shoe size conversion table'!$J$6:$L$22,2))</f>
        <v>39</v>
      </c>
      <c r="J3720" s="12" t="n">
        <f aca="false">IF(G3720="Male",VLOOKUP(H3720,'Shoe size conversion table'!$B$6:$D$22,3),VLOOKUP(H3720,'Shoe size conversion table'!$J$6:$L$22,3))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MONTH(C3720:C18687)</f>
        <v>4</v>
      </c>
      <c r="O3720" s="8" t="n">
        <f aca="false">K3720*(1-L3720)</f>
        <v>97.3</v>
      </c>
    </row>
    <row r="3721" customFormat="false" ht="11.4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IF(G3721="Male",VLOOKUP(H3721,'Shoe size conversion table'!$B$6:$D$22,2),VLOOKUP(H3721,'Shoe size conversion table'!$J$6:$L$22,2))</f>
        <v>42</v>
      </c>
      <c r="J3721" s="12" t="n">
        <f aca="false">IF(G3721="Male",VLOOKUP(H3721,'Shoe size conversion table'!$B$6:$D$22,3),VLOOKUP(H3721,'Shoe size conversion table'!$J$6:$L$22,3))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MONTH(C3721:C18688)</f>
        <v>4</v>
      </c>
      <c r="O3721" s="8" t="n">
        <f aca="false">K3721*(1-L3721)</f>
        <v>199</v>
      </c>
    </row>
    <row r="3722" customFormat="false" ht="11.4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IF(G3722="Male",VLOOKUP(H3722,'Shoe size conversion table'!$B$6:$D$22,2),VLOOKUP(H3722,'Shoe size conversion table'!$J$6:$L$22,2))</f>
        <v>37</v>
      </c>
      <c r="J3722" s="12" t="n">
        <f aca="false">IF(G3722="Male",VLOOKUP(H3722,'Shoe size conversion table'!$B$6:$D$22,3),VLOOKUP(H3722,'Shoe size conversion table'!$J$6:$L$22,3))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MONTH(C3722:C18689)</f>
        <v>4</v>
      </c>
      <c r="O3722" s="8" t="n">
        <f aca="false">K3722*(1-L3722)</f>
        <v>127.2</v>
      </c>
    </row>
    <row r="3723" customFormat="false" ht="11.4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IF(G3723="Male",VLOOKUP(H3723,'Shoe size conversion table'!$B$6:$D$22,2),VLOOKUP(H3723,'Shoe size conversion table'!$J$6:$L$22,2))</f>
        <v>44</v>
      </c>
      <c r="J3723" s="12" t="n">
        <f aca="false">IF(G3723="Male",VLOOKUP(H3723,'Shoe size conversion table'!$B$6:$D$22,3),VLOOKUP(H3723,'Shoe size conversion table'!$J$6:$L$22,3))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MONTH(C3723:C18690)</f>
        <v>4</v>
      </c>
      <c r="O3723" s="8" t="n">
        <f aca="false">K3723*(1-L3723)</f>
        <v>129</v>
      </c>
    </row>
    <row r="3724" customFormat="false" ht="11.4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IF(G3724="Male",VLOOKUP(H3724,'Shoe size conversion table'!$B$6:$D$22,2),VLOOKUP(H3724,'Shoe size conversion table'!$J$6:$L$22,2))</f>
        <v>40</v>
      </c>
      <c r="J3724" s="12" t="n">
        <f aca="false">IF(G3724="Male",VLOOKUP(H3724,'Shoe size conversion table'!$B$6:$D$22,3),VLOOKUP(H3724,'Shoe size conversion table'!$J$6:$L$22,3))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MONTH(C3724:C18691)</f>
        <v>4</v>
      </c>
      <c r="O3724" s="8" t="n">
        <f aca="false">K3724*(1-L3724)</f>
        <v>199</v>
      </c>
    </row>
    <row r="3725" customFormat="false" ht="11.4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IF(G3725="Male",VLOOKUP(H3725,'Shoe size conversion table'!$B$6:$D$22,2),VLOOKUP(H3725,'Shoe size conversion table'!$J$6:$L$22,2))</f>
        <v>42</v>
      </c>
      <c r="J3725" s="12" t="n">
        <f aca="false">IF(G3725="Male",VLOOKUP(H3725,'Shoe size conversion table'!$B$6:$D$22,3),VLOOKUP(H3725,'Shoe size conversion table'!$J$6:$L$22,3))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MONTH(C3725:C18692)</f>
        <v>4</v>
      </c>
      <c r="O3725" s="8" t="n">
        <f aca="false">K3725*(1-L3725)</f>
        <v>134.1</v>
      </c>
    </row>
    <row r="3726" customFormat="false" ht="11.4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IF(G3726="Male",VLOOKUP(H3726,'Shoe size conversion table'!$B$6:$D$22,2),VLOOKUP(H3726,'Shoe size conversion table'!$J$6:$L$22,2))</f>
        <v>43-44</v>
      </c>
      <c r="J3726" s="12" t="n">
        <f aca="false">IF(G3726="Male",VLOOKUP(H3726,'Shoe size conversion table'!$B$6:$D$22,3),VLOOKUP(H3726,'Shoe size conversion table'!$J$6:$L$22,3))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MONTH(C3726:C18693)</f>
        <v>4</v>
      </c>
      <c r="O3726" s="8" t="n">
        <f aca="false">K3726*(1-L3726)</f>
        <v>189</v>
      </c>
    </row>
    <row r="3727" customFormat="false" ht="11.4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IF(G3727="Male",VLOOKUP(H3727,'Shoe size conversion table'!$B$6:$D$22,2),VLOOKUP(H3727,'Shoe size conversion table'!$J$6:$L$22,2))</f>
        <v>43-44</v>
      </c>
      <c r="J3727" s="12" t="n">
        <f aca="false">IF(G3727="Male",VLOOKUP(H3727,'Shoe size conversion table'!$B$6:$D$22,3),VLOOKUP(H3727,'Shoe size conversion table'!$J$6:$L$22,3))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MONTH(C3727:C18694)</f>
        <v>4</v>
      </c>
      <c r="O3727" s="8" t="n">
        <f aca="false">K3727*(1-L3727)</f>
        <v>143.2</v>
      </c>
    </row>
    <row r="3728" customFormat="false" ht="11.4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IF(G3728="Male",VLOOKUP(H3728,'Shoe size conversion table'!$B$6:$D$22,2),VLOOKUP(H3728,'Shoe size conversion table'!$J$6:$L$22,2))</f>
        <v>42-43</v>
      </c>
      <c r="J3728" s="12" t="n">
        <f aca="false">IF(G3728="Male",VLOOKUP(H3728,'Shoe size conversion table'!$B$6:$D$22,3),VLOOKUP(H3728,'Shoe size conversion table'!$J$6:$L$22,3))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MONTH(C3728:C18695)</f>
        <v>4</v>
      </c>
      <c r="O3728" s="8" t="n">
        <f aca="false">K3728*(1-L3728)</f>
        <v>199</v>
      </c>
    </row>
    <row r="3729" customFormat="false" ht="11.4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IF(G3729="Male",VLOOKUP(H3729,'Shoe size conversion table'!$B$6:$D$22,2),VLOOKUP(H3729,'Shoe size conversion table'!$J$6:$L$22,2))</f>
        <v>42</v>
      </c>
      <c r="J3729" s="12" t="n">
        <f aca="false">IF(G3729="Male",VLOOKUP(H3729,'Shoe size conversion table'!$B$6:$D$22,3),VLOOKUP(H3729,'Shoe size conversion table'!$J$6:$L$22,3))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MONTH(C3729:C18696)</f>
        <v>4</v>
      </c>
      <c r="O3729" s="8" t="n">
        <f aca="false">K3729*(1-L3729)</f>
        <v>104.3</v>
      </c>
    </row>
    <row r="3730" customFormat="false" ht="11.4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IF(G3730="Male",VLOOKUP(H3730,'Shoe size conversion table'!$B$6:$D$22,2),VLOOKUP(H3730,'Shoe size conversion table'!$J$6:$L$22,2))</f>
        <v>40</v>
      </c>
      <c r="J3730" s="12" t="n">
        <f aca="false">IF(G3730="Male",VLOOKUP(H3730,'Shoe size conversion table'!$B$6:$D$22,3),VLOOKUP(H3730,'Shoe size conversion table'!$J$6:$L$22,3))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MONTH(C3730:C18697)</f>
        <v>4</v>
      </c>
      <c r="O3730" s="8" t="n">
        <f aca="false">K3730*(1-L3730)</f>
        <v>90.3</v>
      </c>
    </row>
    <row r="3731" customFormat="false" ht="11.4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IF(G3731="Male",VLOOKUP(H3731,'Shoe size conversion table'!$B$6:$D$22,2),VLOOKUP(H3731,'Shoe size conversion table'!$J$6:$L$22,2))</f>
        <v>45</v>
      </c>
      <c r="J3731" s="12" t="n">
        <f aca="false">IF(G3731="Male",VLOOKUP(H3731,'Shoe size conversion table'!$B$6:$D$22,3),VLOOKUP(H3731,'Shoe size conversion table'!$J$6:$L$22,3))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MONTH(C3731:C18698)</f>
        <v>4</v>
      </c>
      <c r="O3731" s="8" t="n">
        <f aca="false">K3731*(1-L3731)</f>
        <v>152.1</v>
      </c>
    </row>
    <row r="3732" customFormat="false" ht="11.4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IF(G3732="Male",VLOOKUP(H3732,'Shoe size conversion table'!$B$6:$D$22,2),VLOOKUP(H3732,'Shoe size conversion table'!$J$6:$L$22,2))</f>
        <v>43</v>
      </c>
      <c r="J3732" s="12" t="n">
        <f aca="false">IF(G3732="Male",VLOOKUP(H3732,'Shoe size conversion table'!$B$6:$D$22,3),VLOOKUP(H3732,'Shoe size conversion table'!$J$6:$L$22,3))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MONTH(C3732:C18699)</f>
        <v>4</v>
      </c>
      <c r="O3732" s="8" t="n">
        <f aca="false">K3732*(1-L3732)</f>
        <v>159.2</v>
      </c>
    </row>
    <row r="3733" customFormat="false" ht="11.4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IF(G3733="Male",VLOOKUP(H3733,'Shoe size conversion table'!$B$6:$D$22,2),VLOOKUP(H3733,'Shoe size conversion table'!$J$6:$L$22,2))</f>
        <v>42</v>
      </c>
      <c r="J3733" s="12" t="n">
        <f aca="false">IF(G3733="Male",VLOOKUP(H3733,'Shoe size conversion table'!$B$6:$D$22,3),VLOOKUP(H3733,'Shoe size conversion table'!$J$6:$L$22,3))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MONTH(C3733:C18700)</f>
        <v>4</v>
      </c>
      <c r="O3733" s="8" t="n">
        <f aca="false">K3733*(1-L3733)</f>
        <v>149</v>
      </c>
    </row>
    <row r="3734" customFormat="false" ht="11.4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IF(G3734="Male",VLOOKUP(H3734,'Shoe size conversion table'!$B$6:$D$22,2),VLOOKUP(H3734,'Shoe size conversion table'!$J$6:$L$22,2))</f>
        <v>39</v>
      </c>
      <c r="J3734" s="12" t="n">
        <f aca="false">IF(G3734="Male",VLOOKUP(H3734,'Shoe size conversion table'!$B$6:$D$22,3),VLOOKUP(H3734,'Shoe size conversion table'!$J$6:$L$22,3))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MONTH(C3734:C18701)</f>
        <v>4</v>
      </c>
      <c r="O3734" s="8" t="n">
        <f aca="false">K3734*(1-L3734)</f>
        <v>139</v>
      </c>
    </row>
    <row r="3735" customFormat="false" ht="11.4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IF(G3735="Male",VLOOKUP(H3735,'Shoe size conversion table'!$B$6:$D$22,2),VLOOKUP(H3735,'Shoe size conversion table'!$J$6:$L$22,2))</f>
        <v>40</v>
      </c>
      <c r="J3735" s="12" t="n">
        <f aca="false">IF(G3735="Male",VLOOKUP(H3735,'Shoe size conversion table'!$B$6:$D$22,3),VLOOKUP(H3735,'Shoe size conversion table'!$J$6:$L$22,3))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MONTH(C3735:C18702)</f>
        <v>4</v>
      </c>
      <c r="O3735" s="8" t="n">
        <f aca="false">K3735*(1-L3735)</f>
        <v>199</v>
      </c>
    </row>
    <row r="3736" customFormat="false" ht="11.4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IF(G3736="Male",VLOOKUP(H3736,'Shoe size conversion table'!$B$6:$D$22,2),VLOOKUP(H3736,'Shoe size conversion table'!$J$6:$L$22,2))</f>
        <v>43-44</v>
      </c>
      <c r="J3736" s="12" t="n">
        <f aca="false">IF(G3736="Male",VLOOKUP(H3736,'Shoe size conversion table'!$B$6:$D$22,3),VLOOKUP(H3736,'Shoe size conversion table'!$J$6:$L$22,3))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MONTH(C3736:C18703)</f>
        <v>4</v>
      </c>
      <c r="O3736" s="8" t="n">
        <f aca="false">K3736*(1-L3736)</f>
        <v>139</v>
      </c>
    </row>
    <row r="3737" customFormat="false" ht="11.4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IF(G3737="Male",VLOOKUP(H3737,'Shoe size conversion table'!$B$6:$D$22,2),VLOOKUP(H3737,'Shoe size conversion table'!$J$6:$L$22,2))</f>
        <v>40-41</v>
      </c>
      <c r="J3737" s="12" t="n">
        <f aca="false">IF(G3737="Male",VLOOKUP(H3737,'Shoe size conversion table'!$B$6:$D$22,3),VLOOKUP(H3737,'Shoe size conversion table'!$J$6:$L$22,3))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MONTH(C3737:C18704)</f>
        <v>4</v>
      </c>
      <c r="O3737" s="8" t="n">
        <f aca="false">K3737*(1-L3737)</f>
        <v>89.5</v>
      </c>
    </row>
    <row r="3738" customFormat="false" ht="11.4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IF(G3738="Male",VLOOKUP(H3738,'Shoe size conversion table'!$B$6:$D$22,2),VLOOKUP(H3738,'Shoe size conversion table'!$J$6:$L$22,2))</f>
        <v>36-37</v>
      </c>
      <c r="J3738" s="12" t="n">
        <f aca="false">IF(G3738="Male",VLOOKUP(H3738,'Shoe size conversion table'!$B$6:$D$22,3),VLOOKUP(H3738,'Shoe size conversion table'!$J$6:$L$22,3))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MONTH(C3738:C18705)</f>
        <v>4</v>
      </c>
      <c r="O3738" s="8" t="n">
        <f aca="false">K3738*(1-L3738)</f>
        <v>135.2</v>
      </c>
    </row>
    <row r="3739" customFormat="false" ht="11.4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IF(G3739="Male",VLOOKUP(H3739,'Shoe size conversion table'!$B$6:$D$22,2),VLOOKUP(H3739,'Shoe size conversion table'!$J$6:$L$22,2))</f>
        <v>43-44</v>
      </c>
      <c r="J3739" s="12" t="n">
        <f aca="false">IF(G3739="Male",VLOOKUP(H3739,'Shoe size conversion table'!$B$6:$D$22,3),VLOOKUP(H3739,'Shoe size conversion table'!$J$6:$L$22,3))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MONTH(C3739:C18706)</f>
        <v>4</v>
      </c>
      <c r="O3739" s="8" t="n">
        <f aca="false">K3739*(1-L3739)</f>
        <v>149</v>
      </c>
    </row>
    <row r="3740" customFormat="false" ht="11.4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IF(G3740="Male",VLOOKUP(H3740,'Shoe size conversion table'!$B$6:$D$22,2),VLOOKUP(H3740,'Shoe size conversion table'!$J$6:$L$22,2))</f>
        <v>39</v>
      </c>
      <c r="J3740" s="12" t="n">
        <f aca="false">IF(G3740="Male",VLOOKUP(H3740,'Shoe size conversion table'!$B$6:$D$22,3),VLOOKUP(H3740,'Shoe size conversion table'!$J$6:$L$22,3))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MONTH(C3740:C18707)</f>
        <v>4</v>
      </c>
      <c r="O3740" s="8" t="n">
        <f aca="false">K3740*(1-L3740)</f>
        <v>118.3</v>
      </c>
    </row>
    <row r="3741" customFormat="false" ht="11.4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IF(G3741="Male",VLOOKUP(H3741,'Shoe size conversion table'!$B$6:$D$22,2),VLOOKUP(H3741,'Shoe size conversion table'!$J$6:$L$22,2))</f>
        <v>39-40</v>
      </c>
      <c r="J3741" s="12" t="n">
        <f aca="false">IF(G3741="Male",VLOOKUP(H3741,'Shoe size conversion table'!$B$6:$D$22,3),VLOOKUP(H3741,'Shoe size conversion table'!$J$6:$L$22,3))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MONTH(C3741:C18708)</f>
        <v>4</v>
      </c>
      <c r="O3741" s="8" t="n">
        <f aca="false">K3741*(1-L3741)</f>
        <v>199</v>
      </c>
    </row>
    <row r="3742" customFormat="false" ht="11.4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IF(G3742="Male",VLOOKUP(H3742,'Shoe size conversion table'!$B$6:$D$22,2),VLOOKUP(H3742,'Shoe size conversion table'!$J$6:$L$22,2))</f>
        <v>43</v>
      </c>
      <c r="J3742" s="12" t="n">
        <f aca="false">IF(G3742="Male",VLOOKUP(H3742,'Shoe size conversion table'!$B$6:$D$22,3),VLOOKUP(H3742,'Shoe size conversion table'!$J$6:$L$22,3))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MONTH(C3742:C18709)</f>
        <v>4</v>
      </c>
      <c r="O3742" s="8" t="n">
        <f aca="false">K3742*(1-L3742)</f>
        <v>129</v>
      </c>
    </row>
    <row r="3743" customFormat="false" ht="11.4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IF(G3743="Male",VLOOKUP(H3743,'Shoe size conversion table'!$B$6:$D$22,2),VLOOKUP(H3743,'Shoe size conversion table'!$J$6:$L$22,2))</f>
        <v>39</v>
      </c>
      <c r="J3743" s="12" t="n">
        <f aca="false">IF(G3743="Male",VLOOKUP(H3743,'Shoe size conversion table'!$B$6:$D$22,3),VLOOKUP(H3743,'Shoe size conversion table'!$J$6:$L$22,3))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MONTH(C3743:C18710)</f>
        <v>4</v>
      </c>
      <c r="O3743" s="8" t="n">
        <f aca="false">K3743*(1-L3743)</f>
        <v>149</v>
      </c>
    </row>
    <row r="3744" customFormat="false" ht="11.4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IF(G3744="Male",VLOOKUP(H3744,'Shoe size conversion table'!$B$6:$D$22,2),VLOOKUP(H3744,'Shoe size conversion table'!$J$6:$L$22,2))</f>
        <v>43-44</v>
      </c>
      <c r="J3744" s="12" t="n">
        <f aca="false">IF(G3744="Male",VLOOKUP(H3744,'Shoe size conversion table'!$B$6:$D$22,3),VLOOKUP(H3744,'Shoe size conversion table'!$J$6:$L$22,3))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MONTH(C3744:C18711)</f>
        <v>4</v>
      </c>
      <c r="O3744" s="8" t="n">
        <f aca="false">K3744*(1-L3744)</f>
        <v>118.3</v>
      </c>
    </row>
    <row r="3745" customFormat="false" ht="11.4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IF(G3745="Male",VLOOKUP(H3745,'Shoe size conversion table'!$B$6:$D$22,2),VLOOKUP(H3745,'Shoe size conversion table'!$J$6:$L$22,2))</f>
        <v>43</v>
      </c>
      <c r="J3745" s="12" t="n">
        <f aca="false">IF(G3745="Male",VLOOKUP(H3745,'Shoe size conversion table'!$B$6:$D$22,3),VLOOKUP(H3745,'Shoe size conversion table'!$J$6:$L$22,3))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MONTH(C3745:C18712)</f>
        <v>4</v>
      </c>
      <c r="O3745" s="8" t="n">
        <f aca="false">K3745*(1-L3745)</f>
        <v>169</v>
      </c>
    </row>
    <row r="3746" customFormat="false" ht="11.4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IF(G3746="Male",VLOOKUP(H3746,'Shoe size conversion table'!$B$6:$D$22,2),VLOOKUP(H3746,'Shoe size conversion table'!$J$6:$L$22,2))</f>
        <v>42</v>
      </c>
      <c r="J3746" s="12" t="n">
        <f aca="false">IF(G3746="Male",VLOOKUP(H3746,'Shoe size conversion table'!$B$6:$D$22,3),VLOOKUP(H3746,'Shoe size conversion table'!$J$6:$L$22,3))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MONTH(C3746:C18713)</f>
        <v>4</v>
      </c>
      <c r="O3746" s="8" t="n">
        <f aca="false">K3746*(1-L3746)</f>
        <v>139</v>
      </c>
    </row>
    <row r="3747" customFormat="false" ht="11.4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IF(G3747="Male",VLOOKUP(H3747,'Shoe size conversion table'!$B$6:$D$22,2),VLOOKUP(H3747,'Shoe size conversion table'!$J$6:$L$22,2))</f>
        <v>39-40</v>
      </c>
      <c r="J3747" s="12" t="n">
        <f aca="false">IF(G3747="Male",VLOOKUP(H3747,'Shoe size conversion table'!$B$6:$D$22,3),VLOOKUP(H3747,'Shoe size conversion table'!$J$6:$L$22,3))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MONTH(C3747:C18714)</f>
        <v>4</v>
      </c>
      <c r="O3747" s="8" t="n">
        <f aca="false">K3747*(1-L3747)</f>
        <v>179</v>
      </c>
    </row>
    <row r="3748" customFormat="false" ht="11.4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IF(G3748="Male",VLOOKUP(H3748,'Shoe size conversion table'!$B$6:$D$22,2),VLOOKUP(H3748,'Shoe size conversion table'!$J$6:$L$22,2))</f>
        <v>38</v>
      </c>
      <c r="J3748" s="12" t="n">
        <f aca="false">IF(G3748="Male",VLOOKUP(H3748,'Shoe size conversion table'!$B$6:$D$22,3),VLOOKUP(H3748,'Shoe size conversion table'!$J$6:$L$22,3))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MONTH(C3748:C18715)</f>
        <v>4</v>
      </c>
      <c r="O3748" s="8" t="n">
        <f aca="false">K3748*(1-L3748)</f>
        <v>179</v>
      </c>
    </row>
    <row r="3749" customFormat="false" ht="11.4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IF(G3749="Male",VLOOKUP(H3749,'Shoe size conversion table'!$B$6:$D$22,2),VLOOKUP(H3749,'Shoe size conversion table'!$J$6:$L$22,2))</f>
        <v>37</v>
      </c>
      <c r="J3749" s="12" t="n">
        <f aca="false">IF(G3749="Male",VLOOKUP(H3749,'Shoe size conversion table'!$B$6:$D$22,3),VLOOKUP(H3749,'Shoe size conversion table'!$J$6:$L$22,3))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MONTH(C3749:C18716)</f>
        <v>4</v>
      </c>
      <c r="O3749" s="8" t="n">
        <f aca="false">K3749*(1-L3749)</f>
        <v>129</v>
      </c>
    </row>
    <row r="3750" customFormat="false" ht="11.4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IF(G3750="Male",VLOOKUP(H3750,'Shoe size conversion table'!$B$6:$D$22,2),VLOOKUP(H3750,'Shoe size conversion table'!$J$6:$L$22,2))</f>
        <v>36-37</v>
      </c>
      <c r="J3750" s="12" t="n">
        <f aca="false">IF(G3750="Male",VLOOKUP(H3750,'Shoe size conversion table'!$B$6:$D$22,3),VLOOKUP(H3750,'Shoe size conversion table'!$J$6:$L$22,3))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MONTH(C3750:C18717)</f>
        <v>4</v>
      </c>
      <c r="O3750" s="8" t="n">
        <f aca="false">K3750*(1-L3750)</f>
        <v>179</v>
      </c>
    </row>
    <row r="3751" customFormat="false" ht="11.4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IF(G3751="Male",VLOOKUP(H3751,'Shoe size conversion table'!$B$6:$D$22,2),VLOOKUP(H3751,'Shoe size conversion table'!$J$6:$L$22,2))</f>
        <v>44</v>
      </c>
      <c r="J3751" s="12" t="n">
        <f aca="false">IF(G3751="Male",VLOOKUP(H3751,'Shoe size conversion table'!$B$6:$D$22,3),VLOOKUP(H3751,'Shoe size conversion table'!$J$6:$L$22,3))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MONTH(C3751:C18718)</f>
        <v>4</v>
      </c>
      <c r="O3751" s="8" t="n">
        <f aca="false">K3751*(1-L3751)</f>
        <v>151.2</v>
      </c>
    </row>
    <row r="3752" customFormat="false" ht="11.4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IF(G3752="Male",VLOOKUP(H3752,'Shoe size conversion table'!$B$6:$D$22,2),VLOOKUP(H3752,'Shoe size conversion table'!$J$6:$L$22,2))</f>
        <v>41</v>
      </c>
      <c r="J3752" s="12" t="n">
        <f aca="false">IF(G3752="Male",VLOOKUP(H3752,'Shoe size conversion table'!$B$6:$D$22,3),VLOOKUP(H3752,'Shoe size conversion table'!$J$6:$L$22,3))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MONTH(C3752:C18719)</f>
        <v>4</v>
      </c>
      <c r="O3752" s="8" t="n">
        <f aca="false">K3752*(1-L3752)</f>
        <v>179</v>
      </c>
    </row>
    <row r="3753" customFormat="false" ht="11.4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IF(G3753="Male",VLOOKUP(H3753,'Shoe size conversion table'!$B$6:$D$22,2),VLOOKUP(H3753,'Shoe size conversion table'!$J$6:$L$22,2))</f>
        <v>40</v>
      </c>
      <c r="J3753" s="12" t="n">
        <f aca="false">IF(G3753="Male",VLOOKUP(H3753,'Shoe size conversion table'!$B$6:$D$22,3),VLOOKUP(H3753,'Shoe size conversion table'!$J$6:$L$22,3))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MONTH(C3753:C18720)</f>
        <v>4</v>
      </c>
      <c r="O3753" s="8" t="n">
        <f aca="false">K3753*(1-L3753)</f>
        <v>103.2</v>
      </c>
    </row>
    <row r="3754" customFormat="false" ht="11.4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IF(G3754="Male",VLOOKUP(H3754,'Shoe size conversion table'!$B$6:$D$22,2),VLOOKUP(H3754,'Shoe size conversion table'!$J$6:$L$22,2))</f>
        <v>44</v>
      </c>
      <c r="J3754" s="12" t="n">
        <f aca="false">IF(G3754="Male",VLOOKUP(H3754,'Shoe size conversion table'!$B$6:$D$22,3),VLOOKUP(H3754,'Shoe size conversion table'!$J$6:$L$22,3))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MONTH(C3754:C18721)</f>
        <v>4</v>
      </c>
      <c r="O3754" s="8" t="n">
        <f aca="false">K3754*(1-L3754)</f>
        <v>149</v>
      </c>
    </row>
    <row r="3755" customFormat="false" ht="11.4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IF(G3755="Male",VLOOKUP(H3755,'Shoe size conversion table'!$B$6:$D$22,2),VLOOKUP(H3755,'Shoe size conversion table'!$J$6:$L$22,2))</f>
        <v>43</v>
      </c>
      <c r="J3755" s="12" t="n">
        <f aca="false">IF(G3755="Male",VLOOKUP(H3755,'Shoe size conversion table'!$B$6:$D$22,3),VLOOKUP(H3755,'Shoe size conversion table'!$J$6:$L$22,3))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MONTH(C3755:C18722)</f>
        <v>4</v>
      </c>
      <c r="O3755" s="8" t="n">
        <f aca="false">K3755*(1-L3755)</f>
        <v>169</v>
      </c>
    </row>
    <row r="3756" customFormat="false" ht="11.4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IF(G3756="Male",VLOOKUP(H3756,'Shoe size conversion table'!$B$6:$D$22,2),VLOOKUP(H3756,'Shoe size conversion table'!$J$6:$L$22,2))</f>
        <v>41</v>
      </c>
      <c r="J3756" s="12" t="n">
        <f aca="false">IF(G3756="Male",VLOOKUP(H3756,'Shoe size conversion table'!$B$6:$D$22,3),VLOOKUP(H3756,'Shoe size conversion table'!$J$6:$L$22,3))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MONTH(C3756:C18723)</f>
        <v>4</v>
      </c>
      <c r="O3756" s="8" t="n">
        <f aca="false">K3756*(1-L3756)</f>
        <v>169</v>
      </c>
    </row>
    <row r="3757" customFormat="false" ht="11.4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IF(G3757="Male",VLOOKUP(H3757,'Shoe size conversion table'!$B$6:$D$22,2),VLOOKUP(H3757,'Shoe size conversion table'!$J$6:$L$22,2))</f>
        <v>43</v>
      </c>
      <c r="J3757" s="12" t="n">
        <f aca="false">IF(G3757="Male",VLOOKUP(H3757,'Shoe size conversion table'!$B$6:$D$22,3),VLOOKUP(H3757,'Shoe size conversion table'!$J$6:$L$22,3))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MONTH(C3757:C18724)</f>
        <v>4</v>
      </c>
      <c r="O3757" s="8" t="n">
        <f aca="false">K3757*(1-L3757)</f>
        <v>139</v>
      </c>
    </row>
    <row r="3758" customFormat="false" ht="11.4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IF(G3758="Male",VLOOKUP(H3758,'Shoe size conversion table'!$B$6:$D$22,2),VLOOKUP(H3758,'Shoe size conversion table'!$J$6:$L$22,2))</f>
        <v>42</v>
      </c>
      <c r="J3758" s="12" t="n">
        <f aca="false">IF(G3758="Male",VLOOKUP(H3758,'Shoe size conversion table'!$B$6:$D$22,3),VLOOKUP(H3758,'Shoe size conversion table'!$J$6:$L$22,3))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MONTH(C3758:C18725)</f>
        <v>4</v>
      </c>
      <c r="O3758" s="8" t="n">
        <f aca="false">K3758*(1-L3758)</f>
        <v>104.3</v>
      </c>
    </row>
    <row r="3759" customFormat="false" ht="11.4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IF(G3759="Male",VLOOKUP(H3759,'Shoe size conversion table'!$B$6:$D$22,2),VLOOKUP(H3759,'Shoe size conversion table'!$J$6:$L$22,2))</f>
        <v>40-41</v>
      </c>
      <c r="J3759" s="12" t="n">
        <f aca="false">IF(G3759="Male",VLOOKUP(H3759,'Shoe size conversion table'!$B$6:$D$22,3),VLOOKUP(H3759,'Shoe size conversion table'!$J$6:$L$22,3))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MONTH(C3759:C18726)</f>
        <v>4</v>
      </c>
      <c r="O3759" s="8" t="n">
        <f aca="false">K3759*(1-L3759)</f>
        <v>103.2</v>
      </c>
    </row>
    <row r="3760" customFormat="false" ht="11.4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IF(G3760="Male",VLOOKUP(H3760,'Shoe size conversion table'!$B$6:$D$22,2),VLOOKUP(H3760,'Shoe size conversion table'!$J$6:$L$22,2))</f>
        <v>42-43</v>
      </c>
      <c r="J3760" s="12" t="n">
        <f aca="false">IF(G3760="Male",VLOOKUP(H3760,'Shoe size conversion table'!$B$6:$D$22,3),VLOOKUP(H3760,'Shoe size conversion table'!$J$6:$L$22,3))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MONTH(C3760:C18727)</f>
        <v>4</v>
      </c>
      <c r="O3760" s="8" t="n">
        <f aca="false">K3760*(1-L3760)</f>
        <v>111.2</v>
      </c>
    </row>
    <row r="3761" customFormat="false" ht="11.4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IF(G3761="Male",VLOOKUP(H3761,'Shoe size conversion table'!$B$6:$D$22,2),VLOOKUP(H3761,'Shoe size conversion table'!$J$6:$L$22,2))</f>
        <v>42-43</v>
      </c>
      <c r="J3761" s="12" t="n">
        <f aca="false">IF(G3761="Male",VLOOKUP(H3761,'Shoe size conversion table'!$B$6:$D$22,3),VLOOKUP(H3761,'Shoe size conversion table'!$J$6:$L$22,3))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MONTH(C3761:C18728)</f>
        <v>4</v>
      </c>
      <c r="O3761" s="8" t="n">
        <f aca="false">K3761*(1-L3761)</f>
        <v>199</v>
      </c>
    </row>
    <row r="3762" customFormat="false" ht="11.4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IF(G3762="Male",VLOOKUP(H3762,'Shoe size conversion table'!$B$6:$D$22,2),VLOOKUP(H3762,'Shoe size conversion table'!$J$6:$L$22,2))</f>
        <v>43-44</v>
      </c>
      <c r="J3762" s="12" t="n">
        <f aca="false">IF(G3762="Male",VLOOKUP(H3762,'Shoe size conversion table'!$B$6:$D$22,3),VLOOKUP(H3762,'Shoe size conversion table'!$J$6:$L$22,3))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MONTH(C3762:C18729)</f>
        <v>4</v>
      </c>
      <c r="O3762" s="8" t="n">
        <f aca="false">K3762*(1-L3762)</f>
        <v>189</v>
      </c>
    </row>
    <row r="3763" customFormat="false" ht="11.4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IF(G3763="Male",VLOOKUP(H3763,'Shoe size conversion table'!$B$6:$D$22,2),VLOOKUP(H3763,'Shoe size conversion table'!$J$6:$L$22,2))</f>
        <v>38-39</v>
      </c>
      <c r="J3763" s="12" t="n">
        <f aca="false">IF(G3763="Male",VLOOKUP(H3763,'Shoe size conversion table'!$B$6:$D$22,3),VLOOKUP(H3763,'Shoe size conversion table'!$J$6:$L$22,3))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MONTH(C3763:C18730)</f>
        <v>4</v>
      </c>
      <c r="O3763" s="8" t="n">
        <f aca="false">K3763*(1-L3763)</f>
        <v>125.3</v>
      </c>
    </row>
    <row r="3764" customFormat="false" ht="11.4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IF(G3764="Male",VLOOKUP(H3764,'Shoe size conversion table'!$B$6:$D$22,2),VLOOKUP(H3764,'Shoe size conversion table'!$J$6:$L$22,2))</f>
        <v>39-40</v>
      </c>
      <c r="J3764" s="12" t="n">
        <f aca="false">IF(G3764="Male",VLOOKUP(H3764,'Shoe size conversion table'!$B$6:$D$22,3),VLOOKUP(H3764,'Shoe size conversion table'!$J$6:$L$22,3))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MONTH(C3764:C18731)</f>
        <v>4</v>
      </c>
      <c r="O3764" s="8" t="n">
        <f aca="false">K3764*(1-L3764)</f>
        <v>99.5</v>
      </c>
    </row>
    <row r="3765" customFormat="false" ht="11.4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IF(G3765="Male",VLOOKUP(H3765,'Shoe size conversion table'!$B$6:$D$22,2),VLOOKUP(H3765,'Shoe size conversion table'!$J$6:$L$22,2))</f>
        <v>37</v>
      </c>
      <c r="J3765" s="12" t="n">
        <f aca="false">IF(G3765="Male",VLOOKUP(H3765,'Shoe size conversion table'!$B$6:$D$22,3),VLOOKUP(H3765,'Shoe size conversion table'!$J$6:$L$22,3))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MONTH(C3765:C18732)</f>
        <v>4</v>
      </c>
      <c r="O3765" s="8" t="n">
        <f aca="false">K3765*(1-L3765)</f>
        <v>79.5</v>
      </c>
    </row>
    <row r="3766" customFormat="false" ht="11.4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IF(G3766="Male",VLOOKUP(H3766,'Shoe size conversion table'!$B$6:$D$22,2),VLOOKUP(H3766,'Shoe size conversion table'!$J$6:$L$22,2))</f>
        <v>41-42</v>
      </c>
      <c r="J3766" s="12" t="n">
        <f aca="false">IF(G3766="Male",VLOOKUP(H3766,'Shoe size conversion table'!$B$6:$D$22,3),VLOOKUP(H3766,'Shoe size conversion table'!$J$6:$L$22,3))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MONTH(C3766:C18733)</f>
        <v>4</v>
      </c>
      <c r="O3766" s="8" t="n">
        <f aca="false">K3766*(1-L3766)</f>
        <v>169</v>
      </c>
    </row>
    <row r="3767" customFormat="false" ht="11.4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IF(G3767="Male",VLOOKUP(H3767,'Shoe size conversion table'!$B$6:$D$22,2),VLOOKUP(H3767,'Shoe size conversion table'!$J$6:$L$22,2))</f>
        <v>42-43</v>
      </c>
      <c r="J3767" s="12" t="n">
        <f aca="false">IF(G3767="Male",VLOOKUP(H3767,'Shoe size conversion table'!$B$6:$D$22,3),VLOOKUP(H3767,'Shoe size conversion table'!$J$6:$L$22,3))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MONTH(C3767:C18734)</f>
        <v>4</v>
      </c>
      <c r="O3767" s="8" t="n">
        <f aca="false">K3767*(1-L3767)</f>
        <v>84.5</v>
      </c>
    </row>
    <row r="3768" customFormat="false" ht="11.4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IF(G3768="Male",VLOOKUP(H3768,'Shoe size conversion table'!$B$6:$D$22,2),VLOOKUP(H3768,'Shoe size conversion table'!$J$6:$L$22,2))</f>
        <v>40</v>
      </c>
      <c r="J3768" s="12" t="n">
        <f aca="false">IF(G3768="Male",VLOOKUP(H3768,'Shoe size conversion table'!$B$6:$D$22,3),VLOOKUP(H3768,'Shoe size conversion table'!$J$6:$L$22,3))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MONTH(C3768:C18735)</f>
        <v>4</v>
      </c>
      <c r="O3768" s="8" t="n">
        <f aca="false">K3768*(1-L3768)</f>
        <v>134.1</v>
      </c>
    </row>
    <row r="3769" customFormat="false" ht="11.4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IF(G3769="Male",VLOOKUP(H3769,'Shoe size conversion table'!$B$6:$D$22,2),VLOOKUP(H3769,'Shoe size conversion table'!$J$6:$L$22,2))</f>
        <v>41</v>
      </c>
      <c r="J3769" s="12" t="n">
        <f aca="false">IF(G3769="Male",VLOOKUP(H3769,'Shoe size conversion table'!$B$6:$D$22,3),VLOOKUP(H3769,'Shoe size conversion table'!$J$6:$L$22,3))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MONTH(C3769:C18736)</f>
        <v>4</v>
      </c>
      <c r="O3769" s="8" t="n">
        <f aca="false">K3769*(1-L3769)</f>
        <v>179</v>
      </c>
    </row>
    <row r="3770" customFormat="false" ht="11.4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IF(G3770="Male",VLOOKUP(H3770,'Shoe size conversion table'!$B$6:$D$22,2),VLOOKUP(H3770,'Shoe size conversion table'!$J$6:$L$22,2))</f>
        <v>42</v>
      </c>
      <c r="J3770" s="12" t="n">
        <f aca="false">IF(G3770="Male",VLOOKUP(H3770,'Shoe size conversion table'!$B$6:$D$22,3),VLOOKUP(H3770,'Shoe size conversion table'!$J$6:$L$22,3))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MONTH(C3770:C18737)</f>
        <v>4</v>
      </c>
      <c r="O3770" s="8" t="n">
        <f aca="false">K3770*(1-L3770)</f>
        <v>129</v>
      </c>
    </row>
    <row r="3771" customFormat="false" ht="11.4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IF(G3771="Male",VLOOKUP(H3771,'Shoe size conversion table'!$B$6:$D$22,2),VLOOKUP(H3771,'Shoe size conversion table'!$J$6:$L$22,2))</f>
        <v>42-43</v>
      </c>
      <c r="J3771" s="12" t="n">
        <f aca="false">IF(G3771="Male",VLOOKUP(H3771,'Shoe size conversion table'!$B$6:$D$22,3),VLOOKUP(H3771,'Shoe size conversion table'!$J$6:$L$22,3))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MONTH(C3771:C18738)</f>
        <v>4</v>
      </c>
      <c r="O3771" s="8" t="n">
        <f aca="false">K3771*(1-L3771)</f>
        <v>129</v>
      </c>
    </row>
    <row r="3772" customFormat="false" ht="11.4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IF(G3772="Male",VLOOKUP(H3772,'Shoe size conversion table'!$B$6:$D$22,2),VLOOKUP(H3772,'Shoe size conversion table'!$J$6:$L$22,2))</f>
        <v>39-40</v>
      </c>
      <c r="J3772" s="12" t="n">
        <f aca="false">IF(G3772="Male",VLOOKUP(H3772,'Shoe size conversion table'!$B$6:$D$22,3),VLOOKUP(H3772,'Shoe size conversion table'!$J$6:$L$22,3))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MONTH(C3772:C18739)</f>
        <v>4</v>
      </c>
      <c r="O3772" s="8" t="n">
        <f aca="false">K3772*(1-L3772)</f>
        <v>159</v>
      </c>
    </row>
    <row r="3773" customFormat="false" ht="11.4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IF(G3773="Male",VLOOKUP(H3773,'Shoe size conversion table'!$B$6:$D$22,2),VLOOKUP(H3773,'Shoe size conversion table'!$J$6:$L$22,2))</f>
        <v>43-44</v>
      </c>
      <c r="J3773" s="12" t="n">
        <f aca="false">IF(G3773="Male",VLOOKUP(H3773,'Shoe size conversion table'!$B$6:$D$22,3),VLOOKUP(H3773,'Shoe size conversion table'!$J$6:$L$22,3))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MONTH(C3773:C18740)</f>
        <v>4</v>
      </c>
      <c r="O3773" s="8" t="n">
        <f aca="false">K3773*(1-L3773)</f>
        <v>104.3</v>
      </c>
    </row>
    <row r="3774" customFormat="false" ht="11.4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IF(G3774="Male",VLOOKUP(H3774,'Shoe size conversion table'!$B$6:$D$22,2),VLOOKUP(H3774,'Shoe size conversion table'!$J$6:$L$22,2))</f>
        <v>40-41</v>
      </c>
      <c r="J3774" s="12" t="n">
        <f aca="false">IF(G3774="Male",VLOOKUP(H3774,'Shoe size conversion table'!$B$6:$D$22,3),VLOOKUP(H3774,'Shoe size conversion table'!$J$6:$L$22,3))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MONTH(C3774:C18741)</f>
        <v>4</v>
      </c>
      <c r="O3774" s="8" t="n">
        <f aca="false">K3774*(1-L3774)</f>
        <v>149</v>
      </c>
    </row>
    <row r="3775" customFormat="false" ht="11.4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IF(G3775="Male",VLOOKUP(H3775,'Shoe size conversion table'!$B$6:$D$22,2),VLOOKUP(H3775,'Shoe size conversion table'!$J$6:$L$22,2))</f>
        <v>44</v>
      </c>
      <c r="J3775" s="12" t="n">
        <f aca="false">IF(G3775="Male",VLOOKUP(H3775,'Shoe size conversion table'!$B$6:$D$22,3),VLOOKUP(H3775,'Shoe size conversion table'!$J$6:$L$22,3))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MONTH(C3775:C18742)</f>
        <v>4</v>
      </c>
      <c r="O3775" s="8" t="n">
        <f aca="false">K3775*(1-L3775)</f>
        <v>99.5</v>
      </c>
    </row>
    <row r="3776" customFormat="false" ht="11.4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IF(G3776="Male",VLOOKUP(H3776,'Shoe size conversion table'!$B$6:$D$22,2),VLOOKUP(H3776,'Shoe size conversion table'!$J$6:$L$22,2))</f>
        <v>42</v>
      </c>
      <c r="J3776" s="12" t="n">
        <f aca="false">IF(G3776="Male",VLOOKUP(H3776,'Shoe size conversion table'!$B$6:$D$22,3),VLOOKUP(H3776,'Shoe size conversion table'!$J$6:$L$22,3))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MONTH(C3776:C18743)</f>
        <v>4</v>
      </c>
      <c r="O3776" s="8" t="n">
        <f aca="false">K3776*(1-L3776)</f>
        <v>169</v>
      </c>
    </row>
    <row r="3777" customFormat="false" ht="11.4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IF(G3777="Male",VLOOKUP(H3777,'Shoe size conversion table'!$B$6:$D$22,2),VLOOKUP(H3777,'Shoe size conversion table'!$J$6:$L$22,2))</f>
        <v>41-42</v>
      </c>
      <c r="J3777" s="12" t="n">
        <f aca="false">IF(G3777="Male",VLOOKUP(H3777,'Shoe size conversion table'!$B$6:$D$22,3),VLOOKUP(H3777,'Shoe size conversion table'!$J$6:$L$22,3))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MONTH(C3777:C18744)</f>
        <v>4</v>
      </c>
      <c r="O3777" s="8" t="n">
        <f aca="false">K3777*(1-L3777)</f>
        <v>84.5</v>
      </c>
    </row>
    <row r="3778" customFormat="false" ht="11.4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IF(G3778="Male",VLOOKUP(H3778,'Shoe size conversion table'!$B$6:$D$22,2),VLOOKUP(H3778,'Shoe size conversion table'!$J$6:$L$22,2))</f>
        <v>42</v>
      </c>
      <c r="J3778" s="12" t="n">
        <f aca="false">IF(G3778="Male",VLOOKUP(H3778,'Shoe size conversion table'!$B$6:$D$22,3),VLOOKUP(H3778,'Shoe size conversion table'!$J$6:$L$22,3))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MONTH(C3778:C18745)</f>
        <v>4</v>
      </c>
      <c r="O3778" s="8" t="n">
        <f aca="false">K3778*(1-L3778)</f>
        <v>125.1</v>
      </c>
    </row>
    <row r="3779" customFormat="false" ht="11.4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IF(G3779="Male",VLOOKUP(H3779,'Shoe size conversion table'!$B$6:$D$22,2),VLOOKUP(H3779,'Shoe size conversion table'!$J$6:$L$22,2))</f>
        <v>41</v>
      </c>
      <c r="J3779" s="12" t="n">
        <f aca="false">IF(G3779="Male",VLOOKUP(H3779,'Shoe size conversion table'!$B$6:$D$22,3),VLOOKUP(H3779,'Shoe size conversion table'!$J$6:$L$22,3))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MONTH(C3779:C18746)</f>
        <v>4</v>
      </c>
      <c r="O3779" s="8" t="n">
        <f aca="false">K3779*(1-L3779)</f>
        <v>169</v>
      </c>
    </row>
    <row r="3780" customFormat="false" ht="11.4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IF(G3780="Male",VLOOKUP(H3780,'Shoe size conversion table'!$B$6:$D$22,2),VLOOKUP(H3780,'Shoe size conversion table'!$J$6:$L$22,2))</f>
        <v>43-44</v>
      </c>
      <c r="J3780" s="12" t="n">
        <f aca="false">IF(G3780="Male",VLOOKUP(H3780,'Shoe size conversion table'!$B$6:$D$22,3),VLOOKUP(H3780,'Shoe size conversion table'!$J$6:$L$22,3))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MONTH(C3780:C18747)</f>
        <v>4</v>
      </c>
      <c r="O3780" s="8" t="n">
        <f aca="false">K3780*(1-L3780)</f>
        <v>149</v>
      </c>
    </row>
    <row r="3781" customFormat="false" ht="11.4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IF(G3781="Male",VLOOKUP(H3781,'Shoe size conversion table'!$B$6:$D$22,2),VLOOKUP(H3781,'Shoe size conversion table'!$J$6:$L$22,2))</f>
        <v>41-42</v>
      </c>
      <c r="J3781" s="12" t="n">
        <f aca="false">IF(G3781="Male",VLOOKUP(H3781,'Shoe size conversion table'!$B$6:$D$22,3),VLOOKUP(H3781,'Shoe size conversion table'!$J$6:$L$22,3))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MONTH(C3781:C18748)</f>
        <v>4</v>
      </c>
      <c r="O3781" s="8" t="n">
        <f aca="false">K3781*(1-L3781)</f>
        <v>159</v>
      </c>
    </row>
    <row r="3782" customFormat="false" ht="11.4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IF(G3782="Male",VLOOKUP(H3782,'Shoe size conversion table'!$B$6:$D$22,2),VLOOKUP(H3782,'Shoe size conversion table'!$J$6:$L$22,2))</f>
        <v>43</v>
      </c>
      <c r="J3782" s="12" t="n">
        <f aca="false">IF(G3782="Male",VLOOKUP(H3782,'Shoe size conversion table'!$B$6:$D$22,3),VLOOKUP(H3782,'Shoe size conversion table'!$J$6:$L$22,3))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MONTH(C3782:C18749)</f>
        <v>4</v>
      </c>
      <c r="O3782" s="8" t="n">
        <f aca="false">K3782*(1-L3782)</f>
        <v>116.1</v>
      </c>
    </row>
    <row r="3783" customFormat="false" ht="11.4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IF(G3783="Male",VLOOKUP(H3783,'Shoe size conversion table'!$B$6:$D$22,2),VLOOKUP(H3783,'Shoe size conversion table'!$J$6:$L$22,2))</f>
        <v>42-43</v>
      </c>
      <c r="J3783" s="12" t="n">
        <f aca="false">IF(G3783="Male",VLOOKUP(H3783,'Shoe size conversion table'!$B$6:$D$22,3),VLOOKUP(H3783,'Shoe size conversion table'!$J$6:$L$22,3))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MONTH(C3783:C18750)</f>
        <v>4</v>
      </c>
      <c r="O3783" s="8" t="n">
        <f aca="false">K3783*(1-L3783)</f>
        <v>169</v>
      </c>
    </row>
    <row r="3784" customFormat="false" ht="11.4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IF(G3784="Male",VLOOKUP(H3784,'Shoe size conversion table'!$B$6:$D$22,2),VLOOKUP(H3784,'Shoe size conversion table'!$J$6:$L$22,2))</f>
        <v>42</v>
      </c>
      <c r="J3784" s="12" t="n">
        <f aca="false">IF(G3784="Male",VLOOKUP(H3784,'Shoe size conversion table'!$B$6:$D$22,3),VLOOKUP(H3784,'Shoe size conversion table'!$J$6:$L$22,3))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MONTH(C3784:C18751)</f>
        <v>4</v>
      </c>
      <c r="O3784" s="8" t="n">
        <f aca="false">K3784*(1-L3784)</f>
        <v>169</v>
      </c>
    </row>
    <row r="3785" customFormat="false" ht="11.4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IF(G3785="Male",VLOOKUP(H3785,'Shoe size conversion table'!$B$6:$D$22,2),VLOOKUP(H3785,'Shoe size conversion table'!$J$6:$L$22,2))</f>
        <v>42-43</v>
      </c>
      <c r="J3785" s="12" t="n">
        <f aca="false">IF(G3785="Male",VLOOKUP(H3785,'Shoe size conversion table'!$B$6:$D$22,3),VLOOKUP(H3785,'Shoe size conversion table'!$J$6:$L$22,3))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MONTH(C3785:C18752)</f>
        <v>4</v>
      </c>
      <c r="O3785" s="8" t="n">
        <f aca="false">K3785*(1-L3785)</f>
        <v>143.2</v>
      </c>
    </row>
    <row r="3786" customFormat="false" ht="11.4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IF(G3786="Male",VLOOKUP(H3786,'Shoe size conversion table'!$B$6:$D$22,2),VLOOKUP(H3786,'Shoe size conversion table'!$J$6:$L$22,2))</f>
        <v>43-44</v>
      </c>
      <c r="J3786" s="12" t="n">
        <f aca="false">IF(G3786="Male",VLOOKUP(H3786,'Shoe size conversion table'!$B$6:$D$22,3),VLOOKUP(H3786,'Shoe size conversion table'!$J$6:$L$22,3))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MONTH(C3786:C18753)</f>
        <v>4</v>
      </c>
      <c r="O3786" s="8" t="n">
        <f aca="false">K3786*(1-L3786)</f>
        <v>69.5</v>
      </c>
    </row>
    <row r="3787" customFormat="false" ht="11.4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IF(G3787="Male",VLOOKUP(H3787,'Shoe size conversion table'!$B$6:$D$22,2),VLOOKUP(H3787,'Shoe size conversion table'!$J$6:$L$22,2))</f>
        <v>44</v>
      </c>
      <c r="J3787" s="12" t="n">
        <f aca="false">IF(G3787="Male",VLOOKUP(H3787,'Shoe size conversion table'!$B$6:$D$22,3),VLOOKUP(H3787,'Shoe size conversion table'!$J$6:$L$22,3))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MONTH(C3787:C18754)</f>
        <v>4</v>
      </c>
      <c r="O3787" s="8" t="n">
        <f aca="false">K3787*(1-L3787)</f>
        <v>143.2</v>
      </c>
    </row>
    <row r="3788" customFormat="false" ht="11.4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IF(G3788="Male",VLOOKUP(H3788,'Shoe size conversion table'!$B$6:$D$22,2),VLOOKUP(H3788,'Shoe size conversion table'!$J$6:$L$22,2))</f>
        <v>36</v>
      </c>
      <c r="J3788" s="12" t="n">
        <f aca="false">IF(G3788="Male",VLOOKUP(H3788,'Shoe size conversion table'!$B$6:$D$22,3),VLOOKUP(H3788,'Shoe size conversion table'!$J$6:$L$22,3))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MONTH(C3788:C18755)</f>
        <v>4</v>
      </c>
      <c r="O3788" s="8" t="n">
        <f aca="false">K3788*(1-L3788)</f>
        <v>64.5</v>
      </c>
    </row>
    <row r="3789" customFormat="false" ht="11.4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IF(G3789="Male",VLOOKUP(H3789,'Shoe size conversion table'!$B$6:$D$22,2),VLOOKUP(H3789,'Shoe size conversion table'!$J$6:$L$22,2))</f>
        <v>38-39</v>
      </c>
      <c r="J3789" s="12" t="n">
        <f aca="false">IF(G3789="Male",VLOOKUP(H3789,'Shoe size conversion table'!$B$6:$D$22,3),VLOOKUP(H3789,'Shoe size conversion table'!$J$6:$L$22,3))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MONTH(C3789:C18756)</f>
        <v>4</v>
      </c>
      <c r="O3789" s="8" t="n">
        <f aca="false">K3789*(1-L3789)</f>
        <v>189</v>
      </c>
    </row>
    <row r="3790" customFormat="false" ht="11.4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IF(G3790="Male",VLOOKUP(H3790,'Shoe size conversion table'!$B$6:$D$22,2),VLOOKUP(H3790,'Shoe size conversion table'!$J$6:$L$22,2))</f>
        <v>43-44</v>
      </c>
      <c r="J3790" s="12" t="n">
        <f aca="false">IF(G3790="Male",VLOOKUP(H3790,'Shoe size conversion table'!$B$6:$D$22,3),VLOOKUP(H3790,'Shoe size conversion table'!$J$6:$L$22,3))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MONTH(C3790:C18757)</f>
        <v>4</v>
      </c>
      <c r="O3790" s="8" t="n">
        <f aca="false">K3790*(1-L3790)</f>
        <v>189</v>
      </c>
    </row>
    <row r="3791" customFormat="false" ht="11.4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IF(G3791="Male",VLOOKUP(H3791,'Shoe size conversion table'!$B$6:$D$22,2),VLOOKUP(H3791,'Shoe size conversion table'!$J$6:$L$22,2))</f>
        <v>42-43</v>
      </c>
      <c r="J3791" s="12" t="n">
        <f aca="false">IF(G3791="Male",VLOOKUP(H3791,'Shoe size conversion table'!$B$6:$D$22,3),VLOOKUP(H3791,'Shoe size conversion table'!$J$6:$L$22,3))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MONTH(C3791:C18758)</f>
        <v>4</v>
      </c>
      <c r="O3791" s="8" t="n">
        <f aca="false">K3791*(1-L3791)</f>
        <v>84.5</v>
      </c>
    </row>
    <row r="3792" customFormat="false" ht="11.4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IF(G3792="Male",VLOOKUP(H3792,'Shoe size conversion table'!$B$6:$D$22,2),VLOOKUP(H3792,'Shoe size conversion table'!$J$6:$L$22,2))</f>
        <v>42</v>
      </c>
      <c r="J3792" s="12" t="n">
        <f aca="false">IF(G3792="Male",VLOOKUP(H3792,'Shoe size conversion table'!$B$6:$D$22,3),VLOOKUP(H3792,'Shoe size conversion table'!$J$6:$L$22,3))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MONTH(C3792:C18759)</f>
        <v>4</v>
      </c>
      <c r="O3792" s="8" t="n">
        <f aca="false">K3792*(1-L3792)</f>
        <v>189</v>
      </c>
    </row>
    <row r="3793" customFormat="false" ht="11.4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IF(G3793="Male",VLOOKUP(H3793,'Shoe size conversion table'!$B$6:$D$22,2),VLOOKUP(H3793,'Shoe size conversion table'!$J$6:$L$22,2))</f>
        <v>40</v>
      </c>
      <c r="J3793" s="12" t="n">
        <f aca="false">IF(G3793="Male",VLOOKUP(H3793,'Shoe size conversion table'!$B$6:$D$22,3),VLOOKUP(H3793,'Shoe size conversion table'!$J$6:$L$22,3))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MONTH(C3793:C18760)</f>
        <v>4</v>
      </c>
      <c r="O3793" s="8" t="n">
        <f aca="false">K3793*(1-L3793)</f>
        <v>199</v>
      </c>
    </row>
    <row r="3794" customFormat="false" ht="11.4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IF(G3794="Male",VLOOKUP(H3794,'Shoe size conversion table'!$B$6:$D$22,2),VLOOKUP(H3794,'Shoe size conversion table'!$J$6:$L$22,2))</f>
        <v>42-43</v>
      </c>
      <c r="J3794" s="12" t="n">
        <f aca="false">IF(G3794="Male",VLOOKUP(H3794,'Shoe size conversion table'!$B$6:$D$22,3),VLOOKUP(H3794,'Shoe size conversion table'!$J$6:$L$22,3))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MONTH(C3794:C18761)</f>
        <v>4</v>
      </c>
      <c r="O3794" s="8" t="n">
        <f aca="false">K3794*(1-L3794)</f>
        <v>119.2</v>
      </c>
    </row>
    <row r="3795" customFormat="false" ht="11.4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IF(G3795="Male",VLOOKUP(H3795,'Shoe size conversion table'!$B$6:$D$22,2),VLOOKUP(H3795,'Shoe size conversion table'!$J$6:$L$22,2))</f>
        <v>38-39</v>
      </c>
      <c r="J3795" s="12" t="n">
        <f aca="false">IF(G3795="Male",VLOOKUP(H3795,'Shoe size conversion table'!$B$6:$D$22,3),VLOOKUP(H3795,'Shoe size conversion table'!$J$6:$L$22,3))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MONTH(C3795:C18762)</f>
        <v>4</v>
      </c>
      <c r="O3795" s="8" t="n">
        <f aca="false">K3795*(1-L3795)</f>
        <v>189</v>
      </c>
    </row>
    <row r="3796" customFormat="false" ht="11.4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IF(G3796="Male",VLOOKUP(H3796,'Shoe size conversion table'!$B$6:$D$22,2),VLOOKUP(H3796,'Shoe size conversion table'!$J$6:$L$22,2))</f>
        <v>42</v>
      </c>
      <c r="J3796" s="12" t="n">
        <f aca="false">IF(G3796="Male",VLOOKUP(H3796,'Shoe size conversion table'!$B$6:$D$22,3),VLOOKUP(H3796,'Shoe size conversion table'!$J$6:$L$22,3))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MONTH(C3796:C18763)</f>
        <v>4</v>
      </c>
      <c r="O3796" s="8" t="n">
        <f aca="false">K3796*(1-L3796)</f>
        <v>179</v>
      </c>
    </row>
    <row r="3797" customFormat="false" ht="11.4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IF(G3797="Male",VLOOKUP(H3797,'Shoe size conversion table'!$B$6:$D$22,2),VLOOKUP(H3797,'Shoe size conversion table'!$J$6:$L$22,2))</f>
        <v>42-43</v>
      </c>
      <c r="J3797" s="12" t="n">
        <f aca="false">IF(G3797="Male",VLOOKUP(H3797,'Shoe size conversion table'!$B$6:$D$22,3),VLOOKUP(H3797,'Shoe size conversion table'!$J$6:$L$22,3))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MONTH(C3797:C18764)</f>
        <v>4</v>
      </c>
      <c r="O3797" s="8" t="n">
        <f aca="false">K3797*(1-L3797)</f>
        <v>169</v>
      </c>
    </row>
    <row r="3798" customFormat="false" ht="11.4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IF(G3798="Male",VLOOKUP(H3798,'Shoe size conversion table'!$B$6:$D$22,2),VLOOKUP(H3798,'Shoe size conversion table'!$J$6:$L$22,2))</f>
        <v>44</v>
      </c>
      <c r="J3798" s="12" t="n">
        <f aca="false">IF(G3798="Male",VLOOKUP(H3798,'Shoe size conversion table'!$B$6:$D$22,3),VLOOKUP(H3798,'Shoe size conversion table'!$J$6:$L$22,3))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MONTH(C3798:C18765)</f>
        <v>4</v>
      </c>
      <c r="O3798" s="8" t="n">
        <f aca="false">K3798*(1-L3798)</f>
        <v>99.5</v>
      </c>
    </row>
    <row r="3799" customFormat="false" ht="11.4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IF(G3799="Male",VLOOKUP(H3799,'Shoe size conversion table'!$B$6:$D$22,2),VLOOKUP(H3799,'Shoe size conversion table'!$J$6:$L$22,2))</f>
        <v>42</v>
      </c>
      <c r="J3799" s="12" t="n">
        <f aca="false">IF(G3799="Male",VLOOKUP(H3799,'Shoe size conversion table'!$B$6:$D$22,3),VLOOKUP(H3799,'Shoe size conversion table'!$J$6:$L$22,3))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MONTH(C3799:C18766)</f>
        <v>4</v>
      </c>
      <c r="O3799" s="8" t="n">
        <f aca="false">K3799*(1-L3799)</f>
        <v>118.3</v>
      </c>
    </row>
    <row r="3800" customFormat="false" ht="11.4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IF(G3800="Male",VLOOKUP(H3800,'Shoe size conversion table'!$B$6:$D$22,2),VLOOKUP(H3800,'Shoe size conversion table'!$J$6:$L$22,2))</f>
        <v>43</v>
      </c>
      <c r="J3800" s="12" t="n">
        <f aca="false">IF(G3800="Male",VLOOKUP(H3800,'Shoe size conversion table'!$B$6:$D$22,3),VLOOKUP(H3800,'Shoe size conversion table'!$J$6:$L$22,3))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MONTH(C3800:C18767)</f>
        <v>4</v>
      </c>
      <c r="O3800" s="8" t="n">
        <f aca="false">K3800*(1-L3800)</f>
        <v>111.3</v>
      </c>
    </row>
    <row r="3801" customFormat="false" ht="11.4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IF(G3801="Male",VLOOKUP(H3801,'Shoe size conversion table'!$B$6:$D$22,2),VLOOKUP(H3801,'Shoe size conversion table'!$J$6:$L$22,2))</f>
        <v>43</v>
      </c>
      <c r="J3801" s="12" t="n">
        <f aca="false">IF(G3801="Male",VLOOKUP(H3801,'Shoe size conversion table'!$B$6:$D$22,3),VLOOKUP(H3801,'Shoe size conversion table'!$J$6:$L$22,3))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MONTH(C3801:C18768)</f>
        <v>4</v>
      </c>
      <c r="O3801" s="8" t="n">
        <f aca="false">K3801*(1-L3801)</f>
        <v>135.2</v>
      </c>
    </row>
    <row r="3802" customFormat="false" ht="11.4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IF(G3802="Male",VLOOKUP(H3802,'Shoe size conversion table'!$B$6:$D$22,2),VLOOKUP(H3802,'Shoe size conversion table'!$J$6:$L$22,2))</f>
        <v>38-39</v>
      </c>
      <c r="J3802" s="12" t="n">
        <f aca="false">IF(G3802="Male",VLOOKUP(H3802,'Shoe size conversion table'!$B$6:$D$22,3),VLOOKUP(H3802,'Shoe size conversion table'!$J$6:$L$22,3))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MONTH(C3802:C18769)</f>
        <v>4</v>
      </c>
      <c r="O3802" s="8" t="n">
        <f aca="false">K3802*(1-L3802)</f>
        <v>189</v>
      </c>
    </row>
    <row r="3803" customFormat="false" ht="11.4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IF(G3803="Male",VLOOKUP(H3803,'Shoe size conversion table'!$B$6:$D$22,2),VLOOKUP(H3803,'Shoe size conversion table'!$J$6:$L$22,2))</f>
        <v>42-43</v>
      </c>
      <c r="J3803" s="12" t="n">
        <f aca="false">IF(G3803="Male",VLOOKUP(H3803,'Shoe size conversion table'!$B$6:$D$22,3),VLOOKUP(H3803,'Shoe size conversion table'!$J$6:$L$22,3))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MONTH(C3803:C18770)</f>
        <v>4</v>
      </c>
      <c r="O3803" s="8" t="n">
        <f aca="false">K3803*(1-L3803)</f>
        <v>111.2</v>
      </c>
    </row>
    <row r="3804" customFormat="false" ht="11.4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IF(G3804="Male",VLOOKUP(H3804,'Shoe size conversion table'!$B$6:$D$22,2),VLOOKUP(H3804,'Shoe size conversion table'!$J$6:$L$22,2))</f>
        <v>39-40</v>
      </c>
      <c r="J3804" s="12" t="n">
        <f aca="false">IF(G3804="Male",VLOOKUP(H3804,'Shoe size conversion table'!$B$6:$D$22,3),VLOOKUP(H3804,'Shoe size conversion table'!$J$6:$L$22,3))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MONTH(C3804:C18771)</f>
        <v>4</v>
      </c>
      <c r="O3804" s="8" t="n">
        <f aca="false">K3804*(1-L3804)</f>
        <v>199</v>
      </c>
    </row>
    <row r="3805" customFormat="false" ht="11.4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IF(G3805="Male",VLOOKUP(H3805,'Shoe size conversion table'!$B$6:$D$22,2),VLOOKUP(H3805,'Shoe size conversion table'!$J$6:$L$22,2))</f>
        <v>43-44</v>
      </c>
      <c r="J3805" s="12" t="n">
        <f aca="false">IF(G3805="Male",VLOOKUP(H3805,'Shoe size conversion table'!$B$6:$D$22,3),VLOOKUP(H3805,'Shoe size conversion table'!$J$6:$L$22,3))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MONTH(C3805:C18772)</f>
        <v>4</v>
      </c>
      <c r="O3805" s="8" t="n">
        <f aca="false">K3805*(1-L3805)</f>
        <v>143.1</v>
      </c>
    </row>
    <row r="3806" customFormat="false" ht="11.4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IF(G3806="Male",VLOOKUP(H3806,'Shoe size conversion table'!$B$6:$D$22,2),VLOOKUP(H3806,'Shoe size conversion table'!$J$6:$L$22,2))</f>
        <v>42-43</v>
      </c>
      <c r="J3806" s="12" t="n">
        <f aca="false">IF(G3806="Male",VLOOKUP(H3806,'Shoe size conversion table'!$B$6:$D$22,3),VLOOKUP(H3806,'Shoe size conversion table'!$J$6:$L$22,3))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MONTH(C3806:C18773)</f>
        <v>4</v>
      </c>
      <c r="O3806" s="8" t="n">
        <f aca="false">K3806*(1-L3806)</f>
        <v>199</v>
      </c>
    </row>
    <row r="3807" customFormat="false" ht="11.4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IF(G3807="Male",VLOOKUP(H3807,'Shoe size conversion table'!$B$6:$D$22,2),VLOOKUP(H3807,'Shoe size conversion table'!$J$6:$L$22,2))</f>
        <v>42</v>
      </c>
      <c r="J3807" s="12" t="n">
        <f aca="false">IF(G3807="Male",VLOOKUP(H3807,'Shoe size conversion table'!$B$6:$D$22,3),VLOOKUP(H3807,'Shoe size conversion table'!$J$6:$L$22,3))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MONTH(C3807:C18774)</f>
        <v>4</v>
      </c>
      <c r="O3807" s="8" t="n">
        <f aca="false">K3807*(1-L3807)</f>
        <v>139</v>
      </c>
    </row>
    <row r="3808" customFormat="false" ht="11.4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IF(G3808="Male",VLOOKUP(H3808,'Shoe size conversion table'!$B$6:$D$22,2),VLOOKUP(H3808,'Shoe size conversion table'!$J$6:$L$22,2))</f>
        <v>43-44</v>
      </c>
      <c r="J3808" s="12" t="n">
        <f aca="false">IF(G3808="Male",VLOOKUP(H3808,'Shoe size conversion table'!$B$6:$D$22,3),VLOOKUP(H3808,'Shoe size conversion table'!$J$6:$L$22,3))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MONTH(C3808:C18775)</f>
        <v>4</v>
      </c>
      <c r="O3808" s="8" t="n">
        <f aca="false">K3808*(1-L3808)</f>
        <v>103.2</v>
      </c>
    </row>
    <row r="3809" customFormat="false" ht="11.4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IF(G3809="Male",VLOOKUP(H3809,'Shoe size conversion table'!$B$6:$D$22,2),VLOOKUP(H3809,'Shoe size conversion table'!$J$6:$L$22,2))</f>
        <v>38</v>
      </c>
      <c r="J3809" s="12" t="n">
        <f aca="false">IF(G3809="Male",VLOOKUP(H3809,'Shoe size conversion table'!$B$6:$D$22,3),VLOOKUP(H3809,'Shoe size conversion table'!$J$6:$L$22,3))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MONTH(C3809:C18776)</f>
        <v>4</v>
      </c>
      <c r="O3809" s="8" t="n">
        <f aca="false">K3809*(1-L3809)</f>
        <v>90.3</v>
      </c>
    </row>
    <row r="3810" customFormat="false" ht="11.4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IF(G3810="Male",VLOOKUP(H3810,'Shoe size conversion table'!$B$6:$D$22,2),VLOOKUP(H3810,'Shoe size conversion table'!$J$6:$L$22,2))</f>
        <v>41</v>
      </c>
      <c r="J3810" s="12" t="n">
        <f aca="false">IF(G3810="Male",VLOOKUP(H3810,'Shoe size conversion table'!$B$6:$D$22,3),VLOOKUP(H3810,'Shoe size conversion table'!$J$6:$L$22,3))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MONTH(C3810:C18777)</f>
        <v>4</v>
      </c>
      <c r="O3810" s="8" t="n">
        <f aca="false">K3810*(1-L3810)</f>
        <v>84.5</v>
      </c>
    </row>
    <row r="3811" customFormat="false" ht="11.4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IF(G3811="Male",VLOOKUP(H3811,'Shoe size conversion table'!$B$6:$D$22,2),VLOOKUP(H3811,'Shoe size conversion table'!$J$6:$L$22,2))</f>
        <v>39</v>
      </c>
      <c r="J3811" s="12" t="n">
        <f aca="false">IF(G3811="Male",VLOOKUP(H3811,'Shoe size conversion table'!$B$6:$D$22,3),VLOOKUP(H3811,'Shoe size conversion table'!$J$6:$L$22,3))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MONTH(C3811:C18778)</f>
        <v>4</v>
      </c>
      <c r="O3811" s="8" t="n">
        <f aca="false">K3811*(1-L3811)</f>
        <v>118.3</v>
      </c>
    </row>
    <row r="3812" customFormat="false" ht="11.4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IF(G3812="Male",VLOOKUP(H3812,'Shoe size conversion table'!$B$6:$D$22,2),VLOOKUP(H3812,'Shoe size conversion table'!$J$6:$L$22,2))</f>
        <v>43-44</v>
      </c>
      <c r="J3812" s="12" t="n">
        <f aca="false">IF(G3812="Male",VLOOKUP(H3812,'Shoe size conversion table'!$B$6:$D$22,3),VLOOKUP(H3812,'Shoe size conversion table'!$J$6:$L$22,3))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MONTH(C3812:C18779)</f>
        <v>4</v>
      </c>
      <c r="O3812" s="8" t="n">
        <f aca="false">K3812*(1-L3812)</f>
        <v>149</v>
      </c>
    </row>
    <row r="3813" customFormat="false" ht="11.4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IF(G3813="Male",VLOOKUP(H3813,'Shoe size conversion table'!$B$6:$D$22,2),VLOOKUP(H3813,'Shoe size conversion table'!$J$6:$L$22,2))</f>
        <v>41-42</v>
      </c>
      <c r="J3813" s="12" t="n">
        <f aca="false">IF(G3813="Male",VLOOKUP(H3813,'Shoe size conversion table'!$B$6:$D$22,3),VLOOKUP(H3813,'Shoe size conversion table'!$J$6:$L$22,3))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MONTH(C3813:C18780)</f>
        <v>4</v>
      </c>
      <c r="O3813" s="8" t="n">
        <f aca="false">K3813*(1-L3813)</f>
        <v>84.5</v>
      </c>
    </row>
    <row r="3814" customFormat="false" ht="11.4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IF(G3814="Male",VLOOKUP(H3814,'Shoe size conversion table'!$B$6:$D$22,2),VLOOKUP(H3814,'Shoe size conversion table'!$J$6:$L$22,2))</f>
        <v>43-44</v>
      </c>
      <c r="J3814" s="12" t="n">
        <f aca="false">IF(G3814="Male",VLOOKUP(H3814,'Shoe size conversion table'!$B$6:$D$22,3),VLOOKUP(H3814,'Shoe size conversion table'!$J$6:$L$22,3))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MONTH(C3814:C18781)</f>
        <v>4</v>
      </c>
      <c r="O3814" s="8" t="n">
        <f aca="false">K3814*(1-L3814)</f>
        <v>143.1</v>
      </c>
    </row>
    <row r="3815" customFormat="false" ht="11.4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IF(G3815="Male",VLOOKUP(H3815,'Shoe size conversion table'!$B$6:$D$22,2),VLOOKUP(H3815,'Shoe size conversion table'!$J$6:$L$22,2))</f>
        <v>37</v>
      </c>
      <c r="J3815" s="12" t="n">
        <f aca="false">IF(G3815="Male",VLOOKUP(H3815,'Shoe size conversion table'!$B$6:$D$22,3),VLOOKUP(H3815,'Shoe size conversion table'!$J$6:$L$22,3))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MONTH(C3815:C18782)</f>
        <v>4</v>
      </c>
      <c r="O3815" s="8" t="n">
        <f aca="false">K3815*(1-L3815)</f>
        <v>159</v>
      </c>
    </row>
    <row r="3816" customFormat="false" ht="11.4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IF(G3816="Male",VLOOKUP(H3816,'Shoe size conversion table'!$B$6:$D$22,2),VLOOKUP(H3816,'Shoe size conversion table'!$J$6:$L$22,2))</f>
        <v>41-42</v>
      </c>
      <c r="J3816" s="12" t="n">
        <f aca="false">IF(G3816="Male",VLOOKUP(H3816,'Shoe size conversion table'!$B$6:$D$22,3),VLOOKUP(H3816,'Shoe size conversion table'!$J$6:$L$22,3))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MONTH(C3816:C18783)</f>
        <v>4</v>
      </c>
      <c r="O3816" s="8" t="n">
        <f aca="false">K3816*(1-L3816)</f>
        <v>125.1</v>
      </c>
    </row>
    <row r="3817" customFormat="false" ht="11.4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IF(G3817="Male",VLOOKUP(H3817,'Shoe size conversion table'!$B$6:$D$22,2),VLOOKUP(H3817,'Shoe size conversion table'!$J$6:$L$22,2))</f>
        <v>43</v>
      </c>
      <c r="J3817" s="12" t="n">
        <f aca="false">IF(G3817="Male",VLOOKUP(H3817,'Shoe size conversion table'!$B$6:$D$22,3),VLOOKUP(H3817,'Shoe size conversion table'!$J$6:$L$22,3))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MONTH(C3817:C18784)</f>
        <v>4</v>
      </c>
      <c r="O3817" s="8" t="n">
        <f aca="false">K3817*(1-L3817)</f>
        <v>143.2</v>
      </c>
    </row>
    <row r="3818" customFormat="false" ht="11.4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IF(G3818="Male",VLOOKUP(H3818,'Shoe size conversion table'!$B$6:$D$22,2),VLOOKUP(H3818,'Shoe size conversion table'!$J$6:$L$22,2))</f>
        <v>36-37</v>
      </c>
      <c r="J3818" s="12" t="n">
        <f aca="false">IF(G3818="Male",VLOOKUP(H3818,'Shoe size conversion table'!$B$6:$D$22,3),VLOOKUP(H3818,'Shoe size conversion table'!$J$6:$L$22,3))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MONTH(C3818:C18785)</f>
        <v>4</v>
      </c>
      <c r="O3818" s="8" t="n">
        <f aca="false">K3818*(1-L3818)</f>
        <v>116.1</v>
      </c>
    </row>
    <row r="3819" customFormat="false" ht="11.4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IF(G3819="Male",VLOOKUP(H3819,'Shoe size conversion table'!$B$6:$D$22,2),VLOOKUP(H3819,'Shoe size conversion table'!$J$6:$L$22,2))</f>
        <v>39</v>
      </c>
      <c r="J3819" s="12" t="n">
        <f aca="false">IF(G3819="Male",VLOOKUP(H3819,'Shoe size conversion table'!$B$6:$D$22,3),VLOOKUP(H3819,'Shoe size conversion table'!$J$6:$L$22,3))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MONTH(C3819:C18786)</f>
        <v>4</v>
      </c>
      <c r="O3819" s="8" t="n">
        <f aca="false">K3819*(1-L3819)</f>
        <v>139</v>
      </c>
    </row>
    <row r="3820" customFormat="false" ht="11.4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IF(G3820="Male",VLOOKUP(H3820,'Shoe size conversion table'!$B$6:$D$22,2),VLOOKUP(H3820,'Shoe size conversion table'!$J$6:$L$22,2))</f>
        <v>44</v>
      </c>
      <c r="J3820" s="12" t="n">
        <f aca="false">IF(G3820="Male",VLOOKUP(H3820,'Shoe size conversion table'!$B$6:$D$22,3),VLOOKUP(H3820,'Shoe size conversion table'!$J$6:$L$22,3))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MONTH(C3820:C18787)</f>
        <v>4</v>
      </c>
      <c r="O3820" s="8" t="n">
        <f aca="false">K3820*(1-L3820)</f>
        <v>139</v>
      </c>
    </row>
    <row r="3821" customFormat="false" ht="11.4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IF(G3821="Male",VLOOKUP(H3821,'Shoe size conversion table'!$B$6:$D$22,2),VLOOKUP(H3821,'Shoe size conversion table'!$J$6:$L$22,2))</f>
        <v>38-39</v>
      </c>
      <c r="J3821" s="12" t="n">
        <f aca="false">IF(G3821="Male",VLOOKUP(H3821,'Shoe size conversion table'!$B$6:$D$22,3),VLOOKUP(H3821,'Shoe size conversion table'!$J$6:$L$22,3))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MONTH(C3821:C18788)</f>
        <v>4</v>
      </c>
      <c r="O3821" s="8" t="n">
        <f aca="false">K3821*(1-L3821)</f>
        <v>169</v>
      </c>
    </row>
    <row r="3822" customFormat="false" ht="11.4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IF(G3822="Male",VLOOKUP(H3822,'Shoe size conversion table'!$B$6:$D$22,2),VLOOKUP(H3822,'Shoe size conversion table'!$J$6:$L$22,2))</f>
        <v>42</v>
      </c>
      <c r="J3822" s="12" t="n">
        <f aca="false">IF(G3822="Male",VLOOKUP(H3822,'Shoe size conversion table'!$B$6:$D$22,3),VLOOKUP(H3822,'Shoe size conversion table'!$J$6:$L$22,3))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MONTH(C3822:C18789)</f>
        <v>4</v>
      </c>
      <c r="O3822" s="8" t="n">
        <f aca="false">K3822*(1-L3822)</f>
        <v>118.3</v>
      </c>
    </row>
    <row r="3823" customFormat="false" ht="11.4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IF(G3823="Male",VLOOKUP(H3823,'Shoe size conversion table'!$B$6:$D$22,2),VLOOKUP(H3823,'Shoe size conversion table'!$J$6:$L$22,2))</f>
        <v>42</v>
      </c>
      <c r="J3823" s="12" t="n">
        <f aca="false">IF(G3823="Male",VLOOKUP(H3823,'Shoe size conversion table'!$B$6:$D$22,3),VLOOKUP(H3823,'Shoe size conversion table'!$J$6:$L$22,3))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MONTH(C3823:C18790)</f>
        <v>4</v>
      </c>
      <c r="O3823" s="8" t="n">
        <f aca="false">K3823*(1-L3823)</f>
        <v>89.5</v>
      </c>
    </row>
    <row r="3824" customFormat="false" ht="11.4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IF(G3824="Male",VLOOKUP(H3824,'Shoe size conversion table'!$B$6:$D$22,2),VLOOKUP(H3824,'Shoe size conversion table'!$J$6:$L$22,2))</f>
        <v>43-44</v>
      </c>
      <c r="J3824" s="12" t="n">
        <f aca="false">IF(G3824="Male",VLOOKUP(H3824,'Shoe size conversion table'!$B$6:$D$22,3),VLOOKUP(H3824,'Shoe size conversion table'!$J$6:$L$22,3))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MONTH(C3824:C18791)</f>
        <v>4</v>
      </c>
      <c r="O3824" s="8" t="n">
        <f aca="false">K3824*(1-L3824)</f>
        <v>90.3</v>
      </c>
    </row>
    <row r="3825" customFormat="false" ht="11.4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IF(G3825="Male",VLOOKUP(H3825,'Shoe size conversion table'!$B$6:$D$22,2),VLOOKUP(H3825,'Shoe size conversion table'!$J$6:$L$22,2))</f>
        <v>43</v>
      </c>
      <c r="J3825" s="12" t="n">
        <f aca="false">IF(G3825="Male",VLOOKUP(H3825,'Shoe size conversion table'!$B$6:$D$22,3),VLOOKUP(H3825,'Shoe size conversion table'!$J$6:$L$22,3))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MONTH(C3825:C18792)</f>
        <v>4</v>
      </c>
      <c r="O3825" s="8" t="n">
        <f aca="false">K3825*(1-L3825)</f>
        <v>111.3</v>
      </c>
    </row>
    <row r="3826" customFormat="false" ht="11.4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IF(G3826="Male",VLOOKUP(H3826,'Shoe size conversion table'!$B$6:$D$22,2),VLOOKUP(H3826,'Shoe size conversion table'!$J$6:$L$22,2))</f>
        <v>43</v>
      </c>
      <c r="J3826" s="12" t="n">
        <f aca="false">IF(G3826="Male",VLOOKUP(H3826,'Shoe size conversion table'!$B$6:$D$22,3),VLOOKUP(H3826,'Shoe size conversion table'!$J$6:$L$22,3))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MONTH(C3826:C18793)</f>
        <v>4</v>
      </c>
      <c r="O3826" s="8" t="n">
        <f aca="false">K3826*(1-L3826)</f>
        <v>129</v>
      </c>
    </row>
    <row r="3827" customFormat="false" ht="11.4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IF(G3827="Male",VLOOKUP(H3827,'Shoe size conversion table'!$B$6:$D$22,2),VLOOKUP(H3827,'Shoe size conversion table'!$J$6:$L$22,2))</f>
        <v>43</v>
      </c>
      <c r="J3827" s="12" t="n">
        <f aca="false">IF(G3827="Male",VLOOKUP(H3827,'Shoe size conversion table'!$B$6:$D$22,3),VLOOKUP(H3827,'Shoe size conversion table'!$J$6:$L$22,3))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MONTH(C3827:C18794)</f>
        <v>4</v>
      </c>
      <c r="O3827" s="8" t="n">
        <f aca="false">K3827*(1-L3827)</f>
        <v>149</v>
      </c>
    </row>
    <row r="3828" customFormat="false" ht="11.4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IF(G3828="Male",VLOOKUP(H3828,'Shoe size conversion table'!$B$6:$D$22,2),VLOOKUP(H3828,'Shoe size conversion table'!$J$6:$L$22,2))</f>
        <v>43-44</v>
      </c>
      <c r="J3828" s="12" t="n">
        <f aca="false">IF(G3828="Male",VLOOKUP(H3828,'Shoe size conversion table'!$B$6:$D$22,3),VLOOKUP(H3828,'Shoe size conversion table'!$J$6:$L$22,3))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MONTH(C3828:C18795)</f>
        <v>4</v>
      </c>
      <c r="O3828" s="8" t="n">
        <f aca="false">K3828*(1-L3828)</f>
        <v>103.2</v>
      </c>
    </row>
    <row r="3829" customFormat="false" ht="11.4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IF(G3829="Male",VLOOKUP(H3829,'Shoe size conversion table'!$B$6:$D$22,2),VLOOKUP(H3829,'Shoe size conversion table'!$J$6:$L$22,2))</f>
        <v>42</v>
      </c>
      <c r="J3829" s="12" t="n">
        <f aca="false">IF(G3829="Male",VLOOKUP(H3829,'Shoe size conversion table'!$B$6:$D$22,3),VLOOKUP(H3829,'Shoe size conversion table'!$J$6:$L$22,3))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MONTH(C3829:C18796)</f>
        <v>4</v>
      </c>
      <c r="O3829" s="8" t="n">
        <f aca="false">K3829*(1-L3829)</f>
        <v>189</v>
      </c>
    </row>
    <row r="3830" customFormat="false" ht="11.4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IF(G3830="Male",VLOOKUP(H3830,'Shoe size conversion table'!$B$6:$D$22,2),VLOOKUP(H3830,'Shoe size conversion table'!$J$6:$L$22,2))</f>
        <v>45</v>
      </c>
      <c r="J3830" s="12" t="n">
        <f aca="false">IF(G3830="Male",VLOOKUP(H3830,'Shoe size conversion table'!$B$6:$D$22,3),VLOOKUP(H3830,'Shoe size conversion table'!$J$6:$L$22,3))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MONTH(C3830:C18797)</f>
        <v>4</v>
      </c>
      <c r="O3830" s="8" t="n">
        <f aca="false">K3830*(1-L3830)</f>
        <v>89.5</v>
      </c>
    </row>
    <row r="3831" customFormat="false" ht="11.4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IF(G3831="Male",VLOOKUP(H3831,'Shoe size conversion table'!$B$6:$D$22,2),VLOOKUP(H3831,'Shoe size conversion table'!$J$6:$L$22,2))</f>
        <v>39</v>
      </c>
      <c r="J3831" s="12" t="n">
        <f aca="false">IF(G3831="Male",VLOOKUP(H3831,'Shoe size conversion table'!$B$6:$D$22,3),VLOOKUP(H3831,'Shoe size conversion table'!$J$6:$L$22,3))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MONTH(C3831:C18798)</f>
        <v>4</v>
      </c>
      <c r="O3831" s="8" t="n">
        <f aca="false">K3831*(1-L3831)</f>
        <v>134.1</v>
      </c>
    </row>
    <row r="3832" customFormat="false" ht="11.4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IF(G3832="Male",VLOOKUP(H3832,'Shoe size conversion table'!$B$6:$D$22,2),VLOOKUP(H3832,'Shoe size conversion table'!$J$6:$L$22,2))</f>
        <v>39-40</v>
      </c>
      <c r="J3832" s="12" t="n">
        <f aca="false">IF(G3832="Male",VLOOKUP(H3832,'Shoe size conversion table'!$B$6:$D$22,3),VLOOKUP(H3832,'Shoe size conversion table'!$J$6:$L$22,3))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MONTH(C3832:C18799)</f>
        <v>4</v>
      </c>
      <c r="O3832" s="8" t="n">
        <f aca="false">K3832*(1-L3832)</f>
        <v>64.5</v>
      </c>
    </row>
    <row r="3833" customFormat="false" ht="11.4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IF(G3833="Male",VLOOKUP(H3833,'Shoe size conversion table'!$B$6:$D$22,2),VLOOKUP(H3833,'Shoe size conversion table'!$J$6:$L$22,2))</f>
        <v>39-40</v>
      </c>
      <c r="J3833" s="12" t="n">
        <f aca="false">IF(G3833="Male",VLOOKUP(H3833,'Shoe size conversion table'!$B$6:$D$22,3),VLOOKUP(H3833,'Shoe size conversion table'!$J$6:$L$22,3))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MONTH(C3833:C18800)</f>
        <v>4</v>
      </c>
      <c r="O3833" s="8" t="n">
        <f aca="false">K3833*(1-L3833)</f>
        <v>179</v>
      </c>
    </row>
    <row r="3834" customFormat="false" ht="11.4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IF(G3834="Male",VLOOKUP(H3834,'Shoe size conversion table'!$B$6:$D$22,2),VLOOKUP(H3834,'Shoe size conversion table'!$J$6:$L$22,2))</f>
        <v>44-45</v>
      </c>
      <c r="J3834" s="12" t="n">
        <f aca="false">IF(G3834="Male",VLOOKUP(H3834,'Shoe size conversion table'!$B$6:$D$22,3),VLOOKUP(H3834,'Shoe size conversion table'!$J$6:$L$22,3))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MONTH(C3834:C18801)</f>
        <v>4</v>
      </c>
      <c r="O3834" s="8" t="n">
        <f aca="false">K3834*(1-L3834)</f>
        <v>169</v>
      </c>
    </row>
    <row r="3835" customFormat="false" ht="11.4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IF(G3835="Male",VLOOKUP(H3835,'Shoe size conversion table'!$B$6:$D$22,2),VLOOKUP(H3835,'Shoe size conversion table'!$J$6:$L$22,2))</f>
        <v>39</v>
      </c>
      <c r="J3835" s="12" t="n">
        <f aca="false">IF(G3835="Male",VLOOKUP(H3835,'Shoe size conversion table'!$B$6:$D$22,3),VLOOKUP(H3835,'Shoe size conversion table'!$J$6:$L$22,3))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MONTH(C3835:C18802)</f>
        <v>4</v>
      </c>
      <c r="O3835" s="8" t="n">
        <f aca="false">K3835*(1-L3835)</f>
        <v>169</v>
      </c>
    </row>
    <row r="3836" customFormat="false" ht="11.4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IF(G3836="Male",VLOOKUP(H3836,'Shoe size conversion table'!$B$6:$D$22,2),VLOOKUP(H3836,'Shoe size conversion table'!$J$6:$L$22,2))</f>
        <v>42-43</v>
      </c>
      <c r="J3836" s="12" t="n">
        <f aca="false">IF(G3836="Male",VLOOKUP(H3836,'Shoe size conversion table'!$B$6:$D$22,3),VLOOKUP(H3836,'Shoe size conversion table'!$J$6:$L$22,3))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MONTH(C3836:C18803)</f>
        <v>4</v>
      </c>
      <c r="O3836" s="8" t="n">
        <f aca="false">K3836*(1-L3836)</f>
        <v>179</v>
      </c>
    </row>
    <row r="3837" customFormat="false" ht="11.4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IF(G3837="Male",VLOOKUP(H3837,'Shoe size conversion table'!$B$6:$D$22,2),VLOOKUP(H3837,'Shoe size conversion table'!$J$6:$L$22,2))</f>
        <v>42</v>
      </c>
      <c r="J3837" s="12" t="n">
        <f aca="false">IF(G3837="Male",VLOOKUP(H3837,'Shoe size conversion table'!$B$6:$D$22,3),VLOOKUP(H3837,'Shoe size conversion table'!$J$6:$L$22,3))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MONTH(C3837:C18804)</f>
        <v>4</v>
      </c>
      <c r="O3837" s="8" t="n">
        <f aca="false">K3837*(1-L3837)</f>
        <v>139</v>
      </c>
    </row>
    <row r="3838" customFormat="false" ht="11.4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IF(G3838="Male",VLOOKUP(H3838,'Shoe size conversion table'!$B$6:$D$22,2),VLOOKUP(H3838,'Shoe size conversion table'!$J$6:$L$22,2))</f>
        <v>37-38</v>
      </c>
      <c r="J3838" s="12" t="n">
        <f aca="false">IF(G3838="Male",VLOOKUP(H3838,'Shoe size conversion table'!$B$6:$D$22,3),VLOOKUP(H3838,'Shoe size conversion table'!$J$6:$L$22,3))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MONTH(C3838:C18805)</f>
        <v>4</v>
      </c>
      <c r="O3838" s="8" t="n">
        <f aca="false">K3838*(1-L3838)</f>
        <v>169</v>
      </c>
    </row>
    <row r="3839" customFormat="false" ht="11.4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IF(G3839="Male",VLOOKUP(H3839,'Shoe size conversion table'!$B$6:$D$22,2),VLOOKUP(H3839,'Shoe size conversion table'!$J$6:$L$22,2))</f>
        <v>43</v>
      </c>
      <c r="J3839" s="12" t="n">
        <f aca="false">IF(G3839="Male",VLOOKUP(H3839,'Shoe size conversion table'!$B$6:$D$22,3),VLOOKUP(H3839,'Shoe size conversion table'!$J$6:$L$22,3))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MONTH(C3839:C18806)</f>
        <v>4</v>
      </c>
      <c r="O3839" s="8" t="n">
        <f aca="false">K3839*(1-L3839)</f>
        <v>169</v>
      </c>
    </row>
    <row r="3840" customFormat="false" ht="11.4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IF(G3840="Male",VLOOKUP(H3840,'Shoe size conversion table'!$B$6:$D$22,2),VLOOKUP(H3840,'Shoe size conversion table'!$J$6:$L$22,2))</f>
        <v>43</v>
      </c>
      <c r="J3840" s="12" t="n">
        <f aca="false">IF(G3840="Male",VLOOKUP(H3840,'Shoe size conversion table'!$B$6:$D$22,3),VLOOKUP(H3840,'Shoe size conversion table'!$J$6:$L$22,3))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MONTH(C3840:C18807)</f>
        <v>4</v>
      </c>
      <c r="O3840" s="8" t="n">
        <f aca="false">K3840*(1-L3840)</f>
        <v>169</v>
      </c>
    </row>
    <row r="3841" customFormat="false" ht="11.4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IF(G3841="Male",VLOOKUP(H3841,'Shoe size conversion table'!$B$6:$D$22,2),VLOOKUP(H3841,'Shoe size conversion table'!$J$6:$L$22,2))</f>
        <v>42</v>
      </c>
      <c r="J3841" s="12" t="n">
        <f aca="false">IF(G3841="Male",VLOOKUP(H3841,'Shoe size conversion table'!$B$6:$D$22,3),VLOOKUP(H3841,'Shoe size conversion table'!$J$6:$L$22,3))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MONTH(C3841:C18808)</f>
        <v>4</v>
      </c>
      <c r="O3841" s="8" t="n">
        <f aca="false">K3841*(1-L3841)</f>
        <v>118.3</v>
      </c>
    </row>
    <row r="3842" customFormat="false" ht="11.4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IF(G3842="Male",VLOOKUP(H3842,'Shoe size conversion table'!$B$6:$D$22,2),VLOOKUP(H3842,'Shoe size conversion table'!$J$6:$L$22,2))</f>
        <v>42-43</v>
      </c>
      <c r="J3842" s="12" t="n">
        <f aca="false">IF(G3842="Male",VLOOKUP(H3842,'Shoe size conversion table'!$B$6:$D$22,3),VLOOKUP(H3842,'Shoe size conversion table'!$J$6:$L$22,3))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MONTH(C3842:C18809)</f>
        <v>4</v>
      </c>
      <c r="O3842" s="8" t="n">
        <f aca="false">K3842*(1-L3842)</f>
        <v>111.2</v>
      </c>
    </row>
    <row r="3843" customFormat="false" ht="11.4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IF(G3843="Male",VLOOKUP(H3843,'Shoe size conversion table'!$B$6:$D$22,2),VLOOKUP(H3843,'Shoe size conversion table'!$J$6:$L$22,2))</f>
        <v>42-43</v>
      </c>
      <c r="J3843" s="12" t="n">
        <f aca="false">IF(G3843="Male",VLOOKUP(H3843,'Shoe size conversion table'!$B$6:$D$22,3),VLOOKUP(H3843,'Shoe size conversion table'!$J$6:$L$22,3))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MONTH(C3843:C18810)</f>
        <v>4</v>
      </c>
      <c r="O3843" s="8" t="n">
        <f aca="false">K3843*(1-L3843)</f>
        <v>139</v>
      </c>
    </row>
    <row r="3844" customFormat="false" ht="11.4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IF(G3844="Male",VLOOKUP(H3844,'Shoe size conversion table'!$B$6:$D$22,2),VLOOKUP(H3844,'Shoe size conversion table'!$J$6:$L$22,2))</f>
        <v>39</v>
      </c>
      <c r="J3844" s="12" t="n">
        <f aca="false">IF(G3844="Male",VLOOKUP(H3844,'Shoe size conversion table'!$B$6:$D$22,3),VLOOKUP(H3844,'Shoe size conversion table'!$J$6:$L$22,3))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MONTH(C3844:C18811)</f>
        <v>4</v>
      </c>
      <c r="O3844" s="8" t="n">
        <f aca="false">K3844*(1-L3844)</f>
        <v>199</v>
      </c>
    </row>
    <row r="3845" customFormat="false" ht="11.4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IF(G3845="Male",VLOOKUP(H3845,'Shoe size conversion table'!$B$6:$D$22,2),VLOOKUP(H3845,'Shoe size conversion table'!$J$6:$L$22,2))</f>
        <v>44-45</v>
      </c>
      <c r="J3845" s="12" t="n">
        <f aca="false">IF(G3845="Male",VLOOKUP(H3845,'Shoe size conversion table'!$B$6:$D$22,3),VLOOKUP(H3845,'Shoe size conversion table'!$J$6:$L$22,3))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MONTH(C3845:C18812)</f>
        <v>4</v>
      </c>
      <c r="O3845" s="8" t="n">
        <f aca="false">K3845*(1-L3845)</f>
        <v>159</v>
      </c>
    </row>
    <row r="3846" customFormat="false" ht="11.4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IF(G3846="Male",VLOOKUP(H3846,'Shoe size conversion table'!$B$6:$D$22,2),VLOOKUP(H3846,'Shoe size conversion table'!$J$6:$L$22,2))</f>
        <v>38</v>
      </c>
      <c r="J3846" s="12" t="n">
        <f aca="false">IF(G3846="Male",VLOOKUP(H3846,'Shoe size conversion table'!$B$6:$D$22,3),VLOOKUP(H3846,'Shoe size conversion table'!$J$6:$L$22,3))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MONTH(C3846:C18813)</f>
        <v>4</v>
      </c>
      <c r="O3846" s="8" t="n">
        <f aca="false">K3846*(1-L3846)</f>
        <v>170.1</v>
      </c>
    </row>
    <row r="3847" customFormat="false" ht="11.4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IF(G3847="Male",VLOOKUP(H3847,'Shoe size conversion table'!$B$6:$D$22,2),VLOOKUP(H3847,'Shoe size conversion table'!$J$6:$L$22,2))</f>
        <v>43-44</v>
      </c>
      <c r="J3847" s="12" t="n">
        <f aca="false">IF(G3847="Male",VLOOKUP(H3847,'Shoe size conversion table'!$B$6:$D$22,3),VLOOKUP(H3847,'Shoe size conversion table'!$J$6:$L$22,3))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MONTH(C3847:C18814)</f>
        <v>4</v>
      </c>
      <c r="O3847" s="8" t="n">
        <f aca="false">K3847*(1-L3847)</f>
        <v>129</v>
      </c>
    </row>
    <row r="3848" customFormat="false" ht="11.4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IF(G3848="Male",VLOOKUP(H3848,'Shoe size conversion table'!$B$6:$D$22,2),VLOOKUP(H3848,'Shoe size conversion table'!$J$6:$L$22,2))</f>
        <v>39</v>
      </c>
      <c r="J3848" s="12" t="n">
        <f aca="false">IF(G3848="Male",VLOOKUP(H3848,'Shoe size conversion table'!$B$6:$D$22,3),VLOOKUP(H3848,'Shoe size conversion table'!$J$6:$L$22,3))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MONTH(C3848:C18815)</f>
        <v>4</v>
      </c>
      <c r="O3848" s="8" t="n">
        <f aca="false">K3848*(1-L3848)</f>
        <v>179</v>
      </c>
    </row>
    <row r="3849" customFormat="false" ht="11.4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IF(G3849="Male",VLOOKUP(H3849,'Shoe size conversion table'!$B$6:$D$22,2),VLOOKUP(H3849,'Shoe size conversion table'!$J$6:$L$22,2))</f>
        <v>42</v>
      </c>
      <c r="J3849" s="12" t="n">
        <f aca="false">IF(G3849="Male",VLOOKUP(H3849,'Shoe size conversion table'!$B$6:$D$22,3),VLOOKUP(H3849,'Shoe size conversion table'!$J$6:$L$22,3))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MONTH(C3849:C18816)</f>
        <v>4</v>
      </c>
      <c r="O3849" s="8" t="n">
        <f aca="false">K3849*(1-L3849)</f>
        <v>127.2</v>
      </c>
    </row>
    <row r="3850" customFormat="false" ht="11.4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IF(G3850="Male",VLOOKUP(H3850,'Shoe size conversion table'!$B$6:$D$22,2),VLOOKUP(H3850,'Shoe size conversion table'!$J$6:$L$22,2))</f>
        <v>42-43</v>
      </c>
      <c r="J3850" s="12" t="n">
        <f aca="false">IF(G3850="Male",VLOOKUP(H3850,'Shoe size conversion table'!$B$6:$D$22,3),VLOOKUP(H3850,'Shoe size conversion table'!$J$6:$L$22,3))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MONTH(C3850:C18817)</f>
        <v>4</v>
      </c>
      <c r="O3850" s="8" t="n">
        <f aca="false">K3850*(1-L3850)</f>
        <v>159</v>
      </c>
    </row>
    <row r="3851" customFormat="false" ht="11.4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IF(G3851="Male",VLOOKUP(H3851,'Shoe size conversion table'!$B$6:$D$22,2),VLOOKUP(H3851,'Shoe size conversion table'!$J$6:$L$22,2))</f>
        <v>42</v>
      </c>
      <c r="J3851" s="12" t="n">
        <f aca="false">IF(G3851="Male",VLOOKUP(H3851,'Shoe size conversion table'!$B$6:$D$22,3),VLOOKUP(H3851,'Shoe size conversion table'!$J$6:$L$22,3))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MONTH(C3851:C18818)</f>
        <v>4</v>
      </c>
      <c r="O3851" s="8" t="n">
        <f aca="false">K3851*(1-L3851)</f>
        <v>89.5</v>
      </c>
    </row>
    <row r="3852" customFormat="false" ht="11.4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IF(G3852="Male",VLOOKUP(H3852,'Shoe size conversion table'!$B$6:$D$22,2),VLOOKUP(H3852,'Shoe size conversion table'!$J$6:$L$22,2))</f>
        <v>39</v>
      </c>
      <c r="J3852" s="12" t="n">
        <f aca="false">IF(G3852="Male",VLOOKUP(H3852,'Shoe size conversion table'!$B$6:$D$22,3),VLOOKUP(H3852,'Shoe size conversion table'!$J$6:$L$22,3))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MONTH(C3852:C18819)</f>
        <v>4</v>
      </c>
      <c r="O3852" s="8" t="n">
        <f aca="false">K3852*(1-L3852)</f>
        <v>118.3</v>
      </c>
    </row>
    <row r="3853" customFormat="false" ht="11.4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IF(G3853="Male",VLOOKUP(H3853,'Shoe size conversion table'!$B$6:$D$22,2),VLOOKUP(H3853,'Shoe size conversion table'!$J$6:$L$22,2))</f>
        <v>42</v>
      </c>
      <c r="J3853" s="12" t="n">
        <f aca="false">IF(G3853="Male",VLOOKUP(H3853,'Shoe size conversion table'!$B$6:$D$22,3),VLOOKUP(H3853,'Shoe size conversion table'!$J$6:$L$22,3))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MONTH(C3853:C18820)</f>
        <v>4</v>
      </c>
      <c r="O3853" s="8" t="n">
        <f aca="false">K3853*(1-L3853)</f>
        <v>161.1</v>
      </c>
    </row>
    <row r="3854" customFormat="false" ht="11.4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IF(G3854="Male",VLOOKUP(H3854,'Shoe size conversion table'!$B$6:$D$22,2),VLOOKUP(H3854,'Shoe size conversion table'!$J$6:$L$22,2))</f>
        <v>40</v>
      </c>
      <c r="J3854" s="12" t="n">
        <f aca="false">IF(G3854="Male",VLOOKUP(H3854,'Shoe size conversion table'!$B$6:$D$22,3),VLOOKUP(H3854,'Shoe size conversion table'!$J$6:$L$22,3))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MONTH(C3854:C18821)</f>
        <v>4</v>
      </c>
      <c r="O3854" s="8" t="n">
        <f aca="false">K3854*(1-L3854)</f>
        <v>129</v>
      </c>
    </row>
    <row r="3855" customFormat="false" ht="11.4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IF(G3855="Male",VLOOKUP(H3855,'Shoe size conversion table'!$B$6:$D$22,2),VLOOKUP(H3855,'Shoe size conversion table'!$J$6:$L$22,2))</f>
        <v>37</v>
      </c>
      <c r="J3855" s="12" t="n">
        <f aca="false">IF(G3855="Male",VLOOKUP(H3855,'Shoe size conversion table'!$B$6:$D$22,3),VLOOKUP(H3855,'Shoe size conversion table'!$J$6:$L$22,3))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MONTH(C3855:C18822)</f>
        <v>4</v>
      </c>
      <c r="O3855" s="8" t="n">
        <f aca="false">K3855*(1-L3855)</f>
        <v>159</v>
      </c>
    </row>
    <row r="3856" customFormat="false" ht="11.4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IF(G3856="Male",VLOOKUP(H3856,'Shoe size conversion table'!$B$6:$D$22,2),VLOOKUP(H3856,'Shoe size conversion table'!$J$6:$L$22,2))</f>
        <v>39-40</v>
      </c>
      <c r="J3856" s="12" t="n">
        <f aca="false">IF(G3856="Male",VLOOKUP(H3856,'Shoe size conversion table'!$B$6:$D$22,3),VLOOKUP(H3856,'Shoe size conversion table'!$J$6:$L$22,3))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MONTH(C3856:C18823)</f>
        <v>4</v>
      </c>
      <c r="O3856" s="8" t="n">
        <f aca="false">K3856*(1-L3856)</f>
        <v>69.5</v>
      </c>
    </row>
    <row r="3857" customFormat="false" ht="11.4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IF(G3857="Male",VLOOKUP(H3857,'Shoe size conversion table'!$B$6:$D$22,2),VLOOKUP(H3857,'Shoe size conversion table'!$J$6:$L$22,2))</f>
        <v>39-40</v>
      </c>
      <c r="J3857" s="12" t="n">
        <f aca="false">IF(G3857="Male",VLOOKUP(H3857,'Shoe size conversion table'!$B$6:$D$22,3),VLOOKUP(H3857,'Shoe size conversion table'!$J$6:$L$22,3))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MONTH(C3857:C18824)</f>
        <v>4</v>
      </c>
      <c r="O3857" s="8" t="n">
        <f aca="false">K3857*(1-L3857)</f>
        <v>169</v>
      </c>
    </row>
    <row r="3858" customFormat="false" ht="11.4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IF(G3858="Male",VLOOKUP(H3858,'Shoe size conversion table'!$B$6:$D$22,2),VLOOKUP(H3858,'Shoe size conversion table'!$J$6:$L$22,2))</f>
        <v>42</v>
      </c>
      <c r="J3858" s="12" t="n">
        <f aca="false">IF(G3858="Male",VLOOKUP(H3858,'Shoe size conversion table'!$B$6:$D$22,3),VLOOKUP(H3858,'Shoe size conversion table'!$J$6:$L$22,3))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MONTH(C3858:C18825)</f>
        <v>4</v>
      </c>
      <c r="O3858" s="8" t="n">
        <f aca="false">K3858*(1-L3858)</f>
        <v>169</v>
      </c>
    </row>
    <row r="3859" customFormat="false" ht="11.4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IF(G3859="Male",VLOOKUP(H3859,'Shoe size conversion table'!$B$6:$D$22,2),VLOOKUP(H3859,'Shoe size conversion table'!$J$6:$L$22,2))</f>
        <v>40</v>
      </c>
      <c r="J3859" s="12" t="n">
        <f aca="false">IF(G3859="Male",VLOOKUP(H3859,'Shoe size conversion table'!$B$6:$D$22,3),VLOOKUP(H3859,'Shoe size conversion table'!$J$6:$L$22,3))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MONTH(C3859:C18826)</f>
        <v>4</v>
      </c>
      <c r="O3859" s="8" t="n">
        <f aca="false">K3859*(1-L3859)</f>
        <v>189</v>
      </c>
    </row>
    <row r="3860" customFormat="false" ht="11.4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IF(G3860="Male",VLOOKUP(H3860,'Shoe size conversion table'!$B$6:$D$22,2),VLOOKUP(H3860,'Shoe size conversion table'!$J$6:$L$22,2))</f>
        <v>38-39</v>
      </c>
      <c r="J3860" s="12" t="n">
        <f aca="false">IF(G3860="Male",VLOOKUP(H3860,'Shoe size conversion table'!$B$6:$D$22,3),VLOOKUP(H3860,'Shoe size conversion table'!$J$6:$L$22,3))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MONTH(C3860:C18827)</f>
        <v>4</v>
      </c>
      <c r="O3860" s="8" t="n">
        <f aca="false">K3860*(1-L3860)</f>
        <v>159</v>
      </c>
    </row>
    <row r="3861" customFormat="false" ht="11.4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IF(G3861="Male",VLOOKUP(H3861,'Shoe size conversion table'!$B$6:$D$22,2),VLOOKUP(H3861,'Shoe size conversion table'!$J$6:$L$22,2))</f>
        <v>44</v>
      </c>
      <c r="J3861" s="12" t="n">
        <f aca="false">IF(G3861="Male",VLOOKUP(H3861,'Shoe size conversion table'!$B$6:$D$22,3),VLOOKUP(H3861,'Shoe size conversion table'!$J$6:$L$22,3))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MONTH(C3861:C18828)</f>
        <v>4</v>
      </c>
      <c r="O3861" s="8" t="n">
        <f aca="false">K3861*(1-L3861)</f>
        <v>89.5</v>
      </c>
    </row>
    <row r="3862" customFormat="false" ht="11.4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IF(G3862="Male",VLOOKUP(H3862,'Shoe size conversion table'!$B$6:$D$22,2),VLOOKUP(H3862,'Shoe size conversion table'!$J$6:$L$22,2))</f>
        <v>42</v>
      </c>
      <c r="J3862" s="12" t="n">
        <f aca="false">IF(G3862="Male",VLOOKUP(H3862,'Shoe size conversion table'!$B$6:$D$22,3),VLOOKUP(H3862,'Shoe size conversion table'!$J$6:$L$22,3))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MONTH(C3862:C18829)</f>
        <v>4</v>
      </c>
      <c r="O3862" s="8" t="n">
        <f aca="false">K3862*(1-L3862)</f>
        <v>99.5</v>
      </c>
    </row>
    <row r="3863" customFormat="false" ht="11.4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IF(G3863="Male",VLOOKUP(H3863,'Shoe size conversion table'!$B$6:$D$22,2),VLOOKUP(H3863,'Shoe size conversion table'!$J$6:$L$22,2))</f>
        <v>41-42</v>
      </c>
      <c r="J3863" s="12" t="n">
        <f aca="false">IF(G3863="Male",VLOOKUP(H3863,'Shoe size conversion table'!$B$6:$D$22,3),VLOOKUP(H3863,'Shoe size conversion table'!$J$6:$L$22,3))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MONTH(C3863:C18830)</f>
        <v>4</v>
      </c>
      <c r="O3863" s="8" t="n">
        <f aca="false">K3863*(1-L3863)</f>
        <v>149</v>
      </c>
    </row>
    <row r="3864" customFormat="false" ht="11.4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IF(G3864="Male",VLOOKUP(H3864,'Shoe size conversion table'!$B$6:$D$22,2),VLOOKUP(H3864,'Shoe size conversion table'!$J$6:$L$22,2))</f>
        <v>42</v>
      </c>
      <c r="J3864" s="12" t="n">
        <f aca="false">IF(G3864="Male",VLOOKUP(H3864,'Shoe size conversion table'!$B$6:$D$22,3),VLOOKUP(H3864,'Shoe size conversion table'!$J$6:$L$22,3))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MONTH(C3864:C18831)</f>
        <v>4</v>
      </c>
      <c r="O3864" s="8" t="n">
        <f aca="false">K3864*(1-L3864)</f>
        <v>189</v>
      </c>
    </row>
    <row r="3865" customFormat="false" ht="11.4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IF(G3865="Male",VLOOKUP(H3865,'Shoe size conversion table'!$B$6:$D$22,2),VLOOKUP(H3865,'Shoe size conversion table'!$J$6:$L$22,2))</f>
        <v>44</v>
      </c>
      <c r="J3865" s="12" t="n">
        <f aca="false">IF(G3865="Male",VLOOKUP(H3865,'Shoe size conversion table'!$B$6:$D$22,3),VLOOKUP(H3865,'Shoe size conversion table'!$J$6:$L$22,3))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MONTH(C3865:C18832)</f>
        <v>4</v>
      </c>
      <c r="O3865" s="8" t="n">
        <f aca="false">K3865*(1-L3865)</f>
        <v>151.2</v>
      </c>
    </row>
    <row r="3866" customFormat="false" ht="11.4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IF(G3866="Male",VLOOKUP(H3866,'Shoe size conversion table'!$B$6:$D$22,2),VLOOKUP(H3866,'Shoe size conversion table'!$J$6:$L$22,2))</f>
        <v>38</v>
      </c>
      <c r="J3866" s="12" t="n">
        <f aca="false">IF(G3866="Male",VLOOKUP(H3866,'Shoe size conversion table'!$B$6:$D$22,3),VLOOKUP(H3866,'Shoe size conversion table'!$J$6:$L$22,3))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MONTH(C3866:C18833)</f>
        <v>4</v>
      </c>
      <c r="O3866" s="8" t="n">
        <f aca="false">K3866*(1-L3866)</f>
        <v>170.1</v>
      </c>
    </row>
    <row r="3867" customFormat="false" ht="11.4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IF(G3867="Male",VLOOKUP(H3867,'Shoe size conversion table'!$B$6:$D$22,2),VLOOKUP(H3867,'Shoe size conversion table'!$J$6:$L$22,2))</f>
        <v>45</v>
      </c>
      <c r="J3867" s="12" t="n">
        <f aca="false">IF(G3867="Male",VLOOKUP(H3867,'Shoe size conversion table'!$B$6:$D$22,3),VLOOKUP(H3867,'Shoe size conversion table'!$J$6:$L$22,3))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MONTH(C3867:C18834)</f>
        <v>4</v>
      </c>
      <c r="O3867" s="8" t="n">
        <f aca="false">K3867*(1-L3867)</f>
        <v>118.3</v>
      </c>
    </row>
    <row r="3868" customFormat="false" ht="11.4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IF(G3868="Male",VLOOKUP(H3868,'Shoe size conversion table'!$B$6:$D$22,2),VLOOKUP(H3868,'Shoe size conversion table'!$J$6:$L$22,2))</f>
        <v>42-43</v>
      </c>
      <c r="J3868" s="12" t="n">
        <f aca="false">IF(G3868="Male",VLOOKUP(H3868,'Shoe size conversion table'!$B$6:$D$22,3),VLOOKUP(H3868,'Shoe size conversion table'!$J$6:$L$22,3))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MONTH(C3868:C18835)</f>
        <v>4</v>
      </c>
      <c r="O3868" s="8" t="n">
        <f aca="false">K3868*(1-L3868)</f>
        <v>199</v>
      </c>
    </row>
    <row r="3869" customFormat="false" ht="11.4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IF(G3869="Male",VLOOKUP(H3869,'Shoe size conversion table'!$B$6:$D$22,2),VLOOKUP(H3869,'Shoe size conversion table'!$J$6:$L$22,2))</f>
        <v>39-40</v>
      </c>
      <c r="J3869" s="12" t="n">
        <f aca="false">IF(G3869="Male",VLOOKUP(H3869,'Shoe size conversion table'!$B$6:$D$22,3),VLOOKUP(H3869,'Shoe size conversion table'!$J$6:$L$22,3))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MONTH(C3869:C18836)</f>
        <v>4</v>
      </c>
      <c r="O3869" s="8" t="n">
        <f aca="false">K3869*(1-L3869)</f>
        <v>99.5</v>
      </c>
    </row>
    <row r="3870" customFormat="false" ht="11.4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IF(G3870="Male",VLOOKUP(H3870,'Shoe size conversion table'!$B$6:$D$22,2),VLOOKUP(H3870,'Shoe size conversion table'!$J$6:$L$22,2))</f>
        <v>42-43</v>
      </c>
      <c r="J3870" s="12" t="n">
        <f aca="false">IF(G3870="Male",VLOOKUP(H3870,'Shoe size conversion table'!$B$6:$D$22,3),VLOOKUP(H3870,'Shoe size conversion table'!$J$6:$L$22,3))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MONTH(C3870:C18837)</f>
        <v>4</v>
      </c>
      <c r="O3870" s="8" t="n">
        <f aca="false">K3870*(1-L3870)</f>
        <v>159</v>
      </c>
    </row>
    <row r="3871" customFormat="false" ht="11.4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IF(G3871="Male",VLOOKUP(H3871,'Shoe size conversion table'!$B$6:$D$22,2),VLOOKUP(H3871,'Shoe size conversion table'!$J$6:$L$22,2))</f>
        <v>44</v>
      </c>
      <c r="J3871" s="12" t="n">
        <f aca="false">IF(G3871="Male",VLOOKUP(H3871,'Shoe size conversion table'!$B$6:$D$22,3),VLOOKUP(H3871,'Shoe size conversion table'!$J$6:$L$22,3))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MONTH(C3871:C18838)</f>
        <v>4</v>
      </c>
      <c r="O3871" s="8" t="n">
        <f aca="false">K3871*(1-L3871)</f>
        <v>89.5</v>
      </c>
    </row>
    <row r="3872" customFormat="false" ht="11.4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IF(G3872="Male",VLOOKUP(H3872,'Shoe size conversion table'!$B$6:$D$22,2),VLOOKUP(H3872,'Shoe size conversion table'!$J$6:$L$22,2))</f>
        <v>42-43</v>
      </c>
      <c r="J3872" s="12" t="n">
        <f aca="false">IF(G3872="Male",VLOOKUP(H3872,'Shoe size conversion table'!$B$6:$D$22,3),VLOOKUP(H3872,'Shoe size conversion table'!$J$6:$L$22,3))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MONTH(C3872:C18839)</f>
        <v>4</v>
      </c>
      <c r="O3872" s="8" t="n">
        <f aca="false">K3872*(1-L3872)</f>
        <v>139.3</v>
      </c>
    </row>
    <row r="3873" customFormat="false" ht="11.4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IF(G3873="Male",VLOOKUP(H3873,'Shoe size conversion table'!$B$6:$D$22,2),VLOOKUP(H3873,'Shoe size conversion table'!$J$6:$L$22,2))</f>
        <v>44-45</v>
      </c>
      <c r="J3873" s="12" t="n">
        <f aca="false">IF(G3873="Male",VLOOKUP(H3873,'Shoe size conversion table'!$B$6:$D$22,3),VLOOKUP(H3873,'Shoe size conversion table'!$J$6:$L$22,3))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MONTH(C3873:C18840)</f>
        <v>4</v>
      </c>
      <c r="O3873" s="8" t="n">
        <f aca="false">K3873*(1-L3873)</f>
        <v>129</v>
      </c>
    </row>
    <row r="3874" customFormat="false" ht="11.4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IF(G3874="Male",VLOOKUP(H3874,'Shoe size conversion table'!$B$6:$D$22,2),VLOOKUP(H3874,'Shoe size conversion table'!$J$6:$L$22,2))</f>
        <v>46</v>
      </c>
      <c r="J3874" s="12" t="n">
        <f aca="false">IF(G3874="Male",VLOOKUP(H3874,'Shoe size conversion table'!$B$6:$D$22,3),VLOOKUP(H3874,'Shoe size conversion table'!$J$6:$L$22,3))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MONTH(C3874:C18841)</f>
        <v>4</v>
      </c>
      <c r="O3874" s="8" t="n">
        <f aca="false">K3874*(1-L3874)</f>
        <v>69.5</v>
      </c>
    </row>
    <row r="3875" customFormat="false" ht="11.4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IF(G3875="Male",VLOOKUP(H3875,'Shoe size conversion table'!$B$6:$D$22,2),VLOOKUP(H3875,'Shoe size conversion table'!$J$6:$L$22,2))</f>
        <v>43</v>
      </c>
      <c r="J3875" s="12" t="n">
        <f aca="false">IF(G3875="Male",VLOOKUP(H3875,'Shoe size conversion table'!$B$6:$D$22,3),VLOOKUP(H3875,'Shoe size conversion table'!$J$6:$L$22,3))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MONTH(C3875:C18842)</f>
        <v>4</v>
      </c>
      <c r="O3875" s="8" t="n">
        <f aca="false">K3875*(1-L3875)</f>
        <v>169</v>
      </c>
    </row>
    <row r="3876" customFormat="false" ht="11.4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IF(G3876="Male",VLOOKUP(H3876,'Shoe size conversion table'!$B$6:$D$22,2),VLOOKUP(H3876,'Shoe size conversion table'!$J$6:$L$22,2))</f>
        <v>42</v>
      </c>
      <c r="J3876" s="12" t="n">
        <f aca="false">IF(G3876="Male",VLOOKUP(H3876,'Shoe size conversion table'!$B$6:$D$22,3),VLOOKUP(H3876,'Shoe size conversion table'!$J$6:$L$22,3))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MONTH(C3876:C18843)</f>
        <v>4</v>
      </c>
      <c r="O3876" s="8" t="n">
        <f aca="false">K3876*(1-L3876)</f>
        <v>64.5</v>
      </c>
    </row>
    <row r="3877" customFormat="false" ht="11.4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IF(G3877="Male",VLOOKUP(H3877,'Shoe size conversion table'!$B$6:$D$22,2),VLOOKUP(H3877,'Shoe size conversion table'!$J$6:$L$22,2))</f>
        <v>45</v>
      </c>
      <c r="J3877" s="12" t="n">
        <f aca="false">IF(G3877="Male",VLOOKUP(H3877,'Shoe size conversion table'!$B$6:$D$22,3),VLOOKUP(H3877,'Shoe size conversion table'!$J$6:$L$22,3))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MONTH(C3877:C18844)</f>
        <v>4</v>
      </c>
      <c r="O3877" s="8" t="n">
        <f aca="false">K3877*(1-L3877)</f>
        <v>189</v>
      </c>
    </row>
    <row r="3878" customFormat="false" ht="11.4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IF(G3878="Male",VLOOKUP(H3878,'Shoe size conversion table'!$B$6:$D$22,2),VLOOKUP(H3878,'Shoe size conversion table'!$J$6:$L$22,2))</f>
        <v>44-45</v>
      </c>
      <c r="J3878" s="12" t="n">
        <f aca="false">IF(G3878="Male",VLOOKUP(H3878,'Shoe size conversion table'!$B$6:$D$22,3),VLOOKUP(H3878,'Shoe size conversion table'!$J$6:$L$22,3))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MONTH(C3878:C18845)</f>
        <v>4</v>
      </c>
      <c r="O3878" s="8" t="n">
        <f aca="false">K3878*(1-L3878)</f>
        <v>159</v>
      </c>
    </row>
    <row r="3879" customFormat="false" ht="11.4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IF(G3879="Male",VLOOKUP(H3879,'Shoe size conversion table'!$B$6:$D$22,2),VLOOKUP(H3879,'Shoe size conversion table'!$J$6:$L$22,2))</f>
        <v>43</v>
      </c>
      <c r="J3879" s="12" t="n">
        <f aca="false">IF(G3879="Male",VLOOKUP(H3879,'Shoe size conversion table'!$B$6:$D$22,3),VLOOKUP(H3879,'Shoe size conversion table'!$J$6:$L$22,3))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MONTH(C3879:C18846)</f>
        <v>4</v>
      </c>
      <c r="O3879" s="8" t="n">
        <f aca="false">K3879*(1-L3879)</f>
        <v>189</v>
      </c>
    </row>
    <row r="3880" customFormat="false" ht="11.4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IF(G3880="Male",VLOOKUP(H3880,'Shoe size conversion table'!$B$6:$D$22,2),VLOOKUP(H3880,'Shoe size conversion table'!$J$6:$L$22,2))</f>
        <v>38</v>
      </c>
      <c r="J3880" s="12" t="n">
        <f aca="false">IF(G3880="Male",VLOOKUP(H3880,'Shoe size conversion table'!$B$6:$D$22,3),VLOOKUP(H3880,'Shoe size conversion table'!$J$6:$L$22,3))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MONTH(C3880:C18847)</f>
        <v>4</v>
      </c>
      <c r="O3880" s="8" t="n">
        <f aca="false">K3880*(1-L3880)</f>
        <v>132.3</v>
      </c>
    </row>
    <row r="3881" customFormat="false" ht="11.4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IF(G3881="Male",VLOOKUP(H3881,'Shoe size conversion table'!$B$6:$D$22,2),VLOOKUP(H3881,'Shoe size conversion table'!$J$6:$L$22,2))</f>
        <v>40-41</v>
      </c>
      <c r="J3881" s="12" t="n">
        <f aca="false">IF(G3881="Male",VLOOKUP(H3881,'Shoe size conversion table'!$B$6:$D$22,3),VLOOKUP(H3881,'Shoe size conversion table'!$J$6:$L$22,3))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MONTH(C3881:C18848)</f>
        <v>4</v>
      </c>
      <c r="O3881" s="8" t="n">
        <f aca="false">K3881*(1-L3881)</f>
        <v>199</v>
      </c>
    </row>
    <row r="3882" customFormat="false" ht="11.4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IF(G3882="Male",VLOOKUP(H3882,'Shoe size conversion table'!$B$6:$D$22,2),VLOOKUP(H3882,'Shoe size conversion table'!$J$6:$L$22,2))</f>
        <v>40-41</v>
      </c>
      <c r="J3882" s="12" t="n">
        <f aca="false">IF(G3882="Male",VLOOKUP(H3882,'Shoe size conversion table'!$B$6:$D$22,3),VLOOKUP(H3882,'Shoe size conversion table'!$J$6:$L$22,3))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MONTH(C3882:C18849)</f>
        <v>4</v>
      </c>
      <c r="O3882" s="8" t="n">
        <f aca="false">K3882*(1-L3882)</f>
        <v>199</v>
      </c>
    </row>
    <row r="3883" customFormat="false" ht="11.4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IF(G3883="Male",VLOOKUP(H3883,'Shoe size conversion table'!$B$6:$D$22,2),VLOOKUP(H3883,'Shoe size conversion table'!$J$6:$L$22,2))</f>
        <v>43-44</v>
      </c>
      <c r="J3883" s="12" t="n">
        <f aca="false">IF(G3883="Male",VLOOKUP(H3883,'Shoe size conversion table'!$B$6:$D$22,3),VLOOKUP(H3883,'Shoe size conversion table'!$J$6:$L$22,3))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MONTH(C3883:C18850)</f>
        <v>4</v>
      </c>
      <c r="O3883" s="8" t="n">
        <f aca="false">K3883*(1-L3883)</f>
        <v>199</v>
      </c>
    </row>
    <row r="3884" customFormat="false" ht="11.4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IF(G3884="Male",VLOOKUP(H3884,'Shoe size conversion table'!$B$6:$D$22,2),VLOOKUP(H3884,'Shoe size conversion table'!$J$6:$L$22,2))</f>
        <v>44-45</v>
      </c>
      <c r="J3884" s="12" t="n">
        <f aca="false">IF(G3884="Male",VLOOKUP(H3884,'Shoe size conversion table'!$B$6:$D$22,3),VLOOKUP(H3884,'Shoe size conversion table'!$J$6:$L$22,3))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MONTH(C3884:C18851)</f>
        <v>4</v>
      </c>
      <c r="O3884" s="8" t="n">
        <f aca="false">K3884*(1-L3884)</f>
        <v>149</v>
      </c>
    </row>
    <row r="3885" customFormat="false" ht="11.4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IF(G3885="Male",VLOOKUP(H3885,'Shoe size conversion table'!$B$6:$D$22,2),VLOOKUP(H3885,'Shoe size conversion table'!$J$6:$L$22,2))</f>
        <v>43-44</v>
      </c>
      <c r="J3885" s="12" t="n">
        <f aca="false">IF(G3885="Male",VLOOKUP(H3885,'Shoe size conversion table'!$B$6:$D$22,3),VLOOKUP(H3885,'Shoe size conversion table'!$J$6:$L$22,3))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MONTH(C3885:C18852)</f>
        <v>4</v>
      </c>
      <c r="O3885" s="8" t="n">
        <f aca="false">K3885*(1-L3885)</f>
        <v>90.3</v>
      </c>
    </row>
    <row r="3886" customFormat="false" ht="11.4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IF(G3886="Male",VLOOKUP(H3886,'Shoe size conversion table'!$B$6:$D$22,2),VLOOKUP(H3886,'Shoe size conversion table'!$J$6:$L$22,2))</f>
        <v>43-44</v>
      </c>
      <c r="J3886" s="12" t="n">
        <f aca="false">IF(G3886="Male",VLOOKUP(H3886,'Shoe size conversion table'!$B$6:$D$22,3),VLOOKUP(H3886,'Shoe size conversion table'!$J$6:$L$22,3))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MONTH(C3886:C18853)</f>
        <v>4</v>
      </c>
      <c r="O3886" s="8" t="n">
        <f aca="false">K3886*(1-L3886)</f>
        <v>94.5</v>
      </c>
    </row>
    <row r="3887" customFormat="false" ht="11.4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IF(G3887="Male",VLOOKUP(H3887,'Shoe size conversion table'!$B$6:$D$22,2),VLOOKUP(H3887,'Shoe size conversion table'!$J$6:$L$22,2))</f>
        <v>42-43</v>
      </c>
      <c r="J3887" s="12" t="n">
        <f aca="false">IF(G3887="Male",VLOOKUP(H3887,'Shoe size conversion table'!$B$6:$D$22,3),VLOOKUP(H3887,'Shoe size conversion table'!$J$6:$L$22,3))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MONTH(C3887:C18854)</f>
        <v>4</v>
      </c>
      <c r="O3887" s="8" t="n">
        <f aca="false">K3887*(1-L3887)</f>
        <v>199</v>
      </c>
    </row>
    <row r="3888" customFormat="false" ht="11.4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IF(G3888="Male",VLOOKUP(H3888,'Shoe size conversion table'!$B$6:$D$22,2),VLOOKUP(H3888,'Shoe size conversion table'!$J$6:$L$22,2))</f>
        <v>40</v>
      </c>
      <c r="J3888" s="12" t="n">
        <f aca="false">IF(G3888="Male",VLOOKUP(H3888,'Shoe size conversion table'!$B$6:$D$22,3),VLOOKUP(H3888,'Shoe size conversion table'!$J$6:$L$22,3))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MONTH(C3888:C18855)</f>
        <v>4</v>
      </c>
      <c r="O3888" s="8" t="n">
        <f aca="false">K3888*(1-L3888)</f>
        <v>169</v>
      </c>
    </row>
    <row r="3889" customFormat="false" ht="11.4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IF(G3889="Male",VLOOKUP(H3889,'Shoe size conversion table'!$B$6:$D$22,2),VLOOKUP(H3889,'Shoe size conversion table'!$J$6:$L$22,2))</f>
        <v>43-44</v>
      </c>
      <c r="J3889" s="12" t="n">
        <f aca="false">IF(G3889="Male",VLOOKUP(H3889,'Shoe size conversion table'!$B$6:$D$22,3),VLOOKUP(H3889,'Shoe size conversion table'!$J$6:$L$22,3))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MONTH(C3889:C18856)</f>
        <v>4</v>
      </c>
      <c r="O3889" s="8" t="n">
        <f aca="false">K3889*(1-L3889)</f>
        <v>129</v>
      </c>
    </row>
    <row r="3890" customFormat="false" ht="11.4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IF(G3890="Male",VLOOKUP(H3890,'Shoe size conversion table'!$B$6:$D$22,2),VLOOKUP(H3890,'Shoe size conversion table'!$J$6:$L$22,2))</f>
        <v>41</v>
      </c>
      <c r="J3890" s="12" t="n">
        <f aca="false">IF(G3890="Male",VLOOKUP(H3890,'Shoe size conversion table'!$B$6:$D$22,3),VLOOKUP(H3890,'Shoe size conversion table'!$J$6:$L$22,3))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MONTH(C3890:C18857)</f>
        <v>4</v>
      </c>
      <c r="O3890" s="8" t="n">
        <f aca="false">K3890*(1-L3890)</f>
        <v>143.1</v>
      </c>
    </row>
    <row r="3891" customFormat="false" ht="11.4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IF(G3891="Male",VLOOKUP(H3891,'Shoe size conversion table'!$B$6:$D$22,2),VLOOKUP(H3891,'Shoe size conversion table'!$J$6:$L$22,2))</f>
        <v>40</v>
      </c>
      <c r="J3891" s="12" t="n">
        <f aca="false">IF(G3891="Male",VLOOKUP(H3891,'Shoe size conversion table'!$B$6:$D$22,3),VLOOKUP(H3891,'Shoe size conversion table'!$J$6:$L$22,3))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MONTH(C3891:C18858)</f>
        <v>4</v>
      </c>
      <c r="O3891" s="8" t="n">
        <f aca="false">K3891*(1-L3891)</f>
        <v>159</v>
      </c>
    </row>
    <row r="3892" customFormat="false" ht="11.4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IF(G3892="Male",VLOOKUP(H3892,'Shoe size conversion table'!$B$6:$D$22,2),VLOOKUP(H3892,'Shoe size conversion table'!$J$6:$L$22,2))</f>
        <v>42-43</v>
      </c>
      <c r="J3892" s="12" t="n">
        <f aca="false">IF(G3892="Male",VLOOKUP(H3892,'Shoe size conversion table'!$B$6:$D$22,3),VLOOKUP(H3892,'Shoe size conversion table'!$J$6:$L$22,3))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MONTH(C3892:C18859)</f>
        <v>4</v>
      </c>
      <c r="O3892" s="8" t="n">
        <f aca="false">K3892*(1-L3892)</f>
        <v>143.2</v>
      </c>
    </row>
    <row r="3893" customFormat="false" ht="11.4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IF(G3893="Male",VLOOKUP(H3893,'Shoe size conversion table'!$B$6:$D$22,2),VLOOKUP(H3893,'Shoe size conversion table'!$J$6:$L$22,2))</f>
        <v>44</v>
      </c>
      <c r="J3893" s="12" t="n">
        <f aca="false">IF(G3893="Male",VLOOKUP(H3893,'Shoe size conversion table'!$B$6:$D$22,3),VLOOKUP(H3893,'Shoe size conversion table'!$J$6:$L$22,3))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MONTH(C3893:C18860)</f>
        <v>4</v>
      </c>
      <c r="O3893" s="8" t="n">
        <f aca="false">K3893*(1-L3893)</f>
        <v>89.5</v>
      </c>
    </row>
    <row r="3894" customFormat="false" ht="11.4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IF(G3894="Male",VLOOKUP(H3894,'Shoe size conversion table'!$B$6:$D$22,2),VLOOKUP(H3894,'Shoe size conversion table'!$J$6:$L$22,2))</f>
        <v>42</v>
      </c>
      <c r="J3894" s="12" t="n">
        <f aca="false">IF(G3894="Male",VLOOKUP(H3894,'Shoe size conversion table'!$B$6:$D$22,3),VLOOKUP(H3894,'Shoe size conversion table'!$J$6:$L$22,3))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MONTH(C3894:C18861)</f>
        <v>4</v>
      </c>
      <c r="O3894" s="8" t="n">
        <f aca="false">K3894*(1-L3894)</f>
        <v>74.5</v>
      </c>
    </row>
    <row r="3895" customFormat="false" ht="11.4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IF(G3895="Male",VLOOKUP(H3895,'Shoe size conversion table'!$B$6:$D$22,2),VLOOKUP(H3895,'Shoe size conversion table'!$J$6:$L$22,2))</f>
        <v>42-43</v>
      </c>
      <c r="J3895" s="12" t="n">
        <f aca="false">IF(G3895="Male",VLOOKUP(H3895,'Shoe size conversion table'!$B$6:$D$22,3),VLOOKUP(H3895,'Shoe size conversion table'!$J$6:$L$22,3))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MONTH(C3895:C18862)</f>
        <v>4</v>
      </c>
      <c r="O3895" s="8" t="n">
        <f aca="false">K3895*(1-L3895)</f>
        <v>69.5</v>
      </c>
    </row>
    <row r="3896" customFormat="false" ht="11.4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IF(G3896="Male",VLOOKUP(H3896,'Shoe size conversion table'!$B$6:$D$22,2),VLOOKUP(H3896,'Shoe size conversion table'!$J$6:$L$22,2))</f>
        <v>40-41</v>
      </c>
      <c r="J3896" s="12" t="n">
        <f aca="false">IF(G3896="Male",VLOOKUP(H3896,'Shoe size conversion table'!$B$6:$D$22,3),VLOOKUP(H3896,'Shoe size conversion table'!$J$6:$L$22,3))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MONTH(C3896:C18863)</f>
        <v>4</v>
      </c>
      <c r="O3896" s="8" t="n">
        <f aca="false">K3896*(1-L3896)</f>
        <v>179</v>
      </c>
    </row>
    <row r="3897" customFormat="false" ht="11.4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IF(G3897="Male",VLOOKUP(H3897,'Shoe size conversion table'!$B$6:$D$22,2),VLOOKUP(H3897,'Shoe size conversion table'!$J$6:$L$22,2))</f>
        <v>43</v>
      </c>
      <c r="J3897" s="12" t="n">
        <f aca="false">IF(G3897="Male",VLOOKUP(H3897,'Shoe size conversion table'!$B$6:$D$22,3),VLOOKUP(H3897,'Shoe size conversion table'!$J$6:$L$22,3))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MONTH(C3897:C18864)</f>
        <v>4</v>
      </c>
      <c r="O3897" s="8" t="n">
        <f aca="false">K3897*(1-L3897)</f>
        <v>169</v>
      </c>
    </row>
    <row r="3898" customFormat="false" ht="11.4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IF(G3898="Male",VLOOKUP(H3898,'Shoe size conversion table'!$B$6:$D$22,2),VLOOKUP(H3898,'Shoe size conversion table'!$J$6:$L$22,2))</f>
        <v>39</v>
      </c>
      <c r="J3898" s="12" t="n">
        <f aca="false">IF(G3898="Male",VLOOKUP(H3898,'Shoe size conversion table'!$B$6:$D$22,3),VLOOKUP(H3898,'Shoe size conversion table'!$J$6:$L$22,3))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MONTH(C3898:C18865)</f>
        <v>4</v>
      </c>
      <c r="O3898" s="8" t="n">
        <f aca="false">K3898*(1-L3898)</f>
        <v>139</v>
      </c>
    </row>
    <row r="3899" customFormat="false" ht="11.4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IF(G3899="Male",VLOOKUP(H3899,'Shoe size conversion table'!$B$6:$D$22,2),VLOOKUP(H3899,'Shoe size conversion table'!$J$6:$L$22,2))</f>
        <v>42-43</v>
      </c>
      <c r="J3899" s="12" t="n">
        <f aca="false">IF(G3899="Male",VLOOKUP(H3899,'Shoe size conversion table'!$B$6:$D$22,3),VLOOKUP(H3899,'Shoe size conversion table'!$J$6:$L$22,3))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MONTH(C3899:C18866)</f>
        <v>4</v>
      </c>
      <c r="O3899" s="8" t="n">
        <f aca="false">K3899*(1-L3899)</f>
        <v>149</v>
      </c>
    </row>
    <row r="3900" customFormat="false" ht="11.4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IF(G3900="Male",VLOOKUP(H3900,'Shoe size conversion table'!$B$6:$D$22,2),VLOOKUP(H3900,'Shoe size conversion table'!$J$6:$L$22,2))</f>
        <v>43-44</v>
      </c>
      <c r="J3900" s="12" t="n">
        <f aca="false">IF(G3900="Male",VLOOKUP(H3900,'Shoe size conversion table'!$B$6:$D$22,3),VLOOKUP(H3900,'Shoe size conversion table'!$J$6:$L$22,3))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MONTH(C3900:C18867)</f>
        <v>4</v>
      </c>
      <c r="O3900" s="8" t="n">
        <f aca="false">K3900*(1-L3900)</f>
        <v>119.2</v>
      </c>
    </row>
    <row r="3901" customFormat="false" ht="11.4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IF(G3901="Male",VLOOKUP(H3901,'Shoe size conversion table'!$B$6:$D$22,2),VLOOKUP(H3901,'Shoe size conversion table'!$J$6:$L$22,2))</f>
        <v>38-39</v>
      </c>
      <c r="J3901" s="12" t="n">
        <f aca="false">IF(G3901="Male",VLOOKUP(H3901,'Shoe size conversion table'!$B$6:$D$22,3),VLOOKUP(H3901,'Shoe size conversion table'!$J$6:$L$22,3))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MONTH(C3901:C18868)</f>
        <v>4</v>
      </c>
      <c r="O3901" s="8" t="n">
        <f aca="false">K3901*(1-L3901)</f>
        <v>143.2</v>
      </c>
    </row>
    <row r="3902" customFormat="false" ht="11.4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IF(G3902="Male",VLOOKUP(H3902,'Shoe size conversion table'!$B$6:$D$22,2),VLOOKUP(H3902,'Shoe size conversion table'!$J$6:$L$22,2))</f>
        <v>42-43</v>
      </c>
      <c r="J3902" s="12" t="n">
        <f aca="false">IF(G3902="Male",VLOOKUP(H3902,'Shoe size conversion table'!$B$6:$D$22,3),VLOOKUP(H3902,'Shoe size conversion table'!$J$6:$L$22,3))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MONTH(C3902:C18869)</f>
        <v>4</v>
      </c>
      <c r="O3902" s="8" t="n">
        <f aca="false">K3902*(1-L3902)</f>
        <v>169</v>
      </c>
    </row>
    <row r="3903" customFormat="false" ht="11.4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IF(G3903="Male",VLOOKUP(H3903,'Shoe size conversion table'!$B$6:$D$22,2),VLOOKUP(H3903,'Shoe size conversion table'!$J$6:$L$22,2))</f>
        <v>38-39</v>
      </c>
      <c r="J3903" s="12" t="n">
        <f aca="false">IF(G3903="Male",VLOOKUP(H3903,'Shoe size conversion table'!$B$6:$D$22,3),VLOOKUP(H3903,'Shoe size conversion table'!$J$6:$L$22,3))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MONTH(C3903:C18870)</f>
        <v>4</v>
      </c>
      <c r="O3903" s="8" t="n">
        <f aca="false">K3903*(1-L3903)</f>
        <v>159</v>
      </c>
    </row>
    <row r="3904" customFormat="false" ht="11.4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IF(G3904="Male",VLOOKUP(H3904,'Shoe size conversion table'!$B$6:$D$22,2),VLOOKUP(H3904,'Shoe size conversion table'!$J$6:$L$22,2))</f>
        <v>37-38</v>
      </c>
      <c r="J3904" s="12" t="n">
        <f aca="false">IF(G3904="Male",VLOOKUP(H3904,'Shoe size conversion table'!$B$6:$D$22,3),VLOOKUP(H3904,'Shoe size conversion table'!$J$6:$L$22,3))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MONTH(C3904:C18871)</f>
        <v>4</v>
      </c>
      <c r="O3904" s="8" t="n">
        <f aca="false">K3904*(1-L3904)</f>
        <v>129</v>
      </c>
    </row>
    <row r="3905" customFormat="false" ht="11.4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IF(G3905="Male",VLOOKUP(H3905,'Shoe size conversion table'!$B$6:$D$22,2),VLOOKUP(H3905,'Shoe size conversion table'!$J$6:$L$22,2))</f>
        <v>40-41</v>
      </c>
      <c r="J3905" s="12" t="n">
        <f aca="false">IF(G3905="Male",VLOOKUP(H3905,'Shoe size conversion table'!$B$6:$D$22,3),VLOOKUP(H3905,'Shoe size conversion table'!$J$6:$L$22,3))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MONTH(C3905:C18872)</f>
        <v>4</v>
      </c>
      <c r="O3905" s="8" t="n">
        <f aca="false">K3905*(1-L3905)</f>
        <v>159</v>
      </c>
    </row>
    <row r="3906" customFormat="false" ht="11.4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IF(G3906="Male",VLOOKUP(H3906,'Shoe size conversion table'!$B$6:$D$22,2),VLOOKUP(H3906,'Shoe size conversion table'!$J$6:$L$22,2))</f>
        <v>42</v>
      </c>
      <c r="J3906" s="12" t="n">
        <f aca="false">IF(G3906="Male",VLOOKUP(H3906,'Shoe size conversion table'!$B$6:$D$22,3),VLOOKUP(H3906,'Shoe size conversion table'!$J$6:$L$22,3))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MONTH(C3906:C18873)</f>
        <v>4</v>
      </c>
      <c r="O3906" s="8" t="n">
        <f aca="false">K3906*(1-L3906)</f>
        <v>143.2</v>
      </c>
    </row>
    <row r="3907" customFormat="false" ht="11.4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IF(G3907="Male",VLOOKUP(H3907,'Shoe size conversion table'!$B$6:$D$22,2),VLOOKUP(H3907,'Shoe size conversion table'!$J$6:$L$22,2))</f>
        <v>38-39</v>
      </c>
      <c r="J3907" s="12" t="n">
        <f aca="false">IF(G3907="Male",VLOOKUP(H3907,'Shoe size conversion table'!$B$6:$D$22,3),VLOOKUP(H3907,'Shoe size conversion table'!$J$6:$L$22,3))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MONTH(C3907:C18874)</f>
        <v>4</v>
      </c>
      <c r="O3907" s="8" t="n">
        <f aca="false">K3907*(1-L3907)</f>
        <v>129</v>
      </c>
    </row>
    <row r="3908" customFormat="false" ht="11.4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IF(G3908="Male",VLOOKUP(H3908,'Shoe size conversion table'!$B$6:$D$22,2),VLOOKUP(H3908,'Shoe size conversion table'!$J$6:$L$22,2))</f>
        <v>38</v>
      </c>
      <c r="J3908" s="12" t="n">
        <f aca="false">IF(G3908="Male",VLOOKUP(H3908,'Shoe size conversion table'!$B$6:$D$22,3),VLOOKUP(H3908,'Shoe size conversion table'!$J$6:$L$22,3))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MONTH(C3908:C18875)</f>
        <v>4</v>
      </c>
      <c r="O3908" s="8" t="n">
        <f aca="false">K3908*(1-L3908)</f>
        <v>159</v>
      </c>
    </row>
    <row r="3909" customFormat="false" ht="11.4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IF(G3909="Male",VLOOKUP(H3909,'Shoe size conversion table'!$B$6:$D$22,2),VLOOKUP(H3909,'Shoe size conversion table'!$J$6:$L$22,2))</f>
        <v>43-44</v>
      </c>
      <c r="J3909" s="12" t="n">
        <f aca="false">IF(G3909="Male",VLOOKUP(H3909,'Shoe size conversion table'!$B$6:$D$22,3),VLOOKUP(H3909,'Shoe size conversion table'!$J$6:$L$22,3))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MONTH(C3909:C18876)</f>
        <v>4</v>
      </c>
      <c r="O3909" s="8" t="n">
        <f aca="false">K3909*(1-L3909)</f>
        <v>189</v>
      </c>
    </row>
    <row r="3910" customFormat="false" ht="11.4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IF(G3910="Male",VLOOKUP(H3910,'Shoe size conversion table'!$B$6:$D$22,2),VLOOKUP(H3910,'Shoe size conversion table'!$J$6:$L$22,2))</f>
        <v>44-45</v>
      </c>
      <c r="J3910" s="12" t="n">
        <f aca="false">IF(G3910="Male",VLOOKUP(H3910,'Shoe size conversion table'!$B$6:$D$22,3),VLOOKUP(H3910,'Shoe size conversion table'!$J$6:$L$22,3))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MONTH(C3910:C18877)</f>
        <v>4</v>
      </c>
      <c r="O3910" s="8" t="n">
        <f aca="false">K3910*(1-L3910)</f>
        <v>64.5</v>
      </c>
    </row>
    <row r="3911" customFormat="false" ht="11.4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IF(G3911="Male",VLOOKUP(H3911,'Shoe size conversion table'!$B$6:$D$22,2),VLOOKUP(H3911,'Shoe size conversion table'!$J$6:$L$22,2))</f>
        <v>39-40</v>
      </c>
      <c r="J3911" s="12" t="n">
        <f aca="false">IF(G3911="Male",VLOOKUP(H3911,'Shoe size conversion table'!$B$6:$D$22,3),VLOOKUP(H3911,'Shoe size conversion table'!$J$6:$L$22,3))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MONTH(C3911:C18878)</f>
        <v>4</v>
      </c>
      <c r="O3911" s="8" t="n">
        <f aca="false">K3911*(1-L3911)</f>
        <v>189</v>
      </c>
    </row>
    <row r="3912" customFormat="false" ht="11.4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IF(G3912="Male",VLOOKUP(H3912,'Shoe size conversion table'!$B$6:$D$22,2),VLOOKUP(H3912,'Shoe size conversion table'!$J$6:$L$22,2))</f>
        <v>42</v>
      </c>
      <c r="J3912" s="12" t="n">
        <f aca="false">IF(G3912="Male",VLOOKUP(H3912,'Shoe size conversion table'!$B$6:$D$22,3),VLOOKUP(H3912,'Shoe size conversion table'!$J$6:$L$22,3))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MONTH(C3912:C18879)</f>
        <v>4</v>
      </c>
      <c r="O3912" s="8" t="n">
        <f aca="false">K3912*(1-L3912)</f>
        <v>149</v>
      </c>
    </row>
    <row r="3913" customFormat="false" ht="11.4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IF(G3913="Male",VLOOKUP(H3913,'Shoe size conversion table'!$B$6:$D$22,2),VLOOKUP(H3913,'Shoe size conversion table'!$J$6:$L$22,2))</f>
        <v>43-44</v>
      </c>
      <c r="J3913" s="12" t="n">
        <f aca="false">IF(G3913="Male",VLOOKUP(H3913,'Shoe size conversion table'!$B$6:$D$22,3),VLOOKUP(H3913,'Shoe size conversion table'!$J$6:$L$22,3))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MONTH(C3913:C18880)</f>
        <v>4</v>
      </c>
      <c r="O3913" s="8" t="n">
        <f aca="false">K3913*(1-L3913)</f>
        <v>111.2</v>
      </c>
    </row>
    <row r="3914" customFormat="false" ht="11.4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IF(G3914="Male",VLOOKUP(H3914,'Shoe size conversion table'!$B$6:$D$22,2),VLOOKUP(H3914,'Shoe size conversion table'!$J$6:$L$22,2))</f>
        <v>38-39</v>
      </c>
      <c r="J3914" s="12" t="n">
        <f aca="false">IF(G3914="Male",VLOOKUP(H3914,'Shoe size conversion table'!$B$6:$D$22,3),VLOOKUP(H3914,'Shoe size conversion table'!$J$6:$L$22,3))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MONTH(C3914:C18881)</f>
        <v>4</v>
      </c>
      <c r="O3914" s="8" t="n">
        <f aca="false">K3914*(1-L3914)</f>
        <v>159</v>
      </c>
    </row>
    <row r="3915" customFormat="false" ht="11.4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IF(G3915="Male",VLOOKUP(H3915,'Shoe size conversion table'!$B$6:$D$22,2),VLOOKUP(H3915,'Shoe size conversion table'!$J$6:$L$22,2))</f>
        <v>42-43</v>
      </c>
      <c r="J3915" s="12" t="n">
        <f aca="false">IF(G3915="Male",VLOOKUP(H3915,'Shoe size conversion table'!$B$6:$D$22,3),VLOOKUP(H3915,'Shoe size conversion table'!$J$6:$L$22,3))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MONTH(C3915:C18882)</f>
        <v>4</v>
      </c>
      <c r="O3915" s="8" t="n">
        <f aca="false">K3915*(1-L3915)</f>
        <v>159</v>
      </c>
    </row>
    <row r="3916" customFormat="false" ht="11.4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IF(G3916="Male",VLOOKUP(H3916,'Shoe size conversion table'!$B$6:$D$22,2),VLOOKUP(H3916,'Shoe size conversion table'!$J$6:$L$22,2))</f>
        <v>42</v>
      </c>
      <c r="J3916" s="12" t="n">
        <f aca="false">IF(G3916="Male",VLOOKUP(H3916,'Shoe size conversion table'!$B$6:$D$22,3),VLOOKUP(H3916,'Shoe size conversion table'!$J$6:$L$22,3))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MONTH(C3916:C18883)</f>
        <v>4</v>
      </c>
      <c r="O3916" s="8" t="n">
        <f aca="false">K3916*(1-L3916)</f>
        <v>179.1</v>
      </c>
    </row>
    <row r="3917" customFormat="false" ht="11.4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IF(G3917="Male",VLOOKUP(H3917,'Shoe size conversion table'!$B$6:$D$22,2),VLOOKUP(H3917,'Shoe size conversion table'!$J$6:$L$22,2))</f>
        <v>41-42</v>
      </c>
      <c r="J3917" s="12" t="n">
        <f aca="false">IF(G3917="Male",VLOOKUP(H3917,'Shoe size conversion table'!$B$6:$D$22,3),VLOOKUP(H3917,'Shoe size conversion table'!$J$6:$L$22,3))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MONTH(C3917:C18884)</f>
        <v>4</v>
      </c>
      <c r="O3917" s="8" t="n">
        <f aca="false">K3917*(1-L3917)</f>
        <v>129</v>
      </c>
    </row>
    <row r="3918" customFormat="false" ht="11.4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IF(G3918="Male",VLOOKUP(H3918,'Shoe size conversion table'!$B$6:$D$22,2),VLOOKUP(H3918,'Shoe size conversion table'!$J$6:$L$22,2))</f>
        <v>43-44</v>
      </c>
      <c r="J3918" s="12" t="n">
        <f aca="false">IF(G3918="Male",VLOOKUP(H3918,'Shoe size conversion table'!$B$6:$D$22,3),VLOOKUP(H3918,'Shoe size conversion table'!$J$6:$L$22,3))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MONTH(C3918:C18885)</f>
        <v>4</v>
      </c>
      <c r="O3918" s="8" t="n">
        <f aca="false">K3918*(1-L3918)</f>
        <v>119.2</v>
      </c>
    </row>
    <row r="3919" customFormat="false" ht="11.4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IF(G3919="Male",VLOOKUP(H3919,'Shoe size conversion table'!$B$6:$D$22,2),VLOOKUP(H3919,'Shoe size conversion table'!$J$6:$L$22,2))</f>
        <v>43</v>
      </c>
      <c r="J3919" s="12" t="n">
        <f aca="false">IF(G3919="Male",VLOOKUP(H3919,'Shoe size conversion table'!$B$6:$D$22,3),VLOOKUP(H3919,'Shoe size conversion table'!$J$6:$L$22,3))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MONTH(C3919:C18886)</f>
        <v>4</v>
      </c>
      <c r="O3919" s="8" t="n">
        <f aca="false">K3919*(1-L3919)</f>
        <v>79.5</v>
      </c>
    </row>
    <row r="3920" customFormat="false" ht="11.4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IF(G3920="Male",VLOOKUP(H3920,'Shoe size conversion table'!$B$6:$D$22,2),VLOOKUP(H3920,'Shoe size conversion table'!$J$6:$L$22,2))</f>
        <v>38-39</v>
      </c>
      <c r="J3920" s="12" t="n">
        <f aca="false">IF(G3920="Male",VLOOKUP(H3920,'Shoe size conversion table'!$B$6:$D$22,3),VLOOKUP(H3920,'Shoe size conversion table'!$J$6:$L$22,3))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MONTH(C3920:C18887)</f>
        <v>4</v>
      </c>
      <c r="O3920" s="8" t="n">
        <f aca="false">K3920*(1-L3920)</f>
        <v>125.3</v>
      </c>
    </row>
    <row r="3921" customFormat="false" ht="11.4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IF(G3921="Male",VLOOKUP(H3921,'Shoe size conversion table'!$B$6:$D$22,2),VLOOKUP(H3921,'Shoe size conversion table'!$J$6:$L$22,2))</f>
        <v>42-43</v>
      </c>
      <c r="J3921" s="12" t="n">
        <f aca="false">IF(G3921="Male",VLOOKUP(H3921,'Shoe size conversion table'!$B$6:$D$22,3),VLOOKUP(H3921,'Shoe size conversion table'!$J$6:$L$22,3))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MONTH(C3921:C18888)</f>
        <v>4</v>
      </c>
      <c r="O3921" s="8" t="n">
        <f aca="false">K3921*(1-L3921)</f>
        <v>189</v>
      </c>
    </row>
    <row r="3922" customFormat="false" ht="11.4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IF(G3922="Male",VLOOKUP(H3922,'Shoe size conversion table'!$B$6:$D$22,2),VLOOKUP(H3922,'Shoe size conversion table'!$J$6:$L$22,2))</f>
        <v>39</v>
      </c>
      <c r="J3922" s="12" t="n">
        <f aca="false">IF(G3922="Male",VLOOKUP(H3922,'Shoe size conversion table'!$B$6:$D$22,3),VLOOKUP(H3922,'Shoe size conversion table'!$J$6:$L$22,3))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MONTH(C3922:C18889)</f>
        <v>4</v>
      </c>
      <c r="O3922" s="8" t="n">
        <f aca="false">K3922*(1-L3922)</f>
        <v>129</v>
      </c>
    </row>
    <row r="3923" customFormat="false" ht="11.4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IF(G3923="Male",VLOOKUP(H3923,'Shoe size conversion table'!$B$6:$D$22,2),VLOOKUP(H3923,'Shoe size conversion table'!$J$6:$L$22,2))</f>
        <v>39-40</v>
      </c>
      <c r="J3923" s="12" t="n">
        <f aca="false">IF(G3923="Male",VLOOKUP(H3923,'Shoe size conversion table'!$B$6:$D$22,3),VLOOKUP(H3923,'Shoe size conversion table'!$J$6:$L$22,3))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MONTH(C3923:C18890)</f>
        <v>4</v>
      </c>
      <c r="O3923" s="8" t="n">
        <f aca="false">K3923*(1-L3923)</f>
        <v>64.5</v>
      </c>
    </row>
    <row r="3924" customFormat="false" ht="11.4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IF(G3924="Male",VLOOKUP(H3924,'Shoe size conversion table'!$B$6:$D$22,2),VLOOKUP(H3924,'Shoe size conversion table'!$J$6:$L$22,2))</f>
        <v>42-43</v>
      </c>
      <c r="J3924" s="12" t="n">
        <f aca="false">IF(G3924="Male",VLOOKUP(H3924,'Shoe size conversion table'!$B$6:$D$22,3),VLOOKUP(H3924,'Shoe size conversion table'!$J$6:$L$22,3))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MONTH(C3924:C18891)</f>
        <v>4</v>
      </c>
      <c r="O3924" s="8" t="n">
        <f aca="false">K3924*(1-L3924)</f>
        <v>139</v>
      </c>
    </row>
    <row r="3925" customFormat="false" ht="11.4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IF(G3925="Male",VLOOKUP(H3925,'Shoe size conversion table'!$B$6:$D$22,2),VLOOKUP(H3925,'Shoe size conversion table'!$J$6:$L$22,2))</f>
        <v>37-38</v>
      </c>
      <c r="J3925" s="12" t="n">
        <f aca="false">IF(G3925="Male",VLOOKUP(H3925,'Shoe size conversion table'!$B$6:$D$22,3),VLOOKUP(H3925,'Shoe size conversion table'!$J$6:$L$22,3))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MONTH(C3925:C18892)</f>
        <v>4</v>
      </c>
      <c r="O3925" s="8" t="n">
        <f aca="false">K3925*(1-L3925)</f>
        <v>149</v>
      </c>
    </row>
    <row r="3926" customFormat="false" ht="11.4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IF(G3926="Male",VLOOKUP(H3926,'Shoe size conversion table'!$B$6:$D$22,2),VLOOKUP(H3926,'Shoe size conversion table'!$J$6:$L$22,2))</f>
        <v>41-42</v>
      </c>
      <c r="J3926" s="12" t="n">
        <f aca="false">IF(G3926="Male",VLOOKUP(H3926,'Shoe size conversion table'!$B$6:$D$22,3),VLOOKUP(H3926,'Shoe size conversion table'!$J$6:$L$22,3))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MONTH(C3926:C18893)</f>
        <v>4</v>
      </c>
      <c r="O3926" s="8" t="n">
        <f aca="false">K3926*(1-L3926)</f>
        <v>170.1</v>
      </c>
    </row>
    <row r="3927" customFormat="false" ht="11.4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IF(G3927="Male",VLOOKUP(H3927,'Shoe size conversion table'!$B$6:$D$22,2),VLOOKUP(H3927,'Shoe size conversion table'!$J$6:$L$22,2))</f>
        <v>41</v>
      </c>
      <c r="J3927" s="12" t="n">
        <f aca="false">IF(G3927="Male",VLOOKUP(H3927,'Shoe size conversion table'!$B$6:$D$22,3),VLOOKUP(H3927,'Shoe size conversion table'!$J$6:$L$22,3))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MONTH(C3927:C18894)</f>
        <v>4</v>
      </c>
      <c r="O3927" s="8" t="n">
        <f aca="false">K3927*(1-L3927)</f>
        <v>97.3</v>
      </c>
    </row>
    <row r="3928" customFormat="false" ht="11.4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IF(G3928="Male",VLOOKUP(H3928,'Shoe size conversion table'!$B$6:$D$22,2),VLOOKUP(H3928,'Shoe size conversion table'!$J$6:$L$22,2))</f>
        <v>40</v>
      </c>
      <c r="J3928" s="12" t="n">
        <f aca="false">IF(G3928="Male",VLOOKUP(H3928,'Shoe size conversion table'!$B$6:$D$22,3),VLOOKUP(H3928,'Shoe size conversion table'!$J$6:$L$22,3))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MONTH(C3928:C18895)</f>
        <v>4</v>
      </c>
      <c r="O3928" s="8" t="n">
        <f aca="false">K3928*(1-L3928)</f>
        <v>64.5</v>
      </c>
    </row>
    <row r="3929" customFormat="false" ht="11.4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IF(G3929="Male",VLOOKUP(H3929,'Shoe size conversion table'!$B$6:$D$22,2),VLOOKUP(H3929,'Shoe size conversion table'!$J$6:$L$22,2))</f>
        <v>41-42</v>
      </c>
      <c r="J3929" s="12" t="n">
        <f aca="false">IF(G3929="Male",VLOOKUP(H3929,'Shoe size conversion table'!$B$6:$D$22,3),VLOOKUP(H3929,'Shoe size conversion table'!$J$6:$L$22,3))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MONTH(C3929:C18896)</f>
        <v>4</v>
      </c>
      <c r="O3929" s="8" t="n">
        <f aca="false">K3929*(1-L3929)</f>
        <v>189</v>
      </c>
    </row>
    <row r="3930" customFormat="false" ht="11.4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IF(G3930="Male",VLOOKUP(H3930,'Shoe size conversion table'!$B$6:$D$22,2),VLOOKUP(H3930,'Shoe size conversion table'!$J$6:$L$22,2))</f>
        <v>39</v>
      </c>
      <c r="J3930" s="12" t="n">
        <f aca="false">IF(G3930="Male",VLOOKUP(H3930,'Shoe size conversion table'!$B$6:$D$22,3),VLOOKUP(H3930,'Shoe size conversion table'!$J$6:$L$22,3))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MONTH(C3930:C18897)</f>
        <v>4</v>
      </c>
      <c r="O3930" s="8" t="n">
        <f aca="false">K3930*(1-L3930)</f>
        <v>149</v>
      </c>
    </row>
    <row r="3931" customFormat="false" ht="11.4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IF(G3931="Male",VLOOKUP(H3931,'Shoe size conversion table'!$B$6:$D$22,2),VLOOKUP(H3931,'Shoe size conversion table'!$J$6:$L$22,2))</f>
        <v>43-44</v>
      </c>
      <c r="J3931" s="12" t="n">
        <f aca="false">IF(G3931="Male",VLOOKUP(H3931,'Shoe size conversion table'!$B$6:$D$22,3),VLOOKUP(H3931,'Shoe size conversion table'!$J$6:$L$22,3))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MONTH(C3931:C18898)</f>
        <v>4</v>
      </c>
      <c r="O3931" s="8" t="n">
        <f aca="false">K3931*(1-L3931)</f>
        <v>69.5</v>
      </c>
    </row>
    <row r="3932" customFormat="false" ht="11.4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IF(G3932="Male",VLOOKUP(H3932,'Shoe size conversion table'!$B$6:$D$22,2),VLOOKUP(H3932,'Shoe size conversion table'!$J$6:$L$22,2))</f>
        <v>36</v>
      </c>
      <c r="J3932" s="12" t="n">
        <f aca="false">IF(G3932="Male",VLOOKUP(H3932,'Shoe size conversion table'!$B$6:$D$22,3),VLOOKUP(H3932,'Shoe size conversion table'!$J$6:$L$22,3))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MONTH(C3932:C18899)</f>
        <v>4</v>
      </c>
      <c r="O3932" s="8" t="n">
        <f aca="false">K3932*(1-L3932)</f>
        <v>64.5</v>
      </c>
    </row>
    <row r="3933" customFormat="false" ht="11.4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IF(G3933="Male",VLOOKUP(H3933,'Shoe size conversion table'!$B$6:$D$22,2),VLOOKUP(H3933,'Shoe size conversion table'!$J$6:$L$22,2))</f>
        <v>40-41</v>
      </c>
      <c r="J3933" s="12" t="n">
        <f aca="false">IF(G3933="Male",VLOOKUP(H3933,'Shoe size conversion table'!$B$6:$D$22,3),VLOOKUP(H3933,'Shoe size conversion table'!$J$6:$L$22,3))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MONTH(C3933:C18900)</f>
        <v>4</v>
      </c>
      <c r="O3933" s="8" t="n">
        <f aca="false">K3933*(1-L3933)</f>
        <v>103.2</v>
      </c>
    </row>
    <row r="3934" customFormat="false" ht="11.4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IF(G3934="Male",VLOOKUP(H3934,'Shoe size conversion table'!$B$6:$D$22,2),VLOOKUP(H3934,'Shoe size conversion table'!$J$6:$L$22,2))</f>
        <v>38-39</v>
      </c>
      <c r="J3934" s="12" t="n">
        <f aca="false">IF(G3934="Male",VLOOKUP(H3934,'Shoe size conversion table'!$B$6:$D$22,3),VLOOKUP(H3934,'Shoe size conversion table'!$J$6:$L$22,3))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MONTH(C3934:C18901)</f>
        <v>4</v>
      </c>
      <c r="O3934" s="8" t="n">
        <f aca="false">K3934*(1-L3934)</f>
        <v>151.2</v>
      </c>
    </row>
    <row r="3935" customFormat="false" ht="11.4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IF(G3935="Male",VLOOKUP(H3935,'Shoe size conversion table'!$B$6:$D$22,2),VLOOKUP(H3935,'Shoe size conversion table'!$J$6:$L$22,2))</f>
        <v>44</v>
      </c>
      <c r="J3935" s="12" t="n">
        <f aca="false">IF(G3935="Male",VLOOKUP(H3935,'Shoe size conversion table'!$B$6:$D$22,3),VLOOKUP(H3935,'Shoe size conversion table'!$J$6:$L$22,3))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MONTH(C3935:C18902)</f>
        <v>4</v>
      </c>
      <c r="O3935" s="8" t="n">
        <f aca="false">K3935*(1-L3935)</f>
        <v>199</v>
      </c>
    </row>
    <row r="3936" customFormat="false" ht="11.4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IF(G3936="Male",VLOOKUP(H3936,'Shoe size conversion table'!$B$6:$D$22,2),VLOOKUP(H3936,'Shoe size conversion table'!$J$6:$L$22,2))</f>
        <v>39</v>
      </c>
      <c r="J3936" s="12" t="n">
        <f aca="false">IF(G3936="Male",VLOOKUP(H3936,'Shoe size conversion table'!$B$6:$D$22,3),VLOOKUP(H3936,'Shoe size conversion table'!$J$6:$L$22,3))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MONTH(C3936:C18903)</f>
        <v>4</v>
      </c>
      <c r="O3936" s="8" t="n">
        <f aca="false">K3936*(1-L3936)</f>
        <v>199</v>
      </c>
    </row>
    <row r="3937" customFormat="false" ht="11.4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IF(G3937="Male",VLOOKUP(H3937,'Shoe size conversion table'!$B$6:$D$22,2),VLOOKUP(H3937,'Shoe size conversion table'!$J$6:$L$22,2))</f>
        <v>42-43</v>
      </c>
      <c r="J3937" s="12" t="n">
        <f aca="false">IF(G3937="Male",VLOOKUP(H3937,'Shoe size conversion table'!$B$6:$D$22,3),VLOOKUP(H3937,'Shoe size conversion table'!$J$6:$L$22,3))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MONTH(C3937:C18904)</f>
        <v>4</v>
      </c>
      <c r="O3937" s="8" t="n">
        <f aca="false">K3937*(1-L3937)</f>
        <v>139</v>
      </c>
    </row>
    <row r="3938" customFormat="false" ht="11.4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IF(G3938="Male",VLOOKUP(H3938,'Shoe size conversion table'!$B$6:$D$22,2),VLOOKUP(H3938,'Shoe size conversion table'!$J$6:$L$22,2))</f>
        <v>42-43</v>
      </c>
      <c r="J3938" s="12" t="n">
        <f aca="false">IF(G3938="Male",VLOOKUP(H3938,'Shoe size conversion table'!$B$6:$D$22,3),VLOOKUP(H3938,'Shoe size conversion table'!$J$6:$L$22,3))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MONTH(C3938:C18905)</f>
        <v>4</v>
      </c>
      <c r="O3938" s="8" t="n">
        <f aca="false">K3938*(1-L3938)</f>
        <v>179</v>
      </c>
    </row>
    <row r="3939" customFormat="false" ht="11.4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IF(G3939="Male",VLOOKUP(H3939,'Shoe size conversion table'!$B$6:$D$22,2),VLOOKUP(H3939,'Shoe size conversion table'!$J$6:$L$22,2))</f>
        <v>42</v>
      </c>
      <c r="J3939" s="12" t="n">
        <f aca="false">IF(G3939="Male",VLOOKUP(H3939,'Shoe size conversion table'!$B$6:$D$22,3),VLOOKUP(H3939,'Shoe size conversion table'!$J$6:$L$22,3))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MONTH(C3939:C18906)</f>
        <v>4</v>
      </c>
      <c r="O3939" s="8" t="n">
        <f aca="false">K3939*(1-L3939)</f>
        <v>169</v>
      </c>
    </row>
    <row r="3940" customFormat="false" ht="11.4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IF(G3940="Male",VLOOKUP(H3940,'Shoe size conversion table'!$B$6:$D$22,2),VLOOKUP(H3940,'Shoe size conversion table'!$J$6:$L$22,2))</f>
        <v>42</v>
      </c>
      <c r="J3940" s="12" t="n">
        <f aca="false">IF(G3940="Male",VLOOKUP(H3940,'Shoe size conversion table'!$B$6:$D$22,3),VLOOKUP(H3940,'Shoe size conversion table'!$J$6:$L$22,3))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MONTH(C3940:C18907)</f>
        <v>4</v>
      </c>
      <c r="O3940" s="8" t="n">
        <f aca="false">K3940*(1-L3940)</f>
        <v>179</v>
      </c>
    </row>
    <row r="3941" customFormat="false" ht="11.4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IF(G3941="Male",VLOOKUP(H3941,'Shoe size conversion table'!$B$6:$D$22,2),VLOOKUP(H3941,'Shoe size conversion table'!$J$6:$L$22,2))</f>
        <v>41-42</v>
      </c>
      <c r="J3941" s="12" t="n">
        <f aca="false">IF(G3941="Male",VLOOKUP(H3941,'Shoe size conversion table'!$B$6:$D$22,3),VLOOKUP(H3941,'Shoe size conversion table'!$J$6:$L$22,3))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MONTH(C3941:C18908)</f>
        <v>4</v>
      </c>
      <c r="O3941" s="8" t="n">
        <f aca="false">K3941*(1-L3941)</f>
        <v>159</v>
      </c>
    </row>
    <row r="3942" customFormat="false" ht="11.4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IF(G3942="Male",VLOOKUP(H3942,'Shoe size conversion table'!$B$6:$D$22,2),VLOOKUP(H3942,'Shoe size conversion table'!$J$6:$L$22,2))</f>
        <v>37-38</v>
      </c>
      <c r="J3942" s="12" t="n">
        <f aca="false">IF(G3942="Male",VLOOKUP(H3942,'Shoe size conversion table'!$B$6:$D$22,3),VLOOKUP(H3942,'Shoe size conversion table'!$J$6:$L$22,3))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MONTH(C3942:C18909)</f>
        <v>4</v>
      </c>
      <c r="O3942" s="8" t="n">
        <f aca="false">K3942*(1-L3942)</f>
        <v>199</v>
      </c>
    </row>
    <row r="3943" customFormat="false" ht="11.4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IF(G3943="Male",VLOOKUP(H3943,'Shoe size conversion table'!$B$6:$D$22,2),VLOOKUP(H3943,'Shoe size conversion table'!$J$6:$L$22,2))</f>
        <v>44-45</v>
      </c>
      <c r="J3943" s="12" t="n">
        <f aca="false">IF(G3943="Male",VLOOKUP(H3943,'Shoe size conversion table'!$B$6:$D$22,3),VLOOKUP(H3943,'Shoe size conversion table'!$J$6:$L$22,3))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MONTH(C3943:C18910)</f>
        <v>4</v>
      </c>
      <c r="O3943" s="8" t="n">
        <f aca="false">K3943*(1-L3943)</f>
        <v>159</v>
      </c>
    </row>
    <row r="3944" customFormat="false" ht="11.4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IF(G3944="Male",VLOOKUP(H3944,'Shoe size conversion table'!$B$6:$D$22,2),VLOOKUP(H3944,'Shoe size conversion table'!$J$6:$L$22,2))</f>
        <v>39-40</v>
      </c>
      <c r="J3944" s="12" t="n">
        <f aca="false">IF(G3944="Male",VLOOKUP(H3944,'Shoe size conversion table'!$B$6:$D$22,3),VLOOKUP(H3944,'Shoe size conversion table'!$J$6:$L$22,3))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MONTH(C3944:C18911)</f>
        <v>4</v>
      </c>
      <c r="O3944" s="8" t="n">
        <f aca="false">K3944*(1-L3944)</f>
        <v>143.1</v>
      </c>
    </row>
    <row r="3945" customFormat="false" ht="11.4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IF(G3945="Male",VLOOKUP(H3945,'Shoe size conversion table'!$B$6:$D$22,2),VLOOKUP(H3945,'Shoe size conversion table'!$J$6:$L$22,2))</f>
        <v>44</v>
      </c>
      <c r="J3945" s="12" t="n">
        <f aca="false">IF(G3945="Male",VLOOKUP(H3945,'Shoe size conversion table'!$B$6:$D$22,3),VLOOKUP(H3945,'Shoe size conversion table'!$J$6:$L$22,3))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MONTH(C3945:C18912)</f>
        <v>4</v>
      </c>
      <c r="O3945" s="8" t="n">
        <f aca="false">K3945*(1-L3945)</f>
        <v>169</v>
      </c>
    </row>
    <row r="3946" customFormat="false" ht="11.4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IF(G3946="Male",VLOOKUP(H3946,'Shoe size conversion table'!$B$6:$D$22,2),VLOOKUP(H3946,'Shoe size conversion table'!$J$6:$L$22,2))</f>
        <v>38</v>
      </c>
      <c r="J3946" s="12" t="n">
        <f aca="false">IF(G3946="Male",VLOOKUP(H3946,'Shoe size conversion table'!$B$6:$D$22,3),VLOOKUP(H3946,'Shoe size conversion table'!$J$6:$L$22,3))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MONTH(C3946:C18913)</f>
        <v>4</v>
      </c>
      <c r="O3946" s="8" t="n">
        <f aca="false">K3946*(1-L3946)</f>
        <v>111.3</v>
      </c>
    </row>
    <row r="3947" customFormat="false" ht="11.4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IF(G3947="Male",VLOOKUP(H3947,'Shoe size conversion table'!$B$6:$D$22,2),VLOOKUP(H3947,'Shoe size conversion table'!$J$6:$L$22,2))</f>
        <v>43</v>
      </c>
      <c r="J3947" s="12" t="n">
        <f aca="false">IF(G3947="Male",VLOOKUP(H3947,'Shoe size conversion table'!$B$6:$D$22,3),VLOOKUP(H3947,'Shoe size conversion table'!$J$6:$L$22,3))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MONTH(C3947:C18914)</f>
        <v>4</v>
      </c>
      <c r="O3947" s="8" t="n">
        <f aca="false">K3947*(1-L3947)</f>
        <v>111.2</v>
      </c>
    </row>
    <row r="3948" customFormat="false" ht="11.4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IF(G3948="Male",VLOOKUP(H3948,'Shoe size conversion table'!$B$6:$D$22,2),VLOOKUP(H3948,'Shoe size conversion table'!$J$6:$L$22,2))</f>
        <v>38-39</v>
      </c>
      <c r="J3948" s="12" t="n">
        <f aca="false">IF(G3948="Male",VLOOKUP(H3948,'Shoe size conversion table'!$B$6:$D$22,3),VLOOKUP(H3948,'Shoe size conversion table'!$J$6:$L$22,3))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MONTH(C3948:C18915)</f>
        <v>4</v>
      </c>
      <c r="O3948" s="8" t="n">
        <f aca="false">K3948*(1-L3948)</f>
        <v>169</v>
      </c>
    </row>
    <row r="3949" customFormat="false" ht="11.4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IF(G3949="Male",VLOOKUP(H3949,'Shoe size conversion table'!$B$6:$D$22,2),VLOOKUP(H3949,'Shoe size conversion table'!$J$6:$L$22,2))</f>
        <v>39-40</v>
      </c>
      <c r="J3949" s="12" t="n">
        <f aca="false">IF(G3949="Male",VLOOKUP(H3949,'Shoe size conversion table'!$B$6:$D$22,3),VLOOKUP(H3949,'Shoe size conversion table'!$J$6:$L$22,3))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MONTH(C3949:C18916)</f>
        <v>4</v>
      </c>
      <c r="O3949" s="8" t="n">
        <f aca="false">K3949*(1-L3949)</f>
        <v>159</v>
      </c>
    </row>
    <row r="3950" customFormat="false" ht="11.4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IF(G3950="Male",VLOOKUP(H3950,'Shoe size conversion table'!$B$6:$D$22,2),VLOOKUP(H3950,'Shoe size conversion table'!$J$6:$L$22,2))</f>
        <v>42-43</v>
      </c>
      <c r="J3950" s="12" t="n">
        <f aca="false">IF(G3950="Male",VLOOKUP(H3950,'Shoe size conversion table'!$B$6:$D$22,3),VLOOKUP(H3950,'Shoe size conversion table'!$J$6:$L$22,3))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MONTH(C3950:C18917)</f>
        <v>4</v>
      </c>
      <c r="O3950" s="8" t="n">
        <f aca="false">K3950*(1-L3950)</f>
        <v>161.1</v>
      </c>
    </row>
    <row r="3951" customFormat="false" ht="11.4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IF(G3951="Male",VLOOKUP(H3951,'Shoe size conversion table'!$B$6:$D$22,2),VLOOKUP(H3951,'Shoe size conversion table'!$J$6:$L$22,2))</f>
        <v>40</v>
      </c>
      <c r="J3951" s="12" t="n">
        <f aca="false">IF(G3951="Male",VLOOKUP(H3951,'Shoe size conversion table'!$B$6:$D$22,3),VLOOKUP(H3951,'Shoe size conversion table'!$J$6:$L$22,3))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MONTH(C3951:C18918)</f>
        <v>4</v>
      </c>
      <c r="O3951" s="8" t="n">
        <f aca="false">K3951*(1-L3951)</f>
        <v>199</v>
      </c>
    </row>
    <row r="3952" customFormat="false" ht="11.4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IF(G3952="Male",VLOOKUP(H3952,'Shoe size conversion table'!$B$6:$D$22,2),VLOOKUP(H3952,'Shoe size conversion table'!$J$6:$L$22,2))</f>
        <v>41</v>
      </c>
      <c r="J3952" s="12" t="n">
        <f aca="false">IF(G3952="Male",VLOOKUP(H3952,'Shoe size conversion table'!$B$6:$D$22,3),VLOOKUP(H3952,'Shoe size conversion table'!$J$6:$L$22,3))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MONTH(C3952:C18919)</f>
        <v>4</v>
      </c>
      <c r="O3952" s="8" t="n">
        <f aca="false">K3952*(1-L3952)</f>
        <v>103.2</v>
      </c>
    </row>
    <row r="3953" customFormat="false" ht="11.4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IF(G3953="Male",VLOOKUP(H3953,'Shoe size conversion table'!$B$6:$D$22,2),VLOOKUP(H3953,'Shoe size conversion table'!$J$6:$L$22,2))</f>
        <v>43</v>
      </c>
      <c r="J3953" s="12" t="n">
        <f aca="false">IF(G3953="Male",VLOOKUP(H3953,'Shoe size conversion table'!$B$6:$D$22,3),VLOOKUP(H3953,'Shoe size conversion table'!$J$6:$L$22,3))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MONTH(C3953:C18920)</f>
        <v>4</v>
      </c>
      <c r="O3953" s="8" t="n">
        <f aca="false">K3953*(1-L3953)</f>
        <v>161.1</v>
      </c>
    </row>
    <row r="3954" customFormat="false" ht="11.4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IF(G3954="Male",VLOOKUP(H3954,'Shoe size conversion table'!$B$6:$D$22,2),VLOOKUP(H3954,'Shoe size conversion table'!$J$6:$L$22,2))</f>
        <v>38</v>
      </c>
      <c r="J3954" s="12" t="n">
        <f aca="false">IF(G3954="Male",VLOOKUP(H3954,'Shoe size conversion table'!$B$6:$D$22,3),VLOOKUP(H3954,'Shoe size conversion table'!$J$6:$L$22,3))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MONTH(C3954:C18921)</f>
        <v>4</v>
      </c>
      <c r="O3954" s="8" t="n">
        <f aca="false">K3954*(1-L3954)</f>
        <v>199</v>
      </c>
    </row>
    <row r="3955" customFormat="false" ht="11.4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IF(G3955="Male",VLOOKUP(H3955,'Shoe size conversion table'!$B$6:$D$22,2),VLOOKUP(H3955,'Shoe size conversion table'!$J$6:$L$22,2))</f>
        <v>37</v>
      </c>
      <c r="J3955" s="12" t="n">
        <f aca="false">IF(G3955="Male",VLOOKUP(H3955,'Shoe size conversion table'!$B$6:$D$22,3),VLOOKUP(H3955,'Shoe size conversion table'!$J$6:$L$22,3))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MONTH(C3955:C18922)</f>
        <v>4</v>
      </c>
      <c r="O3955" s="8" t="n">
        <f aca="false">K3955*(1-L3955)</f>
        <v>179</v>
      </c>
    </row>
    <row r="3956" customFormat="false" ht="11.4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IF(G3956="Male",VLOOKUP(H3956,'Shoe size conversion table'!$B$6:$D$22,2),VLOOKUP(H3956,'Shoe size conversion table'!$J$6:$L$22,2))</f>
        <v>42-43</v>
      </c>
      <c r="J3956" s="12" t="n">
        <f aca="false">IF(G3956="Male",VLOOKUP(H3956,'Shoe size conversion table'!$B$6:$D$22,3),VLOOKUP(H3956,'Shoe size conversion table'!$J$6:$L$22,3))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MONTH(C3956:C18923)</f>
        <v>4</v>
      </c>
      <c r="O3956" s="8" t="n">
        <f aca="false">K3956*(1-L3956)</f>
        <v>125.3</v>
      </c>
    </row>
    <row r="3957" customFormat="false" ht="11.4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IF(G3957="Male",VLOOKUP(H3957,'Shoe size conversion table'!$B$6:$D$22,2),VLOOKUP(H3957,'Shoe size conversion table'!$J$6:$L$22,2))</f>
        <v>41-42</v>
      </c>
      <c r="J3957" s="12" t="n">
        <f aca="false">IF(G3957="Male",VLOOKUP(H3957,'Shoe size conversion table'!$B$6:$D$22,3),VLOOKUP(H3957,'Shoe size conversion table'!$J$6:$L$22,3))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MONTH(C3957:C18924)</f>
        <v>4</v>
      </c>
      <c r="O3957" s="8" t="n">
        <f aca="false">K3957*(1-L3957)</f>
        <v>159</v>
      </c>
    </row>
    <row r="3958" customFormat="false" ht="11.4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IF(G3958="Male",VLOOKUP(H3958,'Shoe size conversion table'!$B$6:$D$22,2),VLOOKUP(H3958,'Shoe size conversion table'!$J$6:$L$22,2))</f>
        <v>37-38</v>
      </c>
      <c r="J3958" s="12" t="n">
        <f aca="false">IF(G3958="Male",VLOOKUP(H3958,'Shoe size conversion table'!$B$6:$D$22,3),VLOOKUP(H3958,'Shoe size conversion table'!$J$6:$L$22,3))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MONTH(C3958:C18925)</f>
        <v>4</v>
      </c>
      <c r="O3958" s="8" t="n">
        <f aca="false">K3958*(1-L3958)</f>
        <v>169</v>
      </c>
    </row>
    <row r="3959" customFormat="false" ht="11.4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IF(G3959="Male",VLOOKUP(H3959,'Shoe size conversion table'!$B$6:$D$22,2),VLOOKUP(H3959,'Shoe size conversion table'!$J$6:$L$22,2))</f>
        <v>43</v>
      </c>
      <c r="J3959" s="12" t="n">
        <f aca="false">IF(G3959="Male",VLOOKUP(H3959,'Shoe size conversion table'!$B$6:$D$22,3),VLOOKUP(H3959,'Shoe size conversion table'!$J$6:$L$22,3))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MONTH(C3959:C18926)</f>
        <v>4</v>
      </c>
      <c r="O3959" s="8" t="n">
        <f aca="false">K3959*(1-L3959)</f>
        <v>169</v>
      </c>
    </row>
    <row r="3960" customFormat="false" ht="11.4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IF(G3960="Male",VLOOKUP(H3960,'Shoe size conversion table'!$B$6:$D$22,2),VLOOKUP(H3960,'Shoe size conversion table'!$J$6:$L$22,2))</f>
        <v>39</v>
      </c>
      <c r="J3960" s="12" t="n">
        <f aca="false">IF(G3960="Male",VLOOKUP(H3960,'Shoe size conversion table'!$B$6:$D$22,3),VLOOKUP(H3960,'Shoe size conversion table'!$J$6:$L$22,3))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MONTH(C3960:C18927)</f>
        <v>4</v>
      </c>
      <c r="O3960" s="8" t="n">
        <f aca="false">K3960*(1-L3960)</f>
        <v>161.1</v>
      </c>
    </row>
    <row r="3961" customFormat="false" ht="11.4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IF(G3961="Male",VLOOKUP(H3961,'Shoe size conversion table'!$B$6:$D$22,2),VLOOKUP(H3961,'Shoe size conversion table'!$J$6:$L$22,2))</f>
        <v>40</v>
      </c>
      <c r="J3961" s="12" t="n">
        <f aca="false">IF(G3961="Male",VLOOKUP(H3961,'Shoe size conversion table'!$B$6:$D$22,3),VLOOKUP(H3961,'Shoe size conversion table'!$J$6:$L$22,3))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MONTH(C3961:C18928)</f>
        <v>4</v>
      </c>
      <c r="O3961" s="8" t="n">
        <f aca="false">K3961*(1-L3961)</f>
        <v>94.5</v>
      </c>
    </row>
    <row r="3962" customFormat="false" ht="11.4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IF(G3962="Male",VLOOKUP(H3962,'Shoe size conversion table'!$B$6:$D$22,2),VLOOKUP(H3962,'Shoe size conversion table'!$J$6:$L$22,2))</f>
        <v>43-44</v>
      </c>
      <c r="J3962" s="12" t="n">
        <f aca="false">IF(G3962="Male",VLOOKUP(H3962,'Shoe size conversion table'!$B$6:$D$22,3),VLOOKUP(H3962,'Shoe size conversion table'!$J$6:$L$22,3))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MONTH(C3962:C18929)</f>
        <v>4</v>
      </c>
      <c r="O3962" s="8" t="n">
        <f aca="false">K3962*(1-L3962)</f>
        <v>179.1</v>
      </c>
    </row>
    <row r="3963" customFormat="false" ht="11.4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IF(G3963="Male",VLOOKUP(H3963,'Shoe size conversion table'!$B$6:$D$22,2),VLOOKUP(H3963,'Shoe size conversion table'!$J$6:$L$22,2))</f>
        <v>39-40</v>
      </c>
      <c r="J3963" s="12" t="n">
        <f aca="false">IF(G3963="Male",VLOOKUP(H3963,'Shoe size conversion table'!$B$6:$D$22,3),VLOOKUP(H3963,'Shoe size conversion table'!$J$6:$L$22,3))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MONTH(C3963:C18930)</f>
        <v>4</v>
      </c>
      <c r="O3963" s="8" t="n">
        <f aca="false">K3963*(1-L3963)</f>
        <v>199</v>
      </c>
    </row>
    <row r="3964" customFormat="false" ht="11.4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IF(G3964="Male",VLOOKUP(H3964,'Shoe size conversion table'!$B$6:$D$22,2),VLOOKUP(H3964,'Shoe size conversion table'!$J$6:$L$22,2))</f>
        <v>44</v>
      </c>
      <c r="J3964" s="12" t="n">
        <f aca="false">IF(G3964="Male",VLOOKUP(H3964,'Shoe size conversion table'!$B$6:$D$22,3),VLOOKUP(H3964,'Shoe size conversion table'!$J$6:$L$22,3))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MONTH(C3964:C18931)</f>
        <v>4</v>
      </c>
      <c r="O3964" s="8" t="n">
        <f aca="false">K3964*(1-L3964)</f>
        <v>74.5</v>
      </c>
    </row>
    <row r="3965" customFormat="false" ht="11.4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IF(G3965="Male",VLOOKUP(H3965,'Shoe size conversion table'!$B$6:$D$22,2),VLOOKUP(H3965,'Shoe size conversion table'!$J$6:$L$22,2))</f>
        <v>43-44</v>
      </c>
      <c r="J3965" s="12" t="n">
        <f aca="false">IF(G3965="Male",VLOOKUP(H3965,'Shoe size conversion table'!$B$6:$D$22,3),VLOOKUP(H3965,'Shoe size conversion table'!$J$6:$L$22,3))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MONTH(C3965:C18932)</f>
        <v>4</v>
      </c>
      <c r="O3965" s="8" t="n">
        <f aca="false">K3965*(1-L3965)</f>
        <v>189</v>
      </c>
    </row>
    <row r="3966" customFormat="false" ht="11.4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IF(G3966="Male",VLOOKUP(H3966,'Shoe size conversion table'!$B$6:$D$22,2),VLOOKUP(H3966,'Shoe size conversion table'!$J$6:$L$22,2))</f>
        <v>41-42</v>
      </c>
      <c r="J3966" s="12" t="n">
        <f aca="false">IF(G3966="Male",VLOOKUP(H3966,'Shoe size conversion table'!$B$6:$D$22,3),VLOOKUP(H3966,'Shoe size conversion table'!$J$6:$L$22,3))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MONTH(C3966:C18933)</f>
        <v>4</v>
      </c>
      <c r="O3966" s="8" t="n">
        <f aca="false">K3966*(1-L3966)</f>
        <v>129</v>
      </c>
    </row>
    <row r="3967" customFormat="false" ht="11.4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IF(G3967="Male",VLOOKUP(H3967,'Shoe size conversion table'!$B$6:$D$22,2),VLOOKUP(H3967,'Shoe size conversion table'!$J$6:$L$22,2))</f>
        <v>38</v>
      </c>
      <c r="J3967" s="12" t="n">
        <f aca="false">IF(G3967="Male",VLOOKUP(H3967,'Shoe size conversion table'!$B$6:$D$22,3),VLOOKUP(H3967,'Shoe size conversion table'!$J$6:$L$22,3))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MONTH(C3967:C18934)</f>
        <v>4</v>
      </c>
      <c r="O3967" s="8" t="n">
        <f aca="false">K3967*(1-L3967)</f>
        <v>179</v>
      </c>
    </row>
    <row r="3968" customFormat="false" ht="11.4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IF(G3968="Male",VLOOKUP(H3968,'Shoe size conversion table'!$B$6:$D$22,2),VLOOKUP(H3968,'Shoe size conversion table'!$J$6:$L$22,2))</f>
        <v>39-40</v>
      </c>
      <c r="J3968" s="12" t="n">
        <f aca="false">IF(G3968="Male",VLOOKUP(H3968,'Shoe size conversion table'!$B$6:$D$22,3),VLOOKUP(H3968,'Shoe size conversion table'!$J$6:$L$22,3))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MONTH(C3968:C18935)</f>
        <v>4</v>
      </c>
      <c r="O3968" s="8" t="n">
        <f aca="false">K3968*(1-L3968)</f>
        <v>143.2</v>
      </c>
    </row>
    <row r="3969" customFormat="false" ht="11.4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IF(G3969="Male",VLOOKUP(H3969,'Shoe size conversion table'!$B$6:$D$22,2),VLOOKUP(H3969,'Shoe size conversion table'!$J$6:$L$22,2))</f>
        <v>44</v>
      </c>
      <c r="J3969" s="12" t="n">
        <f aca="false">IF(G3969="Male",VLOOKUP(H3969,'Shoe size conversion table'!$B$6:$D$22,3),VLOOKUP(H3969,'Shoe size conversion table'!$J$6:$L$22,3))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MONTH(C3969:C18936)</f>
        <v>4</v>
      </c>
      <c r="O3969" s="8" t="n">
        <f aca="false">K3969*(1-L3969)</f>
        <v>159</v>
      </c>
    </row>
    <row r="3970" customFormat="false" ht="11.4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IF(G3970="Male",VLOOKUP(H3970,'Shoe size conversion table'!$B$6:$D$22,2),VLOOKUP(H3970,'Shoe size conversion table'!$J$6:$L$22,2))</f>
        <v>42-43</v>
      </c>
      <c r="J3970" s="12" t="n">
        <f aca="false">IF(G3970="Male",VLOOKUP(H3970,'Shoe size conversion table'!$B$6:$D$22,3),VLOOKUP(H3970,'Shoe size conversion table'!$J$6:$L$22,3))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MONTH(C3970:C18937)</f>
        <v>4</v>
      </c>
      <c r="O3970" s="8" t="n">
        <f aca="false">K3970*(1-L3970)</f>
        <v>139</v>
      </c>
    </row>
    <row r="3971" customFormat="false" ht="11.4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IF(G3971="Male",VLOOKUP(H3971,'Shoe size conversion table'!$B$6:$D$22,2),VLOOKUP(H3971,'Shoe size conversion table'!$J$6:$L$22,2))</f>
        <v>38-39</v>
      </c>
      <c r="J3971" s="12" t="n">
        <f aca="false">IF(G3971="Male",VLOOKUP(H3971,'Shoe size conversion table'!$B$6:$D$22,3),VLOOKUP(H3971,'Shoe size conversion table'!$J$6:$L$22,3))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MONTH(C3971:C18938)</f>
        <v>4</v>
      </c>
      <c r="O3971" s="8" t="n">
        <f aca="false">K3971*(1-L3971)</f>
        <v>189</v>
      </c>
    </row>
    <row r="3972" customFormat="false" ht="11.4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IF(G3972="Male",VLOOKUP(H3972,'Shoe size conversion table'!$B$6:$D$22,2),VLOOKUP(H3972,'Shoe size conversion table'!$J$6:$L$22,2))</f>
        <v>47</v>
      </c>
      <c r="J3972" s="12" t="n">
        <f aca="false">IF(G3972="Male",VLOOKUP(H3972,'Shoe size conversion table'!$B$6:$D$22,3),VLOOKUP(H3972,'Shoe size conversion table'!$J$6:$L$22,3))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MONTH(C3972:C18939)</f>
        <v>4</v>
      </c>
      <c r="O3972" s="8" t="n">
        <f aca="false">K3972*(1-L3972)</f>
        <v>149</v>
      </c>
    </row>
    <row r="3973" customFormat="false" ht="11.4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IF(G3973="Male",VLOOKUP(H3973,'Shoe size conversion table'!$B$6:$D$22,2),VLOOKUP(H3973,'Shoe size conversion table'!$J$6:$L$22,2))</f>
        <v>36-37</v>
      </c>
      <c r="J3973" s="12" t="n">
        <f aca="false">IF(G3973="Male",VLOOKUP(H3973,'Shoe size conversion table'!$B$6:$D$22,3),VLOOKUP(H3973,'Shoe size conversion table'!$J$6:$L$22,3))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MONTH(C3973:C18940)</f>
        <v>4</v>
      </c>
      <c r="O3973" s="8" t="n">
        <f aca="false">K3973*(1-L3973)</f>
        <v>199</v>
      </c>
    </row>
    <row r="3974" customFormat="false" ht="11.4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IF(G3974="Male",VLOOKUP(H3974,'Shoe size conversion table'!$B$6:$D$22,2),VLOOKUP(H3974,'Shoe size conversion table'!$J$6:$L$22,2))</f>
        <v>39-40</v>
      </c>
      <c r="J3974" s="12" t="n">
        <f aca="false">IF(G3974="Male",VLOOKUP(H3974,'Shoe size conversion table'!$B$6:$D$22,3),VLOOKUP(H3974,'Shoe size conversion table'!$J$6:$L$22,3))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MONTH(C3974:C18941)</f>
        <v>4</v>
      </c>
      <c r="O3974" s="8" t="n">
        <f aca="false">K3974*(1-L3974)</f>
        <v>149</v>
      </c>
    </row>
    <row r="3975" customFormat="false" ht="11.4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IF(G3975="Male",VLOOKUP(H3975,'Shoe size conversion table'!$B$6:$D$22,2),VLOOKUP(H3975,'Shoe size conversion table'!$J$6:$L$22,2))</f>
        <v>40</v>
      </c>
      <c r="J3975" s="12" t="n">
        <f aca="false">IF(G3975="Male",VLOOKUP(H3975,'Shoe size conversion table'!$B$6:$D$22,3),VLOOKUP(H3975,'Shoe size conversion table'!$J$6:$L$22,3))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MONTH(C3975:C18942)</f>
        <v>4</v>
      </c>
      <c r="O3975" s="8" t="n">
        <f aca="false">K3975*(1-L3975)</f>
        <v>139</v>
      </c>
    </row>
    <row r="3976" customFormat="false" ht="11.4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IF(G3976="Male",VLOOKUP(H3976,'Shoe size conversion table'!$B$6:$D$22,2),VLOOKUP(H3976,'Shoe size conversion table'!$J$6:$L$22,2))</f>
        <v>38</v>
      </c>
      <c r="J3976" s="12" t="n">
        <f aca="false">IF(G3976="Male",VLOOKUP(H3976,'Shoe size conversion table'!$B$6:$D$22,3),VLOOKUP(H3976,'Shoe size conversion table'!$J$6:$L$22,3))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MONTH(C3976:C18943)</f>
        <v>4</v>
      </c>
      <c r="O3976" s="8" t="n">
        <f aca="false">K3976*(1-L3976)</f>
        <v>135.2</v>
      </c>
    </row>
    <row r="3977" customFormat="false" ht="11.4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IF(G3977="Male",VLOOKUP(H3977,'Shoe size conversion table'!$B$6:$D$22,2),VLOOKUP(H3977,'Shoe size conversion table'!$J$6:$L$22,2))</f>
        <v>38-39</v>
      </c>
      <c r="J3977" s="12" t="n">
        <f aca="false">IF(G3977="Male",VLOOKUP(H3977,'Shoe size conversion table'!$B$6:$D$22,3),VLOOKUP(H3977,'Shoe size conversion table'!$J$6:$L$22,3))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MONTH(C3977:C18944)</f>
        <v>4</v>
      </c>
      <c r="O3977" s="8" t="n">
        <f aca="false">K3977*(1-L3977)</f>
        <v>119.2</v>
      </c>
    </row>
    <row r="3978" customFormat="false" ht="11.4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IF(G3978="Male",VLOOKUP(H3978,'Shoe size conversion table'!$B$6:$D$22,2),VLOOKUP(H3978,'Shoe size conversion table'!$J$6:$L$22,2))</f>
        <v>43-44</v>
      </c>
      <c r="J3978" s="12" t="n">
        <f aca="false">IF(G3978="Male",VLOOKUP(H3978,'Shoe size conversion table'!$B$6:$D$22,3),VLOOKUP(H3978,'Shoe size conversion table'!$J$6:$L$22,3))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MONTH(C3978:C18945)</f>
        <v>4</v>
      </c>
      <c r="O3978" s="8" t="n">
        <f aca="false">K3978*(1-L3978)</f>
        <v>179</v>
      </c>
    </row>
    <row r="3979" customFormat="false" ht="11.4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IF(G3979="Male",VLOOKUP(H3979,'Shoe size conversion table'!$B$6:$D$22,2),VLOOKUP(H3979,'Shoe size conversion table'!$J$6:$L$22,2))</f>
        <v>39-40</v>
      </c>
      <c r="J3979" s="12" t="n">
        <f aca="false">IF(G3979="Male",VLOOKUP(H3979,'Shoe size conversion table'!$B$6:$D$22,3),VLOOKUP(H3979,'Shoe size conversion table'!$J$6:$L$22,3))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MONTH(C3979:C18946)</f>
        <v>4</v>
      </c>
      <c r="O3979" s="8" t="n">
        <f aca="false">K3979*(1-L3979)</f>
        <v>125.3</v>
      </c>
    </row>
    <row r="3980" customFormat="false" ht="11.4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IF(G3980="Male",VLOOKUP(H3980,'Shoe size conversion table'!$B$6:$D$22,2),VLOOKUP(H3980,'Shoe size conversion table'!$J$6:$L$22,2))</f>
        <v>44</v>
      </c>
      <c r="J3980" s="12" t="n">
        <f aca="false">IF(G3980="Male",VLOOKUP(H3980,'Shoe size conversion table'!$B$6:$D$22,3),VLOOKUP(H3980,'Shoe size conversion table'!$J$6:$L$22,3))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MONTH(C3980:C18947)</f>
        <v>4</v>
      </c>
      <c r="O3980" s="8" t="n">
        <f aca="false">K3980*(1-L3980)</f>
        <v>69.5</v>
      </c>
    </row>
    <row r="3981" customFormat="false" ht="11.4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IF(G3981="Male",VLOOKUP(H3981,'Shoe size conversion table'!$B$6:$D$22,2),VLOOKUP(H3981,'Shoe size conversion table'!$J$6:$L$22,2))</f>
        <v>43-44</v>
      </c>
      <c r="J3981" s="12" t="n">
        <f aca="false">IF(G3981="Male",VLOOKUP(H3981,'Shoe size conversion table'!$B$6:$D$22,3),VLOOKUP(H3981,'Shoe size conversion table'!$J$6:$L$22,3))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MONTH(C3981:C18948)</f>
        <v>4</v>
      </c>
      <c r="O3981" s="8" t="n">
        <f aca="false">K3981*(1-L3981)</f>
        <v>129</v>
      </c>
    </row>
    <row r="3982" customFormat="false" ht="11.4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IF(G3982="Male",VLOOKUP(H3982,'Shoe size conversion table'!$B$6:$D$22,2),VLOOKUP(H3982,'Shoe size conversion table'!$J$6:$L$22,2))</f>
        <v>43</v>
      </c>
      <c r="J3982" s="12" t="n">
        <f aca="false">IF(G3982="Male",VLOOKUP(H3982,'Shoe size conversion table'!$B$6:$D$22,3),VLOOKUP(H3982,'Shoe size conversion table'!$J$6:$L$22,3))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MONTH(C3982:C18949)</f>
        <v>4</v>
      </c>
      <c r="O3982" s="8" t="n">
        <f aca="false">K3982*(1-L3982)</f>
        <v>69.5</v>
      </c>
    </row>
    <row r="3983" customFormat="false" ht="11.4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IF(G3983="Male",VLOOKUP(H3983,'Shoe size conversion table'!$B$6:$D$22,2),VLOOKUP(H3983,'Shoe size conversion table'!$J$6:$L$22,2))</f>
        <v>42</v>
      </c>
      <c r="J3983" s="12" t="n">
        <f aca="false">IF(G3983="Male",VLOOKUP(H3983,'Shoe size conversion table'!$B$6:$D$22,3),VLOOKUP(H3983,'Shoe size conversion table'!$J$6:$L$22,3))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MONTH(C3983:C18950)</f>
        <v>4</v>
      </c>
      <c r="O3983" s="8" t="n">
        <f aca="false">K3983*(1-L3983)</f>
        <v>139</v>
      </c>
    </row>
    <row r="3984" customFormat="false" ht="11.4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IF(G3984="Male",VLOOKUP(H3984,'Shoe size conversion table'!$B$6:$D$22,2),VLOOKUP(H3984,'Shoe size conversion table'!$J$6:$L$22,2))</f>
        <v>39</v>
      </c>
      <c r="J3984" s="12" t="n">
        <f aca="false">IF(G3984="Male",VLOOKUP(H3984,'Shoe size conversion table'!$B$6:$D$22,3),VLOOKUP(H3984,'Shoe size conversion table'!$J$6:$L$22,3))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MONTH(C3984:C18951)</f>
        <v>4</v>
      </c>
      <c r="O3984" s="8" t="n">
        <f aca="false">K3984*(1-L3984)</f>
        <v>143.2</v>
      </c>
    </row>
    <row r="3985" customFormat="false" ht="11.4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IF(G3985="Male",VLOOKUP(H3985,'Shoe size conversion table'!$B$6:$D$22,2),VLOOKUP(H3985,'Shoe size conversion table'!$J$6:$L$22,2))</f>
        <v>43-44</v>
      </c>
      <c r="J3985" s="12" t="n">
        <f aca="false">IF(G3985="Male",VLOOKUP(H3985,'Shoe size conversion table'!$B$6:$D$22,3),VLOOKUP(H3985,'Shoe size conversion table'!$J$6:$L$22,3))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MONTH(C3985:C18952)</f>
        <v>4</v>
      </c>
      <c r="O3985" s="8" t="n">
        <f aca="false">K3985*(1-L3985)</f>
        <v>69.5</v>
      </c>
    </row>
    <row r="3986" customFormat="false" ht="11.4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IF(G3986="Male",VLOOKUP(H3986,'Shoe size conversion table'!$B$6:$D$22,2),VLOOKUP(H3986,'Shoe size conversion table'!$J$6:$L$22,2))</f>
        <v>47</v>
      </c>
      <c r="J3986" s="12" t="n">
        <f aca="false">IF(G3986="Male",VLOOKUP(H3986,'Shoe size conversion table'!$B$6:$D$22,3),VLOOKUP(H3986,'Shoe size conversion table'!$J$6:$L$22,3))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MONTH(C3986:C18953)</f>
        <v>4</v>
      </c>
      <c r="O3986" s="8" t="n">
        <f aca="false">K3986*(1-L3986)</f>
        <v>149</v>
      </c>
    </row>
    <row r="3987" customFormat="false" ht="11.4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IF(G3987="Male",VLOOKUP(H3987,'Shoe size conversion table'!$B$6:$D$22,2),VLOOKUP(H3987,'Shoe size conversion table'!$J$6:$L$22,2))</f>
        <v>38-39</v>
      </c>
      <c r="J3987" s="12" t="n">
        <f aca="false">IF(G3987="Male",VLOOKUP(H3987,'Shoe size conversion table'!$B$6:$D$22,3),VLOOKUP(H3987,'Shoe size conversion table'!$J$6:$L$22,3))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MONTH(C3987:C18954)</f>
        <v>4</v>
      </c>
      <c r="O3987" s="8" t="n">
        <f aca="false">K3987*(1-L3987)</f>
        <v>139</v>
      </c>
    </row>
    <row r="3988" customFormat="false" ht="11.4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IF(G3988="Male",VLOOKUP(H3988,'Shoe size conversion table'!$B$6:$D$22,2),VLOOKUP(H3988,'Shoe size conversion table'!$J$6:$L$22,2))</f>
        <v>48</v>
      </c>
      <c r="J3988" s="12" t="n">
        <f aca="false">IF(G3988="Male",VLOOKUP(H3988,'Shoe size conversion table'!$B$6:$D$22,3),VLOOKUP(H3988,'Shoe size conversion table'!$J$6:$L$22,3))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MONTH(C3988:C18955)</f>
        <v>4</v>
      </c>
      <c r="O3988" s="8" t="n">
        <f aca="false">K3988*(1-L3988)</f>
        <v>94.5</v>
      </c>
    </row>
    <row r="3989" customFormat="false" ht="11.4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IF(G3989="Male",VLOOKUP(H3989,'Shoe size conversion table'!$B$6:$D$22,2),VLOOKUP(H3989,'Shoe size conversion table'!$J$6:$L$22,2))</f>
        <v>42</v>
      </c>
      <c r="J3989" s="12" t="n">
        <f aca="false">IF(G3989="Male",VLOOKUP(H3989,'Shoe size conversion table'!$B$6:$D$22,3),VLOOKUP(H3989,'Shoe size conversion table'!$J$6:$L$22,3))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MONTH(C3989:C18956)</f>
        <v>4</v>
      </c>
      <c r="O3989" s="8" t="n">
        <f aca="false">K3989*(1-L3989)</f>
        <v>104.3</v>
      </c>
    </row>
    <row r="3990" customFormat="false" ht="11.4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IF(G3990="Male",VLOOKUP(H3990,'Shoe size conversion table'!$B$6:$D$22,2),VLOOKUP(H3990,'Shoe size conversion table'!$J$6:$L$22,2))</f>
        <v>38-39</v>
      </c>
      <c r="J3990" s="12" t="n">
        <f aca="false">IF(G3990="Male",VLOOKUP(H3990,'Shoe size conversion table'!$B$6:$D$22,3),VLOOKUP(H3990,'Shoe size conversion table'!$J$6:$L$22,3))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MONTH(C3990:C18957)</f>
        <v>4</v>
      </c>
      <c r="O3990" s="8" t="n">
        <f aca="false">K3990*(1-L3990)</f>
        <v>169</v>
      </c>
    </row>
    <row r="3991" customFormat="false" ht="11.4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IF(G3991="Male",VLOOKUP(H3991,'Shoe size conversion table'!$B$6:$D$22,2),VLOOKUP(H3991,'Shoe size conversion table'!$J$6:$L$22,2))</f>
        <v>38-39</v>
      </c>
      <c r="J3991" s="12" t="n">
        <f aca="false">IF(G3991="Male",VLOOKUP(H3991,'Shoe size conversion table'!$B$6:$D$22,3),VLOOKUP(H3991,'Shoe size conversion table'!$J$6:$L$22,3))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MONTH(C3991:C18958)</f>
        <v>4</v>
      </c>
      <c r="O3991" s="8" t="n">
        <f aca="false">K3991*(1-L3991)</f>
        <v>149</v>
      </c>
    </row>
    <row r="3992" customFormat="false" ht="11.4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IF(G3992="Male",VLOOKUP(H3992,'Shoe size conversion table'!$B$6:$D$22,2),VLOOKUP(H3992,'Shoe size conversion table'!$J$6:$L$22,2))</f>
        <v>36-37</v>
      </c>
      <c r="J3992" s="12" t="n">
        <f aca="false">IF(G3992="Male",VLOOKUP(H3992,'Shoe size conversion table'!$B$6:$D$22,3),VLOOKUP(H3992,'Shoe size conversion table'!$J$6:$L$22,3))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MONTH(C3992:C18959)</f>
        <v>4</v>
      </c>
      <c r="O3992" s="8" t="n">
        <f aca="false">K3992*(1-L3992)</f>
        <v>199</v>
      </c>
    </row>
    <row r="3993" customFormat="false" ht="11.4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IF(G3993="Male",VLOOKUP(H3993,'Shoe size conversion table'!$B$6:$D$22,2),VLOOKUP(H3993,'Shoe size conversion table'!$J$6:$L$22,2))</f>
        <v>42-43</v>
      </c>
      <c r="J3993" s="12" t="n">
        <f aca="false">IF(G3993="Male",VLOOKUP(H3993,'Shoe size conversion table'!$B$6:$D$22,3),VLOOKUP(H3993,'Shoe size conversion table'!$J$6:$L$22,3))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MONTH(C3993:C18960)</f>
        <v>4</v>
      </c>
      <c r="O3993" s="8" t="n">
        <f aca="false">K3993*(1-L3993)</f>
        <v>139</v>
      </c>
    </row>
    <row r="3994" customFormat="false" ht="11.4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IF(G3994="Male",VLOOKUP(H3994,'Shoe size conversion table'!$B$6:$D$22,2),VLOOKUP(H3994,'Shoe size conversion table'!$J$6:$L$22,2))</f>
        <v>41-42</v>
      </c>
      <c r="J3994" s="12" t="n">
        <f aca="false">IF(G3994="Male",VLOOKUP(H3994,'Shoe size conversion table'!$B$6:$D$22,3),VLOOKUP(H3994,'Shoe size conversion table'!$J$6:$L$22,3))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MONTH(C3994:C18961)</f>
        <v>4</v>
      </c>
      <c r="O3994" s="8" t="n">
        <f aca="false">K3994*(1-L3994)</f>
        <v>129</v>
      </c>
    </row>
    <row r="3995" customFormat="false" ht="11.4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IF(G3995="Male",VLOOKUP(H3995,'Shoe size conversion table'!$B$6:$D$22,2),VLOOKUP(H3995,'Shoe size conversion table'!$J$6:$L$22,2))</f>
        <v>41</v>
      </c>
      <c r="J3995" s="12" t="n">
        <f aca="false">IF(G3995="Male",VLOOKUP(H3995,'Shoe size conversion table'!$B$6:$D$22,3),VLOOKUP(H3995,'Shoe size conversion table'!$J$6:$L$22,3))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MONTH(C3995:C18962)</f>
        <v>4</v>
      </c>
      <c r="O3995" s="8" t="n">
        <f aca="false">K3995*(1-L3995)</f>
        <v>189</v>
      </c>
    </row>
    <row r="3996" customFormat="false" ht="11.4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IF(G3996="Male",VLOOKUP(H3996,'Shoe size conversion table'!$B$6:$D$22,2),VLOOKUP(H3996,'Shoe size conversion table'!$J$6:$L$22,2))</f>
        <v>42-43</v>
      </c>
      <c r="J3996" s="12" t="n">
        <f aca="false">IF(G3996="Male",VLOOKUP(H3996,'Shoe size conversion table'!$B$6:$D$22,3),VLOOKUP(H3996,'Shoe size conversion table'!$J$6:$L$22,3))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MONTH(C3996:C18963)</f>
        <v>4</v>
      </c>
      <c r="O3996" s="8" t="n">
        <f aca="false">K3996*(1-L3996)</f>
        <v>103.2</v>
      </c>
    </row>
    <row r="3997" customFormat="false" ht="11.4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IF(G3997="Male",VLOOKUP(H3997,'Shoe size conversion table'!$B$6:$D$22,2),VLOOKUP(H3997,'Shoe size conversion table'!$J$6:$L$22,2))</f>
        <v>36-37</v>
      </c>
      <c r="J3997" s="12" t="n">
        <f aca="false">IF(G3997="Male",VLOOKUP(H3997,'Shoe size conversion table'!$B$6:$D$22,3),VLOOKUP(H3997,'Shoe size conversion table'!$J$6:$L$22,3))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MONTH(C3997:C18964)</f>
        <v>4</v>
      </c>
      <c r="O3997" s="8" t="n">
        <f aca="false">K3997*(1-L3997)</f>
        <v>129</v>
      </c>
    </row>
    <row r="3998" customFormat="false" ht="11.4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IF(G3998="Male",VLOOKUP(H3998,'Shoe size conversion table'!$B$6:$D$22,2),VLOOKUP(H3998,'Shoe size conversion table'!$J$6:$L$22,2))</f>
        <v>43-44</v>
      </c>
      <c r="J3998" s="12" t="n">
        <f aca="false">IF(G3998="Male",VLOOKUP(H3998,'Shoe size conversion table'!$B$6:$D$22,3),VLOOKUP(H3998,'Shoe size conversion table'!$J$6:$L$22,3))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MONTH(C3998:C18965)</f>
        <v>4</v>
      </c>
      <c r="O3998" s="8" t="n">
        <f aca="false">K3998*(1-L3998)</f>
        <v>125.1</v>
      </c>
    </row>
    <row r="3999" customFormat="false" ht="11.4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IF(G3999="Male",VLOOKUP(H3999,'Shoe size conversion table'!$B$6:$D$22,2),VLOOKUP(H3999,'Shoe size conversion table'!$J$6:$L$22,2))</f>
        <v>37-38</v>
      </c>
      <c r="J3999" s="12" t="n">
        <f aca="false">IF(G3999="Male",VLOOKUP(H3999,'Shoe size conversion table'!$B$6:$D$22,3),VLOOKUP(H3999,'Shoe size conversion table'!$J$6:$L$22,3))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MONTH(C3999:C18966)</f>
        <v>4</v>
      </c>
      <c r="O3999" s="8" t="n">
        <f aca="false">K3999*(1-L3999)</f>
        <v>189</v>
      </c>
    </row>
    <row r="4000" customFormat="false" ht="11.4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IF(G4000="Male",VLOOKUP(H4000,'Shoe size conversion table'!$B$6:$D$22,2),VLOOKUP(H4000,'Shoe size conversion table'!$J$6:$L$22,2))</f>
        <v>37-38</v>
      </c>
      <c r="J4000" s="12" t="n">
        <f aca="false">IF(G4000="Male",VLOOKUP(H4000,'Shoe size conversion table'!$B$6:$D$22,3),VLOOKUP(H4000,'Shoe size conversion table'!$J$6:$L$22,3))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MONTH(C4000:C18967)</f>
        <v>4</v>
      </c>
      <c r="O4000" s="8" t="n">
        <f aca="false">K4000*(1-L4000)</f>
        <v>103.2</v>
      </c>
    </row>
    <row r="4001" customFormat="false" ht="11.4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IF(G4001="Male",VLOOKUP(H4001,'Shoe size conversion table'!$B$6:$D$22,2),VLOOKUP(H4001,'Shoe size conversion table'!$J$6:$L$22,2))</f>
        <v>41</v>
      </c>
      <c r="J4001" s="12" t="n">
        <f aca="false">IF(G4001="Male",VLOOKUP(H4001,'Shoe size conversion table'!$B$6:$D$22,3),VLOOKUP(H4001,'Shoe size conversion table'!$J$6:$L$22,3))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MONTH(C4001:C18968)</f>
        <v>4</v>
      </c>
      <c r="O4001" s="8" t="n">
        <f aca="false">K4001*(1-L4001)</f>
        <v>79.5</v>
      </c>
    </row>
    <row r="4002" customFormat="false" ht="11.4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IF(G4002="Male",VLOOKUP(H4002,'Shoe size conversion table'!$B$6:$D$22,2),VLOOKUP(H4002,'Shoe size conversion table'!$J$6:$L$22,2))</f>
        <v>42-43</v>
      </c>
      <c r="J4002" s="12" t="n">
        <f aca="false">IF(G4002="Male",VLOOKUP(H4002,'Shoe size conversion table'!$B$6:$D$22,3),VLOOKUP(H4002,'Shoe size conversion table'!$J$6:$L$22,3))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MONTH(C4002:C18969)</f>
        <v>4</v>
      </c>
      <c r="O4002" s="8" t="n">
        <f aca="false">K4002*(1-L4002)</f>
        <v>118.3</v>
      </c>
    </row>
    <row r="4003" customFormat="false" ht="11.4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IF(G4003="Male",VLOOKUP(H4003,'Shoe size conversion table'!$B$6:$D$22,2),VLOOKUP(H4003,'Shoe size conversion table'!$J$6:$L$22,2))</f>
        <v>41-42</v>
      </c>
      <c r="J4003" s="12" t="n">
        <f aca="false">IF(G4003="Male",VLOOKUP(H4003,'Shoe size conversion table'!$B$6:$D$22,3),VLOOKUP(H4003,'Shoe size conversion table'!$J$6:$L$22,3))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MONTH(C4003:C18970)</f>
        <v>4</v>
      </c>
      <c r="O4003" s="8" t="n">
        <f aca="false">K4003*(1-L4003)</f>
        <v>159</v>
      </c>
    </row>
    <row r="4004" customFormat="false" ht="11.4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IF(G4004="Male",VLOOKUP(H4004,'Shoe size conversion table'!$B$6:$D$22,2),VLOOKUP(H4004,'Shoe size conversion table'!$J$6:$L$22,2))</f>
        <v>37</v>
      </c>
      <c r="J4004" s="12" t="n">
        <f aca="false">IF(G4004="Male",VLOOKUP(H4004,'Shoe size conversion table'!$B$6:$D$22,3),VLOOKUP(H4004,'Shoe size conversion table'!$J$6:$L$22,3))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MONTH(C4004:C18971)</f>
        <v>4</v>
      </c>
      <c r="O4004" s="8" t="n">
        <f aca="false">K4004*(1-L4004)</f>
        <v>179</v>
      </c>
    </row>
    <row r="4005" customFormat="false" ht="11.4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IF(G4005="Male",VLOOKUP(H4005,'Shoe size conversion table'!$B$6:$D$22,2),VLOOKUP(H4005,'Shoe size conversion table'!$J$6:$L$22,2))</f>
        <v>42-43</v>
      </c>
      <c r="J4005" s="12" t="n">
        <f aca="false">IF(G4005="Male",VLOOKUP(H4005,'Shoe size conversion table'!$B$6:$D$22,3),VLOOKUP(H4005,'Shoe size conversion table'!$J$6:$L$22,3))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MONTH(C4005:C18972)</f>
        <v>4</v>
      </c>
      <c r="O4005" s="8" t="n">
        <f aca="false">K4005*(1-L4005)</f>
        <v>149</v>
      </c>
    </row>
    <row r="4006" customFormat="false" ht="11.4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IF(G4006="Male",VLOOKUP(H4006,'Shoe size conversion table'!$B$6:$D$22,2),VLOOKUP(H4006,'Shoe size conversion table'!$J$6:$L$22,2))</f>
        <v>39-40</v>
      </c>
      <c r="J4006" s="12" t="n">
        <f aca="false">IF(G4006="Male",VLOOKUP(H4006,'Shoe size conversion table'!$B$6:$D$22,3),VLOOKUP(H4006,'Shoe size conversion table'!$J$6:$L$22,3))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MONTH(C4006:C18973)</f>
        <v>4</v>
      </c>
      <c r="O4006" s="8" t="n">
        <f aca="false">K4006*(1-L4006)</f>
        <v>143.2</v>
      </c>
    </row>
    <row r="4007" customFormat="false" ht="11.4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IF(G4007="Male",VLOOKUP(H4007,'Shoe size conversion table'!$B$6:$D$22,2),VLOOKUP(H4007,'Shoe size conversion table'!$J$6:$L$22,2))</f>
        <v>45</v>
      </c>
      <c r="J4007" s="12" t="n">
        <f aca="false">IF(G4007="Male",VLOOKUP(H4007,'Shoe size conversion table'!$B$6:$D$22,3),VLOOKUP(H4007,'Shoe size conversion table'!$J$6:$L$22,3))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MONTH(C4007:C18974)</f>
        <v>4</v>
      </c>
      <c r="O4007" s="8" t="n">
        <f aca="false">K4007*(1-L4007)</f>
        <v>169</v>
      </c>
    </row>
    <row r="4008" customFormat="false" ht="11.4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IF(G4008="Male",VLOOKUP(H4008,'Shoe size conversion table'!$B$6:$D$22,2),VLOOKUP(H4008,'Shoe size conversion table'!$J$6:$L$22,2))</f>
        <v>40</v>
      </c>
      <c r="J4008" s="12" t="n">
        <f aca="false">IF(G4008="Male",VLOOKUP(H4008,'Shoe size conversion table'!$B$6:$D$22,3),VLOOKUP(H4008,'Shoe size conversion table'!$J$6:$L$22,3))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MONTH(C4008:C18975)</f>
        <v>4</v>
      </c>
      <c r="O4008" s="8" t="n">
        <f aca="false">K4008*(1-L4008)</f>
        <v>84.5</v>
      </c>
    </row>
    <row r="4009" customFormat="false" ht="11.4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IF(G4009="Male",VLOOKUP(H4009,'Shoe size conversion table'!$B$6:$D$22,2),VLOOKUP(H4009,'Shoe size conversion table'!$J$6:$L$22,2))</f>
        <v>38-39</v>
      </c>
      <c r="J4009" s="12" t="n">
        <f aca="false">IF(G4009="Male",VLOOKUP(H4009,'Shoe size conversion table'!$B$6:$D$22,3),VLOOKUP(H4009,'Shoe size conversion table'!$J$6:$L$22,3))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MONTH(C4009:C18976)</f>
        <v>4</v>
      </c>
      <c r="O4009" s="8" t="n">
        <f aca="false">K4009*(1-L4009)</f>
        <v>169</v>
      </c>
    </row>
    <row r="4010" customFormat="false" ht="11.4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IF(G4010="Male",VLOOKUP(H4010,'Shoe size conversion table'!$B$6:$D$22,2),VLOOKUP(H4010,'Shoe size conversion table'!$J$6:$L$22,2))</f>
        <v>38-39</v>
      </c>
      <c r="J4010" s="12" t="n">
        <f aca="false">IF(G4010="Male",VLOOKUP(H4010,'Shoe size conversion table'!$B$6:$D$22,3),VLOOKUP(H4010,'Shoe size conversion table'!$J$6:$L$22,3))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MONTH(C4010:C18977)</f>
        <v>4</v>
      </c>
      <c r="O4010" s="8" t="n">
        <f aca="false">K4010*(1-L4010)</f>
        <v>199</v>
      </c>
    </row>
    <row r="4011" customFormat="false" ht="11.4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IF(G4011="Male",VLOOKUP(H4011,'Shoe size conversion table'!$B$6:$D$22,2),VLOOKUP(H4011,'Shoe size conversion table'!$J$6:$L$22,2))</f>
        <v>44</v>
      </c>
      <c r="J4011" s="12" t="n">
        <f aca="false">IF(G4011="Male",VLOOKUP(H4011,'Shoe size conversion table'!$B$6:$D$22,3),VLOOKUP(H4011,'Shoe size conversion table'!$J$6:$L$22,3))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MONTH(C4011:C18978)</f>
        <v>4</v>
      </c>
      <c r="O4011" s="8" t="n">
        <f aca="false">K4011*(1-L4011)</f>
        <v>159</v>
      </c>
    </row>
    <row r="4012" customFormat="false" ht="11.4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IF(G4012="Male",VLOOKUP(H4012,'Shoe size conversion table'!$B$6:$D$22,2),VLOOKUP(H4012,'Shoe size conversion table'!$J$6:$L$22,2))</f>
        <v>39</v>
      </c>
      <c r="J4012" s="12" t="n">
        <f aca="false">IF(G4012="Male",VLOOKUP(H4012,'Shoe size conversion table'!$B$6:$D$22,3),VLOOKUP(H4012,'Shoe size conversion table'!$J$6:$L$22,3))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MONTH(C4012:C18979)</f>
        <v>4</v>
      </c>
      <c r="O4012" s="8" t="n">
        <f aca="false">K4012*(1-L4012)</f>
        <v>179</v>
      </c>
    </row>
    <row r="4013" customFormat="false" ht="11.4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IF(G4013="Male",VLOOKUP(H4013,'Shoe size conversion table'!$B$6:$D$22,2),VLOOKUP(H4013,'Shoe size conversion table'!$J$6:$L$22,2))</f>
        <v>42-43</v>
      </c>
      <c r="J4013" s="12" t="n">
        <f aca="false">IF(G4013="Male",VLOOKUP(H4013,'Shoe size conversion table'!$B$6:$D$22,3),VLOOKUP(H4013,'Shoe size conversion table'!$J$6:$L$22,3))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MONTH(C4013:C18980)</f>
        <v>4</v>
      </c>
      <c r="O4013" s="8" t="n">
        <f aca="false">K4013*(1-L4013)</f>
        <v>161.1</v>
      </c>
    </row>
    <row r="4014" customFormat="false" ht="11.4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IF(G4014="Male",VLOOKUP(H4014,'Shoe size conversion table'!$B$6:$D$22,2),VLOOKUP(H4014,'Shoe size conversion table'!$J$6:$L$22,2))</f>
        <v>41</v>
      </c>
      <c r="J4014" s="12" t="n">
        <f aca="false">IF(G4014="Male",VLOOKUP(H4014,'Shoe size conversion table'!$B$6:$D$22,3),VLOOKUP(H4014,'Shoe size conversion table'!$J$6:$L$22,3))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MONTH(C4014:C18981)</f>
        <v>4</v>
      </c>
      <c r="O4014" s="8" t="n">
        <f aca="false">K4014*(1-L4014)</f>
        <v>79.5</v>
      </c>
    </row>
    <row r="4015" customFormat="false" ht="11.4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IF(G4015="Male",VLOOKUP(H4015,'Shoe size conversion table'!$B$6:$D$22,2),VLOOKUP(H4015,'Shoe size conversion table'!$J$6:$L$22,2))</f>
        <v>39-40</v>
      </c>
      <c r="J4015" s="12" t="n">
        <f aca="false">IF(G4015="Male",VLOOKUP(H4015,'Shoe size conversion table'!$B$6:$D$22,3),VLOOKUP(H4015,'Shoe size conversion table'!$J$6:$L$22,3))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MONTH(C4015:C18982)</f>
        <v>4</v>
      </c>
      <c r="O4015" s="8" t="n">
        <f aca="false">K4015*(1-L4015)</f>
        <v>125.3</v>
      </c>
    </row>
    <row r="4016" customFormat="false" ht="11.4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IF(G4016="Male",VLOOKUP(H4016,'Shoe size conversion table'!$B$6:$D$22,2),VLOOKUP(H4016,'Shoe size conversion table'!$J$6:$L$22,2))</f>
        <v>47</v>
      </c>
      <c r="J4016" s="12" t="n">
        <f aca="false">IF(G4016="Male",VLOOKUP(H4016,'Shoe size conversion table'!$B$6:$D$22,3),VLOOKUP(H4016,'Shoe size conversion table'!$J$6:$L$22,3))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MONTH(C4016:C18983)</f>
        <v>4</v>
      </c>
      <c r="O4016" s="8" t="n">
        <f aca="false">K4016*(1-L4016)</f>
        <v>119.2</v>
      </c>
    </row>
    <row r="4017" customFormat="false" ht="11.4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IF(G4017="Male",VLOOKUP(H4017,'Shoe size conversion table'!$B$6:$D$22,2),VLOOKUP(H4017,'Shoe size conversion table'!$J$6:$L$22,2))</f>
        <v>42-43</v>
      </c>
      <c r="J4017" s="12" t="n">
        <f aca="false">IF(G4017="Male",VLOOKUP(H4017,'Shoe size conversion table'!$B$6:$D$22,3),VLOOKUP(H4017,'Shoe size conversion table'!$J$6:$L$22,3))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MONTH(C4017:C18984)</f>
        <v>4</v>
      </c>
      <c r="O4017" s="8" t="n">
        <f aca="false">K4017*(1-L4017)</f>
        <v>149</v>
      </c>
    </row>
    <row r="4018" customFormat="false" ht="11.4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IF(G4018="Male",VLOOKUP(H4018,'Shoe size conversion table'!$B$6:$D$22,2),VLOOKUP(H4018,'Shoe size conversion table'!$J$6:$L$22,2))</f>
        <v>40</v>
      </c>
      <c r="J4018" s="12" t="n">
        <f aca="false">IF(G4018="Male",VLOOKUP(H4018,'Shoe size conversion table'!$B$6:$D$22,3),VLOOKUP(H4018,'Shoe size conversion table'!$J$6:$L$22,3))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MONTH(C4018:C18985)</f>
        <v>4</v>
      </c>
      <c r="O4018" s="8" t="n">
        <f aca="false">K4018*(1-L4018)</f>
        <v>64.5</v>
      </c>
    </row>
    <row r="4019" customFormat="false" ht="11.4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IF(G4019="Male",VLOOKUP(H4019,'Shoe size conversion table'!$B$6:$D$22,2),VLOOKUP(H4019,'Shoe size conversion table'!$J$6:$L$22,2))</f>
        <v>38-39</v>
      </c>
      <c r="J4019" s="12" t="n">
        <f aca="false">IF(G4019="Male",VLOOKUP(H4019,'Shoe size conversion table'!$B$6:$D$22,3),VLOOKUP(H4019,'Shoe size conversion table'!$J$6:$L$22,3))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MONTH(C4019:C18986)</f>
        <v>4</v>
      </c>
      <c r="O4019" s="8" t="n">
        <f aca="false">K4019*(1-L4019)</f>
        <v>161.1</v>
      </c>
    </row>
    <row r="4020" customFormat="false" ht="11.4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IF(G4020="Male",VLOOKUP(H4020,'Shoe size conversion table'!$B$6:$D$22,2),VLOOKUP(H4020,'Shoe size conversion table'!$J$6:$L$22,2))</f>
        <v>48</v>
      </c>
      <c r="J4020" s="12" t="n">
        <f aca="false">IF(G4020="Male",VLOOKUP(H4020,'Shoe size conversion table'!$B$6:$D$22,3),VLOOKUP(H4020,'Shoe size conversion table'!$J$6:$L$22,3))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MONTH(C4020:C18987)</f>
        <v>4</v>
      </c>
      <c r="O4020" s="8" t="n">
        <f aca="false">K4020*(1-L4020)</f>
        <v>161.1</v>
      </c>
    </row>
    <row r="4021" customFormat="false" ht="11.4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IF(G4021="Male",VLOOKUP(H4021,'Shoe size conversion table'!$B$6:$D$22,2),VLOOKUP(H4021,'Shoe size conversion table'!$J$6:$L$22,2))</f>
        <v>43-44</v>
      </c>
      <c r="J4021" s="12" t="n">
        <f aca="false">IF(G4021="Male",VLOOKUP(H4021,'Shoe size conversion table'!$B$6:$D$22,3),VLOOKUP(H4021,'Shoe size conversion table'!$J$6:$L$22,3))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MONTH(C4021:C18988)</f>
        <v>4</v>
      </c>
      <c r="O4021" s="8" t="n">
        <f aca="false">K4021*(1-L4021)</f>
        <v>179</v>
      </c>
    </row>
    <row r="4022" customFormat="false" ht="11.4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IF(G4022="Male",VLOOKUP(H4022,'Shoe size conversion table'!$B$6:$D$22,2),VLOOKUP(H4022,'Shoe size conversion table'!$J$6:$L$22,2))</f>
        <v>43</v>
      </c>
      <c r="J4022" s="12" t="n">
        <f aca="false">IF(G4022="Male",VLOOKUP(H4022,'Shoe size conversion table'!$B$6:$D$22,3),VLOOKUP(H4022,'Shoe size conversion table'!$J$6:$L$22,3))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MONTH(C4022:C18989)</f>
        <v>4</v>
      </c>
      <c r="O4022" s="8" t="n">
        <f aca="false">K4022*(1-L4022)</f>
        <v>161.1</v>
      </c>
    </row>
    <row r="4023" customFormat="false" ht="11.4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IF(G4023="Male",VLOOKUP(H4023,'Shoe size conversion table'!$B$6:$D$22,2),VLOOKUP(H4023,'Shoe size conversion table'!$J$6:$L$22,2))</f>
        <v>42-43</v>
      </c>
      <c r="J4023" s="12" t="n">
        <f aca="false">IF(G4023="Male",VLOOKUP(H4023,'Shoe size conversion table'!$B$6:$D$22,3),VLOOKUP(H4023,'Shoe size conversion table'!$J$6:$L$22,3))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MONTH(C4023:C18990)</f>
        <v>4</v>
      </c>
      <c r="O4023" s="8" t="n">
        <f aca="false">K4023*(1-L4023)</f>
        <v>152.1</v>
      </c>
    </row>
    <row r="4024" customFormat="false" ht="11.4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IF(G4024="Male",VLOOKUP(H4024,'Shoe size conversion table'!$B$6:$D$22,2),VLOOKUP(H4024,'Shoe size conversion table'!$J$6:$L$22,2))</f>
        <v>45</v>
      </c>
      <c r="J4024" s="12" t="n">
        <f aca="false">IF(G4024="Male",VLOOKUP(H4024,'Shoe size conversion table'!$B$6:$D$22,3),VLOOKUP(H4024,'Shoe size conversion table'!$J$6:$L$22,3))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MONTH(C4024:C18991)</f>
        <v>4</v>
      </c>
      <c r="O4024" s="8" t="n">
        <f aca="false">K4024*(1-L4024)</f>
        <v>169</v>
      </c>
    </row>
    <row r="4025" customFormat="false" ht="11.4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IF(G4025="Male",VLOOKUP(H4025,'Shoe size conversion table'!$B$6:$D$22,2),VLOOKUP(H4025,'Shoe size conversion table'!$J$6:$L$22,2))</f>
        <v>42-43</v>
      </c>
      <c r="J4025" s="12" t="n">
        <f aca="false">IF(G4025="Male",VLOOKUP(H4025,'Shoe size conversion table'!$B$6:$D$22,3),VLOOKUP(H4025,'Shoe size conversion table'!$J$6:$L$22,3))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MONTH(C4025:C18992)</f>
        <v>4</v>
      </c>
      <c r="O4025" s="8" t="n">
        <f aca="false">K4025*(1-L4025)</f>
        <v>69.5</v>
      </c>
    </row>
    <row r="4026" customFormat="false" ht="11.4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IF(G4026="Male",VLOOKUP(H4026,'Shoe size conversion table'!$B$6:$D$22,2),VLOOKUP(H4026,'Shoe size conversion table'!$J$6:$L$22,2))</f>
        <v>44</v>
      </c>
      <c r="J4026" s="12" t="n">
        <f aca="false">IF(G4026="Male",VLOOKUP(H4026,'Shoe size conversion table'!$B$6:$D$22,3),VLOOKUP(H4026,'Shoe size conversion table'!$J$6:$L$22,3))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MONTH(C4026:C18993)</f>
        <v>5</v>
      </c>
      <c r="O4026" s="8" t="n">
        <f aca="false">K4026*(1-L4026)</f>
        <v>169</v>
      </c>
    </row>
    <row r="4027" customFormat="false" ht="11.4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IF(G4027="Male",VLOOKUP(H4027,'Shoe size conversion table'!$B$6:$D$22,2),VLOOKUP(H4027,'Shoe size conversion table'!$J$6:$L$22,2))</f>
        <v>38-39</v>
      </c>
      <c r="J4027" s="12" t="n">
        <f aca="false">IF(G4027="Male",VLOOKUP(H4027,'Shoe size conversion table'!$B$6:$D$22,3),VLOOKUP(H4027,'Shoe size conversion table'!$J$6:$L$22,3))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MONTH(C4027:C18994)</f>
        <v>5</v>
      </c>
      <c r="O4027" s="8" t="n">
        <f aca="false">K4027*(1-L4027)</f>
        <v>139</v>
      </c>
    </row>
    <row r="4028" customFormat="false" ht="11.4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IF(G4028="Male",VLOOKUP(H4028,'Shoe size conversion table'!$B$6:$D$22,2),VLOOKUP(H4028,'Shoe size conversion table'!$J$6:$L$22,2))</f>
        <v>41</v>
      </c>
      <c r="J4028" s="12" t="n">
        <f aca="false">IF(G4028="Male",VLOOKUP(H4028,'Shoe size conversion table'!$B$6:$D$22,3),VLOOKUP(H4028,'Shoe size conversion table'!$J$6:$L$22,3))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MONTH(C4028:C18995)</f>
        <v>5</v>
      </c>
      <c r="O4028" s="8" t="n">
        <f aca="false">K4028*(1-L4028)</f>
        <v>90.3</v>
      </c>
    </row>
    <row r="4029" customFormat="false" ht="11.4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IF(G4029="Male",VLOOKUP(H4029,'Shoe size conversion table'!$B$6:$D$22,2),VLOOKUP(H4029,'Shoe size conversion table'!$J$6:$L$22,2))</f>
        <v>40-41</v>
      </c>
      <c r="J4029" s="12" t="n">
        <f aca="false">IF(G4029="Male",VLOOKUP(H4029,'Shoe size conversion table'!$B$6:$D$22,3),VLOOKUP(H4029,'Shoe size conversion table'!$J$6:$L$22,3))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MONTH(C4029:C18996)</f>
        <v>5</v>
      </c>
      <c r="O4029" s="8" t="n">
        <f aca="false">K4029*(1-L4029)</f>
        <v>189</v>
      </c>
    </row>
    <row r="4030" customFormat="false" ht="11.4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IF(G4030="Male",VLOOKUP(H4030,'Shoe size conversion table'!$B$6:$D$22,2),VLOOKUP(H4030,'Shoe size conversion table'!$J$6:$L$22,2))</f>
        <v>43-44</v>
      </c>
      <c r="J4030" s="12" t="n">
        <f aca="false">IF(G4030="Male",VLOOKUP(H4030,'Shoe size conversion table'!$B$6:$D$22,3),VLOOKUP(H4030,'Shoe size conversion table'!$J$6:$L$22,3))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MONTH(C4030:C18997)</f>
        <v>5</v>
      </c>
      <c r="O4030" s="8" t="n">
        <f aca="false">K4030*(1-L4030)</f>
        <v>159</v>
      </c>
    </row>
    <row r="4031" customFormat="false" ht="11.4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IF(G4031="Male",VLOOKUP(H4031,'Shoe size conversion table'!$B$6:$D$22,2),VLOOKUP(H4031,'Shoe size conversion table'!$J$6:$L$22,2))</f>
        <v>41-42</v>
      </c>
      <c r="J4031" s="12" t="n">
        <f aca="false">IF(G4031="Male",VLOOKUP(H4031,'Shoe size conversion table'!$B$6:$D$22,3),VLOOKUP(H4031,'Shoe size conversion table'!$J$6:$L$22,3))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MONTH(C4031:C18998)</f>
        <v>5</v>
      </c>
      <c r="O4031" s="8" t="n">
        <f aca="false">K4031*(1-L4031)</f>
        <v>179</v>
      </c>
    </row>
    <row r="4032" customFormat="false" ht="11.4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IF(G4032="Male",VLOOKUP(H4032,'Shoe size conversion table'!$B$6:$D$22,2),VLOOKUP(H4032,'Shoe size conversion table'!$J$6:$L$22,2))</f>
        <v>37</v>
      </c>
      <c r="J4032" s="12" t="n">
        <f aca="false">IF(G4032="Male",VLOOKUP(H4032,'Shoe size conversion table'!$B$6:$D$22,3),VLOOKUP(H4032,'Shoe size conversion table'!$J$6:$L$22,3))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MONTH(C4032:C18999)</f>
        <v>5</v>
      </c>
      <c r="O4032" s="8" t="n">
        <f aca="false">K4032*(1-L4032)</f>
        <v>129</v>
      </c>
    </row>
    <row r="4033" customFormat="false" ht="11.4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IF(G4033="Male",VLOOKUP(H4033,'Shoe size conversion table'!$B$6:$D$22,2),VLOOKUP(H4033,'Shoe size conversion table'!$J$6:$L$22,2))</f>
        <v>41</v>
      </c>
      <c r="J4033" s="12" t="n">
        <f aca="false">IF(G4033="Male",VLOOKUP(H4033,'Shoe size conversion table'!$B$6:$D$22,3),VLOOKUP(H4033,'Shoe size conversion table'!$J$6:$L$22,3))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MONTH(C4033:C19000)</f>
        <v>5</v>
      </c>
      <c r="O4033" s="8" t="n">
        <f aca="false">K4033*(1-L4033)</f>
        <v>170.1</v>
      </c>
    </row>
    <row r="4034" customFormat="false" ht="11.4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IF(G4034="Male",VLOOKUP(H4034,'Shoe size conversion table'!$B$6:$D$22,2),VLOOKUP(H4034,'Shoe size conversion table'!$J$6:$L$22,2))</f>
        <v>48</v>
      </c>
      <c r="J4034" s="12" t="n">
        <f aca="false">IF(G4034="Male",VLOOKUP(H4034,'Shoe size conversion table'!$B$6:$D$22,3),VLOOKUP(H4034,'Shoe size conversion table'!$J$6:$L$22,3))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MONTH(C4034:C19001)</f>
        <v>5</v>
      </c>
      <c r="O4034" s="8" t="n">
        <f aca="false">K4034*(1-L4034)</f>
        <v>94.5</v>
      </c>
    </row>
    <row r="4035" customFormat="false" ht="11.4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IF(G4035="Male",VLOOKUP(H4035,'Shoe size conversion table'!$B$6:$D$22,2),VLOOKUP(H4035,'Shoe size conversion table'!$J$6:$L$22,2))</f>
        <v>42-43</v>
      </c>
      <c r="J4035" s="12" t="n">
        <f aca="false">IF(G4035="Male",VLOOKUP(H4035,'Shoe size conversion table'!$B$6:$D$22,3),VLOOKUP(H4035,'Shoe size conversion table'!$J$6:$L$22,3))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MONTH(C4035:C19002)</f>
        <v>5</v>
      </c>
      <c r="O4035" s="8" t="n">
        <f aca="false">K4035*(1-L4035)</f>
        <v>129</v>
      </c>
    </row>
    <row r="4036" customFormat="false" ht="11.4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IF(G4036="Male",VLOOKUP(H4036,'Shoe size conversion table'!$B$6:$D$22,2),VLOOKUP(H4036,'Shoe size conversion table'!$J$6:$L$22,2))</f>
        <v>39</v>
      </c>
      <c r="J4036" s="12" t="n">
        <f aca="false">IF(G4036="Male",VLOOKUP(H4036,'Shoe size conversion table'!$B$6:$D$22,3),VLOOKUP(H4036,'Shoe size conversion table'!$J$6:$L$22,3))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MONTH(C4036:C19003)</f>
        <v>5</v>
      </c>
      <c r="O4036" s="8" t="n">
        <f aca="false">K4036*(1-L4036)</f>
        <v>135.2</v>
      </c>
    </row>
    <row r="4037" customFormat="false" ht="11.4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IF(G4037="Male",VLOOKUP(H4037,'Shoe size conversion table'!$B$6:$D$22,2),VLOOKUP(H4037,'Shoe size conversion table'!$J$6:$L$22,2))</f>
        <v>41</v>
      </c>
      <c r="J4037" s="12" t="n">
        <f aca="false">IF(G4037="Male",VLOOKUP(H4037,'Shoe size conversion table'!$B$6:$D$22,3),VLOOKUP(H4037,'Shoe size conversion table'!$J$6:$L$22,3))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MONTH(C4037:C19004)</f>
        <v>5</v>
      </c>
      <c r="O4037" s="8" t="n">
        <f aca="false">K4037*(1-L4037)</f>
        <v>129</v>
      </c>
    </row>
    <row r="4038" customFormat="false" ht="11.4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IF(G4038="Male",VLOOKUP(H4038,'Shoe size conversion table'!$B$6:$D$22,2),VLOOKUP(H4038,'Shoe size conversion table'!$J$6:$L$22,2))</f>
        <v>42-43</v>
      </c>
      <c r="J4038" s="12" t="n">
        <f aca="false">IF(G4038="Male",VLOOKUP(H4038,'Shoe size conversion table'!$B$6:$D$22,3),VLOOKUP(H4038,'Shoe size conversion table'!$J$6:$L$22,3))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MONTH(C4038:C19005)</f>
        <v>5</v>
      </c>
      <c r="O4038" s="8" t="n">
        <f aca="false">K4038*(1-L4038)</f>
        <v>149</v>
      </c>
    </row>
    <row r="4039" customFormat="false" ht="11.4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IF(G4039="Male",VLOOKUP(H4039,'Shoe size conversion table'!$B$6:$D$22,2),VLOOKUP(H4039,'Shoe size conversion table'!$J$6:$L$22,2))</f>
        <v>39-40</v>
      </c>
      <c r="J4039" s="12" t="n">
        <f aca="false">IF(G4039="Male",VLOOKUP(H4039,'Shoe size conversion table'!$B$6:$D$22,3),VLOOKUP(H4039,'Shoe size conversion table'!$J$6:$L$22,3))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MONTH(C4039:C19006)</f>
        <v>5</v>
      </c>
      <c r="O4039" s="8" t="n">
        <f aca="false">K4039*(1-L4039)</f>
        <v>179</v>
      </c>
    </row>
    <row r="4040" customFormat="false" ht="11.4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IF(G4040="Male",VLOOKUP(H4040,'Shoe size conversion table'!$B$6:$D$22,2),VLOOKUP(H4040,'Shoe size conversion table'!$J$6:$L$22,2))</f>
        <v>43-44</v>
      </c>
      <c r="J4040" s="12" t="n">
        <f aca="false">IF(G4040="Male",VLOOKUP(H4040,'Shoe size conversion table'!$B$6:$D$22,3),VLOOKUP(H4040,'Shoe size conversion table'!$J$6:$L$22,3))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MONTH(C4040:C19007)</f>
        <v>5</v>
      </c>
      <c r="O4040" s="8" t="n">
        <f aca="false">K4040*(1-L4040)</f>
        <v>149</v>
      </c>
    </row>
    <row r="4041" customFormat="false" ht="11.4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IF(G4041="Male",VLOOKUP(H4041,'Shoe size conversion table'!$B$6:$D$22,2),VLOOKUP(H4041,'Shoe size conversion table'!$J$6:$L$22,2))</f>
        <v>41-42</v>
      </c>
      <c r="J4041" s="12" t="n">
        <f aca="false">IF(G4041="Male",VLOOKUP(H4041,'Shoe size conversion table'!$B$6:$D$22,3),VLOOKUP(H4041,'Shoe size conversion table'!$J$6:$L$22,3))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MONTH(C4041:C19008)</f>
        <v>5</v>
      </c>
      <c r="O4041" s="8" t="n">
        <f aca="false">K4041*(1-L4041)</f>
        <v>179</v>
      </c>
    </row>
    <row r="4042" customFormat="false" ht="11.4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IF(G4042="Male",VLOOKUP(H4042,'Shoe size conversion table'!$B$6:$D$22,2),VLOOKUP(H4042,'Shoe size conversion table'!$J$6:$L$22,2))</f>
        <v>39</v>
      </c>
      <c r="J4042" s="12" t="n">
        <f aca="false">IF(G4042="Male",VLOOKUP(H4042,'Shoe size conversion table'!$B$6:$D$22,3),VLOOKUP(H4042,'Shoe size conversion table'!$J$6:$L$22,3))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MONTH(C4042:C19009)</f>
        <v>5</v>
      </c>
      <c r="O4042" s="8" t="n">
        <f aca="false">K4042*(1-L4042)</f>
        <v>179</v>
      </c>
    </row>
    <row r="4043" customFormat="false" ht="11.4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IF(G4043="Male",VLOOKUP(H4043,'Shoe size conversion table'!$B$6:$D$22,2),VLOOKUP(H4043,'Shoe size conversion table'!$J$6:$L$22,2))</f>
        <v>42-43</v>
      </c>
      <c r="J4043" s="12" t="n">
        <f aca="false">IF(G4043="Male",VLOOKUP(H4043,'Shoe size conversion table'!$B$6:$D$22,3),VLOOKUP(H4043,'Shoe size conversion table'!$J$6:$L$22,3))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MONTH(C4043:C19010)</f>
        <v>5</v>
      </c>
      <c r="O4043" s="8" t="n">
        <f aca="false">K4043*(1-L4043)</f>
        <v>159</v>
      </c>
    </row>
    <row r="4044" customFormat="false" ht="11.4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IF(G4044="Male",VLOOKUP(H4044,'Shoe size conversion table'!$B$6:$D$22,2),VLOOKUP(H4044,'Shoe size conversion table'!$J$6:$L$22,2))</f>
        <v>42</v>
      </c>
      <c r="J4044" s="12" t="n">
        <f aca="false">IF(G4044="Male",VLOOKUP(H4044,'Shoe size conversion table'!$B$6:$D$22,3),VLOOKUP(H4044,'Shoe size conversion table'!$J$6:$L$22,3))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MONTH(C4044:C19011)</f>
        <v>5</v>
      </c>
      <c r="O4044" s="8" t="n">
        <f aca="false">K4044*(1-L4044)</f>
        <v>149</v>
      </c>
    </row>
    <row r="4045" customFormat="false" ht="11.4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IF(G4045="Male",VLOOKUP(H4045,'Shoe size conversion table'!$B$6:$D$22,2),VLOOKUP(H4045,'Shoe size conversion table'!$J$6:$L$22,2))</f>
        <v>42-43</v>
      </c>
      <c r="J4045" s="12" t="n">
        <f aca="false">IF(G4045="Male",VLOOKUP(H4045,'Shoe size conversion table'!$B$6:$D$22,3),VLOOKUP(H4045,'Shoe size conversion table'!$J$6:$L$22,3))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MONTH(C4045:C19012)</f>
        <v>5</v>
      </c>
      <c r="O4045" s="8" t="n">
        <f aca="false">K4045*(1-L4045)</f>
        <v>104.3</v>
      </c>
    </row>
    <row r="4046" customFormat="false" ht="11.4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IF(G4046="Male",VLOOKUP(H4046,'Shoe size conversion table'!$B$6:$D$22,2),VLOOKUP(H4046,'Shoe size conversion table'!$J$6:$L$22,2))</f>
        <v>48</v>
      </c>
      <c r="J4046" s="12" t="n">
        <f aca="false">IF(G4046="Male",VLOOKUP(H4046,'Shoe size conversion table'!$B$6:$D$22,3),VLOOKUP(H4046,'Shoe size conversion table'!$J$6:$L$22,3))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MONTH(C4046:C19013)</f>
        <v>5</v>
      </c>
      <c r="O4046" s="8" t="n">
        <f aca="false">K4046*(1-L4046)</f>
        <v>161.1</v>
      </c>
    </row>
    <row r="4047" customFormat="false" ht="11.4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IF(G4047="Male",VLOOKUP(H4047,'Shoe size conversion table'!$B$6:$D$22,2),VLOOKUP(H4047,'Shoe size conversion table'!$J$6:$L$22,2))</f>
        <v>36-37</v>
      </c>
      <c r="J4047" s="12" t="n">
        <f aca="false">IF(G4047="Male",VLOOKUP(H4047,'Shoe size conversion table'!$B$6:$D$22,3),VLOOKUP(H4047,'Shoe size conversion table'!$J$6:$L$22,3))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MONTH(C4047:C19014)</f>
        <v>5</v>
      </c>
      <c r="O4047" s="8" t="n">
        <f aca="false">K4047*(1-L4047)</f>
        <v>94.5</v>
      </c>
    </row>
    <row r="4048" customFormat="false" ht="11.4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IF(G4048="Male",VLOOKUP(H4048,'Shoe size conversion table'!$B$6:$D$22,2),VLOOKUP(H4048,'Shoe size conversion table'!$J$6:$L$22,2))</f>
        <v>46</v>
      </c>
      <c r="J4048" s="12" t="n">
        <f aca="false">IF(G4048="Male",VLOOKUP(H4048,'Shoe size conversion table'!$B$6:$D$22,3),VLOOKUP(H4048,'Shoe size conversion table'!$J$6:$L$22,3))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MONTH(C4048:C19015)</f>
        <v>5</v>
      </c>
      <c r="O4048" s="8" t="n">
        <f aca="false">K4048*(1-L4048)</f>
        <v>159</v>
      </c>
    </row>
    <row r="4049" customFormat="false" ht="11.4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IF(G4049="Male",VLOOKUP(H4049,'Shoe size conversion table'!$B$6:$D$22,2),VLOOKUP(H4049,'Shoe size conversion table'!$J$6:$L$22,2))</f>
        <v>43-44</v>
      </c>
      <c r="J4049" s="12" t="n">
        <f aca="false">IF(G4049="Male",VLOOKUP(H4049,'Shoe size conversion table'!$B$6:$D$22,3),VLOOKUP(H4049,'Shoe size conversion table'!$J$6:$L$22,3))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MONTH(C4049:C19016)</f>
        <v>5</v>
      </c>
      <c r="O4049" s="8" t="n">
        <f aca="false">K4049*(1-L4049)</f>
        <v>159.2</v>
      </c>
    </row>
    <row r="4050" customFormat="false" ht="11.4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IF(G4050="Male",VLOOKUP(H4050,'Shoe size conversion table'!$B$6:$D$22,2),VLOOKUP(H4050,'Shoe size conversion table'!$J$6:$L$22,2))</f>
        <v>40</v>
      </c>
      <c r="J4050" s="12" t="n">
        <f aca="false">IF(G4050="Male",VLOOKUP(H4050,'Shoe size conversion table'!$B$6:$D$22,3),VLOOKUP(H4050,'Shoe size conversion table'!$J$6:$L$22,3))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MONTH(C4050:C19017)</f>
        <v>5</v>
      </c>
      <c r="O4050" s="8" t="n">
        <f aca="false">K4050*(1-L4050)</f>
        <v>139</v>
      </c>
    </row>
    <row r="4051" customFormat="false" ht="11.4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IF(G4051="Male",VLOOKUP(H4051,'Shoe size conversion table'!$B$6:$D$22,2),VLOOKUP(H4051,'Shoe size conversion table'!$J$6:$L$22,2))</f>
        <v>39</v>
      </c>
      <c r="J4051" s="12" t="n">
        <f aca="false">IF(G4051="Male",VLOOKUP(H4051,'Shoe size conversion table'!$B$6:$D$22,3),VLOOKUP(H4051,'Shoe size conversion table'!$J$6:$L$22,3))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MONTH(C4051:C19018)</f>
        <v>5</v>
      </c>
      <c r="O4051" s="8" t="n">
        <f aca="false">K4051*(1-L4051)</f>
        <v>152.1</v>
      </c>
    </row>
    <row r="4052" customFormat="false" ht="11.4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IF(G4052="Male",VLOOKUP(H4052,'Shoe size conversion table'!$B$6:$D$22,2),VLOOKUP(H4052,'Shoe size conversion table'!$J$6:$L$22,2))</f>
        <v>40</v>
      </c>
      <c r="J4052" s="12" t="n">
        <f aca="false">IF(G4052="Male",VLOOKUP(H4052,'Shoe size conversion table'!$B$6:$D$22,3),VLOOKUP(H4052,'Shoe size conversion table'!$J$6:$L$22,3))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MONTH(C4052:C19019)</f>
        <v>5</v>
      </c>
      <c r="O4052" s="8" t="n">
        <f aca="false">K4052*(1-L4052)</f>
        <v>132.3</v>
      </c>
    </row>
    <row r="4053" customFormat="false" ht="11.4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IF(G4053="Male",VLOOKUP(H4053,'Shoe size conversion table'!$B$6:$D$22,2),VLOOKUP(H4053,'Shoe size conversion table'!$J$6:$L$22,2))</f>
        <v>42</v>
      </c>
      <c r="J4053" s="12" t="n">
        <f aca="false">IF(G4053="Male",VLOOKUP(H4053,'Shoe size conversion table'!$B$6:$D$22,3),VLOOKUP(H4053,'Shoe size conversion table'!$J$6:$L$22,3))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MONTH(C4053:C19020)</f>
        <v>5</v>
      </c>
      <c r="O4053" s="8" t="n">
        <f aca="false">K4053*(1-L4053)</f>
        <v>97.3</v>
      </c>
    </row>
    <row r="4054" customFormat="false" ht="11.4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IF(G4054="Male",VLOOKUP(H4054,'Shoe size conversion table'!$B$6:$D$22,2),VLOOKUP(H4054,'Shoe size conversion table'!$J$6:$L$22,2))</f>
        <v>39</v>
      </c>
      <c r="J4054" s="12" t="n">
        <f aca="false">IF(G4054="Male",VLOOKUP(H4054,'Shoe size conversion table'!$B$6:$D$22,3),VLOOKUP(H4054,'Shoe size conversion table'!$J$6:$L$22,3))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MONTH(C4054:C19021)</f>
        <v>5</v>
      </c>
      <c r="O4054" s="8" t="n">
        <f aca="false">K4054*(1-L4054)</f>
        <v>159</v>
      </c>
    </row>
    <row r="4055" customFormat="false" ht="11.4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IF(G4055="Male",VLOOKUP(H4055,'Shoe size conversion table'!$B$6:$D$22,2),VLOOKUP(H4055,'Shoe size conversion table'!$J$6:$L$22,2))</f>
        <v>43-44</v>
      </c>
      <c r="J4055" s="12" t="n">
        <f aca="false">IF(G4055="Male",VLOOKUP(H4055,'Shoe size conversion table'!$B$6:$D$22,3),VLOOKUP(H4055,'Shoe size conversion table'!$J$6:$L$22,3))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MONTH(C4055:C19022)</f>
        <v>5</v>
      </c>
      <c r="O4055" s="8" t="n">
        <f aca="false">K4055*(1-L4055)</f>
        <v>199</v>
      </c>
    </row>
    <row r="4056" customFormat="false" ht="11.4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IF(G4056="Male",VLOOKUP(H4056,'Shoe size conversion table'!$B$6:$D$22,2),VLOOKUP(H4056,'Shoe size conversion table'!$J$6:$L$22,2))</f>
        <v>42-43</v>
      </c>
      <c r="J4056" s="12" t="n">
        <f aca="false">IF(G4056="Male",VLOOKUP(H4056,'Shoe size conversion table'!$B$6:$D$22,3),VLOOKUP(H4056,'Shoe size conversion table'!$J$6:$L$22,3))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MONTH(C4056:C19023)</f>
        <v>5</v>
      </c>
      <c r="O4056" s="8" t="n">
        <f aca="false">K4056*(1-L4056)</f>
        <v>129</v>
      </c>
    </row>
    <row r="4057" customFormat="false" ht="11.4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IF(G4057="Male",VLOOKUP(H4057,'Shoe size conversion table'!$B$6:$D$22,2),VLOOKUP(H4057,'Shoe size conversion table'!$J$6:$L$22,2))</f>
        <v>42-43</v>
      </c>
      <c r="J4057" s="12" t="n">
        <f aca="false">IF(G4057="Male",VLOOKUP(H4057,'Shoe size conversion table'!$B$6:$D$22,3),VLOOKUP(H4057,'Shoe size conversion table'!$J$6:$L$22,3))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MONTH(C4057:C19024)</f>
        <v>5</v>
      </c>
      <c r="O4057" s="8" t="n">
        <f aca="false">K4057*(1-L4057)</f>
        <v>159</v>
      </c>
    </row>
    <row r="4058" customFormat="false" ht="11.4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IF(G4058="Male",VLOOKUP(H4058,'Shoe size conversion table'!$B$6:$D$22,2),VLOOKUP(H4058,'Shoe size conversion table'!$J$6:$L$22,2))</f>
        <v>39</v>
      </c>
      <c r="J4058" s="12" t="n">
        <f aca="false">IF(G4058="Male",VLOOKUP(H4058,'Shoe size conversion table'!$B$6:$D$22,3),VLOOKUP(H4058,'Shoe size conversion table'!$J$6:$L$22,3))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MONTH(C4058:C19025)</f>
        <v>5</v>
      </c>
      <c r="O4058" s="8" t="n">
        <f aca="false">K4058*(1-L4058)</f>
        <v>151.2</v>
      </c>
    </row>
    <row r="4059" customFormat="false" ht="11.4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IF(G4059="Male",VLOOKUP(H4059,'Shoe size conversion table'!$B$6:$D$22,2),VLOOKUP(H4059,'Shoe size conversion table'!$J$6:$L$22,2))</f>
        <v>42-43</v>
      </c>
      <c r="J4059" s="12" t="n">
        <f aca="false">IF(G4059="Male",VLOOKUP(H4059,'Shoe size conversion table'!$B$6:$D$22,3),VLOOKUP(H4059,'Shoe size conversion table'!$J$6:$L$22,3))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MONTH(C4059:C19026)</f>
        <v>5</v>
      </c>
      <c r="O4059" s="8" t="n">
        <f aca="false">K4059*(1-L4059)</f>
        <v>149</v>
      </c>
    </row>
    <row r="4060" customFormat="false" ht="11.4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IF(G4060="Male",VLOOKUP(H4060,'Shoe size conversion table'!$B$6:$D$22,2),VLOOKUP(H4060,'Shoe size conversion table'!$J$6:$L$22,2))</f>
        <v>42-43</v>
      </c>
      <c r="J4060" s="12" t="n">
        <f aca="false">IF(G4060="Male",VLOOKUP(H4060,'Shoe size conversion table'!$B$6:$D$22,3),VLOOKUP(H4060,'Shoe size conversion table'!$J$6:$L$22,3))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MONTH(C4060:C19027)</f>
        <v>5</v>
      </c>
      <c r="O4060" s="8" t="n">
        <f aca="false">K4060*(1-L4060)</f>
        <v>129</v>
      </c>
    </row>
    <row r="4061" customFormat="false" ht="11.4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IF(G4061="Male",VLOOKUP(H4061,'Shoe size conversion table'!$B$6:$D$22,2),VLOOKUP(H4061,'Shoe size conversion table'!$J$6:$L$22,2))</f>
        <v>42-43</v>
      </c>
      <c r="J4061" s="12" t="n">
        <f aca="false">IF(G4061="Male",VLOOKUP(H4061,'Shoe size conversion table'!$B$6:$D$22,3),VLOOKUP(H4061,'Shoe size conversion table'!$J$6:$L$22,3))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MONTH(C4061:C19028)</f>
        <v>5</v>
      </c>
      <c r="O4061" s="8" t="n">
        <f aca="false">K4061*(1-L4061)</f>
        <v>119.2</v>
      </c>
    </row>
    <row r="4062" customFormat="false" ht="11.4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IF(G4062="Male",VLOOKUP(H4062,'Shoe size conversion table'!$B$6:$D$22,2),VLOOKUP(H4062,'Shoe size conversion table'!$J$6:$L$22,2))</f>
        <v>39</v>
      </c>
      <c r="J4062" s="12" t="n">
        <f aca="false">IF(G4062="Male",VLOOKUP(H4062,'Shoe size conversion table'!$B$6:$D$22,3),VLOOKUP(H4062,'Shoe size conversion table'!$J$6:$L$22,3))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MONTH(C4062:C19029)</f>
        <v>5</v>
      </c>
      <c r="O4062" s="8" t="n">
        <f aca="false">K4062*(1-L4062)</f>
        <v>103.2</v>
      </c>
    </row>
    <row r="4063" customFormat="false" ht="11.4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IF(G4063="Male",VLOOKUP(H4063,'Shoe size conversion table'!$B$6:$D$22,2),VLOOKUP(H4063,'Shoe size conversion table'!$J$6:$L$22,2))</f>
        <v>44</v>
      </c>
      <c r="J4063" s="12" t="n">
        <f aca="false">IF(G4063="Male",VLOOKUP(H4063,'Shoe size conversion table'!$B$6:$D$22,3),VLOOKUP(H4063,'Shoe size conversion table'!$J$6:$L$22,3))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MONTH(C4063:C19030)</f>
        <v>5</v>
      </c>
      <c r="O4063" s="8" t="n">
        <f aca="false">K4063*(1-L4063)</f>
        <v>189</v>
      </c>
    </row>
    <row r="4064" customFormat="false" ht="11.4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IF(G4064="Male",VLOOKUP(H4064,'Shoe size conversion table'!$B$6:$D$22,2),VLOOKUP(H4064,'Shoe size conversion table'!$J$6:$L$22,2))</f>
        <v>38-39</v>
      </c>
      <c r="J4064" s="12" t="n">
        <f aca="false">IF(G4064="Male",VLOOKUP(H4064,'Shoe size conversion table'!$B$6:$D$22,3),VLOOKUP(H4064,'Shoe size conversion table'!$J$6:$L$22,3))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MONTH(C4064:C19031)</f>
        <v>5</v>
      </c>
      <c r="O4064" s="8" t="n">
        <f aca="false">K4064*(1-L4064)</f>
        <v>159</v>
      </c>
    </row>
    <row r="4065" customFormat="false" ht="11.4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IF(G4065="Male",VLOOKUP(H4065,'Shoe size conversion table'!$B$6:$D$22,2),VLOOKUP(H4065,'Shoe size conversion table'!$J$6:$L$22,2))</f>
        <v>41</v>
      </c>
      <c r="J4065" s="12" t="n">
        <f aca="false">IF(G4065="Male",VLOOKUP(H4065,'Shoe size conversion table'!$B$6:$D$22,3),VLOOKUP(H4065,'Shoe size conversion table'!$J$6:$L$22,3))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MONTH(C4065:C19032)</f>
        <v>5</v>
      </c>
      <c r="O4065" s="8" t="n">
        <f aca="false">K4065*(1-L4065)</f>
        <v>169</v>
      </c>
    </row>
    <row r="4066" customFormat="false" ht="11.4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IF(G4066="Male",VLOOKUP(H4066,'Shoe size conversion table'!$B$6:$D$22,2),VLOOKUP(H4066,'Shoe size conversion table'!$J$6:$L$22,2))</f>
        <v>39</v>
      </c>
      <c r="J4066" s="12" t="n">
        <f aca="false">IF(G4066="Male",VLOOKUP(H4066,'Shoe size conversion table'!$B$6:$D$22,3),VLOOKUP(H4066,'Shoe size conversion table'!$J$6:$L$22,3))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MONTH(C4066:C19033)</f>
        <v>5</v>
      </c>
      <c r="O4066" s="8" t="n">
        <f aca="false">K4066*(1-L4066)</f>
        <v>159.2</v>
      </c>
    </row>
    <row r="4067" customFormat="false" ht="11.4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IF(G4067="Male",VLOOKUP(H4067,'Shoe size conversion table'!$B$6:$D$22,2),VLOOKUP(H4067,'Shoe size conversion table'!$J$6:$L$22,2))</f>
        <v>42</v>
      </c>
      <c r="J4067" s="12" t="n">
        <f aca="false">IF(G4067="Male",VLOOKUP(H4067,'Shoe size conversion table'!$B$6:$D$22,3),VLOOKUP(H4067,'Shoe size conversion table'!$J$6:$L$22,3))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MONTH(C4067:C19034)</f>
        <v>5</v>
      </c>
      <c r="O4067" s="8" t="n">
        <f aca="false">K4067*(1-L4067)</f>
        <v>118.3</v>
      </c>
    </row>
    <row r="4068" customFormat="false" ht="11.4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IF(G4068="Male",VLOOKUP(H4068,'Shoe size conversion table'!$B$6:$D$22,2),VLOOKUP(H4068,'Shoe size conversion table'!$J$6:$L$22,2))</f>
        <v>44-45</v>
      </c>
      <c r="J4068" s="12" t="n">
        <f aca="false">IF(G4068="Male",VLOOKUP(H4068,'Shoe size conversion table'!$B$6:$D$22,3),VLOOKUP(H4068,'Shoe size conversion table'!$J$6:$L$22,3))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MONTH(C4068:C19035)</f>
        <v>5</v>
      </c>
      <c r="O4068" s="8" t="n">
        <f aca="false">K4068*(1-L4068)</f>
        <v>139.3</v>
      </c>
    </row>
    <row r="4069" customFormat="false" ht="11.4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IF(G4069="Male",VLOOKUP(H4069,'Shoe size conversion table'!$B$6:$D$22,2),VLOOKUP(H4069,'Shoe size conversion table'!$J$6:$L$22,2))</f>
        <v>38-39</v>
      </c>
      <c r="J4069" s="12" t="n">
        <f aca="false">IF(G4069="Male",VLOOKUP(H4069,'Shoe size conversion table'!$B$6:$D$22,3),VLOOKUP(H4069,'Shoe size conversion table'!$J$6:$L$22,3))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MONTH(C4069:C19036)</f>
        <v>5</v>
      </c>
      <c r="O4069" s="8" t="n">
        <f aca="false">K4069*(1-L4069)</f>
        <v>125.3</v>
      </c>
    </row>
    <row r="4070" customFormat="false" ht="11.4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IF(G4070="Male",VLOOKUP(H4070,'Shoe size conversion table'!$B$6:$D$22,2),VLOOKUP(H4070,'Shoe size conversion table'!$J$6:$L$22,2))</f>
        <v>38-39</v>
      </c>
      <c r="J4070" s="12" t="n">
        <f aca="false">IF(G4070="Male",VLOOKUP(H4070,'Shoe size conversion table'!$B$6:$D$22,3),VLOOKUP(H4070,'Shoe size conversion table'!$J$6:$L$22,3))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MONTH(C4070:C19037)</f>
        <v>5</v>
      </c>
      <c r="O4070" s="8" t="n">
        <f aca="false">K4070*(1-L4070)</f>
        <v>189</v>
      </c>
    </row>
    <row r="4071" customFormat="false" ht="11.4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IF(G4071="Male",VLOOKUP(H4071,'Shoe size conversion table'!$B$6:$D$22,2),VLOOKUP(H4071,'Shoe size conversion table'!$J$6:$L$22,2))</f>
        <v>39</v>
      </c>
      <c r="J4071" s="12" t="n">
        <f aca="false">IF(G4071="Male",VLOOKUP(H4071,'Shoe size conversion table'!$B$6:$D$22,3),VLOOKUP(H4071,'Shoe size conversion table'!$J$6:$L$22,3))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MONTH(C4071:C19038)</f>
        <v>5</v>
      </c>
      <c r="O4071" s="8" t="n">
        <f aca="false">K4071*(1-L4071)</f>
        <v>90.3</v>
      </c>
    </row>
    <row r="4072" customFormat="false" ht="11.4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IF(G4072="Male",VLOOKUP(H4072,'Shoe size conversion table'!$B$6:$D$22,2),VLOOKUP(H4072,'Shoe size conversion table'!$J$6:$L$22,2))</f>
        <v>39</v>
      </c>
      <c r="J4072" s="12" t="n">
        <f aca="false">IF(G4072="Male",VLOOKUP(H4072,'Shoe size conversion table'!$B$6:$D$22,3),VLOOKUP(H4072,'Shoe size conversion table'!$J$6:$L$22,3))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MONTH(C4072:C19039)</f>
        <v>5</v>
      </c>
      <c r="O4072" s="8" t="n">
        <f aca="false">K4072*(1-L4072)</f>
        <v>97.3</v>
      </c>
    </row>
    <row r="4073" customFormat="false" ht="11.4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IF(G4073="Male",VLOOKUP(H4073,'Shoe size conversion table'!$B$6:$D$22,2),VLOOKUP(H4073,'Shoe size conversion table'!$J$6:$L$22,2))</f>
        <v>39</v>
      </c>
      <c r="J4073" s="12" t="n">
        <f aca="false">IF(G4073="Male",VLOOKUP(H4073,'Shoe size conversion table'!$B$6:$D$22,3),VLOOKUP(H4073,'Shoe size conversion table'!$J$6:$L$22,3))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MONTH(C4073:C19040)</f>
        <v>5</v>
      </c>
      <c r="O4073" s="8" t="n">
        <f aca="false">K4073*(1-L4073)</f>
        <v>170.1</v>
      </c>
    </row>
    <row r="4074" customFormat="false" ht="11.4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IF(G4074="Male",VLOOKUP(H4074,'Shoe size conversion table'!$B$6:$D$22,2),VLOOKUP(H4074,'Shoe size conversion table'!$J$6:$L$22,2))</f>
        <v>38-39</v>
      </c>
      <c r="J4074" s="12" t="n">
        <f aca="false">IF(G4074="Male",VLOOKUP(H4074,'Shoe size conversion table'!$B$6:$D$22,3),VLOOKUP(H4074,'Shoe size conversion table'!$J$6:$L$22,3))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MONTH(C4074:C19041)</f>
        <v>5</v>
      </c>
      <c r="O4074" s="8" t="n">
        <f aca="false">K4074*(1-L4074)</f>
        <v>129</v>
      </c>
    </row>
    <row r="4075" customFormat="false" ht="11.4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IF(G4075="Male",VLOOKUP(H4075,'Shoe size conversion table'!$B$6:$D$22,2),VLOOKUP(H4075,'Shoe size conversion table'!$J$6:$L$22,2))</f>
        <v>38</v>
      </c>
      <c r="J4075" s="12" t="n">
        <f aca="false">IF(G4075="Male",VLOOKUP(H4075,'Shoe size conversion table'!$B$6:$D$22,3),VLOOKUP(H4075,'Shoe size conversion table'!$J$6:$L$22,3))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MONTH(C4075:C19042)</f>
        <v>5</v>
      </c>
      <c r="O4075" s="8" t="n">
        <f aca="false">K4075*(1-L4075)</f>
        <v>152.1</v>
      </c>
    </row>
    <row r="4076" customFormat="false" ht="11.4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IF(G4076="Male",VLOOKUP(H4076,'Shoe size conversion table'!$B$6:$D$22,2),VLOOKUP(H4076,'Shoe size conversion table'!$J$6:$L$22,2))</f>
        <v>41-42</v>
      </c>
      <c r="J4076" s="12" t="n">
        <f aca="false">IF(G4076="Male",VLOOKUP(H4076,'Shoe size conversion table'!$B$6:$D$22,3),VLOOKUP(H4076,'Shoe size conversion table'!$J$6:$L$22,3))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MONTH(C4076:C19043)</f>
        <v>5</v>
      </c>
      <c r="O4076" s="8" t="n">
        <f aca="false">K4076*(1-L4076)</f>
        <v>199</v>
      </c>
    </row>
    <row r="4077" customFormat="false" ht="11.4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IF(G4077="Male",VLOOKUP(H4077,'Shoe size conversion table'!$B$6:$D$22,2),VLOOKUP(H4077,'Shoe size conversion table'!$J$6:$L$22,2))</f>
        <v>39</v>
      </c>
      <c r="J4077" s="12" t="n">
        <f aca="false">IF(G4077="Male",VLOOKUP(H4077,'Shoe size conversion table'!$B$6:$D$22,3),VLOOKUP(H4077,'Shoe size conversion table'!$J$6:$L$22,3))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MONTH(C4077:C19044)</f>
        <v>5</v>
      </c>
      <c r="O4077" s="8" t="n">
        <f aca="false">K4077*(1-L4077)</f>
        <v>170.1</v>
      </c>
    </row>
    <row r="4078" customFormat="false" ht="11.4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IF(G4078="Male",VLOOKUP(H4078,'Shoe size conversion table'!$B$6:$D$22,2),VLOOKUP(H4078,'Shoe size conversion table'!$J$6:$L$22,2))</f>
        <v>42</v>
      </c>
      <c r="J4078" s="12" t="n">
        <f aca="false">IF(G4078="Male",VLOOKUP(H4078,'Shoe size conversion table'!$B$6:$D$22,3),VLOOKUP(H4078,'Shoe size conversion table'!$J$6:$L$22,3))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MONTH(C4078:C19045)</f>
        <v>5</v>
      </c>
      <c r="O4078" s="8" t="n">
        <f aca="false">K4078*(1-L4078)</f>
        <v>97.3</v>
      </c>
    </row>
    <row r="4079" customFormat="false" ht="11.4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IF(G4079="Male",VLOOKUP(H4079,'Shoe size conversion table'!$B$6:$D$22,2),VLOOKUP(H4079,'Shoe size conversion table'!$J$6:$L$22,2))</f>
        <v>39</v>
      </c>
      <c r="J4079" s="12" t="n">
        <f aca="false">IF(G4079="Male",VLOOKUP(H4079,'Shoe size conversion table'!$B$6:$D$22,3),VLOOKUP(H4079,'Shoe size conversion table'!$J$6:$L$22,3))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MONTH(C4079:C19046)</f>
        <v>5</v>
      </c>
      <c r="O4079" s="8" t="n">
        <f aca="false">K4079*(1-L4079)</f>
        <v>139</v>
      </c>
    </row>
    <row r="4080" customFormat="false" ht="11.4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IF(G4080="Male",VLOOKUP(H4080,'Shoe size conversion table'!$B$6:$D$22,2),VLOOKUP(H4080,'Shoe size conversion table'!$J$6:$L$22,2))</f>
        <v>38-39</v>
      </c>
      <c r="J4080" s="12" t="n">
        <f aca="false">IF(G4080="Male",VLOOKUP(H4080,'Shoe size conversion table'!$B$6:$D$22,3),VLOOKUP(H4080,'Shoe size conversion table'!$J$6:$L$22,3))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MONTH(C4080:C19047)</f>
        <v>5</v>
      </c>
      <c r="O4080" s="8" t="n">
        <f aca="false">K4080*(1-L4080)</f>
        <v>116.1</v>
      </c>
    </row>
    <row r="4081" customFormat="false" ht="11.4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IF(G4081="Male",VLOOKUP(H4081,'Shoe size conversion table'!$B$6:$D$22,2),VLOOKUP(H4081,'Shoe size conversion table'!$J$6:$L$22,2))</f>
        <v>43-44</v>
      </c>
      <c r="J4081" s="12" t="n">
        <f aca="false">IF(G4081="Male",VLOOKUP(H4081,'Shoe size conversion table'!$B$6:$D$22,3),VLOOKUP(H4081,'Shoe size conversion table'!$J$6:$L$22,3))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MONTH(C4081:C19048)</f>
        <v>5</v>
      </c>
      <c r="O4081" s="8" t="n">
        <f aca="false">K4081*(1-L4081)</f>
        <v>179.1</v>
      </c>
    </row>
    <row r="4082" customFormat="false" ht="11.4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IF(G4082="Male",VLOOKUP(H4082,'Shoe size conversion table'!$B$6:$D$22,2),VLOOKUP(H4082,'Shoe size conversion table'!$J$6:$L$22,2))</f>
        <v>43</v>
      </c>
      <c r="J4082" s="12" t="n">
        <f aca="false">IF(G4082="Male",VLOOKUP(H4082,'Shoe size conversion table'!$B$6:$D$22,3),VLOOKUP(H4082,'Shoe size conversion table'!$J$6:$L$22,3))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MONTH(C4082:C19049)</f>
        <v>5</v>
      </c>
      <c r="O4082" s="8" t="n">
        <f aca="false">K4082*(1-L4082)</f>
        <v>119.2</v>
      </c>
    </row>
    <row r="4083" customFormat="false" ht="11.4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IF(G4083="Male",VLOOKUP(H4083,'Shoe size conversion table'!$B$6:$D$22,2),VLOOKUP(H4083,'Shoe size conversion table'!$J$6:$L$22,2))</f>
        <v>42-43</v>
      </c>
      <c r="J4083" s="12" t="n">
        <f aca="false">IF(G4083="Male",VLOOKUP(H4083,'Shoe size conversion table'!$B$6:$D$22,3),VLOOKUP(H4083,'Shoe size conversion table'!$J$6:$L$22,3))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MONTH(C4083:C19050)</f>
        <v>5</v>
      </c>
      <c r="O4083" s="8" t="n">
        <f aca="false">K4083*(1-L4083)</f>
        <v>139</v>
      </c>
    </row>
    <row r="4084" customFormat="false" ht="11.4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IF(G4084="Male",VLOOKUP(H4084,'Shoe size conversion table'!$B$6:$D$22,2),VLOOKUP(H4084,'Shoe size conversion table'!$J$6:$L$22,2))</f>
        <v>38-39</v>
      </c>
      <c r="J4084" s="12" t="n">
        <f aca="false">IF(G4084="Male",VLOOKUP(H4084,'Shoe size conversion table'!$B$6:$D$22,3),VLOOKUP(H4084,'Shoe size conversion table'!$J$6:$L$22,3))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MONTH(C4084:C19051)</f>
        <v>5</v>
      </c>
      <c r="O4084" s="8" t="n">
        <f aca="false">K4084*(1-L4084)</f>
        <v>103.2</v>
      </c>
    </row>
    <row r="4085" customFormat="false" ht="11.4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IF(G4085="Male",VLOOKUP(H4085,'Shoe size conversion table'!$B$6:$D$22,2),VLOOKUP(H4085,'Shoe size conversion table'!$J$6:$L$22,2))</f>
        <v>38-39</v>
      </c>
      <c r="J4085" s="12" t="n">
        <f aca="false">IF(G4085="Male",VLOOKUP(H4085,'Shoe size conversion table'!$B$6:$D$22,3),VLOOKUP(H4085,'Shoe size conversion table'!$J$6:$L$22,3))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MONTH(C4085:C19052)</f>
        <v>5</v>
      </c>
      <c r="O4085" s="8" t="n">
        <f aca="false">K4085*(1-L4085)</f>
        <v>89.5</v>
      </c>
    </row>
    <row r="4086" customFormat="false" ht="11.4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IF(G4086="Male",VLOOKUP(H4086,'Shoe size conversion table'!$B$6:$D$22,2),VLOOKUP(H4086,'Shoe size conversion table'!$J$6:$L$22,2))</f>
        <v>40</v>
      </c>
      <c r="J4086" s="12" t="n">
        <f aca="false">IF(G4086="Male",VLOOKUP(H4086,'Shoe size conversion table'!$B$6:$D$22,3),VLOOKUP(H4086,'Shoe size conversion table'!$J$6:$L$22,3))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MONTH(C4086:C19053)</f>
        <v>5</v>
      </c>
      <c r="O4086" s="8" t="n">
        <f aca="false">K4086*(1-L4086)</f>
        <v>189</v>
      </c>
    </row>
    <row r="4087" customFormat="false" ht="11.4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IF(G4087="Male",VLOOKUP(H4087,'Shoe size conversion table'!$B$6:$D$22,2),VLOOKUP(H4087,'Shoe size conversion table'!$J$6:$L$22,2))</f>
        <v>43</v>
      </c>
      <c r="J4087" s="12" t="n">
        <f aca="false">IF(G4087="Male",VLOOKUP(H4087,'Shoe size conversion table'!$B$6:$D$22,3),VLOOKUP(H4087,'Shoe size conversion table'!$J$6:$L$22,3))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MONTH(C4087:C19054)</f>
        <v>5</v>
      </c>
      <c r="O4087" s="8" t="n">
        <f aca="false">K4087*(1-L4087)</f>
        <v>129</v>
      </c>
    </row>
    <row r="4088" customFormat="false" ht="11.4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IF(G4088="Male",VLOOKUP(H4088,'Shoe size conversion table'!$B$6:$D$22,2),VLOOKUP(H4088,'Shoe size conversion table'!$J$6:$L$22,2))</f>
        <v>38-39</v>
      </c>
      <c r="J4088" s="12" t="n">
        <f aca="false">IF(G4088="Male",VLOOKUP(H4088,'Shoe size conversion table'!$B$6:$D$22,3),VLOOKUP(H4088,'Shoe size conversion table'!$J$6:$L$22,3))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MONTH(C4088:C19055)</f>
        <v>5</v>
      </c>
      <c r="O4088" s="8" t="n">
        <f aca="false">K4088*(1-L4088)</f>
        <v>116.1</v>
      </c>
    </row>
    <row r="4089" customFormat="false" ht="11.4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IF(G4089="Male",VLOOKUP(H4089,'Shoe size conversion table'!$B$6:$D$22,2),VLOOKUP(H4089,'Shoe size conversion table'!$J$6:$L$22,2))</f>
        <v>42-43</v>
      </c>
      <c r="J4089" s="12" t="n">
        <f aca="false">IF(G4089="Male",VLOOKUP(H4089,'Shoe size conversion table'!$B$6:$D$22,3),VLOOKUP(H4089,'Shoe size conversion table'!$J$6:$L$22,3))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MONTH(C4089:C19056)</f>
        <v>5</v>
      </c>
      <c r="O4089" s="8" t="n">
        <f aca="false">K4089*(1-L4089)</f>
        <v>129</v>
      </c>
    </row>
    <row r="4090" customFormat="false" ht="11.4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IF(G4090="Male",VLOOKUP(H4090,'Shoe size conversion table'!$B$6:$D$22,2),VLOOKUP(H4090,'Shoe size conversion table'!$J$6:$L$22,2))</f>
        <v>42-43</v>
      </c>
      <c r="J4090" s="12" t="n">
        <f aca="false">IF(G4090="Male",VLOOKUP(H4090,'Shoe size conversion table'!$B$6:$D$22,3),VLOOKUP(H4090,'Shoe size conversion table'!$J$6:$L$22,3))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MONTH(C4090:C19057)</f>
        <v>5</v>
      </c>
      <c r="O4090" s="8" t="n">
        <f aca="false">K4090*(1-L4090)</f>
        <v>129</v>
      </c>
    </row>
    <row r="4091" customFormat="false" ht="11.4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IF(G4091="Male",VLOOKUP(H4091,'Shoe size conversion table'!$B$6:$D$22,2),VLOOKUP(H4091,'Shoe size conversion table'!$J$6:$L$22,2))</f>
        <v>38</v>
      </c>
      <c r="J4091" s="12" t="n">
        <f aca="false">IF(G4091="Male",VLOOKUP(H4091,'Shoe size conversion table'!$B$6:$D$22,3),VLOOKUP(H4091,'Shoe size conversion table'!$J$6:$L$22,3))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MONTH(C4091:C19058)</f>
        <v>5</v>
      </c>
      <c r="O4091" s="8" t="n">
        <f aca="false">K4091*(1-L4091)</f>
        <v>129</v>
      </c>
    </row>
    <row r="4092" customFormat="false" ht="11.4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IF(G4092="Male",VLOOKUP(H4092,'Shoe size conversion table'!$B$6:$D$22,2),VLOOKUP(H4092,'Shoe size conversion table'!$J$6:$L$22,2))</f>
        <v>38-39</v>
      </c>
      <c r="J4092" s="12" t="n">
        <f aca="false">IF(G4092="Male",VLOOKUP(H4092,'Shoe size conversion table'!$B$6:$D$22,3),VLOOKUP(H4092,'Shoe size conversion table'!$J$6:$L$22,3))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MONTH(C4092:C19059)</f>
        <v>5</v>
      </c>
      <c r="O4092" s="8" t="n">
        <f aca="false">K4092*(1-L4092)</f>
        <v>189</v>
      </c>
    </row>
    <row r="4093" customFormat="false" ht="11.4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IF(G4093="Male",VLOOKUP(H4093,'Shoe size conversion table'!$B$6:$D$22,2),VLOOKUP(H4093,'Shoe size conversion table'!$J$6:$L$22,2))</f>
        <v>36-37</v>
      </c>
      <c r="J4093" s="12" t="n">
        <f aca="false">IF(G4093="Male",VLOOKUP(H4093,'Shoe size conversion table'!$B$6:$D$22,3),VLOOKUP(H4093,'Shoe size conversion table'!$J$6:$L$22,3))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MONTH(C4093:C19060)</f>
        <v>5</v>
      </c>
      <c r="O4093" s="8" t="n">
        <f aca="false">K4093*(1-L4093)</f>
        <v>143.1</v>
      </c>
    </row>
    <row r="4094" customFormat="false" ht="11.4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IF(G4094="Male",VLOOKUP(H4094,'Shoe size conversion table'!$B$6:$D$22,2),VLOOKUP(H4094,'Shoe size conversion table'!$J$6:$L$22,2))</f>
        <v>42-43</v>
      </c>
      <c r="J4094" s="12" t="n">
        <f aca="false">IF(G4094="Male",VLOOKUP(H4094,'Shoe size conversion table'!$B$6:$D$22,3),VLOOKUP(H4094,'Shoe size conversion table'!$J$6:$L$22,3))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MONTH(C4094:C19061)</f>
        <v>5</v>
      </c>
      <c r="O4094" s="8" t="n">
        <f aca="false">K4094*(1-L4094)</f>
        <v>103.2</v>
      </c>
    </row>
    <row r="4095" customFormat="false" ht="11.4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IF(G4095="Male",VLOOKUP(H4095,'Shoe size conversion table'!$B$6:$D$22,2),VLOOKUP(H4095,'Shoe size conversion table'!$J$6:$L$22,2))</f>
        <v>45</v>
      </c>
      <c r="J4095" s="12" t="n">
        <f aca="false">IF(G4095="Male",VLOOKUP(H4095,'Shoe size conversion table'!$B$6:$D$22,3),VLOOKUP(H4095,'Shoe size conversion table'!$J$6:$L$22,3))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MONTH(C4095:C19062)</f>
        <v>5</v>
      </c>
      <c r="O4095" s="8" t="n">
        <f aca="false">K4095*(1-L4095)</f>
        <v>125.3</v>
      </c>
    </row>
    <row r="4096" customFormat="false" ht="11.4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IF(G4096="Male",VLOOKUP(H4096,'Shoe size conversion table'!$B$6:$D$22,2),VLOOKUP(H4096,'Shoe size conversion table'!$J$6:$L$22,2))</f>
        <v>39</v>
      </c>
      <c r="J4096" s="12" t="n">
        <f aca="false">IF(G4096="Male",VLOOKUP(H4096,'Shoe size conversion table'!$B$6:$D$22,3),VLOOKUP(H4096,'Shoe size conversion table'!$J$6:$L$22,3))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MONTH(C4096:C19063)</f>
        <v>5</v>
      </c>
      <c r="O4096" s="8" t="n">
        <f aca="false">K4096*(1-L4096)</f>
        <v>179.1</v>
      </c>
    </row>
    <row r="4097" customFormat="false" ht="11.4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IF(G4097="Male",VLOOKUP(H4097,'Shoe size conversion table'!$B$6:$D$22,2),VLOOKUP(H4097,'Shoe size conversion table'!$J$6:$L$22,2))</f>
        <v>38-39</v>
      </c>
      <c r="J4097" s="12" t="n">
        <f aca="false">IF(G4097="Male",VLOOKUP(H4097,'Shoe size conversion table'!$B$6:$D$22,3),VLOOKUP(H4097,'Shoe size conversion table'!$J$6:$L$22,3))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MONTH(C4097:C19064)</f>
        <v>5</v>
      </c>
      <c r="O4097" s="8" t="n">
        <f aca="false">K4097*(1-L4097)</f>
        <v>118.3</v>
      </c>
    </row>
    <row r="4098" customFormat="false" ht="11.4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IF(G4098="Male",VLOOKUP(H4098,'Shoe size conversion table'!$B$6:$D$22,2),VLOOKUP(H4098,'Shoe size conversion table'!$J$6:$L$22,2))</f>
        <v>44</v>
      </c>
      <c r="J4098" s="12" t="n">
        <f aca="false">IF(G4098="Male",VLOOKUP(H4098,'Shoe size conversion table'!$B$6:$D$22,3),VLOOKUP(H4098,'Shoe size conversion table'!$J$6:$L$22,3))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MONTH(C4098:C19065)</f>
        <v>5</v>
      </c>
      <c r="O4098" s="8" t="n">
        <f aca="false">K4098*(1-L4098)</f>
        <v>125.1</v>
      </c>
    </row>
    <row r="4099" customFormat="false" ht="11.4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IF(G4099="Male",VLOOKUP(H4099,'Shoe size conversion table'!$B$6:$D$22,2),VLOOKUP(H4099,'Shoe size conversion table'!$J$6:$L$22,2))</f>
        <v>43</v>
      </c>
      <c r="J4099" s="12" t="n">
        <f aca="false">IF(G4099="Male",VLOOKUP(H4099,'Shoe size conversion table'!$B$6:$D$22,3),VLOOKUP(H4099,'Shoe size conversion table'!$J$6:$L$22,3))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MONTH(C4099:C19066)</f>
        <v>5</v>
      </c>
      <c r="O4099" s="8" t="n">
        <f aca="false">K4099*(1-L4099)</f>
        <v>99.5</v>
      </c>
    </row>
    <row r="4100" customFormat="false" ht="11.4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IF(G4100="Male",VLOOKUP(H4100,'Shoe size conversion table'!$B$6:$D$22,2),VLOOKUP(H4100,'Shoe size conversion table'!$J$6:$L$22,2))</f>
        <v>39</v>
      </c>
      <c r="J4100" s="12" t="n">
        <f aca="false">IF(G4100="Male",VLOOKUP(H4100,'Shoe size conversion table'!$B$6:$D$22,3),VLOOKUP(H4100,'Shoe size conversion table'!$J$6:$L$22,3))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MONTH(C4100:C19067)</f>
        <v>5</v>
      </c>
      <c r="O4100" s="8" t="n">
        <f aca="false">K4100*(1-L4100)</f>
        <v>179</v>
      </c>
    </row>
    <row r="4101" customFormat="false" ht="11.4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IF(G4101="Male",VLOOKUP(H4101,'Shoe size conversion table'!$B$6:$D$22,2),VLOOKUP(H4101,'Shoe size conversion table'!$J$6:$L$22,2))</f>
        <v>42</v>
      </c>
      <c r="J4101" s="12" t="n">
        <f aca="false">IF(G4101="Male",VLOOKUP(H4101,'Shoe size conversion table'!$B$6:$D$22,3),VLOOKUP(H4101,'Shoe size conversion table'!$J$6:$L$22,3))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MONTH(C4101:C19068)</f>
        <v>5</v>
      </c>
      <c r="O4101" s="8" t="n">
        <f aca="false">K4101*(1-L4101)</f>
        <v>149</v>
      </c>
    </row>
    <row r="4102" customFormat="false" ht="11.4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IF(G4102="Male",VLOOKUP(H4102,'Shoe size conversion table'!$B$6:$D$22,2),VLOOKUP(H4102,'Shoe size conversion table'!$J$6:$L$22,2))</f>
        <v>45</v>
      </c>
      <c r="J4102" s="12" t="n">
        <f aca="false">IF(G4102="Male",VLOOKUP(H4102,'Shoe size conversion table'!$B$6:$D$22,3),VLOOKUP(H4102,'Shoe size conversion table'!$J$6:$L$22,3))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MONTH(C4102:C19069)</f>
        <v>5</v>
      </c>
      <c r="O4102" s="8" t="n">
        <f aca="false">K4102*(1-L4102)</f>
        <v>169</v>
      </c>
    </row>
    <row r="4103" customFormat="false" ht="11.4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IF(G4103="Male",VLOOKUP(H4103,'Shoe size conversion table'!$B$6:$D$22,2),VLOOKUP(H4103,'Shoe size conversion table'!$J$6:$L$22,2))</f>
        <v>44</v>
      </c>
      <c r="J4103" s="12" t="n">
        <f aca="false">IF(G4103="Male",VLOOKUP(H4103,'Shoe size conversion table'!$B$6:$D$22,3),VLOOKUP(H4103,'Shoe size conversion table'!$J$6:$L$22,3))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MONTH(C4103:C19070)</f>
        <v>5</v>
      </c>
      <c r="O4103" s="8" t="n">
        <f aca="false">K4103*(1-L4103)</f>
        <v>189</v>
      </c>
    </row>
    <row r="4104" customFormat="false" ht="11.4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IF(G4104="Male",VLOOKUP(H4104,'Shoe size conversion table'!$B$6:$D$22,2),VLOOKUP(H4104,'Shoe size conversion table'!$J$6:$L$22,2))</f>
        <v>43-44</v>
      </c>
      <c r="J4104" s="12" t="n">
        <f aca="false">IF(G4104="Male",VLOOKUP(H4104,'Shoe size conversion table'!$B$6:$D$22,3),VLOOKUP(H4104,'Shoe size conversion table'!$J$6:$L$22,3))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MONTH(C4104:C19071)</f>
        <v>5</v>
      </c>
      <c r="O4104" s="8" t="n">
        <f aca="false">K4104*(1-L4104)</f>
        <v>129</v>
      </c>
    </row>
    <row r="4105" customFormat="false" ht="11.4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IF(G4105="Male",VLOOKUP(H4105,'Shoe size conversion table'!$B$6:$D$22,2),VLOOKUP(H4105,'Shoe size conversion table'!$J$6:$L$22,2))</f>
        <v>39</v>
      </c>
      <c r="J4105" s="12" t="n">
        <f aca="false">IF(G4105="Male",VLOOKUP(H4105,'Shoe size conversion table'!$B$6:$D$22,3),VLOOKUP(H4105,'Shoe size conversion table'!$J$6:$L$22,3))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MONTH(C4105:C19072)</f>
        <v>5</v>
      </c>
      <c r="O4105" s="8" t="n">
        <f aca="false">K4105*(1-L4105)</f>
        <v>170.1</v>
      </c>
    </row>
    <row r="4106" customFormat="false" ht="11.4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IF(G4106="Male",VLOOKUP(H4106,'Shoe size conversion table'!$B$6:$D$22,2),VLOOKUP(H4106,'Shoe size conversion table'!$J$6:$L$22,2))</f>
        <v>44</v>
      </c>
      <c r="J4106" s="12" t="n">
        <f aca="false">IF(G4106="Male",VLOOKUP(H4106,'Shoe size conversion table'!$B$6:$D$22,3),VLOOKUP(H4106,'Shoe size conversion table'!$J$6:$L$22,3))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MONTH(C4106:C19073)</f>
        <v>5</v>
      </c>
      <c r="O4106" s="8" t="n">
        <f aca="false">K4106*(1-L4106)</f>
        <v>159</v>
      </c>
    </row>
    <row r="4107" customFormat="false" ht="11.4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IF(G4107="Male",VLOOKUP(H4107,'Shoe size conversion table'!$B$6:$D$22,2),VLOOKUP(H4107,'Shoe size conversion table'!$J$6:$L$22,2))</f>
        <v>43-44</v>
      </c>
      <c r="J4107" s="12" t="n">
        <f aca="false">IF(G4107="Male",VLOOKUP(H4107,'Shoe size conversion table'!$B$6:$D$22,3),VLOOKUP(H4107,'Shoe size conversion table'!$J$6:$L$22,3))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MONTH(C4107:C19074)</f>
        <v>5</v>
      </c>
      <c r="O4107" s="8" t="n">
        <f aca="false">K4107*(1-L4107)</f>
        <v>169</v>
      </c>
    </row>
    <row r="4108" customFormat="false" ht="11.4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IF(G4108="Male",VLOOKUP(H4108,'Shoe size conversion table'!$B$6:$D$22,2),VLOOKUP(H4108,'Shoe size conversion table'!$J$6:$L$22,2))</f>
        <v>43-44</v>
      </c>
      <c r="J4108" s="12" t="n">
        <f aca="false">IF(G4108="Male",VLOOKUP(H4108,'Shoe size conversion table'!$B$6:$D$22,3),VLOOKUP(H4108,'Shoe size conversion table'!$J$6:$L$22,3))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MONTH(C4108:C19075)</f>
        <v>5</v>
      </c>
      <c r="O4108" s="8" t="n">
        <f aca="false">K4108*(1-L4108)</f>
        <v>143.1</v>
      </c>
    </row>
    <row r="4109" customFormat="false" ht="11.4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IF(G4109="Male",VLOOKUP(H4109,'Shoe size conversion table'!$B$6:$D$22,2),VLOOKUP(H4109,'Shoe size conversion table'!$J$6:$L$22,2))</f>
        <v>42-43</v>
      </c>
      <c r="J4109" s="12" t="n">
        <f aca="false">IF(G4109="Male",VLOOKUP(H4109,'Shoe size conversion table'!$B$6:$D$22,3),VLOOKUP(H4109,'Shoe size conversion table'!$J$6:$L$22,3))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MONTH(C4109:C19076)</f>
        <v>5</v>
      </c>
      <c r="O4109" s="8" t="n">
        <f aca="false">K4109*(1-L4109)</f>
        <v>159</v>
      </c>
    </row>
    <row r="4110" customFormat="false" ht="11.4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IF(G4110="Male",VLOOKUP(H4110,'Shoe size conversion table'!$B$6:$D$22,2),VLOOKUP(H4110,'Shoe size conversion table'!$J$6:$L$22,2))</f>
        <v>38-39</v>
      </c>
      <c r="J4110" s="12" t="n">
        <f aca="false">IF(G4110="Male",VLOOKUP(H4110,'Shoe size conversion table'!$B$6:$D$22,3),VLOOKUP(H4110,'Shoe size conversion table'!$J$6:$L$22,3))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MONTH(C4110:C19077)</f>
        <v>5</v>
      </c>
      <c r="O4110" s="8" t="n">
        <f aca="false">K4110*(1-L4110)</f>
        <v>169</v>
      </c>
    </row>
    <row r="4111" customFormat="false" ht="11.4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IF(G4111="Male",VLOOKUP(H4111,'Shoe size conversion table'!$B$6:$D$22,2),VLOOKUP(H4111,'Shoe size conversion table'!$J$6:$L$22,2))</f>
        <v>38-39</v>
      </c>
      <c r="J4111" s="12" t="n">
        <f aca="false">IF(G4111="Male",VLOOKUP(H4111,'Shoe size conversion table'!$B$6:$D$22,3),VLOOKUP(H4111,'Shoe size conversion table'!$J$6:$L$22,3))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MONTH(C4111:C19078)</f>
        <v>5</v>
      </c>
      <c r="O4111" s="8" t="n">
        <f aca="false">K4111*(1-L4111)</f>
        <v>159.2</v>
      </c>
    </row>
    <row r="4112" customFormat="false" ht="11.4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IF(G4112="Male",VLOOKUP(H4112,'Shoe size conversion table'!$B$6:$D$22,2),VLOOKUP(H4112,'Shoe size conversion table'!$J$6:$L$22,2))</f>
        <v>39-40</v>
      </c>
      <c r="J4112" s="12" t="n">
        <f aca="false">IF(G4112="Male",VLOOKUP(H4112,'Shoe size conversion table'!$B$6:$D$22,3),VLOOKUP(H4112,'Shoe size conversion table'!$J$6:$L$22,3))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MONTH(C4112:C19079)</f>
        <v>5</v>
      </c>
      <c r="O4112" s="8" t="n">
        <f aca="false">K4112*(1-L4112)</f>
        <v>179.1</v>
      </c>
    </row>
    <row r="4113" customFormat="false" ht="11.4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IF(G4113="Male",VLOOKUP(H4113,'Shoe size conversion table'!$B$6:$D$22,2),VLOOKUP(H4113,'Shoe size conversion table'!$J$6:$L$22,2))</f>
        <v>39-40</v>
      </c>
      <c r="J4113" s="12" t="n">
        <f aca="false">IF(G4113="Male",VLOOKUP(H4113,'Shoe size conversion table'!$B$6:$D$22,3),VLOOKUP(H4113,'Shoe size conversion table'!$J$6:$L$22,3))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MONTH(C4113:C19080)</f>
        <v>5</v>
      </c>
      <c r="O4113" s="8" t="n">
        <f aca="false">K4113*(1-L4113)</f>
        <v>149</v>
      </c>
    </row>
    <row r="4114" customFormat="false" ht="11.4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IF(G4114="Male",VLOOKUP(H4114,'Shoe size conversion table'!$B$6:$D$22,2),VLOOKUP(H4114,'Shoe size conversion table'!$J$6:$L$22,2))</f>
        <v>38</v>
      </c>
      <c r="J4114" s="12" t="n">
        <f aca="false">IF(G4114="Male",VLOOKUP(H4114,'Shoe size conversion table'!$B$6:$D$22,3),VLOOKUP(H4114,'Shoe size conversion table'!$J$6:$L$22,3))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MONTH(C4114:C19081)</f>
        <v>5</v>
      </c>
      <c r="O4114" s="8" t="n">
        <f aca="false">K4114*(1-L4114)</f>
        <v>64.5</v>
      </c>
    </row>
    <row r="4115" customFormat="false" ht="11.4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IF(G4115="Male",VLOOKUP(H4115,'Shoe size conversion table'!$B$6:$D$22,2),VLOOKUP(H4115,'Shoe size conversion table'!$J$6:$L$22,2))</f>
        <v>42-43</v>
      </c>
      <c r="J4115" s="12" t="n">
        <f aca="false">IF(G4115="Male",VLOOKUP(H4115,'Shoe size conversion table'!$B$6:$D$22,3),VLOOKUP(H4115,'Shoe size conversion table'!$J$6:$L$22,3))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MONTH(C4115:C19082)</f>
        <v>5</v>
      </c>
      <c r="O4115" s="8" t="n">
        <f aca="false">K4115*(1-L4115)</f>
        <v>159</v>
      </c>
    </row>
    <row r="4116" customFormat="false" ht="11.4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IF(G4116="Male",VLOOKUP(H4116,'Shoe size conversion table'!$B$6:$D$22,2),VLOOKUP(H4116,'Shoe size conversion table'!$J$6:$L$22,2))</f>
        <v>38</v>
      </c>
      <c r="J4116" s="12" t="n">
        <f aca="false">IF(G4116="Male",VLOOKUP(H4116,'Shoe size conversion table'!$B$6:$D$22,3),VLOOKUP(H4116,'Shoe size conversion table'!$J$6:$L$22,3))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MONTH(C4116:C19083)</f>
        <v>5</v>
      </c>
      <c r="O4116" s="8" t="n">
        <f aca="false">K4116*(1-L4116)</f>
        <v>159</v>
      </c>
    </row>
    <row r="4117" customFormat="false" ht="11.4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IF(G4117="Male",VLOOKUP(H4117,'Shoe size conversion table'!$B$6:$D$22,2),VLOOKUP(H4117,'Shoe size conversion table'!$J$6:$L$22,2))</f>
        <v>39</v>
      </c>
      <c r="J4117" s="12" t="n">
        <f aca="false">IF(G4117="Male",VLOOKUP(H4117,'Shoe size conversion table'!$B$6:$D$22,3),VLOOKUP(H4117,'Shoe size conversion table'!$J$6:$L$22,3))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MONTH(C4117:C19084)</f>
        <v>5</v>
      </c>
      <c r="O4117" s="8" t="n">
        <f aca="false">K4117*(1-L4117)</f>
        <v>159</v>
      </c>
    </row>
    <row r="4118" customFormat="false" ht="11.4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IF(G4118="Male",VLOOKUP(H4118,'Shoe size conversion table'!$B$6:$D$22,2),VLOOKUP(H4118,'Shoe size conversion table'!$J$6:$L$22,2))</f>
        <v>43-44</v>
      </c>
      <c r="J4118" s="12" t="n">
        <f aca="false">IF(G4118="Male",VLOOKUP(H4118,'Shoe size conversion table'!$B$6:$D$22,3),VLOOKUP(H4118,'Shoe size conversion table'!$J$6:$L$22,3))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MONTH(C4118:C19085)</f>
        <v>5</v>
      </c>
      <c r="O4118" s="8" t="n">
        <f aca="false">K4118*(1-L4118)</f>
        <v>159</v>
      </c>
    </row>
    <row r="4119" customFormat="false" ht="11.4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IF(G4119="Male",VLOOKUP(H4119,'Shoe size conversion table'!$B$6:$D$22,2),VLOOKUP(H4119,'Shoe size conversion table'!$J$6:$L$22,2))</f>
        <v>40</v>
      </c>
      <c r="J4119" s="12" t="n">
        <f aca="false">IF(G4119="Male",VLOOKUP(H4119,'Shoe size conversion table'!$B$6:$D$22,3),VLOOKUP(H4119,'Shoe size conversion table'!$J$6:$L$22,3))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MONTH(C4119:C19086)</f>
        <v>5</v>
      </c>
      <c r="O4119" s="8" t="n">
        <f aca="false">K4119*(1-L4119)</f>
        <v>94.5</v>
      </c>
    </row>
    <row r="4120" customFormat="false" ht="11.4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IF(G4120="Male",VLOOKUP(H4120,'Shoe size conversion table'!$B$6:$D$22,2),VLOOKUP(H4120,'Shoe size conversion table'!$J$6:$L$22,2))</f>
        <v>38</v>
      </c>
      <c r="J4120" s="12" t="n">
        <f aca="false">IF(G4120="Male",VLOOKUP(H4120,'Shoe size conversion table'!$B$6:$D$22,3),VLOOKUP(H4120,'Shoe size conversion table'!$J$6:$L$22,3))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MONTH(C4120:C19087)</f>
        <v>5</v>
      </c>
      <c r="O4120" s="8" t="n">
        <f aca="false">K4120*(1-L4120)</f>
        <v>139</v>
      </c>
    </row>
    <row r="4121" customFormat="false" ht="11.4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IF(G4121="Male",VLOOKUP(H4121,'Shoe size conversion table'!$B$6:$D$22,2),VLOOKUP(H4121,'Shoe size conversion table'!$J$6:$L$22,2))</f>
        <v>43-44</v>
      </c>
      <c r="J4121" s="12" t="n">
        <f aca="false">IF(G4121="Male",VLOOKUP(H4121,'Shoe size conversion table'!$B$6:$D$22,3),VLOOKUP(H4121,'Shoe size conversion table'!$J$6:$L$22,3))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MONTH(C4121:C19088)</f>
        <v>5</v>
      </c>
      <c r="O4121" s="8" t="n">
        <f aca="false">K4121*(1-L4121)</f>
        <v>199</v>
      </c>
    </row>
    <row r="4122" customFormat="false" ht="11.4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IF(G4122="Male",VLOOKUP(H4122,'Shoe size conversion table'!$B$6:$D$22,2),VLOOKUP(H4122,'Shoe size conversion table'!$J$6:$L$22,2))</f>
        <v>39</v>
      </c>
      <c r="J4122" s="12" t="n">
        <f aca="false">IF(G4122="Male",VLOOKUP(H4122,'Shoe size conversion table'!$B$6:$D$22,3),VLOOKUP(H4122,'Shoe size conversion table'!$J$6:$L$22,3))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MONTH(C4122:C19089)</f>
        <v>5</v>
      </c>
      <c r="O4122" s="8" t="n">
        <f aca="false">K4122*(1-L4122)</f>
        <v>139</v>
      </c>
    </row>
    <row r="4123" customFormat="false" ht="11.4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IF(G4123="Male",VLOOKUP(H4123,'Shoe size conversion table'!$B$6:$D$22,2),VLOOKUP(H4123,'Shoe size conversion table'!$J$6:$L$22,2))</f>
        <v>39</v>
      </c>
      <c r="J4123" s="12" t="n">
        <f aca="false">IF(G4123="Male",VLOOKUP(H4123,'Shoe size conversion table'!$B$6:$D$22,3),VLOOKUP(H4123,'Shoe size conversion table'!$J$6:$L$22,3))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MONTH(C4123:C19090)</f>
        <v>5</v>
      </c>
      <c r="O4123" s="8" t="n">
        <f aca="false">K4123*(1-L4123)</f>
        <v>119.2</v>
      </c>
    </row>
    <row r="4124" customFormat="false" ht="11.4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IF(G4124="Male",VLOOKUP(H4124,'Shoe size conversion table'!$B$6:$D$22,2),VLOOKUP(H4124,'Shoe size conversion table'!$J$6:$L$22,2))</f>
        <v>41-42</v>
      </c>
      <c r="J4124" s="12" t="n">
        <f aca="false">IF(G4124="Male",VLOOKUP(H4124,'Shoe size conversion table'!$B$6:$D$22,3),VLOOKUP(H4124,'Shoe size conversion table'!$J$6:$L$22,3))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MONTH(C4124:C19091)</f>
        <v>5</v>
      </c>
      <c r="O4124" s="8" t="n">
        <f aca="false">K4124*(1-L4124)</f>
        <v>139</v>
      </c>
    </row>
    <row r="4125" customFormat="false" ht="11.4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IF(G4125="Male",VLOOKUP(H4125,'Shoe size conversion table'!$B$6:$D$22,2),VLOOKUP(H4125,'Shoe size conversion table'!$J$6:$L$22,2))</f>
        <v>43-44</v>
      </c>
      <c r="J4125" s="12" t="n">
        <f aca="false">IF(G4125="Male",VLOOKUP(H4125,'Shoe size conversion table'!$B$6:$D$22,3),VLOOKUP(H4125,'Shoe size conversion table'!$J$6:$L$22,3))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MONTH(C4125:C19092)</f>
        <v>5</v>
      </c>
      <c r="O4125" s="8" t="n">
        <f aca="false">K4125*(1-L4125)</f>
        <v>139</v>
      </c>
    </row>
    <row r="4126" customFormat="false" ht="11.4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IF(G4126="Male",VLOOKUP(H4126,'Shoe size conversion table'!$B$6:$D$22,2),VLOOKUP(H4126,'Shoe size conversion table'!$J$6:$L$22,2))</f>
        <v>42-43</v>
      </c>
      <c r="J4126" s="12" t="n">
        <f aca="false">IF(G4126="Male",VLOOKUP(H4126,'Shoe size conversion table'!$B$6:$D$22,3),VLOOKUP(H4126,'Shoe size conversion table'!$J$6:$L$22,3))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MONTH(C4126:C19093)</f>
        <v>5</v>
      </c>
      <c r="O4126" s="8" t="n">
        <f aca="false">K4126*(1-L4126)</f>
        <v>129</v>
      </c>
    </row>
    <row r="4127" customFormat="false" ht="11.4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IF(G4127="Male",VLOOKUP(H4127,'Shoe size conversion table'!$B$6:$D$22,2),VLOOKUP(H4127,'Shoe size conversion table'!$J$6:$L$22,2))</f>
        <v>42-43</v>
      </c>
      <c r="J4127" s="12" t="n">
        <f aca="false">IF(G4127="Male",VLOOKUP(H4127,'Shoe size conversion table'!$B$6:$D$22,3),VLOOKUP(H4127,'Shoe size conversion table'!$J$6:$L$22,3))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MONTH(C4127:C19094)</f>
        <v>5</v>
      </c>
      <c r="O4127" s="8" t="n">
        <f aca="false">K4127*(1-L4127)</f>
        <v>94.5</v>
      </c>
    </row>
    <row r="4128" customFormat="false" ht="11.4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IF(G4128="Male",VLOOKUP(H4128,'Shoe size conversion table'!$B$6:$D$22,2),VLOOKUP(H4128,'Shoe size conversion table'!$J$6:$L$22,2))</f>
        <v>41</v>
      </c>
      <c r="J4128" s="12" t="n">
        <f aca="false">IF(G4128="Male",VLOOKUP(H4128,'Shoe size conversion table'!$B$6:$D$22,3),VLOOKUP(H4128,'Shoe size conversion table'!$J$6:$L$22,3))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MONTH(C4128:C19095)</f>
        <v>5</v>
      </c>
      <c r="O4128" s="8" t="n">
        <f aca="false">K4128*(1-L4128)</f>
        <v>69.5</v>
      </c>
    </row>
    <row r="4129" customFormat="false" ht="11.4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IF(G4129="Male",VLOOKUP(H4129,'Shoe size conversion table'!$B$6:$D$22,2),VLOOKUP(H4129,'Shoe size conversion table'!$J$6:$L$22,2))</f>
        <v>41</v>
      </c>
      <c r="J4129" s="12" t="n">
        <f aca="false">IF(G4129="Male",VLOOKUP(H4129,'Shoe size conversion table'!$B$6:$D$22,3),VLOOKUP(H4129,'Shoe size conversion table'!$J$6:$L$22,3))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MONTH(C4129:C19096)</f>
        <v>5</v>
      </c>
      <c r="O4129" s="8" t="n">
        <f aca="false">K4129*(1-L4129)</f>
        <v>90.3</v>
      </c>
    </row>
    <row r="4130" customFormat="false" ht="11.4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IF(G4130="Male",VLOOKUP(H4130,'Shoe size conversion table'!$B$6:$D$22,2),VLOOKUP(H4130,'Shoe size conversion table'!$J$6:$L$22,2))</f>
        <v>39-40</v>
      </c>
      <c r="J4130" s="12" t="n">
        <f aca="false">IF(G4130="Male",VLOOKUP(H4130,'Shoe size conversion table'!$B$6:$D$22,3),VLOOKUP(H4130,'Shoe size conversion table'!$J$6:$L$22,3))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MONTH(C4130:C19097)</f>
        <v>5</v>
      </c>
      <c r="O4130" s="8" t="n">
        <f aca="false">K4130*(1-L4130)</f>
        <v>159</v>
      </c>
    </row>
    <row r="4131" customFormat="false" ht="11.4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IF(G4131="Male",VLOOKUP(H4131,'Shoe size conversion table'!$B$6:$D$22,2),VLOOKUP(H4131,'Shoe size conversion table'!$J$6:$L$22,2))</f>
        <v>42</v>
      </c>
      <c r="J4131" s="12" t="n">
        <f aca="false">IF(G4131="Male",VLOOKUP(H4131,'Shoe size conversion table'!$B$6:$D$22,3),VLOOKUP(H4131,'Shoe size conversion table'!$J$6:$L$22,3))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MONTH(C4131:C19098)</f>
        <v>5</v>
      </c>
      <c r="O4131" s="8" t="n">
        <f aca="false">K4131*(1-L4131)</f>
        <v>135.2</v>
      </c>
    </row>
    <row r="4132" customFormat="false" ht="11.4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IF(G4132="Male",VLOOKUP(H4132,'Shoe size conversion table'!$B$6:$D$22,2),VLOOKUP(H4132,'Shoe size conversion table'!$J$6:$L$22,2))</f>
        <v>41-42</v>
      </c>
      <c r="J4132" s="12" t="n">
        <f aca="false">IF(G4132="Male",VLOOKUP(H4132,'Shoe size conversion table'!$B$6:$D$22,3),VLOOKUP(H4132,'Shoe size conversion table'!$J$6:$L$22,3))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MONTH(C4132:C19099)</f>
        <v>5</v>
      </c>
      <c r="O4132" s="8" t="n">
        <f aca="false">K4132*(1-L4132)</f>
        <v>125.1</v>
      </c>
    </row>
    <row r="4133" customFormat="false" ht="11.4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IF(G4133="Male",VLOOKUP(H4133,'Shoe size conversion table'!$B$6:$D$22,2),VLOOKUP(H4133,'Shoe size conversion table'!$J$6:$L$22,2))</f>
        <v>46</v>
      </c>
      <c r="J4133" s="12" t="n">
        <f aca="false">IF(G4133="Male",VLOOKUP(H4133,'Shoe size conversion table'!$B$6:$D$22,3),VLOOKUP(H4133,'Shoe size conversion table'!$J$6:$L$22,3))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MONTH(C4133:C19100)</f>
        <v>5</v>
      </c>
      <c r="O4133" s="8" t="n">
        <f aca="false">K4133*(1-L4133)</f>
        <v>159</v>
      </c>
    </row>
    <row r="4134" customFormat="false" ht="11.4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IF(G4134="Male",VLOOKUP(H4134,'Shoe size conversion table'!$B$6:$D$22,2),VLOOKUP(H4134,'Shoe size conversion table'!$J$6:$L$22,2))</f>
        <v>39</v>
      </c>
      <c r="J4134" s="12" t="n">
        <f aca="false">IF(G4134="Male",VLOOKUP(H4134,'Shoe size conversion table'!$B$6:$D$22,3),VLOOKUP(H4134,'Shoe size conversion table'!$J$6:$L$22,3))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MONTH(C4134:C19101)</f>
        <v>5</v>
      </c>
      <c r="O4134" s="8" t="n">
        <f aca="false">K4134*(1-L4134)</f>
        <v>119.2</v>
      </c>
    </row>
    <row r="4135" customFormat="false" ht="11.4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IF(G4135="Male",VLOOKUP(H4135,'Shoe size conversion table'!$B$6:$D$22,2),VLOOKUP(H4135,'Shoe size conversion table'!$J$6:$L$22,2))</f>
        <v>40-41</v>
      </c>
      <c r="J4135" s="12" t="n">
        <f aca="false">IF(G4135="Male",VLOOKUP(H4135,'Shoe size conversion table'!$B$6:$D$22,3),VLOOKUP(H4135,'Shoe size conversion table'!$J$6:$L$22,3))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MONTH(C4135:C19102)</f>
        <v>5</v>
      </c>
      <c r="O4135" s="8" t="n">
        <f aca="false">K4135*(1-L4135)</f>
        <v>90.3</v>
      </c>
    </row>
    <row r="4136" customFormat="false" ht="11.4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IF(G4136="Male",VLOOKUP(H4136,'Shoe size conversion table'!$B$6:$D$22,2),VLOOKUP(H4136,'Shoe size conversion table'!$J$6:$L$22,2))</f>
        <v>38</v>
      </c>
      <c r="J4136" s="12" t="n">
        <f aca="false">IF(G4136="Male",VLOOKUP(H4136,'Shoe size conversion table'!$B$6:$D$22,3),VLOOKUP(H4136,'Shoe size conversion table'!$J$6:$L$22,3))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MONTH(C4136:C19103)</f>
        <v>5</v>
      </c>
      <c r="O4136" s="8" t="n">
        <f aca="false">K4136*(1-L4136)</f>
        <v>143.2</v>
      </c>
    </row>
    <row r="4137" customFormat="false" ht="11.4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IF(G4137="Male",VLOOKUP(H4137,'Shoe size conversion table'!$B$6:$D$22,2),VLOOKUP(H4137,'Shoe size conversion table'!$J$6:$L$22,2))</f>
        <v>42-43</v>
      </c>
      <c r="J4137" s="12" t="n">
        <f aca="false">IF(G4137="Male",VLOOKUP(H4137,'Shoe size conversion table'!$B$6:$D$22,3),VLOOKUP(H4137,'Shoe size conversion table'!$J$6:$L$22,3))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MONTH(C4137:C19104)</f>
        <v>5</v>
      </c>
      <c r="O4137" s="8" t="n">
        <f aca="false">K4137*(1-L4137)</f>
        <v>139.3</v>
      </c>
    </row>
    <row r="4138" customFormat="false" ht="11.4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IF(G4138="Male",VLOOKUP(H4138,'Shoe size conversion table'!$B$6:$D$22,2),VLOOKUP(H4138,'Shoe size conversion table'!$J$6:$L$22,2))</f>
        <v>38</v>
      </c>
      <c r="J4138" s="12" t="n">
        <f aca="false">IF(G4138="Male",VLOOKUP(H4138,'Shoe size conversion table'!$B$6:$D$22,3),VLOOKUP(H4138,'Shoe size conversion table'!$J$6:$L$22,3))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MONTH(C4138:C19105)</f>
        <v>5</v>
      </c>
      <c r="O4138" s="8" t="n">
        <f aca="false">K4138*(1-L4138)</f>
        <v>161.1</v>
      </c>
    </row>
    <row r="4139" customFormat="false" ht="11.4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IF(G4139="Male",VLOOKUP(H4139,'Shoe size conversion table'!$B$6:$D$22,2),VLOOKUP(H4139,'Shoe size conversion table'!$J$6:$L$22,2))</f>
        <v>38-39</v>
      </c>
      <c r="J4139" s="12" t="n">
        <f aca="false">IF(G4139="Male",VLOOKUP(H4139,'Shoe size conversion table'!$B$6:$D$22,3),VLOOKUP(H4139,'Shoe size conversion table'!$J$6:$L$22,3))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MONTH(C4139:C19106)</f>
        <v>5</v>
      </c>
      <c r="O4139" s="8" t="n">
        <f aca="false">K4139*(1-L4139)</f>
        <v>159</v>
      </c>
    </row>
    <row r="4140" customFormat="false" ht="11.4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IF(G4140="Male",VLOOKUP(H4140,'Shoe size conversion table'!$B$6:$D$22,2),VLOOKUP(H4140,'Shoe size conversion table'!$J$6:$L$22,2))</f>
        <v>39</v>
      </c>
      <c r="J4140" s="12" t="n">
        <f aca="false">IF(G4140="Male",VLOOKUP(H4140,'Shoe size conversion table'!$B$6:$D$22,3),VLOOKUP(H4140,'Shoe size conversion table'!$J$6:$L$22,3))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MONTH(C4140:C19107)</f>
        <v>5</v>
      </c>
      <c r="O4140" s="8" t="n">
        <f aca="false">K4140*(1-L4140)</f>
        <v>111.2</v>
      </c>
    </row>
    <row r="4141" customFormat="false" ht="11.4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IF(G4141="Male",VLOOKUP(H4141,'Shoe size conversion table'!$B$6:$D$22,2),VLOOKUP(H4141,'Shoe size conversion table'!$J$6:$L$22,2))</f>
        <v>40</v>
      </c>
      <c r="J4141" s="12" t="n">
        <f aca="false">IF(G4141="Male",VLOOKUP(H4141,'Shoe size conversion table'!$B$6:$D$22,3),VLOOKUP(H4141,'Shoe size conversion table'!$J$6:$L$22,3))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MONTH(C4141:C19108)</f>
        <v>5</v>
      </c>
      <c r="O4141" s="8" t="n">
        <f aca="false">K4141*(1-L4141)</f>
        <v>129</v>
      </c>
    </row>
    <row r="4142" customFormat="false" ht="11.4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IF(G4142="Male",VLOOKUP(H4142,'Shoe size conversion table'!$B$6:$D$22,2),VLOOKUP(H4142,'Shoe size conversion table'!$J$6:$L$22,2))</f>
        <v>42</v>
      </c>
      <c r="J4142" s="12" t="n">
        <f aca="false">IF(G4142="Male",VLOOKUP(H4142,'Shoe size conversion table'!$B$6:$D$22,3),VLOOKUP(H4142,'Shoe size conversion table'!$J$6:$L$22,3))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MONTH(C4142:C19109)</f>
        <v>5</v>
      </c>
      <c r="O4142" s="8" t="n">
        <f aca="false">K4142*(1-L4142)</f>
        <v>139.3</v>
      </c>
    </row>
    <row r="4143" customFormat="false" ht="11.4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IF(G4143="Male",VLOOKUP(H4143,'Shoe size conversion table'!$B$6:$D$22,2),VLOOKUP(H4143,'Shoe size conversion table'!$J$6:$L$22,2))</f>
        <v>39-40</v>
      </c>
      <c r="J4143" s="12" t="n">
        <f aca="false">IF(G4143="Male",VLOOKUP(H4143,'Shoe size conversion table'!$B$6:$D$22,3),VLOOKUP(H4143,'Shoe size conversion table'!$J$6:$L$22,3))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MONTH(C4143:C19110)</f>
        <v>5</v>
      </c>
      <c r="O4143" s="8" t="n">
        <f aca="false">K4143*(1-L4143)</f>
        <v>199</v>
      </c>
    </row>
    <row r="4144" customFormat="false" ht="11.4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IF(G4144="Male",VLOOKUP(H4144,'Shoe size conversion table'!$B$6:$D$22,2),VLOOKUP(H4144,'Shoe size conversion table'!$J$6:$L$22,2))</f>
        <v>42</v>
      </c>
      <c r="J4144" s="12" t="n">
        <f aca="false">IF(G4144="Male",VLOOKUP(H4144,'Shoe size conversion table'!$B$6:$D$22,3),VLOOKUP(H4144,'Shoe size conversion table'!$J$6:$L$22,3))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MONTH(C4144:C19111)</f>
        <v>5</v>
      </c>
      <c r="O4144" s="8" t="n">
        <f aca="false">K4144*(1-L4144)</f>
        <v>169</v>
      </c>
    </row>
    <row r="4145" customFormat="false" ht="11.4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IF(G4145="Male",VLOOKUP(H4145,'Shoe size conversion table'!$B$6:$D$22,2),VLOOKUP(H4145,'Shoe size conversion table'!$J$6:$L$22,2))</f>
        <v>44</v>
      </c>
      <c r="J4145" s="12" t="n">
        <f aca="false">IF(G4145="Male",VLOOKUP(H4145,'Shoe size conversion table'!$B$6:$D$22,3),VLOOKUP(H4145,'Shoe size conversion table'!$J$6:$L$22,3))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MONTH(C4145:C19112)</f>
        <v>5</v>
      </c>
      <c r="O4145" s="8" t="n">
        <f aca="false">K4145*(1-L4145)</f>
        <v>169</v>
      </c>
    </row>
    <row r="4146" customFormat="false" ht="11.4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IF(G4146="Male",VLOOKUP(H4146,'Shoe size conversion table'!$B$6:$D$22,2),VLOOKUP(H4146,'Shoe size conversion table'!$J$6:$L$22,2))</f>
        <v>38-39</v>
      </c>
      <c r="J4146" s="12" t="n">
        <f aca="false">IF(G4146="Male",VLOOKUP(H4146,'Shoe size conversion table'!$B$6:$D$22,3),VLOOKUP(H4146,'Shoe size conversion table'!$J$6:$L$22,3))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MONTH(C4146:C19113)</f>
        <v>5</v>
      </c>
      <c r="O4146" s="8" t="n">
        <f aca="false">K4146*(1-L4146)</f>
        <v>199</v>
      </c>
    </row>
    <row r="4147" customFormat="false" ht="11.4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IF(G4147="Male",VLOOKUP(H4147,'Shoe size conversion table'!$B$6:$D$22,2),VLOOKUP(H4147,'Shoe size conversion table'!$J$6:$L$22,2))</f>
        <v>39-40</v>
      </c>
      <c r="J4147" s="12" t="n">
        <f aca="false">IF(G4147="Male",VLOOKUP(H4147,'Shoe size conversion table'!$B$6:$D$22,3),VLOOKUP(H4147,'Shoe size conversion table'!$J$6:$L$22,3))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MONTH(C4147:C19114)</f>
        <v>5</v>
      </c>
      <c r="O4147" s="8" t="n">
        <f aca="false">K4147*(1-L4147)</f>
        <v>139.3</v>
      </c>
    </row>
    <row r="4148" customFormat="false" ht="11.4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IF(G4148="Male",VLOOKUP(H4148,'Shoe size conversion table'!$B$6:$D$22,2),VLOOKUP(H4148,'Shoe size conversion table'!$J$6:$L$22,2))</f>
        <v>46</v>
      </c>
      <c r="J4148" s="12" t="n">
        <f aca="false">IF(G4148="Male",VLOOKUP(H4148,'Shoe size conversion table'!$B$6:$D$22,3),VLOOKUP(H4148,'Shoe size conversion table'!$J$6:$L$22,3))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MONTH(C4148:C19115)</f>
        <v>5</v>
      </c>
      <c r="O4148" s="8" t="n">
        <f aca="false">K4148*(1-L4148)</f>
        <v>97.3</v>
      </c>
    </row>
    <row r="4149" customFormat="false" ht="11.4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IF(G4149="Male",VLOOKUP(H4149,'Shoe size conversion table'!$B$6:$D$22,2),VLOOKUP(H4149,'Shoe size conversion table'!$J$6:$L$22,2))</f>
        <v>38-39</v>
      </c>
      <c r="J4149" s="12" t="n">
        <f aca="false">IF(G4149="Male",VLOOKUP(H4149,'Shoe size conversion table'!$B$6:$D$22,3),VLOOKUP(H4149,'Shoe size conversion table'!$J$6:$L$22,3))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MONTH(C4149:C19116)</f>
        <v>5</v>
      </c>
      <c r="O4149" s="8" t="n">
        <f aca="false">K4149*(1-L4149)</f>
        <v>179</v>
      </c>
    </row>
    <row r="4150" customFormat="false" ht="11.4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IF(G4150="Male",VLOOKUP(H4150,'Shoe size conversion table'!$B$6:$D$22,2),VLOOKUP(H4150,'Shoe size conversion table'!$J$6:$L$22,2))</f>
        <v>39</v>
      </c>
      <c r="J4150" s="12" t="n">
        <f aca="false">IF(G4150="Male",VLOOKUP(H4150,'Shoe size conversion table'!$B$6:$D$22,3),VLOOKUP(H4150,'Shoe size conversion table'!$J$6:$L$22,3))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MONTH(C4150:C19117)</f>
        <v>5</v>
      </c>
      <c r="O4150" s="8" t="n">
        <f aca="false">K4150*(1-L4150)</f>
        <v>135.2</v>
      </c>
    </row>
    <row r="4151" customFormat="false" ht="11.4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IF(G4151="Male",VLOOKUP(H4151,'Shoe size conversion table'!$B$6:$D$22,2),VLOOKUP(H4151,'Shoe size conversion table'!$J$6:$L$22,2))</f>
        <v>42-43</v>
      </c>
      <c r="J4151" s="12" t="n">
        <f aca="false">IF(G4151="Male",VLOOKUP(H4151,'Shoe size conversion table'!$B$6:$D$22,3),VLOOKUP(H4151,'Shoe size conversion table'!$J$6:$L$22,3))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MONTH(C4151:C19118)</f>
        <v>5</v>
      </c>
      <c r="O4151" s="8" t="n">
        <f aca="false">K4151*(1-L4151)</f>
        <v>159.2</v>
      </c>
    </row>
    <row r="4152" customFormat="false" ht="11.4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IF(G4152="Male",VLOOKUP(H4152,'Shoe size conversion table'!$B$6:$D$22,2),VLOOKUP(H4152,'Shoe size conversion table'!$J$6:$L$22,2))</f>
        <v>43-44</v>
      </c>
      <c r="J4152" s="12" t="n">
        <f aca="false">IF(G4152="Male",VLOOKUP(H4152,'Shoe size conversion table'!$B$6:$D$22,3),VLOOKUP(H4152,'Shoe size conversion table'!$J$6:$L$22,3))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MONTH(C4152:C19119)</f>
        <v>5</v>
      </c>
      <c r="O4152" s="8" t="n">
        <f aca="false">K4152*(1-L4152)</f>
        <v>159</v>
      </c>
    </row>
    <row r="4153" customFormat="false" ht="11.4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IF(G4153="Male",VLOOKUP(H4153,'Shoe size conversion table'!$B$6:$D$22,2),VLOOKUP(H4153,'Shoe size conversion table'!$J$6:$L$22,2))</f>
        <v>42-43</v>
      </c>
      <c r="J4153" s="12" t="n">
        <f aca="false">IF(G4153="Male",VLOOKUP(H4153,'Shoe size conversion table'!$B$6:$D$22,3),VLOOKUP(H4153,'Shoe size conversion table'!$J$6:$L$22,3))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MONTH(C4153:C19120)</f>
        <v>5</v>
      </c>
      <c r="O4153" s="8" t="n">
        <f aca="false">K4153*(1-L4153)</f>
        <v>84.5</v>
      </c>
    </row>
    <row r="4154" customFormat="false" ht="11.4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IF(G4154="Male",VLOOKUP(H4154,'Shoe size conversion table'!$B$6:$D$22,2),VLOOKUP(H4154,'Shoe size conversion table'!$J$6:$L$22,2))</f>
        <v>43-44</v>
      </c>
      <c r="J4154" s="12" t="n">
        <f aca="false">IF(G4154="Male",VLOOKUP(H4154,'Shoe size conversion table'!$B$6:$D$22,3),VLOOKUP(H4154,'Shoe size conversion table'!$J$6:$L$22,3))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MONTH(C4154:C19121)</f>
        <v>5</v>
      </c>
      <c r="O4154" s="8" t="n">
        <f aca="false">K4154*(1-L4154)</f>
        <v>129</v>
      </c>
    </row>
    <row r="4155" customFormat="false" ht="11.4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IF(G4155="Male",VLOOKUP(H4155,'Shoe size conversion table'!$B$6:$D$22,2),VLOOKUP(H4155,'Shoe size conversion table'!$J$6:$L$22,2))</f>
        <v>37-38</v>
      </c>
      <c r="J4155" s="12" t="n">
        <f aca="false">IF(G4155="Male",VLOOKUP(H4155,'Shoe size conversion table'!$B$6:$D$22,3),VLOOKUP(H4155,'Shoe size conversion table'!$J$6:$L$22,3))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MONTH(C4155:C19122)</f>
        <v>5</v>
      </c>
      <c r="O4155" s="8" t="n">
        <f aca="false">K4155*(1-L4155)</f>
        <v>169</v>
      </c>
    </row>
    <row r="4156" customFormat="false" ht="11.4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IF(G4156="Male",VLOOKUP(H4156,'Shoe size conversion table'!$B$6:$D$22,2),VLOOKUP(H4156,'Shoe size conversion table'!$J$6:$L$22,2))</f>
        <v>42-43</v>
      </c>
      <c r="J4156" s="12" t="n">
        <f aca="false">IF(G4156="Male",VLOOKUP(H4156,'Shoe size conversion table'!$B$6:$D$22,3),VLOOKUP(H4156,'Shoe size conversion table'!$J$6:$L$22,3))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MONTH(C4156:C19123)</f>
        <v>5</v>
      </c>
      <c r="O4156" s="8" t="n">
        <f aca="false">K4156*(1-L4156)</f>
        <v>161.1</v>
      </c>
    </row>
    <row r="4157" customFormat="false" ht="11.4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IF(G4157="Male",VLOOKUP(H4157,'Shoe size conversion table'!$B$6:$D$22,2),VLOOKUP(H4157,'Shoe size conversion table'!$J$6:$L$22,2))</f>
        <v>43-44</v>
      </c>
      <c r="J4157" s="12" t="n">
        <f aca="false">IF(G4157="Male",VLOOKUP(H4157,'Shoe size conversion table'!$B$6:$D$22,3),VLOOKUP(H4157,'Shoe size conversion table'!$J$6:$L$22,3))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MONTH(C4157:C19124)</f>
        <v>5</v>
      </c>
      <c r="O4157" s="8" t="n">
        <f aca="false">K4157*(1-L4157)</f>
        <v>169</v>
      </c>
    </row>
    <row r="4158" customFormat="false" ht="11.4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IF(G4158="Male",VLOOKUP(H4158,'Shoe size conversion table'!$B$6:$D$22,2),VLOOKUP(H4158,'Shoe size conversion table'!$J$6:$L$22,2))</f>
        <v>36-37</v>
      </c>
      <c r="J4158" s="12" t="n">
        <f aca="false">IF(G4158="Male",VLOOKUP(H4158,'Shoe size conversion table'!$B$6:$D$22,3),VLOOKUP(H4158,'Shoe size conversion table'!$J$6:$L$22,3))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MONTH(C4158:C19125)</f>
        <v>5</v>
      </c>
      <c r="O4158" s="8" t="n">
        <f aca="false">K4158*(1-L4158)</f>
        <v>159</v>
      </c>
    </row>
    <row r="4159" customFormat="false" ht="11.4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IF(G4159="Male",VLOOKUP(H4159,'Shoe size conversion table'!$B$6:$D$22,2),VLOOKUP(H4159,'Shoe size conversion table'!$J$6:$L$22,2))</f>
        <v>43-44</v>
      </c>
      <c r="J4159" s="12" t="n">
        <f aca="false">IF(G4159="Male",VLOOKUP(H4159,'Shoe size conversion table'!$B$6:$D$22,3),VLOOKUP(H4159,'Shoe size conversion table'!$J$6:$L$22,3))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MONTH(C4159:C19126)</f>
        <v>5</v>
      </c>
      <c r="O4159" s="8" t="n">
        <f aca="false">K4159*(1-L4159)</f>
        <v>159</v>
      </c>
    </row>
    <row r="4160" customFormat="false" ht="11.4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IF(G4160="Male",VLOOKUP(H4160,'Shoe size conversion table'!$B$6:$D$22,2),VLOOKUP(H4160,'Shoe size conversion table'!$J$6:$L$22,2))</f>
        <v>37</v>
      </c>
      <c r="J4160" s="12" t="n">
        <f aca="false">IF(G4160="Male",VLOOKUP(H4160,'Shoe size conversion table'!$B$6:$D$22,3),VLOOKUP(H4160,'Shoe size conversion table'!$J$6:$L$22,3))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MONTH(C4160:C19127)</f>
        <v>5</v>
      </c>
      <c r="O4160" s="8" t="n">
        <f aca="false">K4160*(1-L4160)</f>
        <v>189</v>
      </c>
    </row>
    <row r="4161" customFormat="false" ht="11.4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IF(G4161="Male",VLOOKUP(H4161,'Shoe size conversion table'!$B$6:$D$22,2),VLOOKUP(H4161,'Shoe size conversion table'!$J$6:$L$22,2))</f>
        <v>42</v>
      </c>
      <c r="J4161" s="12" t="n">
        <f aca="false">IF(G4161="Male",VLOOKUP(H4161,'Shoe size conversion table'!$B$6:$D$22,3),VLOOKUP(H4161,'Shoe size conversion table'!$J$6:$L$22,3))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MONTH(C4161:C19128)</f>
        <v>5</v>
      </c>
      <c r="O4161" s="8" t="n">
        <f aca="false">K4161*(1-L4161)</f>
        <v>89.5</v>
      </c>
    </row>
    <row r="4162" customFormat="false" ht="11.4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IF(G4162="Male",VLOOKUP(H4162,'Shoe size conversion table'!$B$6:$D$22,2),VLOOKUP(H4162,'Shoe size conversion table'!$J$6:$L$22,2))</f>
        <v>44-45</v>
      </c>
      <c r="J4162" s="12" t="n">
        <f aca="false">IF(G4162="Male",VLOOKUP(H4162,'Shoe size conversion table'!$B$6:$D$22,3),VLOOKUP(H4162,'Shoe size conversion table'!$J$6:$L$22,3))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MONTH(C4162:C19129)</f>
        <v>5</v>
      </c>
      <c r="O4162" s="8" t="n">
        <f aca="false">K4162*(1-L4162)</f>
        <v>111.3</v>
      </c>
    </row>
    <row r="4163" customFormat="false" ht="11.4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IF(G4163="Male",VLOOKUP(H4163,'Shoe size conversion table'!$B$6:$D$22,2),VLOOKUP(H4163,'Shoe size conversion table'!$J$6:$L$22,2))</f>
        <v>38-39</v>
      </c>
      <c r="J4163" s="12" t="n">
        <f aca="false">IF(G4163="Male",VLOOKUP(H4163,'Shoe size conversion table'!$B$6:$D$22,3),VLOOKUP(H4163,'Shoe size conversion table'!$J$6:$L$22,3))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MONTH(C4163:C19130)</f>
        <v>5</v>
      </c>
      <c r="O4163" s="8" t="n">
        <f aca="false">K4163*(1-L4163)</f>
        <v>169</v>
      </c>
    </row>
    <row r="4164" customFormat="false" ht="11.4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IF(G4164="Male",VLOOKUP(H4164,'Shoe size conversion table'!$B$6:$D$22,2),VLOOKUP(H4164,'Shoe size conversion table'!$J$6:$L$22,2))</f>
        <v>38</v>
      </c>
      <c r="J4164" s="12" t="n">
        <f aca="false">IF(G4164="Male",VLOOKUP(H4164,'Shoe size conversion table'!$B$6:$D$22,3),VLOOKUP(H4164,'Shoe size conversion table'!$J$6:$L$22,3))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MONTH(C4164:C19131)</f>
        <v>5</v>
      </c>
      <c r="O4164" s="8" t="n">
        <f aca="false">K4164*(1-L4164)</f>
        <v>64.5</v>
      </c>
    </row>
    <row r="4165" customFormat="false" ht="11.4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IF(G4165="Male",VLOOKUP(H4165,'Shoe size conversion table'!$B$6:$D$22,2),VLOOKUP(H4165,'Shoe size conversion table'!$J$6:$L$22,2))</f>
        <v>39-40</v>
      </c>
      <c r="J4165" s="12" t="n">
        <f aca="false">IF(G4165="Male",VLOOKUP(H4165,'Shoe size conversion table'!$B$6:$D$22,3),VLOOKUP(H4165,'Shoe size conversion table'!$J$6:$L$22,3))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MONTH(C4165:C19132)</f>
        <v>5</v>
      </c>
      <c r="O4165" s="8" t="n">
        <f aca="false">K4165*(1-L4165)</f>
        <v>199</v>
      </c>
    </row>
    <row r="4166" customFormat="false" ht="11.4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IF(G4166="Male",VLOOKUP(H4166,'Shoe size conversion table'!$B$6:$D$22,2),VLOOKUP(H4166,'Shoe size conversion table'!$J$6:$L$22,2))</f>
        <v>38</v>
      </c>
      <c r="J4166" s="12" t="n">
        <f aca="false">IF(G4166="Male",VLOOKUP(H4166,'Shoe size conversion table'!$B$6:$D$22,3),VLOOKUP(H4166,'Shoe size conversion table'!$J$6:$L$22,3))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MONTH(C4166:C19133)</f>
        <v>5</v>
      </c>
      <c r="O4166" s="8" t="n">
        <f aca="false">K4166*(1-L4166)</f>
        <v>74.5</v>
      </c>
    </row>
    <row r="4167" customFormat="false" ht="11.4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IF(G4167="Male",VLOOKUP(H4167,'Shoe size conversion table'!$B$6:$D$22,2),VLOOKUP(H4167,'Shoe size conversion table'!$J$6:$L$22,2))</f>
        <v>43-44</v>
      </c>
      <c r="J4167" s="12" t="n">
        <f aca="false">IF(G4167="Male",VLOOKUP(H4167,'Shoe size conversion table'!$B$6:$D$22,3),VLOOKUP(H4167,'Shoe size conversion table'!$J$6:$L$22,3))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MONTH(C4167:C19134)</f>
        <v>5</v>
      </c>
      <c r="O4167" s="8" t="n">
        <f aca="false">K4167*(1-L4167)</f>
        <v>159</v>
      </c>
    </row>
    <row r="4168" customFormat="false" ht="11.4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IF(G4168="Male",VLOOKUP(H4168,'Shoe size conversion table'!$B$6:$D$22,2),VLOOKUP(H4168,'Shoe size conversion table'!$J$6:$L$22,2))</f>
        <v>42-43</v>
      </c>
      <c r="J4168" s="12" t="n">
        <f aca="false">IF(G4168="Male",VLOOKUP(H4168,'Shoe size conversion table'!$B$6:$D$22,3),VLOOKUP(H4168,'Shoe size conversion table'!$J$6:$L$22,3))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MONTH(C4168:C19135)</f>
        <v>5</v>
      </c>
      <c r="O4168" s="8" t="n">
        <f aca="false">K4168*(1-L4168)</f>
        <v>169</v>
      </c>
    </row>
    <row r="4169" customFormat="false" ht="11.4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IF(G4169="Male",VLOOKUP(H4169,'Shoe size conversion table'!$B$6:$D$22,2),VLOOKUP(H4169,'Shoe size conversion table'!$J$6:$L$22,2))</f>
        <v>39-40</v>
      </c>
      <c r="J4169" s="12" t="n">
        <f aca="false">IF(G4169="Male",VLOOKUP(H4169,'Shoe size conversion table'!$B$6:$D$22,3),VLOOKUP(H4169,'Shoe size conversion table'!$J$6:$L$22,3))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MONTH(C4169:C19136)</f>
        <v>5</v>
      </c>
      <c r="O4169" s="8" t="n">
        <f aca="false">K4169*(1-L4169)</f>
        <v>169</v>
      </c>
    </row>
    <row r="4170" customFormat="false" ht="11.4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IF(G4170="Male",VLOOKUP(H4170,'Shoe size conversion table'!$B$6:$D$22,2),VLOOKUP(H4170,'Shoe size conversion table'!$J$6:$L$22,2))</f>
        <v>38-39</v>
      </c>
      <c r="J4170" s="12" t="n">
        <f aca="false">IF(G4170="Male",VLOOKUP(H4170,'Shoe size conversion table'!$B$6:$D$22,3),VLOOKUP(H4170,'Shoe size conversion table'!$J$6:$L$22,3))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MONTH(C4170:C19137)</f>
        <v>5</v>
      </c>
      <c r="O4170" s="8" t="n">
        <f aca="false">K4170*(1-L4170)</f>
        <v>151.2</v>
      </c>
    </row>
    <row r="4171" customFormat="false" ht="11.4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IF(G4171="Male",VLOOKUP(H4171,'Shoe size conversion table'!$B$6:$D$22,2),VLOOKUP(H4171,'Shoe size conversion table'!$J$6:$L$22,2))</f>
        <v>47</v>
      </c>
      <c r="J4171" s="12" t="n">
        <f aca="false">IF(G4171="Male",VLOOKUP(H4171,'Shoe size conversion table'!$B$6:$D$22,3),VLOOKUP(H4171,'Shoe size conversion table'!$J$6:$L$22,3))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MONTH(C4171:C19138)</f>
        <v>5</v>
      </c>
      <c r="O4171" s="8" t="n">
        <f aca="false">K4171*(1-L4171)</f>
        <v>90.3</v>
      </c>
    </row>
    <row r="4172" customFormat="false" ht="11.4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IF(G4172="Male",VLOOKUP(H4172,'Shoe size conversion table'!$B$6:$D$22,2),VLOOKUP(H4172,'Shoe size conversion table'!$J$6:$L$22,2))</f>
        <v>37-38</v>
      </c>
      <c r="J4172" s="12" t="n">
        <f aca="false">IF(G4172="Male",VLOOKUP(H4172,'Shoe size conversion table'!$B$6:$D$22,3),VLOOKUP(H4172,'Shoe size conversion table'!$J$6:$L$22,3))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MONTH(C4172:C19139)</f>
        <v>5</v>
      </c>
      <c r="O4172" s="8" t="n">
        <f aca="false">K4172*(1-L4172)</f>
        <v>129</v>
      </c>
    </row>
    <row r="4173" customFormat="false" ht="11.4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IF(G4173="Male",VLOOKUP(H4173,'Shoe size conversion table'!$B$6:$D$22,2),VLOOKUP(H4173,'Shoe size conversion table'!$J$6:$L$22,2))</f>
        <v>43</v>
      </c>
      <c r="J4173" s="12" t="n">
        <f aca="false">IF(G4173="Male",VLOOKUP(H4173,'Shoe size conversion table'!$B$6:$D$22,3),VLOOKUP(H4173,'Shoe size conversion table'!$J$6:$L$22,3))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MONTH(C4173:C19140)</f>
        <v>5</v>
      </c>
      <c r="O4173" s="8" t="n">
        <f aca="false">K4173*(1-L4173)</f>
        <v>129</v>
      </c>
    </row>
    <row r="4174" customFormat="false" ht="11.4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IF(G4174="Male",VLOOKUP(H4174,'Shoe size conversion table'!$B$6:$D$22,2),VLOOKUP(H4174,'Shoe size conversion table'!$J$6:$L$22,2))</f>
        <v>38</v>
      </c>
      <c r="J4174" s="12" t="n">
        <f aca="false">IF(G4174="Male",VLOOKUP(H4174,'Shoe size conversion table'!$B$6:$D$22,3),VLOOKUP(H4174,'Shoe size conversion table'!$J$6:$L$22,3))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MONTH(C4174:C19141)</f>
        <v>5</v>
      </c>
      <c r="O4174" s="8" t="n">
        <f aca="false">K4174*(1-L4174)</f>
        <v>94.5</v>
      </c>
    </row>
    <row r="4175" customFormat="false" ht="11.4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IF(G4175="Male",VLOOKUP(H4175,'Shoe size conversion table'!$B$6:$D$22,2),VLOOKUP(H4175,'Shoe size conversion table'!$J$6:$L$22,2))</f>
        <v>43-44</v>
      </c>
      <c r="J4175" s="12" t="n">
        <f aca="false">IF(G4175="Male",VLOOKUP(H4175,'Shoe size conversion table'!$B$6:$D$22,3),VLOOKUP(H4175,'Shoe size conversion table'!$J$6:$L$22,3))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MONTH(C4175:C19142)</f>
        <v>5</v>
      </c>
      <c r="O4175" s="8" t="n">
        <f aca="false">K4175*(1-L4175)</f>
        <v>161.1</v>
      </c>
    </row>
    <row r="4176" customFormat="false" ht="11.4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IF(G4176="Male",VLOOKUP(H4176,'Shoe size conversion table'!$B$6:$D$22,2),VLOOKUP(H4176,'Shoe size conversion table'!$J$6:$L$22,2))</f>
        <v>40</v>
      </c>
      <c r="J4176" s="12" t="n">
        <f aca="false">IF(G4176="Male",VLOOKUP(H4176,'Shoe size conversion table'!$B$6:$D$22,3),VLOOKUP(H4176,'Shoe size conversion table'!$J$6:$L$22,3))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MONTH(C4176:C19143)</f>
        <v>5</v>
      </c>
      <c r="O4176" s="8" t="n">
        <f aca="false">K4176*(1-L4176)</f>
        <v>189</v>
      </c>
    </row>
    <row r="4177" customFormat="false" ht="11.4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IF(G4177="Male",VLOOKUP(H4177,'Shoe size conversion table'!$B$6:$D$22,2),VLOOKUP(H4177,'Shoe size conversion table'!$J$6:$L$22,2))</f>
        <v>43</v>
      </c>
      <c r="J4177" s="12" t="n">
        <f aca="false">IF(G4177="Male",VLOOKUP(H4177,'Shoe size conversion table'!$B$6:$D$22,3),VLOOKUP(H4177,'Shoe size conversion table'!$J$6:$L$22,3))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MONTH(C4177:C19144)</f>
        <v>5</v>
      </c>
      <c r="O4177" s="8" t="n">
        <f aca="false">K4177*(1-L4177)</f>
        <v>135.2</v>
      </c>
    </row>
    <row r="4178" customFormat="false" ht="11.4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IF(G4178="Male",VLOOKUP(H4178,'Shoe size conversion table'!$B$6:$D$22,2),VLOOKUP(H4178,'Shoe size conversion table'!$J$6:$L$22,2))</f>
        <v>42-43</v>
      </c>
      <c r="J4178" s="12" t="n">
        <f aca="false">IF(G4178="Male",VLOOKUP(H4178,'Shoe size conversion table'!$B$6:$D$22,3),VLOOKUP(H4178,'Shoe size conversion table'!$J$6:$L$22,3))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MONTH(C4178:C19145)</f>
        <v>5</v>
      </c>
      <c r="O4178" s="8" t="n">
        <f aca="false">K4178*(1-L4178)</f>
        <v>139.3</v>
      </c>
    </row>
    <row r="4179" customFormat="false" ht="11.4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IF(G4179="Male",VLOOKUP(H4179,'Shoe size conversion table'!$B$6:$D$22,2),VLOOKUP(H4179,'Shoe size conversion table'!$J$6:$L$22,2))</f>
        <v>45</v>
      </c>
      <c r="J4179" s="12" t="n">
        <f aca="false">IF(G4179="Male",VLOOKUP(H4179,'Shoe size conversion table'!$B$6:$D$22,3),VLOOKUP(H4179,'Shoe size conversion table'!$J$6:$L$22,3))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MONTH(C4179:C19146)</f>
        <v>5</v>
      </c>
      <c r="O4179" s="8" t="n">
        <f aca="false">K4179*(1-L4179)</f>
        <v>189</v>
      </c>
    </row>
    <row r="4180" customFormat="false" ht="11.4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IF(G4180="Male",VLOOKUP(H4180,'Shoe size conversion table'!$B$6:$D$22,2),VLOOKUP(H4180,'Shoe size conversion table'!$J$6:$L$22,2))</f>
        <v>42</v>
      </c>
      <c r="J4180" s="12" t="n">
        <f aca="false">IF(G4180="Male",VLOOKUP(H4180,'Shoe size conversion table'!$B$6:$D$22,3),VLOOKUP(H4180,'Shoe size conversion table'!$J$6:$L$22,3))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MONTH(C4180:C19147)</f>
        <v>5</v>
      </c>
      <c r="O4180" s="8" t="n">
        <f aca="false">K4180*(1-L4180)</f>
        <v>111.3</v>
      </c>
    </row>
    <row r="4181" customFormat="false" ht="11.4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IF(G4181="Male",VLOOKUP(H4181,'Shoe size conversion table'!$B$6:$D$22,2),VLOOKUP(H4181,'Shoe size conversion table'!$J$6:$L$22,2))</f>
        <v>42</v>
      </c>
      <c r="J4181" s="12" t="n">
        <f aca="false">IF(G4181="Male",VLOOKUP(H4181,'Shoe size conversion table'!$B$6:$D$22,3),VLOOKUP(H4181,'Shoe size conversion table'!$J$6:$L$22,3))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MONTH(C4181:C19148)</f>
        <v>5</v>
      </c>
      <c r="O4181" s="8" t="n">
        <f aca="false">K4181*(1-L4181)</f>
        <v>103.2</v>
      </c>
    </row>
    <row r="4182" customFormat="false" ht="11.4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IF(G4182="Male",VLOOKUP(H4182,'Shoe size conversion table'!$B$6:$D$22,2),VLOOKUP(H4182,'Shoe size conversion table'!$J$6:$L$22,2))</f>
        <v>41</v>
      </c>
      <c r="J4182" s="12" t="n">
        <f aca="false">IF(G4182="Male",VLOOKUP(H4182,'Shoe size conversion table'!$B$6:$D$22,3),VLOOKUP(H4182,'Shoe size conversion table'!$J$6:$L$22,3))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MONTH(C4182:C19149)</f>
        <v>5</v>
      </c>
      <c r="O4182" s="8" t="n">
        <f aca="false">K4182*(1-L4182)</f>
        <v>149</v>
      </c>
    </row>
    <row r="4183" customFormat="false" ht="11.4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IF(G4183="Male",VLOOKUP(H4183,'Shoe size conversion table'!$B$6:$D$22,2),VLOOKUP(H4183,'Shoe size conversion table'!$J$6:$L$22,2))</f>
        <v>42-43</v>
      </c>
      <c r="J4183" s="12" t="n">
        <f aca="false">IF(G4183="Male",VLOOKUP(H4183,'Shoe size conversion table'!$B$6:$D$22,3),VLOOKUP(H4183,'Shoe size conversion table'!$J$6:$L$22,3))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MONTH(C4183:C19150)</f>
        <v>5</v>
      </c>
      <c r="O4183" s="8" t="n">
        <f aca="false">K4183*(1-L4183)</f>
        <v>159</v>
      </c>
    </row>
    <row r="4184" customFormat="false" ht="11.4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IF(G4184="Male",VLOOKUP(H4184,'Shoe size conversion table'!$B$6:$D$22,2),VLOOKUP(H4184,'Shoe size conversion table'!$J$6:$L$22,2))</f>
        <v>37</v>
      </c>
      <c r="J4184" s="12" t="n">
        <f aca="false">IF(G4184="Male",VLOOKUP(H4184,'Shoe size conversion table'!$B$6:$D$22,3),VLOOKUP(H4184,'Shoe size conversion table'!$J$6:$L$22,3))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MONTH(C4184:C19151)</f>
        <v>5</v>
      </c>
      <c r="O4184" s="8" t="n">
        <f aca="false">K4184*(1-L4184)</f>
        <v>169</v>
      </c>
    </row>
    <row r="4185" customFormat="false" ht="11.4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IF(G4185="Male",VLOOKUP(H4185,'Shoe size conversion table'!$B$6:$D$22,2),VLOOKUP(H4185,'Shoe size conversion table'!$J$6:$L$22,2))</f>
        <v>44</v>
      </c>
      <c r="J4185" s="12" t="n">
        <f aca="false">IF(G4185="Male",VLOOKUP(H4185,'Shoe size conversion table'!$B$6:$D$22,3),VLOOKUP(H4185,'Shoe size conversion table'!$J$6:$L$22,3))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MONTH(C4185:C19152)</f>
        <v>5</v>
      </c>
      <c r="O4185" s="8" t="n">
        <f aca="false">K4185*(1-L4185)</f>
        <v>149</v>
      </c>
    </row>
    <row r="4186" customFormat="false" ht="11.4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IF(G4186="Male",VLOOKUP(H4186,'Shoe size conversion table'!$B$6:$D$22,2),VLOOKUP(H4186,'Shoe size conversion table'!$J$6:$L$22,2))</f>
        <v>37-38</v>
      </c>
      <c r="J4186" s="12" t="n">
        <f aca="false">IF(G4186="Male",VLOOKUP(H4186,'Shoe size conversion table'!$B$6:$D$22,3),VLOOKUP(H4186,'Shoe size conversion table'!$J$6:$L$22,3))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MONTH(C4186:C19153)</f>
        <v>5</v>
      </c>
      <c r="O4186" s="8" t="n">
        <f aca="false">K4186*(1-L4186)</f>
        <v>149</v>
      </c>
    </row>
    <row r="4187" customFormat="false" ht="11.4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IF(G4187="Male",VLOOKUP(H4187,'Shoe size conversion table'!$B$6:$D$22,2),VLOOKUP(H4187,'Shoe size conversion table'!$J$6:$L$22,2))</f>
        <v>37-38</v>
      </c>
      <c r="J4187" s="12" t="n">
        <f aca="false">IF(G4187="Male",VLOOKUP(H4187,'Shoe size conversion table'!$B$6:$D$22,3),VLOOKUP(H4187,'Shoe size conversion table'!$J$6:$L$22,3))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MONTH(C4187:C19154)</f>
        <v>5</v>
      </c>
      <c r="O4187" s="8" t="n">
        <f aca="false">K4187*(1-L4187)</f>
        <v>152.1</v>
      </c>
    </row>
    <row r="4188" customFormat="false" ht="11.4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IF(G4188="Male",VLOOKUP(H4188,'Shoe size conversion table'!$B$6:$D$22,2),VLOOKUP(H4188,'Shoe size conversion table'!$J$6:$L$22,2))</f>
        <v>38-39</v>
      </c>
      <c r="J4188" s="12" t="n">
        <f aca="false">IF(G4188="Male",VLOOKUP(H4188,'Shoe size conversion table'!$B$6:$D$22,3),VLOOKUP(H4188,'Shoe size conversion table'!$J$6:$L$22,3))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MONTH(C4188:C19155)</f>
        <v>5</v>
      </c>
      <c r="O4188" s="8" t="n">
        <f aca="false">K4188*(1-L4188)</f>
        <v>179</v>
      </c>
    </row>
    <row r="4189" customFormat="false" ht="11.4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IF(G4189="Male",VLOOKUP(H4189,'Shoe size conversion table'!$B$6:$D$22,2),VLOOKUP(H4189,'Shoe size conversion table'!$J$6:$L$22,2))</f>
        <v>38-39</v>
      </c>
      <c r="J4189" s="12" t="n">
        <f aca="false">IF(G4189="Male",VLOOKUP(H4189,'Shoe size conversion table'!$B$6:$D$22,3),VLOOKUP(H4189,'Shoe size conversion table'!$J$6:$L$22,3))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MONTH(C4189:C19156)</f>
        <v>5</v>
      </c>
      <c r="O4189" s="8" t="n">
        <f aca="false">K4189*(1-L4189)</f>
        <v>139</v>
      </c>
    </row>
    <row r="4190" customFormat="false" ht="11.4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IF(G4190="Male",VLOOKUP(H4190,'Shoe size conversion table'!$B$6:$D$22,2),VLOOKUP(H4190,'Shoe size conversion table'!$J$6:$L$22,2))</f>
        <v>38</v>
      </c>
      <c r="J4190" s="12" t="n">
        <f aca="false">IF(G4190="Male",VLOOKUP(H4190,'Shoe size conversion table'!$B$6:$D$22,3),VLOOKUP(H4190,'Shoe size conversion table'!$J$6:$L$22,3))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MONTH(C4190:C19157)</f>
        <v>5</v>
      </c>
      <c r="O4190" s="8" t="n">
        <f aca="false">K4190*(1-L4190)</f>
        <v>129</v>
      </c>
    </row>
    <row r="4191" customFormat="false" ht="11.4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IF(G4191="Male",VLOOKUP(H4191,'Shoe size conversion table'!$B$6:$D$22,2),VLOOKUP(H4191,'Shoe size conversion table'!$J$6:$L$22,2))</f>
        <v>43-44</v>
      </c>
      <c r="J4191" s="12" t="n">
        <f aca="false">IF(G4191="Male",VLOOKUP(H4191,'Shoe size conversion table'!$B$6:$D$22,3),VLOOKUP(H4191,'Shoe size conversion table'!$J$6:$L$22,3))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MONTH(C4191:C19158)</f>
        <v>5</v>
      </c>
      <c r="O4191" s="8" t="n">
        <f aca="false">K4191*(1-L4191)</f>
        <v>129</v>
      </c>
    </row>
    <row r="4192" customFormat="false" ht="11.4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IF(G4192="Male",VLOOKUP(H4192,'Shoe size conversion table'!$B$6:$D$22,2),VLOOKUP(H4192,'Shoe size conversion table'!$J$6:$L$22,2))</f>
        <v>39</v>
      </c>
      <c r="J4192" s="12" t="n">
        <f aca="false">IF(G4192="Male",VLOOKUP(H4192,'Shoe size conversion table'!$B$6:$D$22,3),VLOOKUP(H4192,'Shoe size conversion table'!$J$6:$L$22,3))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MONTH(C4192:C19159)</f>
        <v>5</v>
      </c>
      <c r="O4192" s="8" t="n">
        <f aca="false">K4192*(1-L4192)</f>
        <v>199</v>
      </c>
    </row>
    <row r="4193" customFormat="false" ht="11.4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IF(G4193="Male",VLOOKUP(H4193,'Shoe size conversion table'!$B$6:$D$22,2),VLOOKUP(H4193,'Shoe size conversion table'!$J$6:$L$22,2))</f>
        <v>39-40</v>
      </c>
      <c r="J4193" s="12" t="n">
        <f aca="false">IF(G4193="Male",VLOOKUP(H4193,'Shoe size conversion table'!$B$6:$D$22,3),VLOOKUP(H4193,'Shoe size conversion table'!$J$6:$L$22,3))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MONTH(C4193:C19160)</f>
        <v>5</v>
      </c>
      <c r="O4193" s="8" t="n">
        <f aca="false">K4193*(1-L4193)</f>
        <v>159</v>
      </c>
    </row>
    <row r="4194" customFormat="false" ht="11.4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IF(G4194="Male",VLOOKUP(H4194,'Shoe size conversion table'!$B$6:$D$22,2),VLOOKUP(H4194,'Shoe size conversion table'!$J$6:$L$22,2))</f>
        <v>42-43</v>
      </c>
      <c r="J4194" s="12" t="n">
        <f aca="false">IF(G4194="Male",VLOOKUP(H4194,'Shoe size conversion table'!$B$6:$D$22,3),VLOOKUP(H4194,'Shoe size conversion table'!$J$6:$L$22,3))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MONTH(C4194:C19161)</f>
        <v>5</v>
      </c>
      <c r="O4194" s="8" t="n">
        <f aca="false">K4194*(1-L4194)</f>
        <v>179</v>
      </c>
    </row>
    <row r="4195" customFormat="false" ht="11.4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IF(G4195="Male",VLOOKUP(H4195,'Shoe size conversion table'!$B$6:$D$22,2),VLOOKUP(H4195,'Shoe size conversion table'!$J$6:$L$22,2))</f>
        <v>42</v>
      </c>
      <c r="J4195" s="12" t="n">
        <f aca="false">IF(G4195="Male",VLOOKUP(H4195,'Shoe size conversion table'!$B$6:$D$22,3),VLOOKUP(H4195,'Shoe size conversion table'!$J$6:$L$22,3))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MONTH(C4195:C19162)</f>
        <v>5</v>
      </c>
      <c r="O4195" s="8" t="n">
        <f aca="false">K4195*(1-L4195)</f>
        <v>179</v>
      </c>
    </row>
    <row r="4196" customFormat="false" ht="11.4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IF(G4196="Male",VLOOKUP(H4196,'Shoe size conversion table'!$B$6:$D$22,2),VLOOKUP(H4196,'Shoe size conversion table'!$J$6:$L$22,2))</f>
        <v>37</v>
      </c>
      <c r="J4196" s="12" t="n">
        <f aca="false">IF(G4196="Male",VLOOKUP(H4196,'Shoe size conversion table'!$B$6:$D$22,3),VLOOKUP(H4196,'Shoe size conversion table'!$J$6:$L$22,3))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MONTH(C4196:C19163)</f>
        <v>5</v>
      </c>
      <c r="O4196" s="8" t="n">
        <f aca="false">K4196*(1-L4196)</f>
        <v>104.3</v>
      </c>
    </row>
    <row r="4197" customFormat="false" ht="11.4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IF(G4197="Male",VLOOKUP(H4197,'Shoe size conversion table'!$B$6:$D$22,2),VLOOKUP(H4197,'Shoe size conversion table'!$J$6:$L$22,2))</f>
        <v>43-44</v>
      </c>
      <c r="J4197" s="12" t="n">
        <f aca="false">IF(G4197="Male",VLOOKUP(H4197,'Shoe size conversion table'!$B$6:$D$22,3),VLOOKUP(H4197,'Shoe size conversion table'!$J$6:$L$22,3))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MONTH(C4197:C19164)</f>
        <v>5</v>
      </c>
      <c r="O4197" s="8" t="n">
        <f aca="false">K4197*(1-L4197)</f>
        <v>199</v>
      </c>
    </row>
    <row r="4198" customFormat="false" ht="11.4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IF(G4198="Male",VLOOKUP(H4198,'Shoe size conversion table'!$B$6:$D$22,2),VLOOKUP(H4198,'Shoe size conversion table'!$J$6:$L$22,2))</f>
        <v>44-45</v>
      </c>
      <c r="J4198" s="12" t="n">
        <f aca="false">IF(G4198="Male",VLOOKUP(H4198,'Shoe size conversion table'!$B$6:$D$22,3),VLOOKUP(H4198,'Shoe size conversion table'!$J$6:$L$22,3))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MONTH(C4198:C19165)</f>
        <v>5</v>
      </c>
      <c r="O4198" s="8" t="n">
        <f aca="false">K4198*(1-L4198)</f>
        <v>111.3</v>
      </c>
    </row>
    <row r="4199" customFormat="false" ht="11.4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IF(G4199="Male",VLOOKUP(H4199,'Shoe size conversion table'!$B$6:$D$22,2),VLOOKUP(H4199,'Shoe size conversion table'!$J$6:$L$22,2))</f>
        <v>42-43</v>
      </c>
      <c r="J4199" s="12" t="n">
        <f aca="false">IF(G4199="Male",VLOOKUP(H4199,'Shoe size conversion table'!$B$6:$D$22,3),VLOOKUP(H4199,'Shoe size conversion table'!$J$6:$L$22,3))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MONTH(C4199:C19166)</f>
        <v>5</v>
      </c>
      <c r="O4199" s="8" t="n">
        <f aca="false">K4199*(1-L4199)</f>
        <v>159</v>
      </c>
    </row>
    <row r="4200" customFormat="false" ht="11.4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IF(G4200="Male",VLOOKUP(H4200,'Shoe size conversion table'!$B$6:$D$22,2),VLOOKUP(H4200,'Shoe size conversion table'!$J$6:$L$22,2))</f>
        <v>44-45</v>
      </c>
      <c r="J4200" s="12" t="n">
        <f aca="false">IF(G4200="Male",VLOOKUP(H4200,'Shoe size conversion table'!$B$6:$D$22,3),VLOOKUP(H4200,'Shoe size conversion table'!$J$6:$L$22,3))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MONTH(C4200:C19167)</f>
        <v>5</v>
      </c>
      <c r="O4200" s="8" t="n">
        <f aca="false">K4200*(1-L4200)</f>
        <v>179</v>
      </c>
    </row>
    <row r="4201" customFormat="false" ht="11.4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IF(G4201="Male",VLOOKUP(H4201,'Shoe size conversion table'!$B$6:$D$22,2),VLOOKUP(H4201,'Shoe size conversion table'!$J$6:$L$22,2))</f>
        <v>39-40</v>
      </c>
      <c r="J4201" s="12" t="n">
        <f aca="false">IF(G4201="Male",VLOOKUP(H4201,'Shoe size conversion table'!$B$6:$D$22,3),VLOOKUP(H4201,'Shoe size conversion table'!$J$6:$L$22,3))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MONTH(C4201:C19168)</f>
        <v>5</v>
      </c>
      <c r="O4201" s="8" t="n">
        <f aca="false">K4201*(1-L4201)</f>
        <v>179</v>
      </c>
    </row>
    <row r="4202" customFormat="false" ht="11.4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IF(G4202="Male",VLOOKUP(H4202,'Shoe size conversion table'!$B$6:$D$22,2),VLOOKUP(H4202,'Shoe size conversion table'!$J$6:$L$22,2))</f>
        <v>37-38</v>
      </c>
      <c r="J4202" s="12" t="n">
        <f aca="false">IF(G4202="Male",VLOOKUP(H4202,'Shoe size conversion table'!$B$6:$D$22,3),VLOOKUP(H4202,'Shoe size conversion table'!$J$6:$L$22,3))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MONTH(C4202:C19169)</f>
        <v>5</v>
      </c>
      <c r="O4202" s="8" t="n">
        <f aca="false">K4202*(1-L4202)</f>
        <v>127.2</v>
      </c>
    </row>
    <row r="4203" customFormat="false" ht="11.4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IF(G4203="Male",VLOOKUP(H4203,'Shoe size conversion table'!$B$6:$D$22,2),VLOOKUP(H4203,'Shoe size conversion table'!$J$6:$L$22,2))</f>
        <v>39-40</v>
      </c>
      <c r="J4203" s="12" t="n">
        <f aca="false">IF(G4203="Male",VLOOKUP(H4203,'Shoe size conversion table'!$B$6:$D$22,3),VLOOKUP(H4203,'Shoe size conversion table'!$J$6:$L$22,3))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MONTH(C4203:C19170)</f>
        <v>5</v>
      </c>
      <c r="O4203" s="8" t="n">
        <f aca="false">K4203*(1-L4203)</f>
        <v>139</v>
      </c>
    </row>
    <row r="4204" customFormat="false" ht="11.4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IF(G4204="Male",VLOOKUP(H4204,'Shoe size conversion table'!$B$6:$D$22,2),VLOOKUP(H4204,'Shoe size conversion table'!$J$6:$L$22,2))</f>
        <v>42-43</v>
      </c>
      <c r="J4204" s="12" t="n">
        <f aca="false">IF(G4204="Male",VLOOKUP(H4204,'Shoe size conversion table'!$B$6:$D$22,3),VLOOKUP(H4204,'Shoe size conversion table'!$J$6:$L$22,3))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MONTH(C4204:C19171)</f>
        <v>5</v>
      </c>
      <c r="O4204" s="8" t="n">
        <f aca="false">K4204*(1-L4204)</f>
        <v>179</v>
      </c>
    </row>
    <row r="4205" customFormat="false" ht="11.4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IF(G4205="Male",VLOOKUP(H4205,'Shoe size conversion table'!$B$6:$D$22,2),VLOOKUP(H4205,'Shoe size conversion table'!$J$6:$L$22,2))</f>
        <v>39</v>
      </c>
      <c r="J4205" s="12" t="n">
        <f aca="false">IF(G4205="Male",VLOOKUP(H4205,'Shoe size conversion table'!$B$6:$D$22,3),VLOOKUP(H4205,'Shoe size conversion table'!$J$6:$L$22,3))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MONTH(C4205:C19172)</f>
        <v>5</v>
      </c>
      <c r="O4205" s="8" t="n">
        <f aca="false">K4205*(1-L4205)</f>
        <v>135.2</v>
      </c>
    </row>
    <row r="4206" customFormat="false" ht="11.4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IF(G4206="Male",VLOOKUP(H4206,'Shoe size conversion table'!$B$6:$D$22,2),VLOOKUP(H4206,'Shoe size conversion table'!$J$6:$L$22,2))</f>
        <v>42-43</v>
      </c>
      <c r="J4206" s="12" t="n">
        <f aca="false">IF(G4206="Male",VLOOKUP(H4206,'Shoe size conversion table'!$B$6:$D$22,3),VLOOKUP(H4206,'Shoe size conversion table'!$J$6:$L$22,3))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MONTH(C4206:C19173)</f>
        <v>5</v>
      </c>
      <c r="O4206" s="8" t="n">
        <f aca="false">K4206*(1-L4206)</f>
        <v>159</v>
      </c>
    </row>
    <row r="4207" customFormat="false" ht="11.4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IF(G4207="Male",VLOOKUP(H4207,'Shoe size conversion table'!$B$6:$D$22,2),VLOOKUP(H4207,'Shoe size conversion table'!$J$6:$L$22,2))</f>
        <v>40</v>
      </c>
      <c r="J4207" s="12" t="n">
        <f aca="false">IF(G4207="Male",VLOOKUP(H4207,'Shoe size conversion table'!$B$6:$D$22,3),VLOOKUP(H4207,'Shoe size conversion table'!$J$6:$L$22,3))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MONTH(C4207:C19174)</f>
        <v>5</v>
      </c>
      <c r="O4207" s="8" t="n">
        <f aca="false">K4207*(1-L4207)</f>
        <v>189</v>
      </c>
    </row>
    <row r="4208" customFormat="false" ht="11.4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IF(G4208="Male",VLOOKUP(H4208,'Shoe size conversion table'!$B$6:$D$22,2),VLOOKUP(H4208,'Shoe size conversion table'!$J$6:$L$22,2))</f>
        <v>42-43</v>
      </c>
      <c r="J4208" s="12" t="n">
        <f aca="false">IF(G4208="Male",VLOOKUP(H4208,'Shoe size conversion table'!$B$6:$D$22,3),VLOOKUP(H4208,'Shoe size conversion table'!$J$6:$L$22,3))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MONTH(C4208:C19175)</f>
        <v>5</v>
      </c>
      <c r="O4208" s="8" t="n">
        <f aca="false">K4208*(1-L4208)</f>
        <v>170.1</v>
      </c>
    </row>
    <row r="4209" customFormat="false" ht="11.4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IF(G4209="Male",VLOOKUP(H4209,'Shoe size conversion table'!$B$6:$D$22,2),VLOOKUP(H4209,'Shoe size conversion table'!$J$6:$L$22,2))</f>
        <v>44</v>
      </c>
      <c r="J4209" s="12" t="n">
        <f aca="false">IF(G4209="Male",VLOOKUP(H4209,'Shoe size conversion table'!$B$6:$D$22,3),VLOOKUP(H4209,'Shoe size conversion table'!$J$6:$L$22,3))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MONTH(C4209:C19176)</f>
        <v>5</v>
      </c>
      <c r="O4209" s="8" t="n">
        <f aca="false">K4209*(1-L4209)</f>
        <v>189</v>
      </c>
    </row>
    <row r="4210" customFormat="false" ht="11.4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IF(G4210="Male",VLOOKUP(H4210,'Shoe size conversion table'!$B$6:$D$22,2),VLOOKUP(H4210,'Shoe size conversion table'!$J$6:$L$22,2))</f>
        <v>37</v>
      </c>
      <c r="J4210" s="12" t="n">
        <f aca="false">IF(G4210="Male",VLOOKUP(H4210,'Shoe size conversion table'!$B$6:$D$22,3),VLOOKUP(H4210,'Shoe size conversion table'!$J$6:$L$22,3))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MONTH(C4210:C19177)</f>
        <v>5</v>
      </c>
      <c r="O4210" s="8" t="n">
        <f aca="false">K4210*(1-L4210)</f>
        <v>189</v>
      </c>
    </row>
    <row r="4211" customFormat="false" ht="11.4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IF(G4211="Male",VLOOKUP(H4211,'Shoe size conversion table'!$B$6:$D$22,2),VLOOKUP(H4211,'Shoe size conversion table'!$J$6:$L$22,2))</f>
        <v>42</v>
      </c>
      <c r="J4211" s="12" t="n">
        <f aca="false">IF(G4211="Male",VLOOKUP(H4211,'Shoe size conversion table'!$B$6:$D$22,3),VLOOKUP(H4211,'Shoe size conversion table'!$J$6:$L$22,3))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MONTH(C4211:C19178)</f>
        <v>5</v>
      </c>
      <c r="O4211" s="8" t="n">
        <f aca="false">K4211*(1-L4211)</f>
        <v>69.5</v>
      </c>
    </row>
    <row r="4212" customFormat="false" ht="11.4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IF(G4212="Male",VLOOKUP(H4212,'Shoe size conversion table'!$B$6:$D$22,2),VLOOKUP(H4212,'Shoe size conversion table'!$J$6:$L$22,2))</f>
        <v>43</v>
      </c>
      <c r="J4212" s="12" t="n">
        <f aca="false">IF(G4212="Male",VLOOKUP(H4212,'Shoe size conversion table'!$B$6:$D$22,3),VLOOKUP(H4212,'Shoe size conversion table'!$J$6:$L$22,3))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MONTH(C4212:C19179)</f>
        <v>5</v>
      </c>
      <c r="O4212" s="8" t="n">
        <f aca="false">K4212*(1-L4212)</f>
        <v>119.2</v>
      </c>
    </row>
    <row r="4213" customFormat="false" ht="11.4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IF(G4213="Male",VLOOKUP(H4213,'Shoe size conversion table'!$B$6:$D$22,2),VLOOKUP(H4213,'Shoe size conversion table'!$J$6:$L$22,2))</f>
        <v>42</v>
      </c>
      <c r="J4213" s="12" t="n">
        <f aca="false">IF(G4213="Male",VLOOKUP(H4213,'Shoe size conversion table'!$B$6:$D$22,3),VLOOKUP(H4213,'Shoe size conversion table'!$J$6:$L$22,3))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MONTH(C4213:C19180)</f>
        <v>5</v>
      </c>
      <c r="O4213" s="8" t="n">
        <f aca="false">K4213*(1-L4213)</f>
        <v>135.2</v>
      </c>
    </row>
    <row r="4214" customFormat="false" ht="11.4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IF(G4214="Male",VLOOKUP(H4214,'Shoe size conversion table'!$B$6:$D$22,2),VLOOKUP(H4214,'Shoe size conversion table'!$J$6:$L$22,2))</f>
        <v>41-42</v>
      </c>
      <c r="J4214" s="12" t="n">
        <f aca="false">IF(G4214="Male",VLOOKUP(H4214,'Shoe size conversion table'!$B$6:$D$22,3),VLOOKUP(H4214,'Shoe size conversion table'!$J$6:$L$22,3))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MONTH(C4214:C19181)</f>
        <v>5</v>
      </c>
      <c r="O4214" s="8" t="n">
        <f aca="false">K4214*(1-L4214)</f>
        <v>152.1</v>
      </c>
    </row>
    <row r="4215" customFormat="false" ht="11.4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IF(G4215="Male",VLOOKUP(H4215,'Shoe size conversion table'!$B$6:$D$22,2),VLOOKUP(H4215,'Shoe size conversion table'!$J$6:$L$22,2))</f>
        <v>41</v>
      </c>
      <c r="J4215" s="12" t="n">
        <f aca="false">IF(G4215="Male",VLOOKUP(H4215,'Shoe size conversion table'!$B$6:$D$22,3),VLOOKUP(H4215,'Shoe size conversion table'!$J$6:$L$22,3))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MONTH(C4215:C19182)</f>
        <v>5</v>
      </c>
      <c r="O4215" s="8" t="n">
        <f aca="false">K4215*(1-L4215)</f>
        <v>127.2</v>
      </c>
    </row>
    <row r="4216" customFormat="false" ht="11.4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IF(G4216="Male",VLOOKUP(H4216,'Shoe size conversion table'!$B$6:$D$22,2),VLOOKUP(H4216,'Shoe size conversion table'!$J$6:$L$22,2))</f>
        <v>42-43</v>
      </c>
      <c r="J4216" s="12" t="n">
        <f aca="false">IF(G4216="Male",VLOOKUP(H4216,'Shoe size conversion table'!$B$6:$D$22,3),VLOOKUP(H4216,'Shoe size conversion table'!$J$6:$L$22,3))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MONTH(C4216:C19183)</f>
        <v>5</v>
      </c>
      <c r="O4216" s="8" t="n">
        <f aca="false">K4216*(1-L4216)</f>
        <v>69.5</v>
      </c>
    </row>
    <row r="4217" customFormat="false" ht="11.4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IF(G4217="Male",VLOOKUP(H4217,'Shoe size conversion table'!$B$6:$D$22,2),VLOOKUP(H4217,'Shoe size conversion table'!$J$6:$L$22,2))</f>
        <v>42</v>
      </c>
      <c r="J4217" s="12" t="n">
        <f aca="false">IF(G4217="Male",VLOOKUP(H4217,'Shoe size conversion table'!$B$6:$D$22,3),VLOOKUP(H4217,'Shoe size conversion table'!$J$6:$L$22,3))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MONTH(C4217:C19184)</f>
        <v>5</v>
      </c>
      <c r="O4217" s="8" t="n">
        <f aca="false">K4217*(1-L4217)</f>
        <v>189</v>
      </c>
    </row>
    <row r="4218" customFormat="false" ht="11.4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IF(G4218="Male",VLOOKUP(H4218,'Shoe size conversion table'!$B$6:$D$22,2),VLOOKUP(H4218,'Shoe size conversion table'!$J$6:$L$22,2))</f>
        <v>43-44</v>
      </c>
      <c r="J4218" s="12" t="n">
        <f aca="false">IF(G4218="Male",VLOOKUP(H4218,'Shoe size conversion table'!$B$6:$D$22,3),VLOOKUP(H4218,'Shoe size conversion table'!$J$6:$L$22,3))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MONTH(C4218:C19185)</f>
        <v>5</v>
      </c>
      <c r="O4218" s="8" t="n">
        <f aca="false">K4218*(1-L4218)</f>
        <v>90.3</v>
      </c>
    </row>
    <row r="4219" customFormat="false" ht="11.4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IF(G4219="Male",VLOOKUP(H4219,'Shoe size conversion table'!$B$6:$D$22,2),VLOOKUP(H4219,'Shoe size conversion table'!$J$6:$L$22,2))</f>
        <v>40</v>
      </c>
      <c r="J4219" s="12" t="n">
        <f aca="false">IF(G4219="Male",VLOOKUP(H4219,'Shoe size conversion table'!$B$6:$D$22,3),VLOOKUP(H4219,'Shoe size conversion table'!$J$6:$L$22,3))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MONTH(C4219:C19186)</f>
        <v>5</v>
      </c>
      <c r="O4219" s="8" t="n">
        <f aca="false">K4219*(1-L4219)</f>
        <v>125.1</v>
      </c>
    </row>
    <row r="4220" customFormat="false" ht="11.4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IF(G4220="Male",VLOOKUP(H4220,'Shoe size conversion table'!$B$6:$D$22,2),VLOOKUP(H4220,'Shoe size conversion table'!$J$6:$L$22,2))</f>
        <v>39</v>
      </c>
      <c r="J4220" s="12" t="n">
        <f aca="false">IF(G4220="Male",VLOOKUP(H4220,'Shoe size conversion table'!$B$6:$D$22,3),VLOOKUP(H4220,'Shoe size conversion table'!$J$6:$L$22,3))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MONTH(C4220:C19187)</f>
        <v>5</v>
      </c>
      <c r="O4220" s="8" t="n">
        <f aca="false">K4220*(1-L4220)</f>
        <v>135.2</v>
      </c>
    </row>
    <row r="4221" customFormat="false" ht="11.4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IF(G4221="Male",VLOOKUP(H4221,'Shoe size conversion table'!$B$6:$D$22,2),VLOOKUP(H4221,'Shoe size conversion table'!$J$6:$L$22,2))</f>
        <v>39</v>
      </c>
      <c r="J4221" s="12" t="n">
        <f aca="false">IF(G4221="Male",VLOOKUP(H4221,'Shoe size conversion table'!$B$6:$D$22,3),VLOOKUP(H4221,'Shoe size conversion table'!$J$6:$L$22,3))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MONTH(C4221:C19188)</f>
        <v>5</v>
      </c>
      <c r="O4221" s="8" t="n">
        <f aca="false">K4221*(1-L4221)</f>
        <v>135.2</v>
      </c>
    </row>
    <row r="4222" customFormat="false" ht="11.4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IF(G4222="Male",VLOOKUP(H4222,'Shoe size conversion table'!$B$6:$D$22,2),VLOOKUP(H4222,'Shoe size conversion table'!$J$6:$L$22,2))</f>
        <v>42-43</v>
      </c>
      <c r="J4222" s="12" t="n">
        <f aca="false">IF(G4222="Male",VLOOKUP(H4222,'Shoe size conversion table'!$B$6:$D$22,3),VLOOKUP(H4222,'Shoe size conversion table'!$J$6:$L$22,3))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MONTH(C4222:C19189)</f>
        <v>5</v>
      </c>
      <c r="O4222" s="8" t="n">
        <f aca="false">K4222*(1-L4222)</f>
        <v>69.5</v>
      </c>
    </row>
    <row r="4223" customFormat="false" ht="11.4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IF(G4223="Male",VLOOKUP(H4223,'Shoe size conversion table'!$B$6:$D$22,2),VLOOKUP(H4223,'Shoe size conversion table'!$J$6:$L$22,2))</f>
        <v>38</v>
      </c>
      <c r="J4223" s="12" t="n">
        <f aca="false">IF(G4223="Male",VLOOKUP(H4223,'Shoe size conversion table'!$B$6:$D$22,3),VLOOKUP(H4223,'Shoe size conversion table'!$J$6:$L$22,3))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MONTH(C4223:C19190)</f>
        <v>5</v>
      </c>
      <c r="O4223" s="8" t="n">
        <f aca="false">K4223*(1-L4223)</f>
        <v>159</v>
      </c>
    </row>
    <row r="4224" customFormat="false" ht="11.4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IF(G4224="Male",VLOOKUP(H4224,'Shoe size conversion table'!$B$6:$D$22,2),VLOOKUP(H4224,'Shoe size conversion table'!$J$6:$L$22,2))</f>
        <v>43-44</v>
      </c>
      <c r="J4224" s="12" t="n">
        <f aca="false">IF(G4224="Male",VLOOKUP(H4224,'Shoe size conversion table'!$B$6:$D$22,3),VLOOKUP(H4224,'Shoe size conversion table'!$J$6:$L$22,3))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MONTH(C4224:C19191)</f>
        <v>5</v>
      </c>
      <c r="O4224" s="8" t="n">
        <f aca="false">K4224*(1-L4224)</f>
        <v>129</v>
      </c>
    </row>
    <row r="4225" customFormat="false" ht="11.4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IF(G4225="Male",VLOOKUP(H4225,'Shoe size conversion table'!$B$6:$D$22,2),VLOOKUP(H4225,'Shoe size conversion table'!$J$6:$L$22,2))</f>
        <v>41</v>
      </c>
      <c r="J4225" s="12" t="n">
        <f aca="false">IF(G4225="Male",VLOOKUP(H4225,'Shoe size conversion table'!$B$6:$D$22,3),VLOOKUP(H4225,'Shoe size conversion table'!$J$6:$L$22,3))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MONTH(C4225:C19192)</f>
        <v>5</v>
      </c>
      <c r="O4225" s="8" t="n">
        <f aca="false">K4225*(1-L4225)</f>
        <v>199</v>
      </c>
    </row>
    <row r="4226" customFormat="false" ht="11.4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IF(G4226="Male",VLOOKUP(H4226,'Shoe size conversion table'!$B$6:$D$22,2),VLOOKUP(H4226,'Shoe size conversion table'!$J$6:$L$22,2))</f>
        <v>43</v>
      </c>
      <c r="J4226" s="12" t="n">
        <f aca="false">IF(G4226="Male",VLOOKUP(H4226,'Shoe size conversion table'!$B$6:$D$22,3),VLOOKUP(H4226,'Shoe size conversion table'!$J$6:$L$22,3))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MONTH(C4226:C19193)</f>
        <v>5</v>
      </c>
      <c r="O4226" s="8" t="n">
        <f aca="false">K4226*(1-L4226)</f>
        <v>143.1</v>
      </c>
    </row>
    <row r="4227" customFormat="false" ht="11.4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IF(G4227="Male",VLOOKUP(H4227,'Shoe size conversion table'!$B$6:$D$22,2),VLOOKUP(H4227,'Shoe size conversion table'!$J$6:$L$22,2))</f>
        <v>44</v>
      </c>
      <c r="J4227" s="12" t="n">
        <f aca="false">IF(G4227="Male",VLOOKUP(H4227,'Shoe size conversion table'!$B$6:$D$22,3),VLOOKUP(H4227,'Shoe size conversion table'!$J$6:$L$22,3))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MONTH(C4227:C19194)</f>
        <v>5</v>
      </c>
      <c r="O4227" s="8" t="n">
        <f aca="false">K4227*(1-L4227)</f>
        <v>127.2</v>
      </c>
    </row>
    <row r="4228" customFormat="false" ht="11.4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IF(G4228="Male",VLOOKUP(H4228,'Shoe size conversion table'!$B$6:$D$22,2),VLOOKUP(H4228,'Shoe size conversion table'!$J$6:$L$22,2))</f>
        <v>43</v>
      </c>
      <c r="J4228" s="12" t="n">
        <f aca="false">IF(G4228="Male",VLOOKUP(H4228,'Shoe size conversion table'!$B$6:$D$22,3),VLOOKUP(H4228,'Shoe size conversion table'!$J$6:$L$22,3))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MONTH(C4228:C19195)</f>
        <v>5</v>
      </c>
      <c r="O4228" s="8" t="n">
        <f aca="false">K4228*(1-L4228)</f>
        <v>159.2</v>
      </c>
    </row>
    <row r="4229" customFormat="false" ht="11.4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IF(G4229="Male",VLOOKUP(H4229,'Shoe size conversion table'!$B$6:$D$22,2),VLOOKUP(H4229,'Shoe size conversion table'!$J$6:$L$22,2))</f>
        <v>40</v>
      </c>
      <c r="J4229" s="12" t="n">
        <f aca="false">IF(G4229="Male",VLOOKUP(H4229,'Shoe size conversion table'!$B$6:$D$22,3),VLOOKUP(H4229,'Shoe size conversion table'!$J$6:$L$22,3))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MONTH(C4229:C19196)</f>
        <v>5</v>
      </c>
      <c r="O4229" s="8" t="n">
        <f aca="false">K4229*(1-L4229)</f>
        <v>189</v>
      </c>
    </row>
    <row r="4230" customFormat="false" ht="11.4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IF(G4230="Male",VLOOKUP(H4230,'Shoe size conversion table'!$B$6:$D$22,2),VLOOKUP(H4230,'Shoe size conversion table'!$J$6:$L$22,2))</f>
        <v>43-44</v>
      </c>
      <c r="J4230" s="12" t="n">
        <f aca="false">IF(G4230="Male",VLOOKUP(H4230,'Shoe size conversion table'!$B$6:$D$22,3),VLOOKUP(H4230,'Shoe size conversion table'!$J$6:$L$22,3))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MONTH(C4230:C19197)</f>
        <v>5</v>
      </c>
      <c r="O4230" s="8" t="n">
        <f aca="false">K4230*(1-L4230)</f>
        <v>79.5</v>
      </c>
    </row>
    <row r="4231" customFormat="false" ht="11.4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IF(G4231="Male",VLOOKUP(H4231,'Shoe size conversion table'!$B$6:$D$22,2),VLOOKUP(H4231,'Shoe size conversion table'!$J$6:$L$22,2))</f>
        <v>42-43</v>
      </c>
      <c r="J4231" s="12" t="n">
        <f aca="false">IF(G4231="Male",VLOOKUP(H4231,'Shoe size conversion table'!$B$6:$D$22,3),VLOOKUP(H4231,'Shoe size conversion table'!$J$6:$L$22,3))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MONTH(C4231:C19198)</f>
        <v>5</v>
      </c>
      <c r="O4231" s="8" t="n">
        <f aca="false">K4231*(1-L4231)</f>
        <v>199</v>
      </c>
    </row>
    <row r="4232" customFormat="false" ht="11.4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IF(G4232="Male",VLOOKUP(H4232,'Shoe size conversion table'!$B$6:$D$22,2),VLOOKUP(H4232,'Shoe size conversion table'!$J$6:$L$22,2))</f>
        <v>43</v>
      </c>
      <c r="J4232" s="12" t="n">
        <f aca="false">IF(G4232="Male",VLOOKUP(H4232,'Shoe size conversion table'!$B$6:$D$22,3),VLOOKUP(H4232,'Shoe size conversion table'!$J$6:$L$22,3))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MONTH(C4232:C19199)</f>
        <v>5</v>
      </c>
      <c r="O4232" s="8" t="n">
        <f aca="false">K4232*(1-L4232)</f>
        <v>149</v>
      </c>
    </row>
    <row r="4233" customFormat="false" ht="11.4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IF(G4233="Male",VLOOKUP(H4233,'Shoe size conversion table'!$B$6:$D$22,2),VLOOKUP(H4233,'Shoe size conversion table'!$J$6:$L$22,2))</f>
        <v>37-38</v>
      </c>
      <c r="J4233" s="12" t="n">
        <f aca="false">IF(G4233="Male",VLOOKUP(H4233,'Shoe size conversion table'!$B$6:$D$22,3),VLOOKUP(H4233,'Shoe size conversion table'!$J$6:$L$22,3))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MONTH(C4233:C19200)</f>
        <v>5</v>
      </c>
      <c r="O4233" s="8" t="n">
        <f aca="false">K4233*(1-L4233)</f>
        <v>132.3</v>
      </c>
    </row>
    <row r="4234" customFormat="false" ht="11.4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IF(G4234="Male",VLOOKUP(H4234,'Shoe size conversion table'!$B$6:$D$22,2),VLOOKUP(H4234,'Shoe size conversion table'!$J$6:$L$22,2))</f>
        <v>43</v>
      </c>
      <c r="J4234" s="12" t="n">
        <f aca="false">IF(G4234="Male",VLOOKUP(H4234,'Shoe size conversion table'!$B$6:$D$22,3),VLOOKUP(H4234,'Shoe size conversion table'!$J$6:$L$22,3))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MONTH(C4234:C19201)</f>
        <v>5</v>
      </c>
      <c r="O4234" s="8" t="n">
        <f aca="false">K4234*(1-L4234)</f>
        <v>169</v>
      </c>
    </row>
    <row r="4235" customFormat="false" ht="11.4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IF(G4235="Male",VLOOKUP(H4235,'Shoe size conversion table'!$B$6:$D$22,2),VLOOKUP(H4235,'Shoe size conversion table'!$J$6:$L$22,2))</f>
        <v>38-39</v>
      </c>
      <c r="J4235" s="12" t="n">
        <f aca="false">IF(G4235="Male",VLOOKUP(H4235,'Shoe size conversion table'!$B$6:$D$22,3),VLOOKUP(H4235,'Shoe size conversion table'!$J$6:$L$22,3))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MONTH(C4235:C19202)</f>
        <v>5</v>
      </c>
      <c r="O4235" s="8" t="n">
        <f aca="false">K4235*(1-L4235)</f>
        <v>139</v>
      </c>
    </row>
    <row r="4236" customFormat="false" ht="11.4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IF(G4236="Male",VLOOKUP(H4236,'Shoe size conversion table'!$B$6:$D$22,2),VLOOKUP(H4236,'Shoe size conversion table'!$J$6:$L$22,2))</f>
        <v>45</v>
      </c>
      <c r="J4236" s="12" t="n">
        <f aca="false">IF(G4236="Male",VLOOKUP(H4236,'Shoe size conversion table'!$B$6:$D$22,3),VLOOKUP(H4236,'Shoe size conversion table'!$J$6:$L$22,3))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MONTH(C4236:C19203)</f>
        <v>5</v>
      </c>
      <c r="O4236" s="8" t="n">
        <f aca="false">K4236*(1-L4236)</f>
        <v>116.1</v>
      </c>
    </row>
    <row r="4237" customFormat="false" ht="11.4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IF(G4237="Male",VLOOKUP(H4237,'Shoe size conversion table'!$B$6:$D$22,2),VLOOKUP(H4237,'Shoe size conversion table'!$J$6:$L$22,2))</f>
        <v>44</v>
      </c>
      <c r="J4237" s="12" t="n">
        <f aca="false">IF(G4237="Male",VLOOKUP(H4237,'Shoe size conversion table'!$B$6:$D$22,3),VLOOKUP(H4237,'Shoe size conversion table'!$J$6:$L$22,3))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MONTH(C4237:C19204)</f>
        <v>5</v>
      </c>
      <c r="O4237" s="8" t="n">
        <f aca="false">K4237*(1-L4237)</f>
        <v>169</v>
      </c>
    </row>
    <row r="4238" customFormat="false" ht="11.4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IF(G4238="Male",VLOOKUP(H4238,'Shoe size conversion table'!$B$6:$D$22,2),VLOOKUP(H4238,'Shoe size conversion table'!$J$6:$L$22,2))</f>
        <v>44-45</v>
      </c>
      <c r="J4238" s="12" t="n">
        <f aca="false">IF(G4238="Male",VLOOKUP(H4238,'Shoe size conversion table'!$B$6:$D$22,3),VLOOKUP(H4238,'Shoe size conversion table'!$J$6:$L$22,3))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MONTH(C4238:C19205)</f>
        <v>5</v>
      </c>
      <c r="O4238" s="8" t="n">
        <f aca="false">K4238*(1-L4238)</f>
        <v>179</v>
      </c>
    </row>
    <row r="4239" customFormat="false" ht="11.4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IF(G4239="Male",VLOOKUP(H4239,'Shoe size conversion table'!$B$6:$D$22,2),VLOOKUP(H4239,'Shoe size conversion table'!$J$6:$L$22,2))</f>
        <v>38</v>
      </c>
      <c r="J4239" s="12" t="n">
        <f aca="false">IF(G4239="Male",VLOOKUP(H4239,'Shoe size conversion table'!$B$6:$D$22,3),VLOOKUP(H4239,'Shoe size conversion table'!$J$6:$L$22,3))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MONTH(C4239:C19206)</f>
        <v>5</v>
      </c>
      <c r="O4239" s="8" t="n">
        <f aca="false">K4239*(1-L4239)</f>
        <v>199</v>
      </c>
    </row>
    <row r="4240" customFormat="false" ht="11.4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IF(G4240="Male",VLOOKUP(H4240,'Shoe size conversion table'!$B$6:$D$22,2),VLOOKUP(H4240,'Shoe size conversion table'!$J$6:$L$22,2))</f>
        <v>38</v>
      </c>
      <c r="J4240" s="12" t="n">
        <f aca="false">IF(G4240="Male",VLOOKUP(H4240,'Shoe size conversion table'!$B$6:$D$22,3),VLOOKUP(H4240,'Shoe size conversion table'!$J$6:$L$22,3))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MONTH(C4240:C19207)</f>
        <v>5</v>
      </c>
      <c r="O4240" s="8" t="n">
        <f aca="false">K4240*(1-L4240)</f>
        <v>159</v>
      </c>
    </row>
    <row r="4241" customFormat="false" ht="11.4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IF(G4241="Male",VLOOKUP(H4241,'Shoe size conversion table'!$B$6:$D$22,2),VLOOKUP(H4241,'Shoe size conversion table'!$J$6:$L$22,2))</f>
        <v>43</v>
      </c>
      <c r="J4241" s="12" t="n">
        <f aca="false">IF(G4241="Male",VLOOKUP(H4241,'Shoe size conversion table'!$B$6:$D$22,3),VLOOKUP(H4241,'Shoe size conversion table'!$J$6:$L$22,3))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MONTH(C4241:C19208)</f>
        <v>5</v>
      </c>
      <c r="O4241" s="8" t="n">
        <f aca="false">K4241*(1-L4241)</f>
        <v>99.5</v>
      </c>
    </row>
    <row r="4242" customFormat="false" ht="11.4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IF(G4242="Male",VLOOKUP(H4242,'Shoe size conversion table'!$B$6:$D$22,2),VLOOKUP(H4242,'Shoe size conversion table'!$J$6:$L$22,2))</f>
        <v>43-44</v>
      </c>
      <c r="J4242" s="12" t="n">
        <f aca="false">IF(G4242="Male",VLOOKUP(H4242,'Shoe size conversion table'!$B$6:$D$22,3),VLOOKUP(H4242,'Shoe size conversion table'!$J$6:$L$22,3))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MONTH(C4242:C19209)</f>
        <v>5</v>
      </c>
      <c r="O4242" s="8" t="n">
        <f aca="false">K4242*(1-L4242)</f>
        <v>199</v>
      </c>
    </row>
    <row r="4243" customFormat="false" ht="11.4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IF(G4243="Male",VLOOKUP(H4243,'Shoe size conversion table'!$B$6:$D$22,2),VLOOKUP(H4243,'Shoe size conversion table'!$J$6:$L$22,2))</f>
        <v>42</v>
      </c>
      <c r="J4243" s="12" t="n">
        <f aca="false">IF(G4243="Male",VLOOKUP(H4243,'Shoe size conversion table'!$B$6:$D$22,3),VLOOKUP(H4243,'Shoe size conversion table'!$J$6:$L$22,3))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MONTH(C4243:C19210)</f>
        <v>5</v>
      </c>
      <c r="O4243" s="8" t="n">
        <f aca="false">K4243*(1-L4243)</f>
        <v>199</v>
      </c>
    </row>
    <row r="4244" customFormat="false" ht="11.4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IF(G4244="Male",VLOOKUP(H4244,'Shoe size conversion table'!$B$6:$D$22,2),VLOOKUP(H4244,'Shoe size conversion table'!$J$6:$L$22,2))</f>
        <v>40</v>
      </c>
      <c r="J4244" s="12" t="n">
        <f aca="false">IF(G4244="Male",VLOOKUP(H4244,'Shoe size conversion table'!$B$6:$D$22,3),VLOOKUP(H4244,'Shoe size conversion table'!$J$6:$L$22,3))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MONTH(C4244:C19211)</f>
        <v>5</v>
      </c>
      <c r="O4244" s="8" t="n">
        <f aca="false">K4244*(1-L4244)</f>
        <v>159.2</v>
      </c>
    </row>
    <row r="4245" customFormat="false" ht="11.4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IF(G4245="Male",VLOOKUP(H4245,'Shoe size conversion table'!$B$6:$D$22,2),VLOOKUP(H4245,'Shoe size conversion table'!$J$6:$L$22,2))</f>
        <v>40</v>
      </c>
      <c r="J4245" s="12" t="n">
        <f aca="false">IF(G4245="Male",VLOOKUP(H4245,'Shoe size conversion table'!$B$6:$D$22,3),VLOOKUP(H4245,'Shoe size conversion table'!$J$6:$L$22,3))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MONTH(C4245:C19212)</f>
        <v>5</v>
      </c>
      <c r="O4245" s="8" t="n">
        <f aca="false">K4245*(1-L4245)</f>
        <v>127.2</v>
      </c>
    </row>
    <row r="4246" customFormat="false" ht="11.4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IF(G4246="Male",VLOOKUP(H4246,'Shoe size conversion table'!$B$6:$D$22,2),VLOOKUP(H4246,'Shoe size conversion table'!$J$6:$L$22,2))</f>
        <v>37-38</v>
      </c>
      <c r="J4246" s="12" t="n">
        <f aca="false">IF(G4246="Male",VLOOKUP(H4246,'Shoe size conversion table'!$B$6:$D$22,3),VLOOKUP(H4246,'Shoe size conversion table'!$J$6:$L$22,3))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MONTH(C4246:C19213)</f>
        <v>5</v>
      </c>
      <c r="O4246" s="8" t="n">
        <f aca="false">K4246*(1-L4246)</f>
        <v>139</v>
      </c>
    </row>
    <row r="4247" customFormat="false" ht="11.4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IF(G4247="Male",VLOOKUP(H4247,'Shoe size conversion table'!$B$6:$D$22,2),VLOOKUP(H4247,'Shoe size conversion table'!$J$6:$L$22,2))</f>
        <v>38</v>
      </c>
      <c r="J4247" s="12" t="n">
        <f aca="false">IF(G4247="Male",VLOOKUP(H4247,'Shoe size conversion table'!$B$6:$D$22,3),VLOOKUP(H4247,'Shoe size conversion table'!$J$6:$L$22,3))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MONTH(C4247:C19214)</f>
        <v>5</v>
      </c>
      <c r="O4247" s="8" t="n">
        <f aca="false">K4247*(1-L4247)</f>
        <v>151.2</v>
      </c>
    </row>
    <row r="4248" customFormat="false" ht="11.4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IF(G4248="Male",VLOOKUP(H4248,'Shoe size conversion table'!$B$6:$D$22,2),VLOOKUP(H4248,'Shoe size conversion table'!$J$6:$L$22,2))</f>
        <v>39</v>
      </c>
      <c r="J4248" s="12" t="n">
        <f aca="false">IF(G4248="Male",VLOOKUP(H4248,'Shoe size conversion table'!$B$6:$D$22,3),VLOOKUP(H4248,'Shoe size conversion table'!$J$6:$L$22,3))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MONTH(C4248:C19215)</f>
        <v>5</v>
      </c>
      <c r="O4248" s="8" t="n">
        <f aca="false">K4248*(1-L4248)</f>
        <v>170.1</v>
      </c>
    </row>
    <row r="4249" customFormat="false" ht="11.4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IF(G4249="Male",VLOOKUP(H4249,'Shoe size conversion table'!$B$6:$D$22,2),VLOOKUP(H4249,'Shoe size conversion table'!$J$6:$L$22,2))</f>
        <v>38-39</v>
      </c>
      <c r="J4249" s="12" t="n">
        <f aca="false">IF(G4249="Male",VLOOKUP(H4249,'Shoe size conversion table'!$B$6:$D$22,3),VLOOKUP(H4249,'Shoe size conversion table'!$J$6:$L$22,3))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MONTH(C4249:C19216)</f>
        <v>5</v>
      </c>
      <c r="O4249" s="8" t="n">
        <f aca="false">K4249*(1-L4249)</f>
        <v>169</v>
      </c>
    </row>
    <row r="4250" customFormat="false" ht="11.4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IF(G4250="Male",VLOOKUP(H4250,'Shoe size conversion table'!$B$6:$D$22,2),VLOOKUP(H4250,'Shoe size conversion table'!$J$6:$L$22,2))</f>
        <v>42-43</v>
      </c>
      <c r="J4250" s="12" t="n">
        <f aca="false">IF(G4250="Male",VLOOKUP(H4250,'Shoe size conversion table'!$B$6:$D$22,3),VLOOKUP(H4250,'Shoe size conversion table'!$J$6:$L$22,3))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MONTH(C4250:C19217)</f>
        <v>5</v>
      </c>
      <c r="O4250" s="8" t="n">
        <f aca="false">K4250*(1-L4250)</f>
        <v>169</v>
      </c>
    </row>
    <row r="4251" customFormat="false" ht="11.4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IF(G4251="Male",VLOOKUP(H4251,'Shoe size conversion table'!$B$6:$D$22,2),VLOOKUP(H4251,'Shoe size conversion table'!$J$6:$L$22,2))</f>
        <v>43</v>
      </c>
      <c r="J4251" s="12" t="n">
        <f aca="false">IF(G4251="Male",VLOOKUP(H4251,'Shoe size conversion table'!$B$6:$D$22,3),VLOOKUP(H4251,'Shoe size conversion table'!$J$6:$L$22,3))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MONTH(C4251:C19218)</f>
        <v>5</v>
      </c>
      <c r="O4251" s="8" t="n">
        <f aca="false">K4251*(1-L4251)</f>
        <v>149</v>
      </c>
    </row>
    <row r="4252" customFormat="false" ht="11.4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IF(G4252="Male",VLOOKUP(H4252,'Shoe size conversion table'!$B$6:$D$22,2),VLOOKUP(H4252,'Shoe size conversion table'!$J$6:$L$22,2))</f>
        <v>42-43</v>
      </c>
      <c r="J4252" s="12" t="n">
        <f aca="false">IF(G4252="Male",VLOOKUP(H4252,'Shoe size conversion table'!$B$6:$D$22,3),VLOOKUP(H4252,'Shoe size conversion table'!$J$6:$L$22,3))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MONTH(C4252:C19219)</f>
        <v>5</v>
      </c>
      <c r="O4252" s="8" t="n">
        <f aca="false">K4252*(1-L4252)</f>
        <v>127.2</v>
      </c>
    </row>
    <row r="4253" customFormat="false" ht="11.4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IF(G4253="Male",VLOOKUP(H4253,'Shoe size conversion table'!$B$6:$D$22,2),VLOOKUP(H4253,'Shoe size conversion table'!$J$6:$L$22,2))</f>
        <v>42-43</v>
      </c>
      <c r="J4253" s="12" t="n">
        <f aca="false">IF(G4253="Male",VLOOKUP(H4253,'Shoe size conversion table'!$B$6:$D$22,3),VLOOKUP(H4253,'Shoe size conversion table'!$J$6:$L$22,3))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MONTH(C4253:C19220)</f>
        <v>5</v>
      </c>
      <c r="O4253" s="8" t="n">
        <f aca="false">K4253*(1-L4253)</f>
        <v>169</v>
      </c>
    </row>
    <row r="4254" customFormat="false" ht="11.4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IF(G4254="Male",VLOOKUP(H4254,'Shoe size conversion table'!$B$6:$D$22,2),VLOOKUP(H4254,'Shoe size conversion table'!$J$6:$L$22,2))</f>
        <v>42</v>
      </c>
      <c r="J4254" s="12" t="n">
        <f aca="false">IF(G4254="Male",VLOOKUP(H4254,'Shoe size conversion table'!$B$6:$D$22,3),VLOOKUP(H4254,'Shoe size conversion table'!$J$6:$L$22,3))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MONTH(C4254:C19221)</f>
        <v>5</v>
      </c>
      <c r="O4254" s="8" t="n">
        <f aca="false">K4254*(1-L4254)</f>
        <v>169</v>
      </c>
    </row>
    <row r="4255" customFormat="false" ht="11.4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IF(G4255="Male",VLOOKUP(H4255,'Shoe size conversion table'!$B$6:$D$22,2),VLOOKUP(H4255,'Shoe size conversion table'!$J$6:$L$22,2))</f>
        <v>40-41</v>
      </c>
      <c r="J4255" s="12" t="n">
        <f aca="false">IF(G4255="Male",VLOOKUP(H4255,'Shoe size conversion table'!$B$6:$D$22,3),VLOOKUP(H4255,'Shoe size conversion table'!$J$6:$L$22,3))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MONTH(C4255:C19222)</f>
        <v>5</v>
      </c>
      <c r="O4255" s="8" t="n">
        <f aca="false">K4255*(1-L4255)</f>
        <v>169</v>
      </c>
    </row>
    <row r="4256" customFormat="false" ht="11.4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IF(G4256="Male",VLOOKUP(H4256,'Shoe size conversion table'!$B$6:$D$22,2),VLOOKUP(H4256,'Shoe size conversion table'!$J$6:$L$22,2))</f>
        <v>35</v>
      </c>
      <c r="J4256" s="12" t="n">
        <f aca="false">IF(G4256="Male",VLOOKUP(H4256,'Shoe size conversion table'!$B$6:$D$22,3),VLOOKUP(H4256,'Shoe size conversion table'!$J$6:$L$22,3))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MONTH(C4256:C19223)</f>
        <v>5</v>
      </c>
      <c r="O4256" s="8" t="n">
        <f aca="false">K4256*(1-L4256)</f>
        <v>134.1</v>
      </c>
    </row>
    <row r="4257" customFormat="false" ht="11.4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IF(G4257="Male",VLOOKUP(H4257,'Shoe size conversion table'!$B$6:$D$22,2),VLOOKUP(H4257,'Shoe size conversion table'!$J$6:$L$22,2))</f>
        <v>38</v>
      </c>
      <c r="J4257" s="12" t="n">
        <f aca="false">IF(G4257="Male",VLOOKUP(H4257,'Shoe size conversion table'!$B$6:$D$22,3),VLOOKUP(H4257,'Shoe size conversion table'!$J$6:$L$22,3))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MONTH(C4257:C19224)</f>
        <v>5</v>
      </c>
      <c r="O4257" s="8" t="n">
        <f aca="false">K4257*(1-L4257)</f>
        <v>79.5</v>
      </c>
    </row>
    <row r="4258" customFormat="false" ht="11.4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IF(G4258="Male",VLOOKUP(H4258,'Shoe size conversion table'!$B$6:$D$22,2),VLOOKUP(H4258,'Shoe size conversion table'!$J$6:$L$22,2))</f>
        <v>45</v>
      </c>
      <c r="J4258" s="12" t="n">
        <f aca="false">IF(G4258="Male",VLOOKUP(H4258,'Shoe size conversion table'!$B$6:$D$22,3),VLOOKUP(H4258,'Shoe size conversion table'!$J$6:$L$22,3))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MONTH(C4258:C19225)</f>
        <v>5</v>
      </c>
      <c r="O4258" s="8" t="n">
        <f aca="false">K4258*(1-L4258)</f>
        <v>199</v>
      </c>
    </row>
    <row r="4259" customFormat="false" ht="11.4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IF(G4259="Male",VLOOKUP(H4259,'Shoe size conversion table'!$B$6:$D$22,2),VLOOKUP(H4259,'Shoe size conversion table'!$J$6:$L$22,2))</f>
        <v>41</v>
      </c>
      <c r="J4259" s="12" t="n">
        <f aca="false">IF(G4259="Male",VLOOKUP(H4259,'Shoe size conversion table'!$B$6:$D$22,3),VLOOKUP(H4259,'Shoe size conversion table'!$J$6:$L$22,3))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MONTH(C4259:C19226)</f>
        <v>5</v>
      </c>
      <c r="O4259" s="8" t="n">
        <f aca="false">K4259*(1-L4259)</f>
        <v>129</v>
      </c>
    </row>
    <row r="4260" customFormat="false" ht="11.4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IF(G4260="Male",VLOOKUP(H4260,'Shoe size conversion table'!$B$6:$D$22,2),VLOOKUP(H4260,'Shoe size conversion table'!$J$6:$L$22,2))</f>
        <v>38-39</v>
      </c>
      <c r="J4260" s="12" t="n">
        <f aca="false">IF(G4260="Male",VLOOKUP(H4260,'Shoe size conversion table'!$B$6:$D$22,3),VLOOKUP(H4260,'Shoe size conversion table'!$J$6:$L$22,3))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MONTH(C4260:C19227)</f>
        <v>5</v>
      </c>
      <c r="O4260" s="8" t="n">
        <f aca="false">K4260*(1-L4260)</f>
        <v>119.2</v>
      </c>
    </row>
    <row r="4261" customFormat="false" ht="11.4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IF(G4261="Male",VLOOKUP(H4261,'Shoe size conversion table'!$B$6:$D$22,2),VLOOKUP(H4261,'Shoe size conversion table'!$J$6:$L$22,2))</f>
        <v>40</v>
      </c>
      <c r="J4261" s="12" t="n">
        <f aca="false">IF(G4261="Male",VLOOKUP(H4261,'Shoe size conversion table'!$B$6:$D$22,3),VLOOKUP(H4261,'Shoe size conversion table'!$J$6:$L$22,3))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MONTH(C4261:C19228)</f>
        <v>5</v>
      </c>
      <c r="O4261" s="8" t="n">
        <f aca="false">K4261*(1-L4261)</f>
        <v>103.2</v>
      </c>
    </row>
    <row r="4262" customFormat="false" ht="11.4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IF(G4262="Male",VLOOKUP(H4262,'Shoe size conversion table'!$B$6:$D$22,2),VLOOKUP(H4262,'Shoe size conversion table'!$J$6:$L$22,2))</f>
        <v>42-43</v>
      </c>
      <c r="J4262" s="12" t="n">
        <f aca="false">IF(G4262="Male",VLOOKUP(H4262,'Shoe size conversion table'!$B$6:$D$22,3),VLOOKUP(H4262,'Shoe size conversion table'!$J$6:$L$22,3))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MONTH(C4262:C19229)</f>
        <v>5</v>
      </c>
      <c r="O4262" s="8" t="n">
        <f aca="false">K4262*(1-L4262)</f>
        <v>149</v>
      </c>
    </row>
    <row r="4263" customFormat="false" ht="11.4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IF(G4263="Male",VLOOKUP(H4263,'Shoe size conversion table'!$B$6:$D$22,2),VLOOKUP(H4263,'Shoe size conversion table'!$J$6:$L$22,2))</f>
        <v>42-43</v>
      </c>
      <c r="J4263" s="12" t="n">
        <f aca="false">IF(G4263="Male",VLOOKUP(H4263,'Shoe size conversion table'!$B$6:$D$22,3),VLOOKUP(H4263,'Shoe size conversion table'!$J$6:$L$22,3))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MONTH(C4263:C19230)</f>
        <v>5</v>
      </c>
      <c r="O4263" s="8" t="n">
        <f aca="false">K4263*(1-L4263)</f>
        <v>149</v>
      </c>
    </row>
    <row r="4264" customFormat="false" ht="11.4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IF(G4264="Male",VLOOKUP(H4264,'Shoe size conversion table'!$B$6:$D$22,2),VLOOKUP(H4264,'Shoe size conversion table'!$J$6:$L$22,2))</f>
        <v>42-43</v>
      </c>
      <c r="J4264" s="12" t="n">
        <f aca="false">IF(G4264="Male",VLOOKUP(H4264,'Shoe size conversion table'!$B$6:$D$22,3),VLOOKUP(H4264,'Shoe size conversion table'!$J$6:$L$22,3))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MONTH(C4264:C19231)</f>
        <v>5</v>
      </c>
      <c r="O4264" s="8" t="n">
        <f aca="false">K4264*(1-L4264)</f>
        <v>104.3</v>
      </c>
    </row>
    <row r="4265" customFormat="false" ht="11.4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IF(G4265="Male",VLOOKUP(H4265,'Shoe size conversion table'!$B$6:$D$22,2),VLOOKUP(H4265,'Shoe size conversion table'!$J$6:$L$22,2))</f>
        <v>39-40</v>
      </c>
      <c r="J4265" s="12" t="n">
        <f aca="false">IF(G4265="Male",VLOOKUP(H4265,'Shoe size conversion table'!$B$6:$D$22,3),VLOOKUP(H4265,'Shoe size conversion table'!$J$6:$L$22,3))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MONTH(C4265:C19232)</f>
        <v>5</v>
      </c>
      <c r="O4265" s="8" t="n">
        <f aca="false">K4265*(1-L4265)</f>
        <v>179</v>
      </c>
    </row>
    <row r="4266" customFormat="false" ht="11.4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IF(G4266="Male",VLOOKUP(H4266,'Shoe size conversion table'!$B$6:$D$22,2),VLOOKUP(H4266,'Shoe size conversion table'!$J$6:$L$22,2))</f>
        <v>38</v>
      </c>
      <c r="J4266" s="12" t="n">
        <f aca="false">IF(G4266="Male",VLOOKUP(H4266,'Shoe size conversion table'!$B$6:$D$22,3),VLOOKUP(H4266,'Shoe size conversion table'!$J$6:$L$22,3))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MONTH(C4266:C19233)</f>
        <v>5</v>
      </c>
      <c r="O4266" s="8" t="n">
        <f aca="false">K4266*(1-L4266)</f>
        <v>199</v>
      </c>
    </row>
    <row r="4267" customFormat="false" ht="11.4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IF(G4267="Male",VLOOKUP(H4267,'Shoe size conversion table'!$B$6:$D$22,2),VLOOKUP(H4267,'Shoe size conversion table'!$J$6:$L$22,2))</f>
        <v>43</v>
      </c>
      <c r="J4267" s="12" t="n">
        <f aca="false">IF(G4267="Male",VLOOKUP(H4267,'Shoe size conversion table'!$B$6:$D$22,3),VLOOKUP(H4267,'Shoe size conversion table'!$J$6:$L$22,3))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MONTH(C4267:C19234)</f>
        <v>5</v>
      </c>
      <c r="O4267" s="8" t="n">
        <f aca="false">K4267*(1-L4267)</f>
        <v>159.2</v>
      </c>
    </row>
    <row r="4268" customFormat="false" ht="11.4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IF(G4268="Male",VLOOKUP(H4268,'Shoe size conversion table'!$B$6:$D$22,2),VLOOKUP(H4268,'Shoe size conversion table'!$J$6:$L$22,2))</f>
        <v>39</v>
      </c>
      <c r="J4268" s="12" t="n">
        <f aca="false">IF(G4268="Male",VLOOKUP(H4268,'Shoe size conversion table'!$B$6:$D$22,3),VLOOKUP(H4268,'Shoe size conversion table'!$J$6:$L$22,3))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MONTH(C4268:C19235)</f>
        <v>5</v>
      </c>
      <c r="O4268" s="8" t="n">
        <f aca="false">K4268*(1-L4268)</f>
        <v>169</v>
      </c>
    </row>
    <row r="4269" customFormat="false" ht="11.4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IF(G4269="Male",VLOOKUP(H4269,'Shoe size conversion table'!$B$6:$D$22,2),VLOOKUP(H4269,'Shoe size conversion table'!$J$6:$L$22,2))</f>
        <v>42-43</v>
      </c>
      <c r="J4269" s="12" t="n">
        <f aca="false">IF(G4269="Male",VLOOKUP(H4269,'Shoe size conversion table'!$B$6:$D$22,3),VLOOKUP(H4269,'Shoe size conversion table'!$J$6:$L$22,3))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MONTH(C4269:C19236)</f>
        <v>5</v>
      </c>
      <c r="O4269" s="8" t="n">
        <f aca="false">K4269*(1-L4269)</f>
        <v>127.2</v>
      </c>
    </row>
    <row r="4270" customFormat="false" ht="11.4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IF(G4270="Male",VLOOKUP(H4270,'Shoe size conversion table'!$B$6:$D$22,2),VLOOKUP(H4270,'Shoe size conversion table'!$J$6:$L$22,2))</f>
        <v>44</v>
      </c>
      <c r="J4270" s="12" t="n">
        <f aca="false">IF(G4270="Male",VLOOKUP(H4270,'Shoe size conversion table'!$B$6:$D$22,3),VLOOKUP(H4270,'Shoe size conversion table'!$J$6:$L$22,3))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MONTH(C4270:C19237)</f>
        <v>5</v>
      </c>
      <c r="O4270" s="8" t="n">
        <f aca="false">K4270*(1-L4270)</f>
        <v>90.3</v>
      </c>
    </row>
    <row r="4271" customFormat="false" ht="11.4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IF(G4271="Male",VLOOKUP(H4271,'Shoe size conversion table'!$B$6:$D$22,2),VLOOKUP(H4271,'Shoe size conversion table'!$J$6:$L$22,2))</f>
        <v>42-43</v>
      </c>
      <c r="J4271" s="12" t="n">
        <f aca="false">IF(G4271="Male",VLOOKUP(H4271,'Shoe size conversion table'!$B$6:$D$22,3),VLOOKUP(H4271,'Shoe size conversion table'!$J$6:$L$22,3))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MONTH(C4271:C19238)</f>
        <v>5</v>
      </c>
      <c r="O4271" s="8" t="n">
        <f aca="false">K4271*(1-L4271)</f>
        <v>199</v>
      </c>
    </row>
    <row r="4272" customFormat="false" ht="11.4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IF(G4272="Male",VLOOKUP(H4272,'Shoe size conversion table'!$B$6:$D$22,2),VLOOKUP(H4272,'Shoe size conversion table'!$J$6:$L$22,2))</f>
        <v>42-43</v>
      </c>
      <c r="J4272" s="12" t="n">
        <f aca="false">IF(G4272="Male",VLOOKUP(H4272,'Shoe size conversion table'!$B$6:$D$22,3),VLOOKUP(H4272,'Shoe size conversion table'!$J$6:$L$22,3))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MONTH(C4272:C19239)</f>
        <v>5</v>
      </c>
      <c r="O4272" s="8" t="n">
        <f aca="false">K4272*(1-L4272)</f>
        <v>169</v>
      </c>
    </row>
    <row r="4273" customFormat="false" ht="11.4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IF(G4273="Male",VLOOKUP(H4273,'Shoe size conversion table'!$B$6:$D$22,2),VLOOKUP(H4273,'Shoe size conversion table'!$J$6:$L$22,2))</f>
        <v>37</v>
      </c>
      <c r="J4273" s="12" t="n">
        <f aca="false">IF(G4273="Male",VLOOKUP(H4273,'Shoe size conversion table'!$B$6:$D$22,3),VLOOKUP(H4273,'Shoe size conversion table'!$J$6:$L$22,3))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MONTH(C4273:C19240)</f>
        <v>5</v>
      </c>
      <c r="O4273" s="8" t="n">
        <f aca="false">K4273*(1-L4273)</f>
        <v>99.5</v>
      </c>
    </row>
    <row r="4274" customFormat="false" ht="11.4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IF(G4274="Male",VLOOKUP(H4274,'Shoe size conversion table'!$B$6:$D$22,2),VLOOKUP(H4274,'Shoe size conversion table'!$J$6:$L$22,2))</f>
        <v>42</v>
      </c>
      <c r="J4274" s="12" t="n">
        <f aca="false">IF(G4274="Male",VLOOKUP(H4274,'Shoe size conversion table'!$B$6:$D$22,3),VLOOKUP(H4274,'Shoe size conversion table'!$J$6:$L$22,3))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MONTH(C4274:C19241)</f>
        <v>5</v>
      </c>
      <c r="O4274" s="8" t="n">
        <f aca="false">K4274*(1-L4274)</f>
        <v>179</v>
      </c>
    </row>
    <row r="4275" customFormat="false" ht="11.4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IF(G4275="Male",VLOOKUP(H4275,'Shoe size conversion table'!$B$6:$D$22,2),VLOOKUP(H4275,'Shoe size conversion table'!$J$6:$L$22,2))</f>
        <v>38</v>
      </c>
      <c r="J4275" s="12" t="n">
        <f aca="false">IF(G4275="Male",VLOOKUP(H4275,'Shoe size conversion table'!$B$6:$D$22,3),VLOOKUP(H4275,'Shoe size conversion table'!$J$6:$L$22,3))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MONTH(C4275:C19242)</f>
        <v>5</v>
      </c>
      <c r="O4275" s="8" t="n">
        <f aca="false">K4275*(1-L4275)</f>
        <v>179</v>
      </c>
    </row>
    <row r="4276" customFormat="false" ht="11.4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IF(G4276="Male",VLOOKUP(H4276,'Shoe size conversion table'!$B$6:$D$22,2),VLOOKUP(H4276,'Shoe size conversion table'!$J$6:$L$22,2))</f>
        <v>42</v>
      </c>
      <c r="J4276" s="12" t="n">
        <f aca="false">IF(G4276="Male",VLOOKUP(H4276,'Shoe size conversion table'!$B$6:$D$22,3),VLOOKUP(H4276,'Shoe size conversion table'!$J$6:$L$22,3))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MONTH(C4276:C19243)</f>
        <v>5</v>
      </c>
      <c r="O4276" s="8" t="n">
        <f aca="false">K4276*(1-L4276)</f>
        <v>111.3</v>
      </c>
    </row>
    <row r="4277" customFormat="false" ht="11.4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IF(G4277="Male",VLOOKUP(H4277,'Shoe size conversion table'!$B$6:$D$22,2),VLOOKUP(H4277,'Shoe size conversion table'!$J$6:$L$22,2))</f>
        <v>44-45</v>
      </c>
      <c r="J4277" s="12" t="n">
        <f aca="false">IF(G4277="Male",VLOOKUP(H4277,'Shoe size conversion table'!$B$6:$D$22,3),VLOOKUP(H4277,'Shoe size conversion table'!$J$6:$L$22,3))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MONTH(C4277:C19244)</f>
        <v>5</v>
      </c>
      <c r="O4277" s="8" t="n">
        <f aca="false">K4277*(1-L4277)</f>
        <v>139.3</v>
      </c>
    </row>
    <row r="4278" customFormat="false" ht="11.4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IF(G4278="Male",VLOOKUP(H4278,'Shoe size conversion table'!$B$6:$D$22,2),VLOOKUP(H4278,'Shoe size conversion table'!$J$6:$L$22,2))</f>
        <v>38-39</v>
      </c>
      <c r="J4278" s="12" t="n">
        <f aca="false">IF(G4278="Male",VLOOKUP(H4278,'Shoe size conversion table'!$B$6:$D$22,3),VLOOKUP(H4278,'Shoe size conversion table'!$J$6:$L$22,3))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MONTH(C4278:C19245)</f>
        <v>5</v>
      </c>
      <c r="O4278" s="8" t="n">
        <f aca="false">K4278*(1-L4278)</f>
        <v>149</v>
      </c>
    </row>
    <row r="4279" customFormat="false" ht="11.4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IF(G4279="Male",VLOOKUP(H4279,'Shoe size conversion table'!$B$6:$D$22,2),VLOOKUP(H4279,'Shoe size conversion table'!$J$6:$L$22,2))</f>
        <v>38-39</v>
      </c>
      <c r="J4279" s="12" t="n">
        <f aca="false">IF(G4279="Male",VLOOKUP(H4279,'Shoe size conversion table'!$B$6:$D$22,3),VLOOKUP(H4279,'Shoe size conversion table'!$J$6:$L$22,3))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MONTH(C4279:C19246)</f>
        <v>5</v>
      </c>
      <c r="O4279" s="8" t="n">
        <f aca="false">K4279*(1-L4279)</f>
        <v>159</v>
      </c>
    </row>
    <row r="4280" customFormat="false" ht="11.4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IF(G4280="Male",VLOOKUP(H4280,'Shoe size conversion table'!$B$6:$D$22,2),VLOOKUP(H4280,'Shoe size conversion table'!$J$6:$L$22,2))</f>
        <v>41-42</v>
      </c>
      <c r="J4280" s="12" t="n">
        <f aca="false">IF(G4280="Male",VLOOKUP(H4280,'Shoe size conversion table'!$B$6:$D$22,3),VLOOKUP(H4280,'Shoe size conversion table'!$J$6:$L$22,3))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MONTH(C4280:C19247)</f>
        <v>5</v>
      </c>
      <c r="O4280" s="8" t="n">
        <f aca="false">K4280*(1-L4280)</f>
        <v>159</v>
      </c>
    </row>
    <row r="4281" customFormat="false" ht="11.4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IF(G4281="Male",VLOOKUP(H4281,'Shoe size conversion table'!$B$6:$D$22,2),VLOOKUP(H4281,'Shoe size conversion table'!$J$6:$L$22,2))</f>
        <v>43-44</v>
      </c>
      <c r="J4281" s="12" t="n">
        <f aca="false">IF(G4281="Male",VLOOKUP(H4281,'Shoe size conversion table'!$B$6:$D$22,3),VLOOKUP(H4281,'Shoe size conversion table'!$J$6:$L$22,3))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MONTH(C4281:C19248)</f>
        <v>5</v>
      </c>
      <c r="O4281" s="8" t="n">
        <f aca="false">K4281*(1-L4281)</f>
        <v>159</v>
      </c>
    </row>
    <row r="4282" customFormat="false" ht="11.4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IF(G4282="Male",VLOOKUP(H4282,'Shoe size conversion table'!$B$6:$D$22,2),VLOOKUP(H4282,'Shoe size conversion table'!$J$6:$L$22,2))</f>
        <v>37</v>
      </c>
      <c r="J4282" s="12" t="n">
        <f aca="false">IF(G4282="Male",VLOOKUP(H4282,'Shoe size conversion table'!$B$6:$D$22,3),VLOOKUP(H4282,'Shoe size conversion table'!$J$6:$L$22,3))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MONTH(C4282:C19249)</f>
        <v>5</v>
      </c>
      <c r="O4282" s="8" t="n">
        <f aca="false">K4282*(1-L4282)</f>
        <v>99.5</v>
      </c>
    </row>
    <row r="4283" customFormat="false" ht="11.4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IF(G4283="Male",VLOOKUP(H4283,'Shoe size conversion table'!$B$6:$D$22,2),VLOOKUP(H4283,'Shoe size conversion table'!$J$6:$L$22,2))</f>
        <v>38-39</v>
      </c>
      <c r="J4283" s="12" t="n">
        <f aca="false">IF(G4283="Male",VLOOKUP(H4283,'Shoe size conversion table'!$B$6:$D$22,3),VLOOKUP(H4283,'Shoe size conversion table'!$J$6:$L$22,3))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MONTH(C4283:C19250)</f>
        <v>5</v>
      </c>
      <c r="O4283" s="8" t="n">
        <f aca="false">K4283*(1-L4283)</f>
        <v>79.5</v>
      </c>
    </row>
    <row r="4284" customFormat="false" ht="11.4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IF(G4284="Male",VLOOKUP(H4284,'Shoe size conversion table'!$B$6:$D$22,2),VLOOKUP(H4284,'Shoe size conversion table'!$J$6:$L$22,2))</f>
        <v>43-44</v>
      </c>
      <c r="J4284" s="12" t="n">
        <f aca="false">IF(G4284="Male",VLOOKUP(H4284,'Shoe size conversion table'!$B$6:$D$22,3),VLOOKUP(H4284,'Shoe size conversion table'!$J$6:$L$22,3))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MONTH(C4284:C19251)</f>
        <v>5</v>
      </c>
      <c r="O4284" s="8" t="n">
        <f aca="false">K4284*(1-L4284)</f>
        <v>139.3</v>
      </c>
    </row>
    <row r="4285" customFormat="false" ht="11.4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IF(G4285="Male",VLOOKUP(H4285,'Shoe size conversion table'!$B$6:$D$22,2),VLOOKUP(H4285,'Shoe size conversion table'!$J$6:$L$22,2))</f>
        <v>42</v>
      </c>
      <c r="J4285" s="12" t="n">
        <f aca="false">IF(G4285="Male",VLOOKUP(H4285,'Shoe size conversion table'!$B$6:$D$22,3),VLOOKUP(H4285,'Shoe size conversion table'!$J$6:$L$22,3))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MONTH(C4285:C19252)</f>
        <v>5</v>
      </c>
      <c r="O4285" s="8" t="n">
        <f aca="false">K4285*(1-L4285)</f>
        <v>179</v>
      </c>
    </row>
    <row r="4286" customFormat="false" ht="11.4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IF(G4286="Male",VLOOKUP(H4286,'Shoe size conversion table'!$B$6:$D$22,2),VLOOKUP(H4286,'Shoe size conversion table'!$J$6:$L$22,2))</f>
        <v>42</v>
      </c>
      <c r="J4286" s="12" t="n">
        <f aca="false">IF(G4286="Male",VLOOKUP(H4286,'Shoe size conversion table'!$B$6:$D$22,3),VLOOKUP(H4286,'Shoe size conversion table'!$J$6:$L$22,3))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MONTH(C4286:C19253)</f>
        <v>5</v>
      </c>
      <c r="O4286" s="8" t="n">
        <f aca="false">K4286*(1-L4286)</f>
        <v>159</v>
      </c>
    </row>
    <row r="4287" customFormat="false" ht="11.4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IF(G4287="Male",VLOOKUP(H4287,'Shoe size conversion table'!$B$6:$D$22,2),VLOOKUP(H4287,'Shoe size conversion table'!$J$6:$L$22,2))</f>
        <v>44-45</v>
      </c>
      <c r="J4287" s="12" t="n">
        <f aca="false">IF(G4287="Male",VLOOKUP(H4287,'Shoe size conversion table'!$B$6:$D$22,3),VLOOKUP(H4287,'Shoe size conversion table'!$J$6:$L$22,3))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MONTH(C4287:C19254)</f>
        <v>5</v>
      </c>
      <c r="O4287" s="8" t="n">
        <f aca="false">K4287*(1-L4287)</f>
        <v>179</v>
      </c>
    </row>
    <row r="4288" customFormat="false" ht="11.4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IF(G4288="Male",VLOOKUP(H4288,'Shoe size conversion table'!$B$6:$D$22,2),VLOOKUP(H4288,'Shoe size conversion table'!$J$6:$L$22,2))</f>
        <v>42-43</v>
      </c>
      <c r="J4288" s="12" t="n">
        <f aca="false">IF(G4288="Male",VLOOKUP(H4288,'Shoe size conversion table'!$B$6:$D$22,3),VLOOKUP(H4288,'Shoe size conversion table'!$J$6:$L$22,3))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MONTH(C4288:C19255)</f>
        <v>5</v>
      </c>
      <c r="O4288" s="8" t="n">
        <f aca="false">K4288*(1-L4288)</f>
        <v>179</v>
      </c>
    </row>
    <row r="4289" customFormat="false" ht="11.4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IF(G4289="Male",VLOOKUP(H4289,'Shoe size conversion table'!$B$6:$D$22,2),VLOOKUP(H4289,'Shoe size conversion table'!$J$6:$L$22,2))</f>
        <v>42-43</v>
      </c>
      <c r="J4289" s="12" t="n">
        <f aca="false">IF(G4289="Male",VLOOKUP(H4289,'Shoe size conversion table'!$B$6:$D$22,3),VLOOKUP(H4289,'Shoe size conversion table'!$J$6:$L$22,3))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MONTH(C4289:C19256)</f>
        <v>5</v>
      </c>
      <c r="O4289" s="8" t="n">
        <f aca="false">K4289*(1-L4289)</f>
        <v>99.5</v>
      </c>
    </row>
    <row r="4290" customFormat="false" ht="11.4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IF(G4290="Male",VLOOKUP(H4290,'Shoe size conversion table'!$B$6:$D$22,2),VLOOKUP(H4290,'Shoe size conversion table'!$J$6:$L$22,2))</f>
        <v>38-39</v>
      </c>
      <c r="J4290" s="12" t="n">
        <f aca="false">IF(G4290="Male",VLOOKUP(H4290,'Shoe size conversion table'!$B$6:$D$22,3),VLOOKUP(H4290,'Shoe size conversion table'!$J$6:$L$22,3))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MONTH(C4290:C19257)</f>
        <v>5</v>
      </c>
      <c r="O4290" s="8" t="n">
        <f aca="false">K4290*(1-L4290)</f>
        <v>149</v>
      </c>
    </row>
    <row r="4291" customFormat="false" ht="11.4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IF(G4291="Male",VLOOKUP(H4291,'Shoe size conversion table'!$B$6:$D$22,2),VLOOKUP(H4291,'Shoe size conversion table'!$J$6:$L$22,2))</f>
        <v>43-44</v>
      </c>
      <c r="J4291" s="12" t="n">
        <f aca="false">IF(G4291="Male",VLOOKUP(H4291,'Shoe size conversion table'!$B$6:$D$22,3),VLOOKUP(H4291,'Shoe size conversion table'!$J$6:$L$22,3))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MONTH(C4291:C19258)</f>
        <v>5</v>
      </c>
      <c r="O4291" s="8" t="n">
        <f aca="false">K4291*(1-L4291)</f>
        <v>161.1</v>
      </c>
    </row>
    <row r="4292" customFormat="false" ht="11.4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IF(G4292="Male",VLOOKUP(H4292,'Shoe size conversion table'!$B$6:$D$22,2),VLOOKUP(H4292,'Shoe size conversion table'!$J$6:$L$22,2))</f>
        <v>41-42</v>
      </c>
      <c r="J4292" s="12" t="n">
        <f aca="false">IF(G4292="Male",VLOOKUP(H4292,'Shoe size conversion table'!$B$6:$D$22,3),VLOOKUP(H4292,'Shoe size conversion table'!$J$6:$L$22,3))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MONTH(C4292:C19259)</f>
        <v>5</v>
      </c>
      <c r="O4292" s="8" t="n">
        <f aca="false">K4292*(1-L4292)</f>
        <v>149</v>
      </c>
    </row>
    <row r="4293" customFormat="false" ht="11.4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IF(G4293="Male",VLOOKUP(H4293,'Shoe size conversion table'!$B$6:$D$22,2),VLOOKUP(H4293,'Shoe size conversion table'!$J$6:$L$22,2))</f>
        <v>41</v>
      </c>
      <c r="J4293" s="12" t="n">
        <f aca="false">IF(G4293="Male",VLOOKUP(H4293,'Shoe size conversion table'!$B$6:$D$22,3),VLOOKUP(H4293,'Shoe size conversion table'!$J$6:$L$22,3))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MONTH(C4293:C19260)</f>
        <v>5</v>
      </c>
      <c r="O4293" s="8" t="n">
        <f aca="false">K4293*(1-L4293)</f>
        <v>179.1</v>
      </c>
    </row>
    <row r="4294" customFormat="false" ht="11.4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IF(G4294="Male",VLOOKUP(H4294,'Shoe size conversion table'!$B$6:$D$22,2),VLOOKUP(H4294,'Shoe size conversion table'!$J$6:$L$22,2))</f>
        <v>41</v>
      </c>
      <c r="J4294" s="12" t="n">
        <f aca="false">IF(G4294="Male",VLOOKUP(H4294,'Shoe size conversion table'!$B$6:$D$22,3),VLOOKUP(H4294,'Shoe size conversion table'!$J$6:$L$22,3))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MONTH(C4294:C19261)</f>
        <v>5</v>
      </c>
      <c r="O4294" s="8" t="n">
        <f aca="false">K4294*(1-L4294)</f>
        <v>159.2</v>
      </c>
    </row>
    <row r="4295" customFormat="false" ht="11.4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IF(G4295="Male",VLOOKUP(H4295,'Shoe size conversion table'!$B$6:$D$22,2),VLOOKUP(H4295,'Shoe size conversion table'!$J$6:$L$22,2))</f>
        <v>44-45</v>
      </c>
      <c r="J4295" s="12" t="n">
        <f aca="false">IF(G4295="Male",VLOOKUP(H4295,'Shoe size conversion table'!$B$6:$D$22,3),VLOOKUP(H4295,'Shoe size conversion table'!$J$6:$L$22,3))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MONTH(C4295:C19262)</f>
        <v>5</v>
      </c>
      <c r="O4295" s="8" t="n">
        <f aca="false">K4295*(1-L4295)</f>
        <v>79.5</v>
      </c>
    </row>
    <row r="4296" customFormat="false" ht="11.4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IF(G4296="Male",VLOOKUP(H4296,'Shoe size conversion table'!$B$6:$D$22,2),VLOOKUP(H4296,'Shoe size conversion table'!$J$6:$L$22,2))</f>
        <v>42</v>
      </c>
      <c r="J4296" s="12" t="n">
        <f aca="false">IF(G4296="Male",VLOOKUP(H4296,'Shoe size conversion table'!$B$6:$D$22,3),VLOOKUP(H4296,'Shoe size conversion table'!$J$6:$L$22,3))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MONTH(C4296:C19263)</f>
        <v>5</v>
      </c>
      <c r="O4296" s="8" t="n">
        <f aca="false">K4296*(1-L4296)</f>
        <v>179</v>
      </c>
    </row>
    <row r="4297" customFormat="false" ht="11.4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IF(G4297="Male",VLOOKUP(H4297,'Shoe size conversion table'!$B$6:$D$22,2),VLOOKUP(H4297,'Shoe size conversion table'!$J$6:$L$22,2))</f>
        <v>42</v>
      </c>
      <c r="J4297" s="12" t="n">
        <f aca="false">IF(G4297="Male",VLOOKUP(H4297,'Shoe size conversion table'!$B$6:$D$22,3),VLOOKUP(H4297,'Shoe size conversion table'!$J$6:$L$22,3))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MONTH(C4297:C19264)</f>
        <v>5</v>
      </c>
      <c r="O4297" s="8" t="n">
        <f aca="false">K4297*(1-L4297)</f>
        <v>159</v>
      </c>
    </row>
    <row r="4298" customFormat="false" ht="11.4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IF(G4298="Male",VLOOKUP(H4298,'Shoe size conversion table'!$B$6:$D$22,2),VLOOKUP(H4298,'Shoe size conversion table'!$J$6:$L$22,2))</f>
        <v>43</v>
      </c>
      <c r="J4298" s="12" t="n">
        <f aca="false">IF(G4298="Male",VLOOKUP(H4298,'Shoe size conversion table'!$B$6:$D$22,3),VLOOKUP(H4298,'Shoe size conversion table'!$J$6:$L$22,3))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MONTH(C4298:C19265)</f>
        <v>5</v>
      </c>
      <c r="O4298" s="8" t="n">
        <f aca="false">K4298*(1-L4298)</f>
        <v>169</v>
      </c>
    </row>
    <row r="4299" customFormat="false" ht="11.4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IF(G4299="Male",VLOOKUP(H4299,'Shoe size conversion table'!$B$6:$D$22,2),VLOOKUP(H4299,'Shoe size conversion table'!$J$6:$L$22,2))</f>
        <v>42-43</v>
      </c>
      <c r="J4299" s="12" t="n">
        <f aca="false">IF(G4299="Male",VLOOKUP(H4299,'Shoe size conversion table'!$B$6:$D$22,3),VLOOKUP(H4299,'Shoe size conversion table'!$J$6:$L$22,3))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MONTH(C4299:C19266)</f>
        <v>5</v>
      </c>
      <c r="O4299" s="8" t="n">
        <f aca="false">K4299*(1-L4299)</f>
        <v>99.5</v>
      </c>
    </row>
    <row r="4300" customFormat="false" ht="11.4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IF(G4300="Male",VLOOKUP(H4300,'Shoe size conversion table'!$B$6:$D$22,2),VLOOKUP(H4300,'Shoe size conversion table'!$J$6:$L$22,2))</f>
        <v>42-43</v>
      </c>
      <c r="J4300" s="12" t="n">
        <f aca="false">IF(G4300="Male",VLOOKUP(H4300,'Shoe size conversion table'!$B$6:$D$22,3),VLOOKUP(H4300,'Shoe size conversion table'!$J$6:$L$22,3))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MONTH(C4300:C19267)</f>
        <v>5</v>
      </c>
      <c r="O4300" s="8" t="n">
        <f aca="false">K4300*(1-L4300)</f>
        <v>199</v>
      </c>
    </row>
    <row r="4301" customFormat="false" ht="11.4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IF(G4301="Male",VLOOKUP(H4301,'Shoe size conversion table'!$B$6:$D$22,2),VLOOKUP(H4301,'Shoe size conversion table'!$J$6:$L$22,2))</f>
        <v>37-38</v>
      </c>
      <c r="J4301" s="12" t="n">
        <f aca="false">IF(G4301="Male",VLOOKUP(H4301,'Shoe size conversion table'!$B$6:$D$22,3),VLOOKUP(H4301,'Shoe size conversion table'!$J$6:$L$22,3))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MONTH(C4301:C19268)</f>
        <v>5</v>
      </c>
      <c r="O4301" s="8" t="n">
        <f aca="false">K4301*(1-L4301)</f>
        <v>169</v>
      </c>
    </row>
    <row r="4302" customFormat="false" ht="11.4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IF(G4302="Male",VLOOKUP(H4302,'Shoe size conversion table'!$B$6:$D$22,2),VLOOKUP(H4302,'Shoe size conversion table'!$J$6:$L$22,2))</f>
        <v>44-45</v>
      </c>
      <c r="J4302" s="12" t="n">
        <f aca="false">IF(G4302="Male",VLOOKUP(H4302,'Shoe size conversion table'!$B$6:$D$22,3),VLOOKUP(H4302,'Shoe size conversion table'!$J$6:$L$22,3))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MONTH(C4302:C19269)</f>
        <v>5</v>
      </c>
      <c r="O4302" s="8" t="n">
        <f aca="false">K4302*(1-L4302)</f>
        <v>111.3</v>
      </c>
    </row>
    <row r="4303" customFormat="false" ht="11.4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IF(G4303="Male",VLOOKUP(H4303,'Shoe size conversion table'!$B$6:$D$22,2),VLOOKUP(H4303,'Shoe size conversion table'!$J$6:$L$22,2))</f>
        <v>41-42</v>
      </c>
      <c r="J4303" s="12" t="n">
        <f aca="false">IF(G4303="Male",VLOOKUP(H4303,'Shoe size conversion table'!$B$6:$D$22,3),VLOOKUP(H4303,'Shoe size conversion table'!$J$6:$L$22,3))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MONTH(C4303:C19270)</f>
        <v>5</v>
      </c>
      <c r="O4303" s="8" t="n">
        <f aca="false">K4303*(1-L4303)</f>
        <v>149</v>
      </c>
    </row>
    <row r="4304" customFormat="false" ht="11.4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IF(G4304="Male",VLOOKUP(H4304,'Shoe size conversion table'!$B$6:$D$22,2),VLOOKUP(H4304,'Shoe size conversion table'!$J$6:$L$22,2))</f>
        <v>37</v>
      </c>
      <c r="J4304" s="12" t="n">
        <f aca="false">IF(G4304="Male",VLOOKUP(H4304,'Shoe size conversion table'!$B$6:$D$22,3),VLOOKUP(H4304,'Shoe size conversion table'!$J$6:$L$22,3))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MONTH(C4304:C19271)</f>
        <v>5</v>
      </c>
      <c r="O4304" s="8" t="n">
        <f aca="false">K4304*(1-L4304)</f>
        <v>97.3</v>
      </c>
    </row>
    <row r="4305" customFormat="false" ht="11.4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IF(G4305="Male",VLOOKUP(H4305,'Shoe size conversion table'!$B$6:$D$22,2),VLOOKUP(H4305,'Shoe size conversion table'!$J$6:$L$22,2))</f>
        <v>41-42</v>
      </c>
      <c r="J4305" s="12" t="n">
        <f aca="false">IF(G4305="Male",VLOOKUP(H4305,'Shoe size conversion table'!$B$6:$D$22,3),VLOOKUP(H4305,'Shoe size conversion table'!$J$6:$L$22,3))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MONTH(C4305:C19272)</f>
        <v>5</v>
      </c>
      <c r="O4305" s="8" t="n">
        <f aca="false">K4305*(1-L4305)</f>
        <v>179</v>
      </c>
    </row>
    <row r="4306" customFormat="false" ht="11.4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IF(G4306="Male",VLOOKUP(H4306,'Shoe size conversion table'!$B$6:$D$22,2),VLOOKUP(H4306,'Shoe size conversion table'!$J$6:$L$22,2))</f>
        <v>43-44</v>
      </c>
      <c r="J4306" s="12" t="n">
        <f aca="false">IF(G4306="Male",VLOOKUP(H4306,'Shoe size conversion table'!$B$6:$D$22,3),VLOOKUP(H4306,'Shoe size conversion table'!$J$6:$L$22,3))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MONTH(C4306:C19273)</f>
        <v>5</v>
      </c>
      <c r="O4306" s="8" t="n">
        <f aca="false">K4306*(1-L4306)</f>
        <v>116.1</v>
      </c>
    </row>
    <row r="4307" customFormat="false" ht="11.4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IF(G4307="Male",VLOOKUP(H4307,'Shoe size conversion table'!$B$6:$D$22,2),VLOOKUP(H4307,'Shoe size conversion table'!$J$6:$L$22,2))</f>
        <v>39-40</v>
      </c>
      <c r="J4307" s="12" t="n">
        <f aca="false">IF(G4307="Male",VLOOKUP(H4307,'Shoe size conversion table'!$B$6:$D$22,3),VLOOKUP(H4307,'Shoe size conversion table'!$J$6:$L$22,3))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MONTH(C4307:C19274)</f>
        <v>5</v>
      </c>
      <c r="O4307" s="8" t="n">
        <f aca="false">K4307*(1-L4307)</f>
        <v>152.1</v>
      </c>
    </row>
    <row r="4308" customFormat="false" ht="11.4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IF(G4308="Male",VLOOKUP(H4308,'Shoe size conversion table'!$B$6:$D$22,2),VLOOKUP(H4308,'Shoe size conversion table'!$J$6:$L$22,2))</f>
        <v>42-43</v>
      </c>
      <c r="J4308" s="12" t="n">
        <f aca="false">IF(G4308="Male",VLOOKUP(H4308,'Shoe size conversion table'!$B$6:$D$22,3),VLOOKUP(H4308,'Shoe size conversion table'!$J$6:$L$22,3))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MONTH(C4308:C19275)</f>
        <v>5</v>
      </c>
      <c r="O4308" s="8" t="n">
        <f aca="false">K4308*(1-L4308)</f>
        <v>189</v>
      </c>
    </row>
    <row r="4309" customFormat="false" ht="11.4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IF(G4309="Male",VLOOKUP(H4309,'Shoe size conversion table'!$B$6:$D$22,2),VLOOKUP(H4309,'Shoe size conversion table'!$J$6:$L$22,2))</f>
        <v>42</v>
      </c>
      <c r="J4309" s="12" t="n">
        <f aca="false">IF(G4309="Male",VLOOKUP(H4309,'Shoe size conversion table'!$B$6:$D$22,3),VLOOKUP(H4309,'Shoe size conversion table'!$J$6:$L$22,3))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MONTH(C4309:C19276)</f>
        <v>5</v>
      </c>
      <c r="O4309" s="8" t="n">
        <f aca="false">K4309*(1-L4309)</f>
        <v>79.5</v>
      </c>
    </row>
    <row r="4310" customFormat="false" ht="11.4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IF(G4310="Male",VLOOKUP(H4310,'Shoe size conversion table'!$B$6:$D$22,2),VLOOKUP(H4310,'Shoe size conversion table'!$J$6:$L$22,2))</f>
        <v>42</v>
      </c>
      <c r="J4310" s="12" t="n">
        <f aca="false">IF(G4310="Male",VLOOKUP(H4310,'Shoe size conversion table'!$B$6:$D$22,3),VLOOKUP(H4310,'Shoe size conversion table'!$J$6:$L$22,3))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MONTH(C4310:C19277)</f>
        <v>5</v>
      </c>
      <c r="O4310" s="8" t="n">
        <f aca="false">K4310*(1-L4310)</f>
        <v>139</v>
      </c>
    </row>
    <row r="4311" customFormat="false" ht="11.4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IF(G4311="Male",VLOOKUP(H4311,'Shoe size conversion table'!$B$6:$D$22,2),VLOOKUP(H4311,'Shoe size conversion table'!$J$6:$L$22,2))</f>
        <v>43-44</v>
      </c>
      <c r="J4311" s="12" t="n">
        <f aca="false">IF(G4311="Male",VLOOKUP(H4311,'Shoe size conversion table'!$B$6:$D$22,3),VLOOKUP(H4311,'Shoe size conversion table'!$J$6:$L$22,3))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MONTH(C4311:C19278)</f>
        <v>5</v>
      </c>
      <c r="O4311" s="8" t="n">
        <f aca="false">K4311*(1-L4311)</f>
        <v>159</v>
      </c>
    </row>
    <row r="4312" customFormat="false" ht="11.4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IF(G4312="Male",VLOOKUP(H4312,'Shoe size conversion table'!$B$6:$D$22,2),VLOOKUP(H4312,'Shoe size conversion table'!$J$6:$L$22,2))</f>
        <v>42</v>
      </c>
      <c r="J4312" s="12" t="n">
        <f aca="false">IF(G4312="Male",VLOOKUP(H4312,'Shoe size conversion table'!$B$6:$D$22,3),VLOOKUP(H4312,'Shoe size conversion table'!$J$6:$L$22,3))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MONTH(C4312:C19279)</f>
        <v>5</v>
      </c>
      <c r="O4312" s="8" t="n">
        <f aca="false">K4312*(1-L4312)</f>
        <v>170.1</v>
      </c>
    </row>
    <row r="4313" customFormat="false" ht="11.4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IF(G4313="Male",VLOOKUP(H4313,'Shoe size conversion table'!$B$6:$D$22,2),VLOOKUP(H4313,'Shoe size conversion table'!$J$6:$L$22,2))</f>
        <v>38-39</v>
      </c>
      <c r="J4313" s="12" t="n">
        <f aca="false">IF(G4313="Male",VLOOKUP(H4313,'Shoe size conversion table'!$B$6:$D$22,3),VLOOKUP(H4313,'Shoe size conversion table'!$J$6:$L$22,3))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MONTH(C4313:C19280)</f>
        <v>5</v>
      </c>
      <c r="O4313" s="8" t="n">
        <f aca="false">K4313*(1-L4313)</f>
        <v>135.2</v>
      </c>
    </row>
    <row r="4314" customFormat="false" ht="11.4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IF(G4314="Male",VLOOKUP(H4314,'Shoe size conversion table'!$B$6:$D$22,2),VLOOKUP(H4314,'Shoe size conversion table'!$J$6:$L$22,2))</f>
        <v>44-45</v>
      </c>
      <c r="J4314" s="12" t="n">
        <f aca="false">IF(G4314="Male",VLOOKUP(H4314,'Shoe size conversion table'!$B$6:$D$22,3),VLOOKUP(H4314,'Shoe size conversion table'!$J$6:$L$22,3))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MONTH(C4314:C19281)</f>
        <v>5</v>
      </c>
      <c r="O4314" s="8" t="n">
        <f aca="false">K4314*(1-L4314)</f>
        <v>111.3</v>
      </c>
    </row>
    <row r="4315" customFormat="false" ht="11.4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IF(G4315="Male",VLOOKUP(H4315,'Shoe size conversion table'!$B$6:$D$22,2),VLOOKUP(H4315,'Shoe size conversion table'!$J$6:$L$22,2))</f>
        <v>42-43</v>
      </c>
      <c r="J4315" s="12" t="n">
        <f aca="false">IF(G4315="Male",VLOOKUP(H4315,'Shoe size conversion table'!$B$6:$D$22,3),VLOOKUP(H4315,'Shoe size conversion table'!$J$6:$L$22,3))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MONTH(C4315:C19282)</f>
        <v>5</v>
      </c>
      <c r="O4315" s="8" t="n">
        <f aca="false">K4315*(1-L4315)</f>
        <v>199</v>
      </c>
    </row>
    <row r="4316" customFormat="false" ht="11.4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IF(G4316="Male",VLOOKUP(H4316,'Shoe size conversion table'!$B$6:$D$22,2),VLOOKUP(H4316,'Shoe size conversion table'!$J$6:$L$22,2))</f>
        <v>41-42</v>
      </c>
      <c r="J4316" s="12" t="n">
        <f aca="false">IF(G4316="Male",VLOOKUP(H4316,'Shoe size conversion table'!$B$6:$D$22,3),VLOOKUP(H4316,'Shoe size conversion table'!$J$6:$L$22,3))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MONTH(C4316:C19283)</f>
        <v>5</v>
      </c>
      <c r="O4316" s="8" t="n">
        <f aca="false">K4316*(1-L4316)</f>
        <v>179</v>
      </c>
    </row>
    <row r="4317" customFormat="false" ht="11.4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IF(G4317="Male",VLOOKUP(H4317,'Shoe size conversion table'!$B$6:$D$22,2),VLOOKUP(H4317,'Shoe size conversion table'!$J$6:$L$22,2))</f>
        <v>42-43</v>
      </c>
      <c r="J4317" s="12" t="n">
        <f aca="false">IF(G4317="Male",VLOOKUP(H4317,'Shoe size conversion table'!$B$6:$D$22,3),VLOOKUP(H4317,'Shoe size conversion table'!$J$6:$L$22,3))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MONTH(C4317:C19284)</f>
        <v>5</v>
      </c>
      <c r="O4317" s="8" t="n">
        <f aca="false">K4317*(1-L4317)</f>
        <v>169</v>
      </c>
    </row>
    <row r="4318" customFormat="false" ht="11.4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IF(G4318="Male",VLOOKUP(H4318,'Shoe size conversion table'!$B$6:$D$22,2),VLOOKUP(H4318,'Shoe size conversion table'!$J$6:$L$22,2))</f>
        <v>43-44</v>
      </c>
      <c r="J4318" s="12" t="n">
        <f aca="false">IF(G4318="Male",VLOOKUP(H4318,'Shoe size conversion table'!$B$6:$D$22,3),VLOOKUP(H4318,'Shoe size conversion table'!$J$6:$L$22,3))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MONTH(C4318:C19285)</f>
        <v>5</v>
      </c>
      <c r="O4318" s="8" t="n">
        <f aca="false">K4318*(1-L4318)</f>
        <v>161.1</v>
      </c>
    </row>
    <row r="4319" customFormat="false" ht="11.4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IF(G4319="Male",VLOOKUP(H4319,'Shoe size conversion table'!$B$6:$D$22,2),VLOOKUP(H4319,'Shoe size conversion table'!$J$6:$L$22,2))</f>
        <v>38-39</v>
      </c>
      <c r="J4319" s="12" t="n">
        <f aca="false">IF(G4319="Male",VLOOKUP(H4319,'Shoe size conversion table'!$B$6:$D$22,3),VLOOKUP(H4319,'Shoe size conversion table'!$J$6:$L$22,3))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MONTH(C4319:C19286)</f>
        <v>5</v>
      </c>
      <c r="O4319" s="8" t="n">
        <f aca="false">K4319*(1-L4319)</f>
        <v>159</v>
      </c>
    </row>
    <row r="4320" customFormat="false" ht="11.4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IF(G4320="Male",VLOOKUP(H4320,'Shoe size conversion table'!$B$6:$D$22,2),VLOOKUP(H4320,'Shoe size conversion table'!$J$6:$L$22,2))</f>
        <v>42-43</v>
      </c>
      <c r="J4320" s="12" t="n">
        <f aca="false">IF(G4320="Male",VLOOKUP(H4320,'Shoe size conversion table'!$B$6:$D$22,3),VLOOKUP(H4320,'Shoe size conversion table'!$J$6:$L$22,3))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MONTH(C4320:C19287)</f>
        <v>5</v>
      </c>
      <c r="O4320" s="8" t="n">
        <f aca="false">K4320*(1-L4320)</f>
        <v>111.3</v>
      </c>
    </row>
    <row r="4321" customFormat="false" ht="11.4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IF(G4321="Male",VLOOKUP(H4321,'Shoe size conversion table'!$B$6:$D$22,2),VLOOKUP(H4321,'Shoe size conversion table'!$J$6:$L$22,2))</f>
        <v>42</v>
      </c>
      <c r="J4321" s="12" t="n">
        <f aca="false">IF(G4321="Male",VLOOKUP(H4321,'Shoe size conversion table'!$B$6:$D$22,3),VLOOKUP(H4321,'Shoe size conversion table'!$J$6:$L$22,3))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MONTH(C4321:C19288)</f>
        <v>5</v>
      </c>
      <c r="O4321" s="8" t="n">
        <f aca="false">K4321*(1-L4321)</f>
        <v>125.1</v>
      </c>
    </row>
    <row r="4322" customFormat="false" ht="11.4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IF(G4322="Male",VLOOKUP(H4322,'Shoe size conversion table'!$B$6:$D$22,2),VLOOKUP(H4322,'Shoe size conversion table'!$J$6:$L$22,2))</f>
        <v>47</v>
      </c>
      <c r="J4322" s="12" t="n">
        <f aca="false">IF(G4322="Male",VLOOKUP(H4322,'Shoe size conversion table'!$B$6:$D$22,3),VLOOKUP(H4322,'Shoe size conversion table'!$J$6:$L$22,3))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MONTH(C4322:C19289)</f>
        <v>5</v>
      </c>
      <c r="O4322" s="8" t="n">
        <f aca="false">K4322*(1-L4322)</f>
        <v>199</v>
      </c>
    </row>
    <row r="4323" customFormat="false" ht="11.4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IF(G4323="Male",VLOOKUP(H4323,'Shoe size conversion table'!$B$6:$D$22,2),VLOOKUP(H4323,'Shoe size conversion table'!$J$6:$L$22,2))</f>
        <v>42</v>
      </c>
      <c r="J4323" s="12" t="n">
        <f aca="false">IF(G4323="Male",VLOOKUP(H4323,'Shoe size conversion table'!$B$6:$D$22,3),VLOOKUP(H4323,'Shoe size conversion table'!$J$6:$L$22,3))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MONTH(C4323:C19290)</f>
        <v>5</v>
      </c>
      <c r="O4323" s="8" t="n">
        <f aca="false">K4323*(1-L4323)</f>
        <v>116.1</v>
      </c>
    </row>
    <row r="4324" customFormat="false" ht="11.4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IF(G4324="Male",VLOOKUP(H4324,'Shoe size conversion table'!$B$6:$D$22,2),VLOOKUP(H4324,'Shoe size conversion table'!$J$6:$L$22,2))</f>
        <v>43</v>
      </c>
      <c r="J4324" s="12" t="n">
        <f aca="false">IF(G4324="Male",VLOOKUP(H4324,'Shoe size conversion table'!$B$6:$D$22,3),VLOOKUP(H4324,'Shoe size conversion table'!$J$6:$L$22,3))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MONTH(C4324:C19291)</f>
        <v>5</v>
      </c>
      <c r="O4324" s="8" t="n">
        <f aca="false">K4324*(1-L4324)</f>
        <v>199</v>
      </c>
    </row>
    <row r="4325" customFormat="false" ht="11.4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IF(G4325="Male",VLOOKUP(H4325,'Shoe size conversion table'!$B$6:$D$22,2),VLOOKUP(H4325,'Shoe size conversion table'!$J$6:$L$22,2))</f>
        <v>41-42</v>
      </c>
      <c r="J4325" s="12" t="n">
        <f aca="false">IF(G4325="Male",VLOOKUP(H4325,'Shoe size conversion table'!$B$6:$D$22,3),VLOOKUP(H4325,'Shoe size conversion table'!$J$6:$L$22,3))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MONTH(C4325:C19292)</f>
        <v>5</v>
      </c>
      <c r="O4325" s="8" t="n">
        <f aca="false">K4325*(1-L4325)</f>
        <v>179</v>
      </c>
    </row>
    <row r="4326" customFormat="false" ht="11.4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IF(G4326="Male",VLOOKUP(H4326,'Shoe size conversion table'!$B$6:$D$22,2),VLOOKUP(H4326,'Shoe size conversion table'!$J$6:$L$22,2))</f>
        <v>42-43</v>
      </c>
      <c r="J4326" s="12" t="n">
        <f aca="false">IF(G4326="Male",VLOOKUP(H4326,'Shoe size conversion table'!$B$6:$D$22,3),VLOOKUP(H4326,'Shoe size conversion table'!$J$6:$L$22,3))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MONTH(C4326:C19293)</f>
        <v>5</v>
      </c>
      <c r="O4326" s="8" t="n">
        <f aca="false">K4326*(1-L4326)</f>
        <v>179</v>
      </c>
    </row>
    <row r="4327" customFormat="false" ht="11.4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IF(G4327="Male",VLOOKUP(H4327,'Shoe size conversion table'!$B$6:$D$22,2),VLOOKUP(H4327,'Shoe size conversion table'!$J$6:$L$22,2))</f>
        <v>38-39</v>
      </c>
      <c r="J4327" s="12" t="n">
        <f aca="false">IF(G4327="Male",VLOOKUP(H4327,'Shoe size conversion table'!$B$6:$D$22,3),VLOOKUP(H4327,'Shoe size conversion table'!$J$6:$L$22,3))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MONTH(C4327:C19294)</f>
        <v>5</v>
      </c>
      <c r="O4327" s="8" t="n">
        <f aca="false">K4327*(1-L4327)</f>
        <v>159</v>
      </c>
    </row>
    <row r="4328" customFormat="false" ht="11.4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IF(G4328="Male",VLOOKUP(H4328,'Shoe size conversion table'!$B$6:$D$22,2),VLOOKUP(H4328,'Shoe size conversion table'!$J$6:$L$22,2))</f>
        <v>43</v>
      </c>
      <c r="J4328" s="12" t="n">
        <f aca="false">IF(G4328="Male",VLOOKUP(H4328,'Shoe size conversion table'!$B$6:$D$22,3),VLOOKUP(H4328,'Shoe size conversion table'!$J$6:$L$22,3))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MONTH(C4328:C19295)</f>
        <v>5</v>
      </c>
      <c r="O4328" s="8" t="n">
        <f aca="false">K4328*(1-L4328)</f>
        <v>169</v>
      </c>
    </row>
    <row r="4329" customFormat="false" ht="11.4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IF(G4329="Male",VLOOKUP(H4329,'Shoe size conversion table'!$B$6:$D$22,2),VLOOKUP(H4329,'Shoe size conversion table'!$J$6:$L$22,2))</f>
        <v>43</v>
      </c>
      <c r="J4329" s="12" t="n">
        <f aca="false">IF(G4329="Male",VLOOKUP(H4329,'Shoe size conversion table'!$B$6:$D$22,3),VLOOKUP(H4329,'Shoe size conversion table'!$J$6:$L$22,3))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MONTH(C4329:C19296)</f>
        <v>5</v>
      </c>
      <c r="O4329" s="8" t="n">
        <f aca="false">K4329*(1-L4329)</f>
        <v>129</v>
      </c>
    </row>
    <row r="4330" customFormat="false" ht="11.4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IF(G4330="Male",VLOOKUP(H4330,'Shoe size conversion table'!$B$6:$D$22,2),VLOOKUP(H4330,'Shoe size conversion table'!$J$6:$L$22,2))</f>
        <v>42-43</v>
      </c>
      <c r="J4330" s="12" t="n">
        <f aca="false">IF(G4330="Male",VLOOKUP(H4330,'Shoe size conversion table'!$B$6:$D$22,3),VLOOKUP(H4330,'Shoe size conversion table'!$J$6:$L$22,3))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MONTH(C4330:C19297)</f>
        <v>5</v>
      </c>
      <c r="O4330" s="8" t="n">
        <f aca="false">K4330*(1-L4330)</f>
        <v>189</v>
      </c>
    </row>
    <row r="4331" customFormat="false" ht="11.4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IF(G4331="Male",VLOOKUP(H4331,'Shoe size conversion table'!$B$6:$D$22,2),VLOOKUP(H4331,'Shoe size conversion table'!$J$6:$L$22,2))</f>
        <v>42-43</v>
      </c>
      <c r="J4331" s="12" t="n">
        <f aca="false">IF(G4331="Male",VLOOKUP(H4331,'Shoe size conversion table'!$B$6:$D$22,3),VLOOKUP(H4331,'Shoe size conversion table'!$J$6:$L$22,3))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MONTH(C4331:C19298)</f>
        <v>5</v>
      </c>
      <c r="O4331" s="8" t="n">
        <f aca="false">K4331*(1-L4331)</f>
        <v>159</v>
      </c>
    </row>
    <row r="4332" customFormat="false" ht="11.4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IF(G4332="Male",VLOOKUP(H4332,'Shoe size conversion table'!$B$6:$D$22,2),VLOOKUP(H4332,'Shoe size conversion table'!$J$6:$L$22,2))</f>
        <v>42-43</v>
      </c>
      <c r="J4332" s="12" t="n">
        <f aca="false">IF(G4332="Male",VLOOKUP(H4332,'Shoe size conversion table'!$B$6:$D$22,3),VLOOKUP(H4332,'Shoe size conversion table'!$J$6:$L$22,3))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MONTH(C4332:C19299)</f>
        <v>5</v>
      </c>
      <c r="O4332" s="8" t="n">
        <f aca="false">K4332*(1-L4332)</f>
        <v>149</v>
      </c>
    </row>
    <row r="4333" customFormat="false" ht="11.4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IF(G4333="Male",VLOOKUP(H4333,'Shoe size conversion table'!$B$6:$D$22,2),VLOOKUP(H4333,'Shoe size conversion table'!$J$6:$L$22,2))</f>
        <v>38-39</v>
      </c>
      <c r="J4333" s="12" t="n">
        <f aca="false">IF(G4333="Male",VLOOKUP(H4333,'Shoe size conversion table'!$B$6:$D$22,3),VLOOKUP(H4333,'Shoe size conversion table'!$J$6:$L$22,3))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MONTH(C4333:C19300)</f>
        <v>5</v>
      </c>
      <c r="O4333" s="8" t="n">
        <f aca="false">K4333*(1-L4333)</f>
        <v>139</v>
      </c>
    </row>
    <row r="4334" customFormat="false" ht="11.4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IF(G4334="Male",VLOOKUP(H4334,'Shoe size conversion table'!$B$6:$D$22,2),VLOOKUP(H4334,'Shoe size conversion table'!$J$6:$L$22,2))</f>
        <v>42-43</v>
      </c>
      <c r="J4334" s="12" t="n">
        <f aca="false">IF(G4334="Male",VLOOKUP(H4334,'Shoe size conversion table'!$B$6:$D$22,3),VLOOKUP(H4334,'Shoe size conversion table'!$J$6:$L$22,3))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MONTH(C4334:C19301)</f>
        <v>5</v>
      </c>
      <c r="O4334" s="8" t="n">
        <f aca="false">K4334*(1-L4334)</f>
        <v>159</v>
      </c>
    </row>
    <row r="4335" customFormat="false" ht="11.4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IF(G4335="Male",VLOOKUP(H4335,'Shoe size conversion table'!$B$6:$D$22,2),VLOOKUP(H4335,'Shoe size conversion table'!$J$6:$L$22,2))</f>
        <v>41</v>
      </c>
      <c r="J4335" s="12" t="n">
        <f aca="false">IF(G4335="Male",VLOOKUP(H4335,'Shoe size conversion table'!$B$6:$D$22,3),VLOOKUP(H4335,'Shoe size conversion table'!$J$6:$L$22,3))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MONTH(C4335:C19302)</f>
        <v>5</v>
      </c>
      <c r="O4335" s="8" t="n">
        <f aca="false">K4335*(1-L4335)</f>
        <v>179</v>
      </c>
    </row>
    <row r="4336" customFormat="false" ht="11.4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IF(G4336="Male",VLOOKUP(H4336,'Shoe size conversion table'!$B$6:$D$22,2),VLOOKUP(H4336,'Shoe size conversion table'!$J$6:$L$22,2))</f>
        <v>42</v>
      </c>
      <c r="J4336" s="12" t="n">
        <f aca="false">IF(G4336="Male",VLOOKUP(H4336,'Shoe size conversion table'!$B$6:$D$22,3),VLOOKUP(H4336,'Shoe size conversion table'!$J$6:$L$22,3))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MONTH(C4336:C19303)</f>
        <v>5</v>
      </c>
      <c r="O4336" s="8" t="n">
        <f aca="false">K4336*(1-L4336)</f>
        <v>139</v>
      </c>
    </row>
    <row r="4337" customFormat="false" ht="11.4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IF(G4337="Male",VLOOKUP(H4337,'Shoe size conversion table'!$B$6:$D$22,2),VLOOKUP(H4337,'Shoe size conversion table'!$J$6:$L$22,2))</f>
        <v>42-43</v>
      </c>
      <c r="J4337" s="12" t="n">
        <f aca="false">IF(G4337="Male",VLOOKUP(H4337,'Shoe size conversion table'!$B$6:$D$22,3),VLOOKUP(H4337,'Shoe size conversion table'!$J$6:$L$22,3))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MONTH(C4337:C19304)</f>
        <v>5</v>
      </c>
      <c r="O4337" s="8" t="n">
        <f aca="false">K4337*(1-L4337)</f>
        <v>169</v>
      </c>
    </row>
    <row r="4338" customFormat="false" ht="11.4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IF(G4338="Male",VLOOKUP(H4338,'Shoe size conversion table'!$B$6:$D$22,2),VLOOKUP(H4338,'Shoe size conversion table'!$J$6:$L$22,2))</f>
        <v>37</v>
      </c>
      <c r="J4338" s="12" t="n">
        <f aca="false">IF(G4338="Male",VLOOKUP(H4338,'Shoe size conversion table'!$B$6:$D$22,3),VLOOKUP(H4338,'Shoe size conversion table'!$J$6:$L$22,3))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MONTH(C4338:C19305)</f>
        <v>5</v>
      </c>
      <c r="O4338" s="8" t="n">
        <f aca="false">K4338*(1-L4338)</f>
        <v>149</v>
      </c>
    </row>
    <row r="4339" customFormat="false" ht="11.4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IF(G4339="Male",VLOOKUP(H4339,'Shoe size conversion table'!$B$6:$D$22,2),VLOOKUP(H4339,'Shoe size conversion table'!$J$6:$L$22,2))</f>
        <v>37</v>
      </c>
      <c r="J4339" s="12" t="n">
        <f aca="false">IF(G4339="Male",VLOOKUP(H4339,'Shoe size conversion table'!$B$6:$D$22,3),VLOOKUP(H4339,'Shoe size conversion table'!$J$6:$L$22,3))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MONTH(C4339:C19306)</f>
        <v>5</v>
      </c>
      <c r="O4339" s="8" t="n">
        <f aca="false">K4339*(1-L4339)</f>
        <v>97.3</v>
      </c>
    </row>
    <row r="4340" customFormat="false" ht="11.4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IF(G4340="Male",VLOOKUP(H4340,'Shoe size conversion table'!$B$6:$D$22,2),VLOOKUP(H4340,'Shoe size conversion table'!$J$6:$L$22,2))</f>
        <v>43</v>
      </c>
      <c r="J4340" s="12" t="n">
        <f aca="false">IF(G4340="Male",VLOOKUP(H4340,'Shoe size conversion table'!$B$6:$D$22,3),VLOOKUP(H4340,'Shoe size conversion table'!$J$6:$L$22,3))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MONTH(C4340:C19307)</f>
        <v>5</v>
      </c>
      <c r="O4340" s="8" t="n">
        <f aca="false">K4340*(1-L4340)</f>
        <v>149</v>
      </c>
    </row>
    <row r="4341" customFormat="false" ht="11.4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IF(G4341="Male",VLOOKUP(H4341,'Shoe size conversion table'!$B$6:$D$22,2),VLOOKUP(H4341,'Shoe size conversion table'!$J$6:$L$22,2))</f>
        <v>37</v>
      </c>
      <c r="J4341" s="12" t="n">
        <f aca="false">IF(G4341="Male",VLOOKUP(H4341,'Shoe size conversion table'!$B$6:$D$22,3),VLOOKUP(H4341,'Shoe size conversion table'!$J$6:$L$22,3))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MONTH(C4341:C19308)</f>
        <v>5</v>
      </c>
      <c r="O4341" s="8" t="n">
        <f aca="false">K4341*(1-L4341)</f>
        <v>99.5</v>
      </c>
    </row>
    <row r="4342" customFormat="false" ht="11.4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IF(G4342="Male",VLOOKUP(H4342,'Shoe size conversion table'!$B$6:$D$22,2),VLOOKUP(H4342,'Shoe size conversion table'!$J$6:$L$22,2))</f>
        <v>41-42</v>
      </c>
      <c r="J4342" s="12" t="n">
        <f aca="false">IF(G4342="Male",VLOOKUP(H4342,'Shoe size conversion table'!$B$6:$D$22,3),VLOOKUP(H4342,'Shoe size conversion table'!$J$6:$L$22,3))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MONTH(C4342:C19309)</f>
        <v>5</v>
      </c>
      <c r="O4342" s="8" t="n">
        <f aca="false">K4342*(1-L4342)</f>
        <v>149</v>
      </c>
    </row>
    <row r="4343" customFormat="false" ht="11.4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IF(G4343="Male",VLOOKUP(H4343,'Shoe size conversion table'!$B$6:$D$22,2),VLOOKUP(H4343,'Shoe size conversion table'!$J$6:$L$22,2))</f>
        <v>39-40</v>
      </c>
      <c r="J4343" s="12" t="n">
        <f aca="false">IF(G4343="Male",VLOOKUP(H4343,'Shoe size conversion table'!$B$6:$D$22,3),VLOOKUP(H4343,'Shoe size conversion table'!$J$6:$L$22,3))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MONTH(C4343:C19310)</f>
        <v>5</v>
      </c>
      <c r="O4343" s="8" t="n">
        <f aca="false">K4343*(1-L4343)</f>
        <v>94.5</v>
      </c>
    </row>
    <row r="4344" customFormat="false" ht="11.4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IF(G4344="Male",VLOOKUP(H4344,'Shoe size conversion table'!$B$6:$D$22,2),VLOOKUP(H4344,'Shoe size conversion table'!$J$6:$L$22,2))</f>
        <v>44</v>
      </c>
      <c r="J4344" s="12" t="n">
        <f aca="false">IF(G4344="Male",VLOOKUP(H4344,'Shoe size conversion table'!$B$6:$D$22,3),VLOOKUP(H4344,'Shoe size conversion table'!$J$6:$L$22,3))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MONTH(C4344:C19311)</f>
        <v>5</v>
      </c>
      <c r="O4344" s="8" t="n">
        <f aca="false">K4344*(1-L4344)</f>
        <v>169</v>
      </c>
    </row>
    <row r="4345" customFormat="false" ht="11.4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IF(G4345="Male",VLOOKUP(H4345,'Shoe size conversion table'!$B$6:$D$22,2),VLOOKUP(H4345,'Shoe size conversion table'!$J$6:$L$22,2))</f>
        <v>42-43</v>
      </c>
      <c r="J4345" s="12" t="n">
        <f aca="false">IF(G4345="Male",VLOOKUP(H4345,'Shoe size conversion table'!$B$6:$D$22,3),VLOOKUP(H4345,'Shoe size conversion table'!$J$6:$L$22,3))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MONTH(C4345:C19312)</f>
        <v>5</v>
      </c>
      <c r="O4345" s="8" t="n">
        <f aca="false">K4345*(1-L4345)</f>
        <v>169</v>
      </c>
    </row>
    <row r="4346" customFormat="false" ht="11.4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IF(G4346="Male",VLOOKUP(H4346,'Shoe size conversion table'!$B$6:$D$22,2),VLOOKUP(H4346,'Shoe size conversion table'!$J$6:$L$22,2))</f>
        <v>39-40</v>
      </c>
      <c r="J4346" s="12" t="n">
        <f aca="false">IF(G4346="Male",VLOOKUP(H4346,'Shoe size conversion table'!$B$6:$D$22,3),VLOOKUP(H4346,'Shoe size conversion table'!$J$6:$L$22,3))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MONTH(C4346:C19313)</f>
        <v>5</v>
      </c>
      <c r="O4346" s="8" t="n">
        <f aca="false">K4346*(1-L4346)</f>
        <v>139</v>
      </c>
    </row>
    <row r="4347" customFormat="false" ht="11.4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IF(G4347="Male",VLOOKUP(H4347,'Shoe size conversion table'!$B$6:$D$22,2),VLOOKUP(H4347,'Shoe size conversion table'!$J$6:$L$22,2))</f>
        <v>43-44</v>
      </c>
      <c r="J4347" s="12" t="n">
        <f aca="false">IF(G4347="Male",VLOOKUP(H4347,'Shoe size conversion table'!$B$6:$D$22,3),VLOOKUP(H4347,'Shoe size conversion table'!$J$6:$L$22,3))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MONTH(C4347:C19314)</f>
        <v>5</v>
      </c>
      <c r="O4347" s="8" t="n">
        <f aca="false">K4347*(1-L4347)</f>
        <v>129</v>
      </c>
    </row>
    <row r="4348" customFormat="false" ht="11.4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IF(G4348="Male",VLOOKUP(H4348,'Shoe size conversion table'!$B$6:$D$22,2),VLOOKUP(H4348,'Shoe size conversion table'!$J$6:$L$22,2))</f>
        <v>38-39</v>
      </c>
      <c r="J4348" s="12" t="n">
        <f aca="false">IF(G4348="Male",VLOOKUP(H4348,'Shoe size conversion table'!$B$6:$D$22,3),VLOOKUP(H4348,'Shoe size conversion table'!$J$6:$L$22,3))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MONTH(C4348:C19315)</f>
        <v>5</v>
      </c>
      <c r="O4348" s="8" t="n">
        <f aca="false">K4348*(1-L4348)</f>
        <v>139</v>
      </c>
    </row>
    <row r="4349" customFormat="false" ht="11.4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IF(G4349="Male",VLOOKUP(H4349,'Shoe size conversion table'!$B$6:$D$22,2),VLOOKUP(H4349,'Shoe size conversion table'!$J$6:$L$22,2))</f>
        <v>38</v>
      </c>
      <c r="J4349" s="12" t="n">
        <f aca="false">IF(G4349="Male",VLOOKUP(H4349,'Shoe size conversion table'!$B$6:$D$22,3),VLOOKUP(H4349,'Shoe size conversion table'!$J$6:$L$22,3))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MONTH(C4349:C19316)</f>
        <v>5</v>
      </c>
      <c r="O4349" s="8" t="n">
        <f aca="false">K4349*(1-L4349)</f>
        <v>139</v>
      </c>
    </row>
    <row r="4350" customFormat="false" ht="11.4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IF(G4350="Male",VLOOKUP(H4350,'Shoe size conversion table'!$B$6:$D$22,2),VLOOKUP(H4350,'Shoe size conversion table'!$J$6:$L$22,2))</f>
        <v>43-44</v>
      </c>
      <c r="J4350" s="12" t="n">
        <f aca="false">IF(G4350="Male",VLOOKUP(H4350,'Shoe size conversion table'!$B$6:$D$22,3),VLOOKUP(H4350,'Shoe size conversion table'!$J$6:$L$22,3))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MONTH(C4350:C19317)</f>
        <v>5</v>
      </c>
      <c r="O4350" s="8" t="n">
        <f aca="false">K4350*(1-L4350)</f>
        <v>149</v>
      </c>
    </row>
    <row r="4351" customFormat="false" ht="11.4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IF(G4351="Male",VLOOKUP(H4351,'Shoe size conversion table'!$B$6:$D$22,2),VLOOKUP(H4351,'Shoe size conversion table'!$J$6:$L$22,2))</f>
        <v>41-42</v>
      </c>
      <c r="J4351" s="12" t="n">
        <f aca="false">IF(G4351="Male",VLOOKUP(H4351,'Shoe size conversion table'!$B$6:$D$22,3),VLOOKUP(H4351,'Shoe size conversion table'!$J$6:$L$22,3))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MONTH(C4351:C19318)</f>
        <v>5</v>
      </c>
      <c r="O4351" s="8" t="n">
        <f aca="false">K4351*(1-L4351)</f>
        <v>179</v>
      </c>
    </row>
    <row r="4352" customFormat="false" ht="11.4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IF(G4352="Male",VLOOKUP(H4352,'Shoe size conversion table'!$B$6:$D$22,2),VLOOKUP(H4352,'Shoe size conversion table'!$J$6:$L$22,2))</f>
        <v>43-44</v>
      </c>
      <c r="J4352" s="12" t="n">
        <f aca="false">IF(G4352="Male",VLOOKUP(H4352,'Shoe size conversion table'!$B$6:$D$22,3),VLOOKUP(H4352,'Shoe size conversion table'!$J$6:$L$22,3))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MONTH(C4352:C19319)</f>
        <v>5</v>
      </c>
      <c r="O4352" s="8" t="n">
        <f aca="false">K4352*(1-L4352)</f>
        <v>89.5</v>
      </c>
    </row>
    <row r="4353" customFormat="false" ht="11.4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IF(G4353="Male",VLOOKUP(H4353,'Shoe size conversion table'!$B$6:$D$22,2),VLOOKUP(H4353,'Shoe size conversion table'!$J$6:$L$22,2))</f>
        <v>43-44</v>
      </c>
      <c r="J4353" s="12" t="n">
        <f aca="false">IF(G4353="Male",VLOOKUP(H4353,'Shoe size conversion table'!$B$6:$D$22,3),VLOOKUP(H4353,'Shoe size conversion table'!$J$6:$L$22,3))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MONTH(C4353:C19320)</f>
        <v>5</v>
      </c>
      <c r="O4353" s="8" t="n">
        <f aca="false">K4353*(1-L4353)</f>
        <v>64.5</v>
      </c>
    </row>
    <row r="4354" customFormat="false" ht="11.4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IF(G4354="Male",VLOOKUP(H4354,'Shoe size conversion table'!$B$6:$D$22,2),VLOOKUP(H4354,'Shoe size conversion table'!$J$6:$L$22,2))</f>
        <v>37</v>
      </c>
      <c r="J4354" s="12" t="n">
        <f aca="false">IF(G4354="Male",VLOOKUP(H4354,'Shoe size conversion table'!$B$6:$D$22,3),VLOOKUP(H4354,'Shoe size conversion table'!$J$6:$L$22,3))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MONTH(C4354:C19321)</f>
        <v>5</v>
      </c>
      <c r="O4354" s="8" t="n">
        <f aca="false">K4354*(1-L4354)</f>
        <v>189</v>
      </c>
    </row>
    <row r="4355" customFormat="false" ht="11.4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IF(G4355="Male",VLOOKUP(H4355,'Shoe size conversion table'!$B$6:$D$22,2),VLOOKUP(H4355,'Shoe size conversion table'!$J$6:$L$22,2))</f>
        <v>43</v>
      </c>
      <c r="J4355" s="12" t="n">
        <f aca="false">IF(G4355="Male",VLOOKUP(H4355,'Shoe size conversion table'!$B$6:$D$22,3),VLOOKUP(H4355,'Shoe size conversion table'!$J$6:$L$22,3))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MONTH(C4355:C19322)</f>
        <v>5</v>
      </c>
      <c r="O4355" s="8" t="n">
        <f aca="false">K4355*(1-L4355)</f>
        <v>159</v>
      </c>
    </row>
    <row r="4356" customFormat="false" ht="11.4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IF(G4356="Male",VLOOKUP(H4356,'Shoe size conversion table'!$B$6:$D$22,2),VLOOKUP(H4356,'Shoe size conversion table'!$J$6:$L$22,2))</f>
        <v>37</v>
      </c>
      <c r="J4356" s="12" t="n">
        <f aca="false">IF(G4356="Male",VLOOKUP(H4356,'Shoe size conversion table'!$B$6:$D$22,3),VLOOKUP(H4356,'Shoe size conversion table'!$J$6:$L$22,3))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MONTH(C4356:C19323)</f>
        <v>5</v>
      </c>
      <c r="O4356" s="8" t="n">
        <f aca="false">K4356*(1-L4356)</f>
        <v>74.5</v>
      </c>
    </row>
    <row r="4357" customFormat="false" ht="11.4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IF(G4357="Male",VLOOKUP(H4357,'Shoe size conversion table'!$B$6:$D$22,2),VLOOKUP(H4357,'Shoe size conversion table'!$J$6:$L$22,2))</f>
        <v>43-44</v>
      </c>
      <c r="J4357" s="12" t="n">
        <f aca="false">IF(G4357="Male",VLOOKUP(H4357,'Shoe size conversion table'!$B$6:$D$22,3),VLOOKUP(H4357,'Shoe size conversion table'!$J$6:$L$22,3))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MONTH(C4357:C19324)</f>
        <v>5</v>
      </c>
      <c r="O4357" s="8" t="n">
        <f aca="false">K4357*(1-L4357)</f>
        <v>116.1</v>
      </c>
    </row>
    <row r="4358" customFormat="false" ht="11.4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IF(G4358="Male",VLOOKUP(H4358,'Shoe size conversion table'!$B$6:$D$22,2),VLOOKUP(H4358,'Shoe size conversion table'!$J$6:$L$22,2))</f>
        <v>39</v>
      </c>
      <c r="J4358" s="12" t="n">
        <f aca="false">IF(G4358="Male",VLOOKUP(H4358,'Shoe size conversion table'!$B$6:$D$22,3),VLOOKUP(H4358,'Shoe size conversion table'!$J$6:$L$22,3))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MONTH(C4358:C19325)</f>
        <v>5</v>
      </c>
      <c r="O4358" s="8" t="n">
        <f aca="false">K4358*(1-L4358)</f>
        <v>179</v>
      </c>
    </row>
    <row r="4359" customFormat="false" ht="11.4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IF(G4359="Male",VLOOKUP(H4359,'Shoe size conversion table'!$B$6:$D$22,2),VLOOKUP(H4359,'Shoe size conversion table'!$J$6:$L$22,2))</f>
        <v>44</v>
      </c>
      <c r="J4359" s="12" t="n">
        <f aca="false">IF(G4359="Male",VLOOKUP(H4359,'Shoe size conversion table'!$B$6:$D$22,3),VLOOKUP(H4359,'Shoe size conversion table'!$J$6:$L$22,3))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MONTH(C4359:C19326)</f>
        <v>5</v>
      </c>
      <c r="O4359" s="8" t="n">
        <f aca="false">K4359*(1-L4359)</f>
        <v>149</v>
      </c>
    </row>
    <row r="4360" customFormat="false" ht="11.4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IF(G4360="Male",VLOOKUP(H4360,'Shoe size conversion table'!$B$6:$D$22,2),VLOOKUP(H4360,'Shoe size conversion table'!$J$6:$L$22,2))</f>
        <v>39-40</v>
      </c>
      <c r="J4360" s="12" t="n">
        <f aca="false">IF(G4360="Male",VLOOKUP(H4360,'Shoe size conversion table'!$B$6:$D$22,3),VLOOKUP(H4360,'Shoe size conversion table'!$J$6:$L$22,3))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MONTH(C4360:C19327)</f>
        <v>5</v>
      </c>
      <c r="O4360" s="8" t="n">
        <f aca="false">K4360*(1-L4360)</f>
        <v>129</v>
      </c>
    </row>
    <row r="4361" customFormat="false" ht="11.4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IF(G4361="Male",VLOOKUP(H4361,'Shoe size conversion table'!$B$6:$D$22,2),VLOOKUP(H4361,'Shoe size conversion table'!$J$6:$L$22,2))</f>
        <v>42-43</v>
      </c>
      <c r="J4361" s="12" t="n">
        <f aca="false">IF(G4361="Male",VLOOKUP(H4361,'Shoe size conversion table'!$B$6:$D$22,3),VLOOKUP(H4361,'Shoe size conversion table'!$J$6:$L$22,3))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MONTH(C4361:C19328)</f>
        <v>5</v>
      </c>
      <c r="O4361" s="8" t="n">
        <f aca="false">K4361*(1-L4361)</f>
        <v>199</v>
      </c>
    </row>
    <row r="4362" customFormat="false" ht="11.4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IF(G4362="Male",VLOOKUP(H4362,'Shoe size conversion table'!$B$6:$D$22,2),VLOOKUP(H4362,'Shoe size conversion table'!$J$6:$L$22,2))</f>
        <v>44-45</v>
      </c>
      <c r="J4362" s="12" t="n">
        <f aca="false">IF(G4362="Male",VLOOKUP(H4362,'Shoe size conversion table'!$B$6:$D$22,3),VLOOKUP(H4362,'Shoe size conversion table'!$J$6:$L$22,3))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MONTH(C4362:C19329)</f>
        <v>5</v>
      </c>
      <c r="O4362" s="8" t="n">
        <f aca="false">K4362*(1-L4362)</f>
        <v>118.3</v>
      </c>
    </row>
    <row r="4363" customFormat="false" ht="11.4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IF(G4363="Male",VLOOKUP(H4363,'Shoe size conversion table'!$B$6:$D$22,2),VLOOKUP(H4363,'Shoe size conversion table'!$J$6:$L$22,2))</f>
        <v>43-44</v>
      </c>
      <c r="J4363" s="12" t="n">
        <f aca="false">IF(G4363="Male",VLOOKUP(H4363,'Shoe size conversion table'!$B$6:$D$22,3),VLOOKUP(H4363,'Shoe size conversion table'!$J$6:$L$22,3))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MONTH(C4363:C19330)</f>
        <v>5</v>
      </c>
      <c r="O4363" s="8" t="n">
        <f aca="false">K4363*(1-L4363)</f>
        <v>139</v>
      </c>
    </row>
    <row r="4364" customFormat="false" ht="11.4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IF(G4364="Male",VLOOKUP(H4364,'Shoe size conversion table'!$B$6:$D$22,2),VLOOKUP(H4364,'Shoe size conversion table'!$J$6:$L$22,2))</f>
        <v>41-42</v>
      </c>
      <c r="J4364" s="12" t="n">
        <f aca="false">IF(G4364="Male",VLOOKUP(H4364,'Shoe size conversion table'!$B$6:$D$22,3),VLOOKUP(H4364,'Shoe size conversion table'!$J$6:$L$22,3))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MONTH(C4364:C19331)</f>
        <v>5</v>
      </c>
      <c r="O4364" s="8" t="n">
        <f aca="false">K4364*(1-L4364)</f>
        <v>74.5</v>
      </c>
    </row>
    <row r="4365" customFormat="false" ht="11.4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IF(G4365="Male",VLOOKUP(H4365,'Shoe size conversion table'!$B$6:$D$22,2),VLOOKUP(H4365,'Shoe size conversion table'!$J$6:$L$22,2))</f>
        <v>44</v>
      </c>
      <c r="J4365" s="12" t="n">
        <f aca="false">IF(G4365="Male",VLOOKUP(H4365,'Shoe size conversion table'!$B$6:$D$22,3),VLOOKUP(H4365,'Shoe size conversion table'!$J$6:$L$22,3))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MONTH(C4365:C19332)</f>
        <v>5</v>
      </c>
      <c r="O4365" s="8" t="n">
        <f aca="false">K4365*(1-L4365)</f>
        <v>159.2</v>
      </c>
    </row>
    <row r="4366" customFormat="false" ht="11.4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IF(G4366="Male",VLOOKUP(H4366,'Shoe size conversion table'!$B$6:$D$22,2),VLOOKUP(H4366,'Shoe size conversion table'!$J$6:$L$22,2))</f>
        <v>44</v>
      </c>
      <c r="J4366" s="12" t="n">
        <f aca="false">IF(G4366="Male",VLOOKUP(H4366,'Shoe size conversion table'!$B$6:$D$22,3),VLOOKUP(H4366,'Shoe size conversion table'!$J$6:$L$22,3))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MONTH(C4366:C19333)</f>
        <v>5</v>
      </c>
      <c r="O4366" s="8" t="n">
        <f aca="false">K4366*(1-L4366)</f>
        <v>169</v>
      </c>
    </row>
    <row r="4367" customFormat="false" ht="11.4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IF(G4367="Male",VLOOKUP(H4367,'Shoe size conversion table'!$B$6:$D$22,2),VLOOKUP(H4367,'Shoe size conversion table'!$J$6:$L$22,2))</f>
        <v>41</v>
      </c>
      <c r="J4367" s="12" t="n">
        <f aca="false">IF(G4367="Male",VLOOKUP(H4367,'Shoe size conversion table'!$B$6:$D$22,3),VLOOKUP(H4367,'Shoe size conversion table'!$J$6:$L$22,3))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MONTH(C4367:C19334)</f>
        <v>5</v>
      </c>
      <c r="O4367" s="8" t="n">
        <f aca="false">K4367*(1-L4367)</f>
        <v>179.1</v>
      </c>
    </row>
    <row r="4368" customFormat="false" ht="11.4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IF(G4368="Male",VLOOKUP(H4368,'Shoe size conversion table'!$B$6:$D$22,2),VLOOKUP(H4368,'Shoe size conversion table'!$J$6:$L$22,2))</f>
        <v>39-40</v>
      </c>
      <c r="J4368" s="12" t="n">
        <f aca="false">IF(G4368="Male",VLOOKUP(H4368,'Shoe size conversion table'!$B$6:$D$22,3),VLOOKUP(H4368,'Shoe size conversion table'!$J$6:$L$22,3))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MONTH(C4368:C19335)</f>
        <v>5</v>
      </c>
      <c r="O4368" s="8" t="n">
        <f aca="false">K4368*(1-L4368)</f>
        <v>139.3</v>
      </c>
    </row>
    <row r="4369" customFormat="false" ht="11.4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IF(G4369="Male",VLOOKUP(H4369,'Shoe size conversion table'!$B$6:$D$22,2),VLOOKUP(H4369,'Shoe size conversion table'!$J$6:$L$22,2))</f>
        <v>38-39</v>
      </c>
      <c r="J4369" s="12" t="n">
        <f aca="false">IF(G4369="Male",VLOOKUP(H4369,'Shoe size conversion table'!$B$6:$D$22,3),VLOOKUP(H4369,'Shoe size conversion table'!$J$6:$L$22,3))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MONTH(C4369:C19336)</f>
        <v>5</v>
      </c>
      <c r="O4369" s="8" t="n">
        <f aca="false">K4369*(1-L4369)</f>
        <v>161.1</v>
      </c>
    </row>
    <row r="4370" customFormat="false" ht="11.4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IF(G4370="Male",VLOOKUP(H4370,'Shoe size conversion table'!$B$6:$D$22,2),VLOOKUP(H4370,'Shoe size conversion table'!$J$6:$L$22,2))</f>
        <v>44-45</v>
      </c>
      <c r="J4370" s="12" t="n">
        <f aca="false">IF(G4370="Male",VLOOKUP(H4370,'Shoe size conversion table'!$B$6:$D$22,3),VLOOKUP(H4370,'Shoe size conversion table'!$J$6:$L$22,3))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MONTH(C4370:C19337)</f>
        <v>5</v>
      </c>
      <c r="O4370" s="8" t="n">
        <f aca="false">K4370*(1-L4370)</f>
        <v>119.2</v>
      </c>
    </row>
    <row r="4371" customFormat="false" ht="11.4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IF(G4371="Male",VLOOKUP(H4371,'Shoe size conversion table'!$B$6:$D$22,2),VLOOKUP(H4371,'Shoe size conversion table'!$J$6:$L$22,2))</f>
        <v>38</v>
      </c>
      <c r="J4371" s="12" t="n">
        <f aca="false">IF(G4371="Male",VLOOKUP(H4371,'Shoe size conversion table'!$B$6:$D$22,3),VLOOKUP(H4371,'Shoe size conversion table'!$J$6:$L$22,3))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MONTH(C4371:C19338)</f>
        <v>5</v>
      </c>
      <c r="O4371" s="8" t="n">
        <f aca="false">K4371*(1-L4371)</f>
        <v>69.5</v>
      </c>
    </row>
    <row r="4372" customFormat="false" ht="11.4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IF(G4372="Male",VLOOKUP(H4372,'Shoe size conversion table'!$B$6:$D$22,2),VLOOKUP(H4372,'Shoe size conversion table'!$J$6:$L$22,2))</f>
        <v>42</v>
      </c>
      <c r="J4372" s="12" t="n">
        <f aca="false">IF(G4372="Male",VLOOKUP(H4372,'Shoe size conversion table'!$B$6:$D$22,3),VLOOKUP(H4372,'Shoe size conversion table'!$J$6:$L$22,3))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MONTH(C4372:C19339)</f>
        <v>5</v>
      </c>
      <c r="O4372" s="8" t="n">
        <f aca="false">K4372*(1-L4372)</f>
        <v>199</v>
      </c>
    </row>
    <row r="4373" customFormat="false" ht="11.4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IF(G4373="Male",VLOOKUP(H4373,'Shoe size conversion table'!$B$6:$D$22,2),VLOOKUP(H4373,'Shoe size conversion table'!$J$6:$L$22,2))</f>
        <v>37</v>
      </c>
      <c r="J4373" s="12" t="n">
        <f aca="false">IF(G4373="Male",VLOOKUP(H4373,'Shoe size conversion table'!$B$6:$D$22,3),VLOOKUP(H4373,'Shoe size conversion table'!$J$6:$L$22,3))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MONTH(C4373:C19340)</f>
        <v>5</v>
      </c>
      <c r="O4373" s="8" t="n">
        <f aca="false">K4373*(1-L4373)</f>
        <v>189</v>
      </c>
    </row>
    <row r="4374" customFormat="false" ht="11.4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IF(G4374="Male",VLOOKUP(H4374,'Shoe size conversion table'!$B$6:$D$22,2),VLOOKUP(H4374,'Shoe size conversion table'!$J$6:$L$22,2))</f>
        <v>42-43</v>
      </c>
      <c r="J4374" s="12" t="n">
        <f aca="false">IF(G4374="Male",VLOOKUP(H4374,'Shoe size conversion table'!$B$6:$D$22,3),VLOOKUP(H4374,'Shoe size conversion table'!$J$6:$L$22,3))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MONTH(C4374:C19341)</f>
        <v>5</v>
      </c>
      <c r="O4374" s="8" t="n">
        <f aca="false">K4374*(1-L4374)</f>
        <v>199</v>
      </c>
    </row>
    <row r="4375" customFormat="false" ht="11.4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IF(G4375="Male",VLOOKUP(H4375,'Shoe size conversion table'!$B$6:$D$22,2),VLOOKUP(H4375,'Shoe size conversion table'!$J$6:$L$22,2))</f>
        <v>41</v>
      </c>
      <c r="J4375" s="12" t="n">
        <f aca="false">IF(G4375="Male",VLOOKUP(H4375,'Shoe size conversion table'!$B$6:$D$22,3),VLOOKUP(H4375,'Shoe size conversion table'!$J$6:$L$22,3))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MONTH(C4375:C19342)</f>
        <v>5</v>
      </c>
      <c r="O4375" s="8" t="n">
        <f aca="false">K4375*(1-L4375)</f>
        <v>199</v>
      </c>
    </row>
    <row r="4376" customFormat="false" ht="11.4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IF(G4376="Male",VLOOKUP(H4376,'Shoe size conversion table'!$B$6:$D$22,2),VLOOKUP(H4376,'Shoe size conversion table'!$J$6:$L$22,2))</f>
        <v>39</v>
      </c>
      <c r="J4376" s="12" t="n">
        <f aca="false">IF(G4376="Male",VLOOKUP(H4376,'Shoe size conversion table'!$B$6:$D$22,3),VLOOKUP(H4376,'Shoe size conversion table'!$J$6:$L$22,3))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MONTH(C4376:C19343)</f>
        <v>5</v>
      </c>
      <c r="O4376" s="8" t="n">
        <f aca="false">K4376*(1-L4376)</f>
        <v>149</v>
      </c>
    </row>
    <row r="4377" customFormat="false" ht="11.4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IF(G4377="Male",VLOOKUP(H4377,'Shoe size conversion table'!$B$6:$D$22,2),VLOOKUP(H4377,'Shoe size conversion table'!$J$6:$L$22,2))</f>
        <v>44</v>
      </c>
      <c r="J4377" s="12" t="n">
        <f aca="false">IF(G4377="Male",VLOOKUP(H4377,'Shoe size conversion table'!$B$6:$D$22,3),VLOOKUP(H4377,'Shoe size conversion table'!$J$6:$L$22,3))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MONTH(C4377:C19344)</f>
        <v>5</v>
      </c>
      <c r="O4377" s="8" t="n">
        <f aca="false">K4377*(1-L4377)</f>
        <v>199</v>
      </c>
    </row>
    <row r="4378" customFormat="false" ht="11.4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IF(G4378="Male",VLOOKUP(H4378,'Shoe size conversion table'!$B$6:$D$22,2),VLOOKUP(H4378,'Shoe size conversion table'!$J$6:$L$22,2))</f>
        <v>37</v>
      </c>
      <c r="J4378" s="12" t="n">
        <f aca="false">IF(G4378="Male",VLOOKUP(H4378,'Shoe size conversion table'!$B$6:$D$22,3),VLOOKUP(H4378,'Shoe size conversion table'!$J$6:$L$22,3))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MONTH(C4378:C19345)</f>
        <v>5</v>
      </c>
      <c r="O4378" s="8" t="n">
        <f aca="false">K4378*(1-L4378)</f>
        <v>125.1</v>
      </c>
    </row>
    <row r="4379" customFormat="false" ht="11.4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IF(G4379="Male",VLOOKUP(H4379,'Shoe size conversion table'!$B$6:$D$22,2),VLOOKUP(H4379,'Shoe size conversion table'!$J$6:$L$22,2))</f>
        <v>48</v>
      </c>
      <c r="J4379" s="12" t="n">
        <f aca="false">IF(G4379="Male",VLOOKUP(H4379,'Shoe size conversion table'!$B$6:$D$22,3),VLOOKUP(H4379,'Shoe size conversion table'!$J$6:$L$22,3))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MONTH(C4379:C19346)</f>
        <v>5</v>
      </c>
      <c r="O4379" s="8" t="n">
        <f aca="false">K4379*(1-L4379)</f>
        <v>149</v>
      </c>
    </row>
    <row r="4380" customFormat="false" ht="11.4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IF(G4380="Male",VLOOKUP(H4380,'Shoe size conversion table'!$B$6:$D$22,2),VLOOKUP(H4380,'Shoe size conversion table'!$J$6:$L$22,2))</f>
        <v>38</v>
      </c>
      <c r="J4380" s="12" t="n">
        <f aca="false">IF(G4380="Male",VLOOKUP(H4380,'Shoe size conversion table'!$B$6:$D$22,3),VLOOKUP(H4380,'Shoe size conversion table'!$J$6:$L$22,3))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MONTH(C4380:C19347)</f>
        <v>5</v>
      </c>
      <c r="O4380" s="8" t="n">
        <f aca="false">K4380*(1-L4380)</f>
        <v>139.3</v>
      </c>
    </row>
    <row r="4381" customFormat="false" ht="11.4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IF(G4381="Male",VLOOKUP(H4381,'Shoe size conversion table'!$B$6:$D$22,2),VLOOKUP(H4381,'Shoe size conversion table'!$J$6:$L$22,2))</f>
        <v>43</v>
      </c>
      <c r="J4381" s="12" t="n">
        <f aca="false">IF(G4381="Male",VLOOKUP(H4381,'Shoe size conversion table'!$B$6:$D$22,3),VLOOKUP(H4381,'Shoe size conversion table'!$J$6:$L$22,3))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MONTH(C4381:C19348)</f>
        <v>5</v>
      </c>
      <c r="O4381" s="8" t="n">
        <f aca="false">K4381*(1-L4381)</f>
        <v>159.2</v>
      </c>
    </row>
    <row r="4382" customFormat="false" ht="11.4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IF(G4382="Male",VLOOKUP(H4382,'Shoe size conversion table'!$B$6:$D$22,2),VLOOKUP(H4382,'Shoe size conversion table'!$J$6:$L$22,2))</f>
        <v>39</v>
      </c>
      <c r="J4382" s="12" t="n">
        <f aca="false">IF(G4382="Male",VLOOKUP(H4382,'Shoe size conversion table'!$B$6:$D$22,3),VLOOKUP(H4382,'Shoe size conversion table'!$J$6:$L$22,3))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MONTH(C4382:C19349)</f>
        <v>5</v>
      </c>
      <c r="O4382" s="8" t="n">
        <f aca="false">K4382*(1-L4382)</f>
        <v>149</v>
      </c>
    </row>
    <row r="4383" customFormat="false" ht="11.4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IF(G4383="Male",VLOOKUP(H4383,'Shoe size conversion table'!$B$6:$D$22,2),VLOOKUP(H4383,'Shoe size conversion table'!$J$6:$L$22,2))</f>
        <v>43</v>
      </c>
      <c r="J4383" s="12" t="n">
        <f aca="false">IF(G4383="Male",VLOOKUP(H4383,'Shoe size conversion table'!$B$6:$D$22,3),VLOOKUP(H4383,'Shoe size conversion table'!$J$6:$L$22,3))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MONTH(C4383:C19350)</f>
        <v>5</v>
      </c>
      <c r="O4383" s="8" t="n">
        <f aca="false">K4383*(1-L4383)</f>
        <v>125.1</v>
      </c>
    </row>
    <row r="4384" customFormat="false" ht="11.4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IF(G4384="Male",VLOOKUP(H4384,'Shoe size conversion table'!$B$6:$D$22,2),VLOOKUP(H4384,'Shoe size conversion table'!$J$6:$L$22,2))</f>
        <v>42</v>
      </c>
      <c r="J4384" s="12" t="n">
        <f aca="false">IF(G4384="Male",VLOOKUP(H4384,'Shoe size conversion table'!$B$6:$D$22,3),VLOOKUP(H4384,'Shoe size conversion table'!$J$6:$L$22,3))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MONTH(C4384:C19351)</f>
        <v>5</v>
      </c>
      <c r="O4384" s="8" t="n">
        <f aca="false">K4384*(1-L4384)</f>
        <v>179</v>
      </c>
    </row>
    <row r="4385" customFormat="false" ht="11.4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IF(G4385="Male",VLOOKUP(H4385,'Shoe size conversion table'!$B$6:$D$22,2),VLOOKUP(H4385,'Shoe size conversion table'!$J$6:$L$22,2))</f>
        <v>41</v>
      </c>
      <c r="J4385" s="12" t="n">
        <f aca="false">IF(G4385="Male",VLOOKUP(H4385,'Shoe size conversion table'!$B$6:$D$22,3),VLOOKUP(H4385,'Shoe size conversion table'!$J$6:$L$22,3))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MONTH(C4385:C19352)</f>
        <v>5</v>
      </c>
      <c r="O4385" s="8" t="n">
        <f aca="false">K4385*(1-L4385)</f>
        <v>139</v>
      </c>
    </row>
    <row r="4386" customFormat="false" ht="11.4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IF(G4386="Male",VLOOKUP(H4386,'Shoe size conversion table'!$B$6:$D$22,2),VLOOKUP(H4386,'Shoe size conversion table'!$J$6:$L$22,2))</f>
        <v>43</v>
      </c>
      <c r="J4386" s="12" t="n">
        <f aca="false">IF(G4386="Male",VLOOKUP(H4386,'Shoe size conversion table'!$B$6:$D$22,3),VLOOKUP(H4386,'Shoe size conversion table'!$J$6:$L$22,3))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MONTH(C4386:C19353)</f>
        <v>5</v>
      </c>
      <c r="O4386" s="8" t="n">
        <f aca="false">K4386*(1-L4386)</f>
        <v>159</v>
      </c>
    </row>
    <row r="4387" customFormat="false" ht="11.4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IF(G4387="Male",VLOOKUP(H4387,'Shoe size conversion table'!$B$6:$D$22,2),VLOOKUP(H4387,'Shoe size conversion table'!$J$6:$L$22,2))</f>
        <v>37-38</v>
      </c>
      <c r="J4387" s="12" t="n">
        <f aca="false">IF(G4387="Male",VLOOKUP(H4387,'Shoe size conversion table'!$B$6:$D$22,3),VLOOKUP(H4387,'Shoe size conversion table'!$J$6:$L$22,3))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MONTH(C4387:C19354)</f>
        <v>5</v>
      </c>
      <c r="O4387" s="8" t="n">
        <f aca="false">K4387*(1-L4387)</f>
        <v>127.2</v>
      </c>
    </row>
    <row r="4388" customFormat="false" ht="11.4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IF(G4388="Male",VLOOKUP(H4388,'Shoe size conversion table'!$B$6:$D$22,2),VLOOKUP(H4388,'Shoe size conversion table'!$J$6:$L$22,2))</f>
        <v>43-44</v>
      </c>
      <c r="J4388" s="12" t="n">
        <f aca="false">IF(G4388="Male",VLOOKUP(H4388,'Shoe size conversion table'!$B$6:$D$22,3),VLOOKUP(H4388,'Shoe size conversion table'!$J$6:$L$22,3))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MONTH(C4388:C19355)</f>
        <v>5</v>
      </c>
      <c r="O4388" s="8" t="n">
        <f aca="false">K4388*(1-L4388)</f>
        <v>149</v>
      </c>
    </row>
    <row r="4389" customFormat="false" ht="11.4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IF(G4389="Male",VLOOKUP(H4389,'Shoe size conversion table'!$B$6:$D$22,2),VLOOKUP(H4389,'Shoe size conversion table'!$J$6:$L$22,2))</f>
        <v>39</v>
      </c>
      <c r="J4389" s="12" t="n">
        <f aca="false">IF(G4389="Male",VLOOKUP(H4389,'Shoe size conversion table'!$B$6:$D$22,3),VLOOKUP(H4389,'Shoe size conversion table'!$J$6:$L$22,3))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MONTH(C4389:C19356)</f>
        <v>5</v>
      </c>
      <c r="O4389" s="8" t="n">
        <f aca="false">K4389*(1-L4389)</f>
        <v>179.1</v>
      </c>
    </row>
    <row r="4390" customFormat="false" ht="11.4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IF(G4390="Male",VLOOKUP(H4390,'Shoe size conversion table'!$B$6:$D$22,2),VLOOKUP(H4390,'Shoe size conversion table'!$J$6:$L$22,2))</f>
        <v>42-43</v>
      </c>
      <c r="J4390" s="12" t="n">
        <f aca="false">IF(G4390="Male",VLOOKUP(H4390,'Shoe size conversion table'!$B$6:$D$22,3),VLOOKUP(H4390,'Shoe size conversion table'!$J$6:$L$22,3))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MONTH(C4390:C19357)</f>
        <v>5</v>
      </c>
      <c r="O4390" s="8" t="n">
        <f aca="false">K4390*(1-L4390)</f>
        <v>199</v>
      </c>
    </row>
    <row r="4391" customFormat="false" ht="11.4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IF(G4391="Male",VLOOKUP(H4391,'Shoe size conversion table'!$B$6:$D$22,2),VLOOKUP(H4391,'Shoe size conversion table'!$J$6:$L$22,2))</f>
        <v>41-42</v>
      </c>
      <c r="J4391" s="12" t="n">
        <f aca="false">IF(G4391="Male",VLOOKUP(H4391,'Shoe size conversion table'!$B$6:$D$22,3),VLOOKUP(H4391,'Shoe size conversion table'!$J$6:$L$22,3))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MONTH(C4391:C19358)</f>
        <v>5</v>
      </c>
      <c r="O4391" s="8" t="n">
        <f aca="false">K4391*(1-L4391)</f>
        <v>132.3</v>
      </c>
    </row>
    <row r="4392" customFormat="false" ht="11.4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IF(G4392="Male",VLOOKUP(H4392,'Shoe size conversion table'!$B$6:$D$22,2),VLOOKUP(H4392,'Shoe size conversion table'!$J$6:$L$22,2))</f>
        <v>40</v>
      </c>
      <c r="J4392" s="12" t="n">
        <f aca="false">IF(G4392="Male",VLOOKUP(H4392,'Shoe size conversion table'!$B$6:$D$22,3),VLOOKUP(H4392,'Shoe size conversion table'!$J$6:$L$22,3))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MONTH(C4392:C19359)</f>
        <v>5</v>
      </c>
      <c r="O4392" s="8" t="n">
        <f aca="false">K4392*(1-L4392)</f>
        <v>159.2</v>
      </c>
    </row>
    <row r="4393" customFormat="false" ht="11.4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IF(G4393="Male",VLOOKUP(H4393,'Shoe size conversion table'!$B$6:$D$22,2),VLOOKUP(H4393,'Shoe size conversion table'!$J$6:$L$22,2))</f>
        <v>41</v>
      </c>
      <c r="J4393" s="12" t="n">
        <f aca="false">IF(G4393="Male",VLOOKUP(H4393,'Shoe size conversion table'!$B$6:$D$22,3),VLOOKUP(H4393,'Shoe size conversion table'!$J$6:$L$22,3))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MONTH(C4393:C19360)</f>
        <v>5</v>
      </c>
      <c r="O4393" s="8" t="n">
        <f aca="false">K4393*(1-L4393)</f>
        <v>159</v>
      </c>
    </row>
    <row r="4394" customFormat="false" ht="11.4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IF(G4394="Male",VLOOKUP(H4394,'Shoe size conversion table'!$B$6:$D$22,2),VLOOKUP(H4394,'Shoe size conversion table'!$J$6:$L$22,2))</f>
        <v>42-43</v>
      </c>
      <c r="J4394" s="12" t="n">
        <f aca="false">IF(G4394="Male",VLOOKUP(H4394,'Shoe size conversion table'!$B$6:$D$22,3),VLOOKUP(H4394,'Shoe size conversion table'!$J$6:$L$22,3))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MONTH(C4394:C19361)</f>
        <v>5</v>
      </c>
      <c r="O4394" s="8" t="n">
        <f aca="false">K4394*(1-L4394)</f>
        <v>169</v>
      </c>
    </row>
    <row r="4395" customFormat="false" ht="11.4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IF(G4395="Male",VLOOKUP(H4395,'Shoe size conversion table'!$B$6:$D$22,2),VLOOKUP(H4395,'Shoe size conversion table'!$J$6:$L$22,2))</f>
        <v>42-43</v>
      </c>
      <c r="J4395" s="12" t="n">
        <f aca="false">IF(G4395="Male",VLOOKUP(H4395,'Shoe size conversion table'!$B$6:$D$22,3),VLOOKUP(H4395,'Shoe size conversion table'!$J$6:$L$22,3))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MONTH(C4395:C19362)</f>
        <v>5</v>
      </c>
      <c r="O4395" s="8" t="n">
        <f aca="false">K4395*(1-L4395)</f>
        <v>170.1</v>
      </c>
    </row>
    <row r="4396" customFormat="false" ht="11.4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IF(G4396="Male",VLOOKUP(H4396,'Shoe size conversion table'!$B$6:$D$22,2),VLOOKUP(H4396,'Shoe size conversion table'!$J$6:$L$22,2))</f>
        <v>42</v>
      </c>
      <c r="J4396" s="12" t="n">
        <f aca="false">IF(G4396="Male",VLOOKUP(H4396,'Shoe size conversion table'!$B$6:$D$22,3),VLOOKUP(H4396,'Shoe size conversion table'!$J$6:$L$22,3))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MONTH(C4396:C19363)</f>
        <v>5</v>
      </c>
      <c r="O4396" s="8" t="n">
        <f aca="false">K4396*(1-L4396)</f>
        <v>74.5</v>
      </c>
    </row>
    <row r="4397" customFormat="false" ht="11.4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IF(G4397="Male",VLOOKUP(H4397,'Shoe size conversion table'!$B$6:$D$22,2),VLOOKUP(H4397,'Shoe size conversion table'!$J$6:$L$22,2))</f>
        <v>39-40</v>
      </c>
      <c r="J4397" s="12" t="n">
        <f aca="false">IF(G4397="Male",VLOOKUP(H4397,'Shoe size conversion table'!$B$6:$D$22,3),VLOOKUP(H4397,'Shoe size conversion table'!$J$6:$L$22,3))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MONTH(C4397:C19364)</f>
        <v>5</v>
      </c>
      <c r="O4397" s="8" t="n">
        <f aca="false">K4397*(1-L4397)</f>
        <v>159</v>
      </c>
    </row>
    <row r="4398" customFormat="false" ht="11.4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IF(G4398="Male",VLOOKUP(H4398,'Shoe size conversion table'!$B$6:$D$22,2),VLOOKUP(H4398,'Shoe size conversion table'!$J$6:$L$22,2))</f>
        <v>44</v>
      </c>
      <c r="J4398" s="12" t="n">
        <f aca="false">IF(G4398="Male",VLOOKUP(H4398,'Shoe size conversion table'!$B$6:$D$22,3),VLOOKUP(H4398,'Shoe size conversion table'!$J$6:$L$22,3))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MONTH(C4398:C19365)</f>
        <v>5</v>
      </c>
      <c r="O4398" s="8" t="n">
        <f aca="false">K4398*(1-L4398)</f>
        <v>118.3</v>
      </c>
    </row>
    <row r="4399" customFormat="false" ht="11.4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IF(G4399="Male",VLOOKUP(H4399,'Shoe size conversion table'!$B$6:$D$22,2),VLOOKUP(H4399,'Shoe size conversion table'!$J$6:$L$22,2))</f>
        <v>42</v>
      </c>
      <c r="J4399" s="12" t="n">
        <f aca="false">IF(G4399="Male",VLOOKUP(H4399,'Shoe size conversion table'!$B$6:$D$22,3),VLOOKUP(H4399,'Shoe size conversion table'!$J$6:$L$22,3))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MONTH(C4399:C19366)</f>
        <v>5</v>
      </c>
      <c r="O4399" s="8" t="n">
        <f aca="false">K4399*(1-L4399)</f>
        <v>139</v>
      </c>
    </row>
    <row r="4400" customFormat="false" ht="11.4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IF(G4400="Male",VLOOKUP(H4400,'Shoe size conversion table'!$B$6:$D$22,2),VLOOKUP(H4400,'Shoe size conversion table'!$J$6:$L$22,2))</f>
        <v>42-43</v>
      </c>
      <c r="J4400" s="12" t="n">
        <f aca="false">IF(G4400="Male",VLOOKUP(H4400,'Shoe size conversion table'!$B$6:$D$22,3),VLOOKUP(H4400,'Shoe size conversion table'!$J$6:$L$22,3))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MONTH(C4400:C19367)</f>
        <v>5</v>
      </c>
      <c r="O4400" s="8" t="n">
        <f aca="false">K4400*(1-L4400)</f>
        <v>179</v>
      </c>
    </row>
    <row r="4401" customFormat="false" ht="11.4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IF(G4401="Male",VLOOKUP(H4401,'Shoe size conversion table'!$B$6:$D$22,2),VLOOKUP(H4401,'Shoe size conversion table'!$J$6:$L$22,2))</f>
        <v>39</v>
      </c>
      <c r="J4401" s="12" t="n">
        <f aca="false">IF(G4401="Male",VLOOKUP(H4401,'Shoe size conversion table'!$B$6:$D$22,3),VLOOKUP(H4401,'Shoe size conversion table'!$J$6:$L$22,3))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MONTH(C4401:C19368)</f>
        <v>5</v>
      </c>
      <c r="O4401" s="8" t="n">
        <f aca="false">K4401*(1-L4401)</f>
        <v>159</v>
      </c>
    </row>
    <row r="4402" customFormat="false" ht="11.4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IF(G4402="Male",VLOOKUP(H4402,'Shoe size conversion table'!$B$6:$D$22,2),VLOOKUP(H4402,'Shoe size conversion table'!$J$6:$L$22,2))</f>
        <v>39</v>
      </c>
      <c r="J4402" s="12" t="n">
        <f aca="false">IF(G4402="Male",VLOOKUP(H4402,'Shoe size conversion table'!$B$6:$D$22,3),VLOOKUP(H4402,'Shoe size conversion table'!$J$6:$L$22,3))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MONTH(C4402:C19369)</f>
        <v>5</v>
      </c>
      <c r="O4402" s="8" t="n">
        <f aca="false">K4402*(1-L4402)</f>
        <v>169</v>
      </c>
    </row>
    <row r="4403" customFormat="false" ht="11.4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IF(G4403="Male",VLOOKUP(H4403,'Shoe size conversion table'!$B$6:$D$22,2),VLOOKUP(H4403,'Shoe size conversion table'!$J$6:$L$22,2))</f>
        <v>41</v>
      </c>
      <c r="J4403" s="12" t="n">
        <f aca="false">IF(G4403="Male",VLOOKUP(H4403,'Shoe size conversion table'!$B$6:$D$22,3),VLOOKUP(H4403,'Shoe size conversion table'!$J$6:$L$22,3))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MONTH(C4403:C19370)</f>
        <v>5</v>
      </c>
      <c r="O4403" s="8" t="n">
        <f aca="false">K4403*(1-L4403)</f>
        <v>149</v>
      </c>
    </row>
    <row r="4404" customFormat="false" ht="11.4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IF(G4404="Male",VLOOKUP(H4404,'Shoe size conversion table'!$B$6:$D$22,2),VLOOKUP(H4404,'Shoe size conversion table'!$J$6:$L$22,2))</f>
        <v>42-43</v>
      </c>
      <c r="J4404" s="12" t="n">
        <f aca="false">IF(G4404="Male",VLOOKUP(H4404,'Shoe size conversion table'!$B$6:$D$22,3),VLOOKUP(H4404,'Shoe size conversion table'!$J$6:$L$22,3))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MONTH(C4404:C19371)</f>
        <v>5</v>
      </c>
      <c r="O4404" s="8" t="n">
        <f aca="false">K4404*(1-L4404)</f>
        <v>199</v>
      </c>
    </row>
    <row r="4405" customFormat="false" ht="11.4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IF(G4405="Male",VLOOKUP(H4405,'Shoe size conversion table'!$B$6:$D$22,2),VLOOKUP(H4405,'Shoe size conversion table'!$J$6:$L$22,2))</f>
        <v>40</v>
      </c>
      <c r="J4405" s="12" t="n">
        <f aca="false">IF(G4405="Male",VLOOKUP(H4405,'Shoe size conversion table'!$B$6:$D$22,3),VLOOKUP(H4405,'Shoe size conversion table'!$J$6:$L$22,3))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MONTH(C4405:C19372)</f>
        <v>5</v>
      </c>
      <c r="O4405" s="8" t="n">
        <f aca="false">K4405*(1-L4405)</f>
        <v>103.2</v>
      </c>
    </row>
    <row r="4406" customFormat="false" ht="11.4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IF(G4406="Male",VLOOKUP(H4406,'Shoe size conversion table'!$B$6:$D$22,2),VLOOKUP(H4406,'Shoe size conversion table'!$J$6:$L$22,2))</f>
        <v>39</v>
      </c>
      <c r="J4406" s="12" t="n">
        <f aca="false">IF(G4406="Male",VLOOKUP(H4406,'Shoe size conversion table'!$B$6:$D$22,3),VLOOKUP(H4406,'Shoe size conversion table'!$J$6:$L$22,3))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MONTH(C4406:C19373)</f>
        <v>5</v>
      </c>
      <c r="O4406" s="8" t="n">
        <f aca="false">K4406*(1-L4406)</f>
        <v>143.2</v>
      </c>
    </row>
    <row r="4407" customFormat="false" ht="11.4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IF(G4407="Male",VLOOKUP(H4407,'Shoe size conversion table'!$B$6:$D$22,2),VLOOKUP(H4407,'Shoe size conversion table'!$J$6:$L$22,2))</f>
        <v>42</v>
      </c>
      <c r="J4407" s="12" t="n">
        <f aca="false">IF(G4407="Male",VLOOKUP(H4407,'Shoe size conversion table'!$B$6:$D$22,3),VLOOKUP(H4407,'Shoe size conversion table'!$J$6:$L$22,3))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MONTH(C4407:C19374)</f>
        <v>5</v>
      </c>
      <c r="O4407" s="8" t="n">
        <f aca="false">K4407*(1-L4407)</f>
        <v>199</v>
      </c>
    </row>
    <row r="4408" customFormat="false" ht="11.4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IF(G4408="Male",VLOOKUP(H4408,'Shoe size conversion table'!$B$6:$D$22,2),VLOOKUP(H4408,'Shoe size conversion table'!$J$6:$L$22,2))</f>
        <v>43</v>
      </c>
      <c r="J4408" s="12" t="n">
        <f aca="false">IF(G4408="Male",VLOOKUP(H4408,'Shoe size conversion table'!$B$6:$D$22,3),VLOOKUP(H4408,'Shoe size conversion table'!$J$6:$L$22,3))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MONTH(C4408:C19375)</f>
        <v>5</v>
      </c>
      <c r="O4408" s="8" t="n">
        <f aca="false">K4408*(1-L4408)</f>
        <v>90.3</v>
      </c>
    </row>
    <row r="4409" customFormat="false" ht="11.4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IF(G4409="Male",VLOOKUP(H4409,'Shoe size conversion table'!$B$6:$D$22,2),VLOOKUP(H4409,'Shoe size conversion table'!$J$6:$L$22,2))</f>
        <v>42</v>
      </c>
      <c r="J4409" s="12" t="n">
        <f aca="false">IF(G4409="Male",VLOOKUP(H4409,'Shoe size conversion table'!$B$6:$D$22,3),VLOOKUP(H4409,'Shoe size conversion table'!$J$6:$L$22,3))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MONTH(C4409:C19376)</f>
        <v>5</v>
      </c>
      <c r="O4409" s="8" t="n">
        <f aca="false">K4409*(1-L4409)</f>
        <v>118.3</v>
      </c>
    </row>
    <row r="4410" customFormat="false" ht="11.4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IF(G4410="Male",VLOOKUP(H4410,'Shoe size conversion table'!$B$6:$D$22,2),VLOOKUP(H4410,'Shoe size conversion table'!$J$6:$L$22,2))</f>
        <v>42-43</v>
      </c>
      <c r="J4410" s="12" t="n">
        <f aca="false">IF(G4410="Male",VLOOKUP(H4410,'Shoe size conversion table'!$B$6:$D$22,3),VLOOKUP(H4410,'Shoe size conversion table'!$J$6:$L$22,3))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MONTH(C4410:C19377)</f>
        <v>5</v>
      </c>
      <c r="O4410" s="8" t="n">
        <f aca="false">K4410*(1-L4410)</f>
        <v>169</v>
      </c>
    </row>
    <row r="4411" customFormat="false" ht="11.4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IF(G4411="Male",VLOOKUP(H4411,'Shoe size conversion table'!$B$6:$D$22,2),VLOOKUP(H4411,'Shoe size conversion table'!$J$6:$L$22,2))</f>
        <v>37</v>
      </c>
      <c r="J4411" s="12" t="n">
        <f aca="false">IF(G4411="Male",VLOOKUP(H4411,'Shoe size conversion table'!$B$6:$D$22,3),VLOOKUP(H4411,'Shoe size conversion table'!$J$6:$L$22,3))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MONTH(C4411:C19378)</f>
        <v>5</v>
      </c>
      <c r="O4411" s="8" t="n">
        <f aca="false">K4411*(1-L4411)</f>
        <v>64.5</v>
      </c>
    </row>
    <row r="4412" customFormat="false" ht="11.4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IF(G4412="Male",VLOOKUP(H4412,'Shoe size conversion table'!$B$6:$D$22,2),VLOOKUP(H4412,'Shoe size conversion table'!$J$6:$L$22,2))</f>
        <v>39-40</v>
      </c>
      <c r="J4412" s="12" t="n">
        <f aca="false">IF(G4412="Male",VLOOKUP(H4412,'Shoe size conversion table'!$B$6:$D$22,3),VLOOKUP(H4412,'Shoe size conversion table'!$J$6:$L$22,3))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MONTH(C4412:C19379)</f>
        <v>5</v>
      </c>
      <c r="O4412" s="8" t="n">
        <f aca="false">K4412*(1-L4412)</f>
        <v>111.3</v>
      </c>
    </row>
    <row r="4413" customFormat="false" ht="11.4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IF(G4413="Male",VLOOKUP(H4413,'Shoe size conversion table'!$B$6:$D$22,2),VLOOKUP(H4413,'Shoe size conversion table'!$J$6:$L$22,2))</f>
        <v>43-44</v>
      </c>
      <c r="J4413" s="12" t="n">
        <f aca="false">IF(G4413="Male",VLOOKUP(H4413,'Shoe size conversion table'!$B$6:$D$22,3),VLOOKUP(H4413,'Shoe size conversion table'!$J$6:$L$22,3))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MONTH(C4413:C19380)</f>
        <v>5</v>
      </c>
      <c r="O4413" s="8" t="n">
        <f aca="false">K4413*(1-L4413)</f>
        <v>89.5</v>
      </c>
    </row>
    <row r="4414" customFormat="false" ht="11.4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IF(G4414="Male",VLOOKUP(H4414,'Shoe size conversion table'!$B$6:$D$22,2),VLOOKUP(H4414,'Shoe size conversion table'!$J$6:$L$22,2))</f>
        <v>43-44</v>
      </c>
      <c r="J4414" s="12" t="n">
        <f aca="false">IF(G4414="Male",VLOOKUP(H4414,'Shoe size conversion table'!$B$6:$D$22,3),VLOOKUP(H4414,'Shoe size conversion table'!$J$6:$L$22,3))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MONTH(C4414:C19381)</f>
        <v>5</v>
      </c>
      <c r="O4414" s="8" t="n">
        <f aca="false">K4414*(1-L4414)</f>
        <v>129</v>
      </c>
    </row>
    <row r="4415" customFormat="false" ht="11.4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IF(G4415="Male",VLOOKUP(H4415,'Shoe size conversion table'!$B$6:$D$22,2),VLOOKUP(H4415,'Shoe size conversion table'!$J$6:$L$22,2))</f>
        <v>42</v>
      </c>
      <c r="J4415" s="12" t="n">
        <f aca="false">IF(G4415="Male",VLOOKUP(H4415,'Shoe size conversion table'!$B$6:$D$22,3),VLOOKUP(H4415,'Shoe size conversion table'!$J$6:$L$22,3))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MONTH(C4415:C19382)</f>
        <v>5</v>
      </c>
      <c r="O4415" s="8" t="n">
        <f aca="false">K4415*(1-L4415)</f>
        <v>189</v>
      </c>
    </row>
    <row r="4416" customFormat="false" ht="11.4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IF(G4416="Male",VLOOKUP(H4416,'Shoe size conversion table'!$B$6:$D$22,2),VLOOKUP(H4416,'Shoe size conversion table'!$J$6:$L$22,2))</f>
        <v>42-43</v>
      </c>
      <c r="J4416" s="12" t="n">
        <f aca="false">IF(G4416="Male",VLOOKUP(H4416,'Shoe size conversion table'!$B$6:$D$22,3),VLOOKUP(H4416,'Shoe size conversion table'!$J$6:$L$22,3))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MONTH(C4416:C19383)</f>
        <v>6</v>
      </c>
      <c r="O4416" s="8" t="n">
        <f aca="false">K4416*(1-L4416)</f>
        <v>159</v>
      </c>
    </row>
    <row r="4417" customFormat="false" ht="11.4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IF(G4417="Male",VLOOKUP(H4417,'Shoe size conversion table'!$B$6:$D$22,2),VLOOKUP(H4417,'Shoe size conversion table'!$J$6:$L$22,2))</f>
        <v>42</v>
      </c>
      <c r="J4417" s="12" t="n">
        <f aca="false">IF(G4417="Male",VLOOKUP(H4417,'Shoe size conversion table'!$B$6:$D$22,3),VLOOKUP(H4417,'Shoe size conversion table'!$J$6:$L$22,3))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MONTH(C4417:C19384)</f>
        <v>6</v>
      </c>
      <c r="O4417" s="8" t="n">
        <f aca="false">K4417*(1-L4417)</f>
        <v>139</v>
      </c>
    </row>
    <row r="4418" customFormat="false" ht="11.4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IF(G4418="Male",VLOOKUP(H4418,'Shoe size conversion table'!$B$6:$D$22,2),VLOOKUP(H4418,'Shoe size conversion table'!$J$6:$L$22,2))</f>
        <v>39-40</v>
      </c>
      <c r="J4418" s="12" t="n">
        <f aca="false">IF(G4418="Male",VLOOKUP(H4418,'Shoe size conversion table'!$B$6:$D$22,3),VLOOKUP(H4418,'Shoe size conversion table'!$J$6:$L$22,3))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MONTH(C4418:C19385)</f>
        <v>6</v>
      </c>
      <c r="O4418" s="8" t="n">
        <f aca="false">K4418*(1-L4418)</f>
        <v>199</v>
      </c>
    </row>
    <row r="4419" customFormat="false" ht="11.4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IF(G4419="Male",VLOOKUP(H4419,'Shoe size conversion table'!$B$6:$D$22,2),VLOOKUP(H4419,'Shoe size conversion table'!$J$6:$L$22,2))</f>
        <v>42-43</v>
      </c>
      <c r="J4419" s="12" t="n">
        <f aca="false">IF(G4419="Male",VLOOKUP(H4419,'Shoe size conversion table'!$B$6:$D$22,3),VLOOKUP(H4419,'Shoe size conversion table'!$J$6:$L$22,3))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MONTH(C4419:C19386)</f>
        <v>6</v>
      </c>
      <c r="O4419" s="8" t="n">
        <f aca="false">K4419*(1-L4419)</f>
        <v>179</v>
      </c>
    </row>
    <row r="4420" customFormat="false" ht="11.4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IF(G4420="Male",VLOOKUP(H4420,'Shoe size conversion table'!$B$6:$D$22,2),VLOOKUP(H4420,'Shoe size conversion table'!$J$6:$L$22,2))</f>
        <v>41</v>
      </c>
      <c r="J4420" s="12" t="n">
        <f aca="false">IF(G4420="Male",VLOOKUP(H4420,'Shoe size conversion table'!$B$6:$D$22,3),VLOOKUP(H4420,'Shoe size conversion table'!$J$6:$L$22,3))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MONTH(C4420:C19387)</f>
        <v>6</v>
      </c>
      <c r="O4420" s="8" t="n">
        <f aca="false">K4420*(1-L4420)</f>
        <v>179</v>
      </c>
    </row>
    <row r="4421" customFormat="false" ht="11.4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IF(G4421="Male",VLOOKUP(H4421,'Shoe size conversion table'!$B$6:$D$22,2),VLOOKUP(H4421,'Shoe size conversion table'!$J$6:$L$22,2))</f>
        <v>41-42</v>
      </c>
      <c r="J4421" s="12" t="n">
        <f aca="false">IF(G4421="Male",VLOOKUP(H4421,'Shoe size conversion table'!$B$6:$D$22,3),VLOOKUP(H4421,'Shoe size conversion table'!$J$6:$L$22,3))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MONTH(C4421:C19388)</f>
        <v>6</v>
      </c>
      <c r="O4421" s="8" t="n">
        <f aca="false">K4421*(1-L4421)</f>
        <v>143.1</v>
      </c>
    </row>
    <row r="4422" customFormat="false" ht="11.4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IF(G4422="Male",VLOOKUP(H4422,'Shoe size conversion table'!$B$6:$D$22,2),VLOOKUP(H4422,'Shoe size conversion table'!$J$6:$L$22,2))</f>
        <v>42</v>
      </c>
      <c r="J4422" s="12" t="n">
        <f aca="false">IF(G4422="Male",VLOOKUP(H4422,'Shoe size conversion table'!$B$6:$D$22,3),VLOOKUP(H4422,'Shoe size conversion table'!$J$6:$L$22,3))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MONTH(C4422:C19389)</f>
        <v>6</v>
      </c>
      <c r="O4422" s="8" t="n">
        <f aca="false">K4422*(1-L4422)</f>
        <v>179</v>
      </c>
    </row>
    <row r="4423" customFormat="false" ht="11.4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IF(G4423="Male",VLOOKUP(H4423,'Shoe size conversion table'!$B$6:$D$22,2),VLOOKUP(H4423,'Shoe size conversion table'!$J$6:$L$22,2))</f>
        <v>45</v>
      </c>
      <c r="J4423" s="12" t="n">
        <f aca="false">IF(G4423="Male",VLOOKUP(H4423,'Shoe size conversion table'!$B$6:$D$22,3),VLOOKUP(H4423,'Shoe size conversion table'!$J$6:$L$22,3))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MONTH(C4423:C19390)</f>
        <v>6</v>
      </c>
      <c r="O4423" s="8" t="n">
        <f aca="false">K4423*(1-L4423)</f>
        <v>189</v>
      </c>
    </row>
    <row r="4424" customFormat="false" ht="11.4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IF(G4424="Male",VLOOKUP(H4424,'Shoe size conversion table'!$B$6:$D$22,2),VLOOKUP(H4424,'Shoe size conversion table'!$J$6:$L$22,2))</f>
        <v>43-44</v>
      </c>
      <c r="J4424" s="12" t="n">
        <f aca="false">IF(G4424="Male",VLOOKUP(H4424,'Shoe size conversion table'!$B$6:$D$22,3),VLOOKUP(H4424,'Shoe size conversion table'!$J$6:$L$22,3))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MONTH(C4424:C19391)</f>
        <v>6</v>
      </c>
      <c r="O4424" s="8" t="n">
        <f aca="false">K4424*(1-L4424)</f>
        <v>89.5</v>
      </c>
    </row>
    <row r="4425" customFormat="false" ht="11.4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IF(G4425="Male",VLOOKUP(H4425,'Shoe size conversion table'!$B$6:$D$22,2),VLOOKUP(H4425,'Shoe size conversion table'!$J$6:$L$22,2))</f>
        <v>42-43</v>
      </c>
      <c r="J4425" s="12" t="n">
        <f aca="false">IF(G4425="Male",VLOOKUP(H4425,'Shoe size conversion table'!$B$6:$D$22,3),VLOOKUP(H4425,'Shoe size conversion table'!$J$6:$L$22,3))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MONTH(C4425:C19392)</f>
        <v>6</v>
      </c>
      <c r="O4425" s="8" t="n">
        <f aca="false">K4425*(1-L4425)</f>
        <v>179</v>
      </c>
    </row>
    <row r="4426" customFormat="false" ht="11.4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IF(G4426="Male",VLOOKUP(H4426,'Shoe size conversion table'!$B$6:$D$22,2),VLOOKUP(H4426,'Shoe size conversion table'!$J$6:$L$22,2))</f>
        <v>42-43</v>
      </c>
      <c r="J4426" s="12" t="n">
        <f aca="false">IF(G4426="Male",VLOOKUP(H4426,'Shoe size conversion table'!$B$6:$D$22,3),VLOOKUP(H4426,'Shoe size conversion table'!$J$6:$L$22,3))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MONTH(C4426:C19393)</f>
        <v>6</v>
      </c>
      <c r="O4426" s="8" t="n">
        <f aca="false">K4426*(1-L4426)</f>
        <v>103.2</v>
      </c>
    </row>
    <row r="4427" customFormat="false" ht="11.4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IF(G4427="Male",VLOOKUP(H4427,'Shoe size conversion table'!$B$6:$D$22,2),VLOOKUP(H4427,'Shoe size conversion table'!$J$6:$L$22,2))</f>
        <v>39-40</v>
      </c>
      <c r="J4427" s="12" t="n">
        <f aca="false">IF(G4427="Male",VLOOKUP(H4427,'Shoe size conversion table'!$B$6:$D$22,3),VLOOKUP(H4427,'Shoe size conversion table'!$J$6:$L$22,3))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MONTH(C4427:C19394)</f>
        <v>6</v>
      </c>
      <c r="O4427" s="8" t="n">
        <f aca="false">K4427*(1-L4427)</f>
        <v>149</v>
      </c>
    </row>
    <row r="4428" customFormat="false" ht="11.4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IF(G4428="Male",VLOOKUP(H4428,'Shoe size conversion table'!$B$6:$D$22,2),VLOOKUP(H4428,'Shoe size conversion table'!$J$6:$L$22,2))</f>
        <v>41</v>
      </c>
      <c r="J4428" s="12" t="n">
        <f aca="false">IF(G4428="Male",VLOOKUP(H4428,'Shoe size conversion table'!$B$6:$D$22,3),VLOOKUP(H4428,'Shoe size conversion table'!$J$6:$L$22,3))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MONTH(C4428:C19395)</f>
        <v>6</v>
      </c>
      <c r="O4428" s="8" t="n">
        <f aca="false">K4428*(1-L4428)</f>
        <v>189</v>
      </c>
    </row>
    <row r="4429" customFormat="false" ht="11.4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IF(G4429="Male",VLOOKUP(H4429,'Shoe size conversion table'!$B$6:$D$22,2),VLOOKUP(H4429,'Shoe size conversion table'!$J$6:$L$22,2))</f>
        <v>40</v>
      </c>
      <c r="J4429" s="12" t="n">
        <f aca="false">IF(G4429="Male",VLOOKUP(H4429,'Shoe size conversion table'!$B$6:$D$22,3),VLOOKUP(H4429,'Shoe size conversion table'!$J$6:$L$22,3))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MONTH(C4429:C19396)</f>
        <v>6</v>
      </c>
      <c r="O4429" s="8" t="n">
        <f aca="false">K4429*(1-L4429)</f>
        <v>189</v>
      </c>
    </row>
    <row r="4430" customFormat="false" ht="11.4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IF(G4430="Male",VLOOKUP(H4430,'Shoe size conversion table'!$B$6:$D$22,2),VLOOKUP(H4430,'Shoe size conversion table'!$J$6:$L$22,2))</f>
        <v>43-44</v>
      </c>
      <c r="J4430" s="12" t="n">
        <f aca="false">IF(G4430="Male",VLOOKUP(H4430,'Shoe size conversion table'!$B$6:$D$22,3),VLOOKUP(H4430,'Shoe size conversion table'!$J$6:$L$22,3))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MONTH(C4430:C19397)</f>
        <v>6</v>
      </c>
      <c r="O4430" s="8" t="n">
        <f aca="false">K4430*(1-L4430)</f>
        <v>90.3</v>
      </c>
    </row>
    <row r="4431" customFormat="false" ht="11.4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IF(G4431="Male",VLOOKUP(H4431,'Shoe size conversion table'!$B$6:$D$22,2),VLOOKUP(H4431,'Shoe size conversion table'!$J$6:$L$22,2))</f>
        <v>43</v>
      </c>
      <c r="J4431" s="12" t="n">
        <f aca="false">IF(G4431="Male",VLOOKUP(H4431,'Shoe size conversion table'!$B$6:$D$22,3),VLOOKUP(H4431,'Shoe size conversion table'!$J$6:$L$22,3))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MONTH(C4431:C19398)</f>
        <v>6</v>
      </c>
      <c r="O4431" s="8" t="n">
        <f aca="false">K4431*(1-L4431)</f>
        <v>79.5</v>
      </c>
    </row>
    <row r="4432" customFormat="false" ht="11.4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IF(G4432="Male",VLOOKUP(H4432,'Shoe size conversion table'!$B$6:$D$22,2),VLOOKUP(H4432,'Shoe size conversion table'!$J$6:$L$22,2))</f>
        <v>42-43</v>
      </c>
      <c r="J4432" s="12" t="n">
        <f aca="false">IF(G4432="Male",VLOOKUP(H4432,'Shoe size conversion table'!$B$6:$D$22,3),VLOOKUP(H4432,'Shoe size conversion table'!$J$6:$L$22,3))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MONTH(C4432:C19399)</f>
        <v>6</v>
      </c>
      <c r="O4432" s="8" t="n">
        <f aca="false">K4432*(1-L4432)</f>
        <v>169</v>
      </c>
    </row>
    <row r="4433" customFormat="false" ht="11.4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IF(G4433="Male",VLOOKUP(H4433,'Shoe size conversion table'!$B$6:$D$22,2),VLOOKUP(H4433,'Shoe size conversion table'!$J$6:$L$22,2))</f>
        <v>42-43</v>
      </c>
      <c r="J4433" s="12" t="n">
        <f aca="false">IF(G4433="Male",VLOOKUP(H4433,'Shoe size conversion table'!$B$6:$D$22,3),VLOOKUP(H4433,'Shoe size conversion table'!$J$6:$L$22,3))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MONTH(C4433:C19400)</f>
        <v>6</v>
      </c>
      <c r="O4433" s="8" t="n">
        <f aca="false">K4433*(1-L4433)</f>
        <v>199</v>
      </c>
    </row>
    <row r="4434" customFormat="false" ht="11.4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IF(G4434="Male",VLOOKUP(H4434,'Shoe size conversion table'!$B$6:$D$22,2),VLOOKUP(H4434,'Shoe size conversion table'!$J$6:$L$22,2))</f>
        <v>42-43</v>
      </c>
      <c r="J4434" s="12" t="n">
        <f aca="false">IF(G4434="Male",VLOOKUP(H4434,'Shoe size conversion table'!$B$6:$D$22,3),VLOOKUP(H4434,'Shoe size conversion table'!$J$6:$L$22,3))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MONTH(C4434:C19401)</f>
        <v>6</v>
      </c>
      <c r="O4434" s="8" t="n">
        <f aca="false">K4434*(1-L4434)</f>
        <v>169</v>
      </c>
    </row>
    <row r="4435" customFormat="false" ht="11.4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IF(G4435="Male",VLOOKUP(H4435,'Shoe size conversion table'!$B$6:$D$22,2),VLOOKUP(H4435,'Shoe size conversion table'!$J$6:$L$22,2))</f>
        <v>44</v>
      </c>
      <c r="J4435" s="12" t="n">
        <f aca="false">IF(G4435="Male",VLOOKUP(H4435,'Shoe size conversion table'!$B$6:$D$22,3),VLOOKUP(H4435,'Shoe size conversion table'!$J$6:$L$22,3))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MONTH(C4435:C19402)</f>
        <v>6</v>
      </c>
      <c r="O4435" s="8" t="n">
        <f aca="false">K4435*(1-L4435)</f>
        <v>116.1</v>
      </c>
    </row>
    <row r="4436" customFormat="false" ht="11.4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IF(G4436="Male",VLOOKUP(H4436,'Shoe size conversion table'!$B$6:$D$22,2),VLOOKUP(H4436,'Shoe size conversion table'!$J$6:$L$22,2))</f>
        <v>37</v>
      </c>
      <c r="J4436" s="12" t="n">
        <f aca="false">IF(G4436="Male",VLOOKUP(H4436,'Shoe size conversion table'!$B$6:$D$22,3),VLOOKUP(H4436,'Shoe size conversion table'!$J$6:$L$22,3))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MONTH(C4436:C19403)</f>
        <v>6</v>
      </c>
      <c r="O4436" s="8" t="n">
        <f aca="false">K4436*(1-L4436)</f>
        <v>189</v>
      </c>
    </row>
    <row r="4437" customFormat="false" ht="11.4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IF(G4437="Male",VLOOKUP(H4437,'Shoe size conversion table'!$B$6:$D$22,2),VLOOKUP(H4437,'Shoe size conversion table'!$J$6:$L$22,2))</f>
        <v>42</v>
      </c>
      <c r="J4437" s="12" t="n">
        <f aca="false">IF(G4437="Male",VLOOKUP(H4437,'Shoe size conversion table'!$B$6:$D$22,3),VLOOKUP(H4437,'Shoe size conversion table'!$J$6:$L$22,3))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MONTH(C4437:C19404)</f>
        <v>6</v>
      </c>
      <c r="O4437" s="8" t="n">
        <f aca="false">K4437*(1-L4437)</f>
        <v>199</v>
      </c>
    </row>
    <row r="4438" customFormat="false" ht="11.4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IF(G4438="Male",VLOOKUP(H4438,'Shoe size conversion table'!$B$6:$D$22,2),VLOOKUP(H4438,'Shoe size conversion table'!$J$6:$L$22,2))</f>
        <v>43</v>
      </c>
      <c r="J4438" s="12" t="n">
        <f aca="false">IF(G4438="Male",VLOOKUP(H4438,'Shoe size conversion table'!$B$6:$D$22,3),VLOOKUP(H4438,'Shoe size conversion table'!$J$6:$L$22,3))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MONTH(C4438:C19405)</f>
        <v>6</v>
      </c>
      <c r="O4438" s="8" t="n">
        <f aca="false">K4438*(1-L4438)</f>
        <v>159</v>
      </c>
    </row>
    <row r="4439" customFormat="false" ht="11.4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IF(G4439="Male",VLOOKUP(H4439,'Shoe size conversion table'!$B$6:$D$22,2),VLOOKUP(H4439,'Shoe size conversion table'!$J$6:$L$22,2))</f>
        <v>43</v>
      </c>
      <c r="J4439" s="12" t="n">
        <f aca="false">IF(G4439="Male",VLOOKUP(H4439,'Shoe size conversion table'!$B$6:$D$22,3),VLOOKUP(H4439,'Shoe size conversion table'!$J$6:$L$22,3))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MONTH(C4439:C19406)</f>
        <v>6</v>
      </c>
      <c r="O4439" s="8" t="n">
        <f aca="false">K4439*(1-L4439)</f>
        <v>118.3</v>
      </c>
    </row>
    <row r="4440" customFormat="false" ht="11.4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IF(G4440="Male",VLOOKUP(H4440,'Shoe size conversion table'!$B$6:$D$22,2),VLOOKUP(H4440,'Shoe size conversion table'!$J$6:$L$22,2))</f>
        <v>43</v>
      </c>
      <c r="J4440" s="12" t="n">
        <f aca="false">IF(G4440="Male",VLOOKUP(H4440,'Shoe size conversion table'!$B$6:$D$22,3),VLOOKUP(H4440,'Shoe size conversion table'!$J$6:$L$22,3))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MONTH(C4440:C19407)</f>
        <v>6</v>
      </c>
      <c r="O4440" s="8" t="n">
        <f aca="false">K4440*(1-L4440)</f>
        <v>179.1</v>
      </c>
    </row>
    <row r="4441" customFormat="false" ht="11.4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IF(G4441="Male",VLOOKUP(H4441,'Shoe size conversion table'!$B$6:$D$22,2),VLOOKUP(H4441,'Shoe size conversion table'!$J$6:$L$22,2))</f>
        <v>44</v>
      </c>
      <c r="J4441" s="12" t="n">
        <f aca="false">IF(G4441="Male",VLOOKUP(H4441,'Shoe size conversion table'!$B$6:$D$22,3),VLOOKUP(H4441,'Shoe size conversion table'!$J$6:$L$22,3))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MONTH(C4441:C19408)</f>
        <v>6</v>
      </c>
      <c r="O4441" s="8" t="n">
        <f aca="false">K4441*(1-L4441)</f>
        <v>118.3</v>
      </c>
    </row>
    <row r="4442" customFormat="false" ht="11.4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IF(G4442="Male",VLOOKUP(H4442,'Shoe size conversion table'!$B$6:$D$22,2),VLOOKUP(H4442,'Shoe size conversion table'!$J$6:$L$22,2))</f>
        <v>44-45</v>
      </c>
      <c r="J4442" s="12" t="n">
        <f aca="false">IF(G4442="Male",VLOOKUP(H4442,'Shoe size conversion table'!$B$6:$D$22,3),VLOOKUP(H4442,'Shoe size conversion table'!$J$6:$L$22,3))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MONTH(C4442:C19409)</f>
        <v>6</v>
      </c>
      <c r="O4442" s="8" t="n">
        <f aca="false">K4442*(1-L4442)</f>
        <v>189</v>
      </c>
    </row>
    <row r="4443" customFormat="false" ht="11.4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IF(G4443="Male",VLOOKUP(H4443,'Shoe size conversion table'!$B$6:$D$22,2),VLOOKUP(H4443,'Shoe size conversion table'!$J$6:$L$22,2))</f>
        <v>38-39</v>
      </c>
      <c r="J4443" s="12" t="n">
        <f aca="false">IF(G4443="Male",VLOOKUP(H4443,'Shoe size conversion table'!$B$6:$D$22,3),VLOOKUP(H4443,'Shoe size conversion table'!$J$6:$L$22,3))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MONTH(C4443:C19410)</f>
        <v>6</v>
      </c>
      <c r="O4443" s="8" t="n">
        <f aca="false">K4443*(1-L4443)</f>
        <v>189</v>
      </c>
    </row>
    <row r="4444" customFormat="false" ht="11.4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IF(G4444="Male",VLOOKUP(H4444,'Shoe size conversion table'!$B$6:$D$22,2),VLOOKUP(H4444,'Shoe size conversion table'!$J$6:$L$22,2))</f>
        <v>44</v>
      </c>
      <c r="J4444" s="12" t="n">
        <f aca="false">IF(G4444="Male",VLOOKUP(H4444,'Shoe size conversion table'!$B$6:$D$22,3),VLOOKUP(H4444,'Shoe size conversion table'!$J$6:$L$22,3))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MONTH(C4444:C19411)</f>
        <v>6</v>
      </c>
      <c r="O4444" s="8" t="n">
        <f aca="false">K4444*(1-L4444)</f>
        <v>119.2</v>
      </c>
    </row>
    <row r="4445" customFormat="false" ht="11.4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IF(G4445="Male",VLOOKUP(H4445,'Shoe size conversion table'!$B$6:$D$22,2),VLOOKUP(H4445,'Shoe size conversion table'!$J$6:$L$22,2))</f>
        <v>43</v>
      </c>
      <c r="J4445" s="12" t="n">
        <f aca="false">IF(G4445="Male",VLOOKUP(H4445,'Shoe size conversion table'!$B$6:$D$22,3),VLOOKUP(H4445,'Shoe size conversion table'!$J$6:$L$22,3))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MONTH(C4445:C19412)</f>
        <v>6</v>
      </c>
      <c r="O4445" s="8" t="n">
        <f aca="false">K4445*(1-L4445)</f>
        <v>132.3</v>
      </c>
    </row>
    <row r="4446" customFormat="false" ht="11.4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IF(G4446="Male",VLOOKUP(H4446,'Shoe size conversion table'!$B$6:$D$22,2),VLOOKUP(H4446,'Shoe size conversion table'!$J$6:$L$22,2))</f>
        <v>37-38</v>
      </c>
      <c r="J4446" s="12" t="n">
        <f aca="false">IF(G4446="Male",VLOOKUP(H4446,'Shoe size conversion table'!$B$6:$D$22,3),VLOOKUP(H4446,'Shoe size conversion table'!$J$6:$L$22,3))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MONTH(C4446:C19413)</f>
        <v>6</v>
      </c>
      <c r="O4446" s="8" t="n">
        <f aca="false">K4446*(1-L4446)</f>
        <v>149</v>
      </c>
    </row>
    <row r="4447" customFormat="false" ht="11.4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IF(G4447="Male",VLOOKUP(H4447,'Shoe size conversion table'!$B$6:$D$22,2),VLOOKUP(H4447,'Shoe size conversion table'!$J$6:$L$22,2))</f>
        <v>43</v>
      </c>
      <c r="J4447" s="12" t="n">
        <f aca="false">IF(G4447="Male",VLOOKUP(H4447,'Shoe size conversion table'!$B$6:$D$22,3),VLOOKUP(H4447,'Shoe size conversion table'!$J$6:$L$22,3))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MONTH(C4447:C19414)</f>
        <v>6</v>
      </c>
      <c r="O4447" s="8" t="n">
        <f aca="false">K4447*(1-L4447)</f>
        <v>149</v>
      </c>
    </row>
    <row r="4448" customFormat="false" ht="11.4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IF(G4448="Male",VLOOKUP(H4448,'Shoe size conversion table'!$B$6:$D$22,2),VLOOKUP(H4448,'Shoe size conversion table'!$J$6:$L$22,2))</f>
        <v>42-43</v>
      </c>
      <c r="J4448" s="12" t="n">
        <f aca="false">IF(G4448="Male",VLOOKUP(H4448,'Shoe size conversion table'!$B$6:$D$22,3),VLOOKUP(H4448,'Shoe size conversion table'!$J$6:$L$22,3))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MONTH(C4448:C19415)</f>
        <v>6</v>
      </c>
      <c r="O4448" s="8" t="n">
        <f aca="false">K4448*(1-L4448)</f>
        <v>151.2</v>
      </c>
    </row>
    <row r="4449" customFormat="false" ht="11.4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IF(G4449="Male",VLOOKUP(H4449,'Shoe size conversion table'!$B$6:$D$22,2),VLOOKUP(H4449,'Shoe size conversion table'!$J$6:$L$22,2))</f>
        <v>42</v>
      </c>
      <c r="J4449" s="12" t="n">
        <f aca="false">IF(G4449="Male",VLOOKUP(H4449,'Shoe size conversion table'!$B$6:$D$22,3),VLOOKUP(H4449,'Shoe size conversion table'!$J$6:$L$22,3))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MONTH(C4449:C19416)</f>
        <v>6</v>
      </c>
      <c r="O4449" s="8" t="n">
        <f aca="false">K4449*(1-L4449)</f>
        <v>111.2</v>
      </c>
    </row>
    <row r="4450" customFormat="false" ht="11.4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IF(G4450="Male",VLOOKUP(H4450,'Shoe size conversion table'!$B$6:$D$22,2),VLOOKUP(H4450,'Shoe size conversion table'!$J$6:$L$22,2))</f>
        <v>41-42</v>
      </c>
      <c r="J4450" s="12" t="n">
        <f aca="false">IF(G4450="Male",VLOOKUP(H4450,'Shoe size conversion table'!$B$6:$D$22,3),VLOOKUP(H4450,'Shoe size conversion table'!$J$6:$L$22,3))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MONTH(C4450:C19417)</f>
        <v>6</v>
      </c>
      <c r="O4450" s="8" t="n">
        <f aca="false">K4450*(1-L4450)</f>
        <v>169</v>
      </c>
    </row>
    <row r="4451" customFormat="false" ht="11.4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IF(G4451="Male",VLOOKUP(H4451,'Shoe size conversion table'!$B$6:$D$22,2),VLOOKUP(H4451,'Shoe size conversion table'!$J$6:$L$22,2))</f>
        <v>40-41</v>
      </c>
      <c r="J4451" s="12" t="n">
        <f aca="false">IF(G4451="Male",VLOOKUP(H4451,'Shoe size conversion table'!$B$6:$D$22,3),VLOOKUP(H4451,'Shoe size conversion table'!$J$6:$L$22,3))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MONTH(C4451:C19418)</f>
        <v>6</v>
      </c>
      <c r="O4451" s="8" t="n">
        <f aca="false">K4451*(1-L4451)</f>
        <v>189</v>
      </c>
    </row>
    <row r="4452" customFormat="false" ht="11.4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IF(G4452="Male",VLOOKUP(H4452,'Shoe size conversion table'!$B$6:$D$22,2),VLOOKUP(H4452,'Shoe size conversion table'!$J$6:$L$22,2))</f>
        <v>39-40</v>
      </c>
      <c r="J4452" s="12" t="n">
        <f aca="false">IF(G4452="Male",VLOOKUP(H4452,'Shoe size conversion table'!$B$6:$D$22,3),VLOOKUP(H4452,'Shoe size conversion table'!$J$6:$L$22,3))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MONTH(C4452:C19419)</f>
        <v>6</v>
      </c>
      <c r="O4452" s="8" t="n">
        <f aca="false">K4452*(1-L4452)</f>
        <v>129</v>
      </c>
    </row>
    <row r="4453" customFormat="false" ht="11.4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IF(G4453="Male",VLOOKUP(H4453,'Shoe size conversion table'!$B$6:$D$22,2),VLOOKUP(H4453,'Shoe size conversion table'!$J$6:$L$22,2))</f>
        <v>42-43</v>
      </c>
      <c r="J4453" s="12" t="n">
        <f aca="false">IF(G4453="Male",VLOOKUP(H4453,'Shoe size conversion table'!$B$6:$D$22,3),VLOOKUP(H4453,'Shoe size conversion table'!$J$6:$L$22,3))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MONTH(C4453:C19420)</f>
        <v>6</v>
      </c>
      <c r="O4453" s="8" t="n">
        <f aca="false">K4453*(1-L4453)</f>
        <v>159</v>
      </c>
    </row>
    <row r="4454" customFormat="false" ht="11.4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IF(G4454="Male",VLOOKUP(H4454,'Shoe size conversion table'!$B$6:$D$22,2),VLOOKUP(H4454,'Shoe size conversion table'!$J$6:$L$22,2))</f>
        <v>42</v>
      </c>
      <c r="J4454" s="12" t="n">
        <f aca="false">IF(G4454="Male",VLOOKUP(H4454,'Shoe size conversion table'!$B$6:$D$22,3),VLOOKUP(H4454,'Shoe size conversion table'!$J$6:$L$22,3))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MONTH(C4454:C19421)</f>
        <v>6</v>
      </c>
      <c r="O4454" s="8" t="n">
        <f aca="false">K4454*(1-L4454)</f>
        <v>199</v>
      </c>
    </row>
    <row r="4455" customFormat="false" ht="11.4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IF(G4455="Male",VLOOKUP(H4455,'Shoe size conversion table'!$B$6:$D$22,2),VLOOKUP(H4455,'Shoe size conversion table'!$J$6:$L$22,2))</f>
        <v>38</v>
      </c>
      <c r="J4455" s="12" t="n">
        <f aca="false">IF(G4455="Male",VLOOKUP(H4455,'Shoe size conversion table'!$B$6:$D$22,3),VLOOKUP(H4455,'Shoe size conversion table'!$J$6:$L$22,3))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MONTH(C4455:C19422)</f>
        <v>6</v>
      </c>
      <c r="O4455" s="8" t="n">
        <f aca="false">K4455*(1-L4455)</f>
        <v>64.5</v>
      </c>
    </row>
    <row r="4456" customFormat="false" ht="11.4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IF(G4456="Male",VLOOKUP(H4456,'Shoe size conversion table'!$B$6:$D$22,2),VLOOKUP(H4456,'Shoe size conversion table'!$J$6:$L$22,2))</f>
        <v>39-40</v>
      </c>
      <c r="J4456" s="12" t="n">
        <f aca="false">IF(G4456="Male",VLOOKUP(H4456,'Shoe size conversion table'!$B$6:$D$22,3),VLOOKUP(H4456,'Shoe size conversion table'!$J$6:$L$22,3))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MONTH(C4456:C19423)</f>
        <v>6</v>
      </c>
      <c r="O4456" s="8" t="n">
        <f aca="false">K4456*(1-L4456)</f>
        <v>143.2</v>
      </c>
    </row>
    <row r="4457" customFormat="false" ht="11.4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IF(G4457="Male",VLOOKUP(H4457,'Shoe size conversion table'!$B$6:$D$22,2),VLOOKUP(H4457,'Shoe size conversion table'!$J$6:$L$22,2))</f>
        <v>38-39</v>
      </c>
      <c r="J4457" s="12" t="n">
        <f aca="false">IF(G4457="Male",VLOOKUP(H4457,'Shoe size conversion table'!$B$6:$D$22,3),VLOOKUP(H4457,'Shoe size conversion table'!$J$6:$L$22,3))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MONTH(C4457:C19424)</f>
        <v>6</v>
      </c>
      <c r="O4457" s="8" t="n">
        <f aca="false">K4457*(1-L4457)</f>
        <v>64.5</v>
      </c>
    </row>
    <row r="4458" customFormat="false" ht="11.4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IF(G4458="Male",VLOOKUP(H4458,'Shoe size conversion table'!$B$6:$D$22,2),VLOOKUP(H4458,'Shoe size conversion table'!$J$6:$L$22,2))</f>
        <v>39-40</v>
      </c>
      <c r="J4458" s="12" t="n">
        <f aca="false">IF(G4458="Male",VLOOKUP(H4458,'Shoe size conversion table'!$B$6:$D$22,3),VLOOKUP(H4458,'Shoe size conversion table'!$J$6:$L$22,3))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MONTH(C4458:C19425)</f>
        <v>6</v>
      </c>
      <c r="O4458" s="8" t="n">
        <f aca="false">K4458*(1-L4458)</f>
        <v>199</v>
      </c>
    </row>
    <row r="4459" customFormat="false" ht="11.4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IF(G4459="Male",VLOOKUP(H4459,'Shoe size conversion table'!$B$6:$D$22,2),VLOOKUP(H4459,'Shoe size conversion table'!$J$6:$L$22,2))</f>
        <v>45</v>
      </c>
      <c r="J4459" s="12" t="n">
        <f aca="false">IF(G4459="Male",VLOOKUP(H4459,'Shoe size conversion table'!$B$6:$D$22,3),VLOOKUP(H4459,'Shoe size conversion table'!$J$6:$L$22,3))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MONTH(C4459:C19426)</f>
        <v>6</v>
      </c>
      <c r="O4459" s="8" t="n">
        <f aca="false">K4459*(1-L4459)</f>
        <v>179</v>
      </c>
    </row>
    <row r="4460" customFormat="false" ht="11.4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IF(G4460="Male",VLOOKUP(H4460,'Shoe size conversion table'!$B$6:$D$22,2),VLOOKUP(H4460,'Shoe size conversion table'!$J$6:$L$22,2))</f>
        <v>39</v>
      </c>
      <c r="J4460" s="12" t="n">
        <f aca="false">IF(G4460="Male",VLOOKUP(H4460,'Shoe size conversion table'!$B$6:$D$22,3),VLOOKUP(H4460,'Shoe size conversion table'!$J$6:$L$22,3))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MONTH(C4460:C19427)</f>
        <v>6</v>
      </c>
      <c r="O4460" s="8" t="n">
        <f aca="false">K4460*(1-L4460)</f>
        <v>169</v>
      </c>
    </row>
    <row r="4461" customFormat="false" ht="11.4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IF(G4461="Male",VLOOKUP(H4461,'Shoe size conversion table'!$B$6:$D$22,2),VLOOKUP(H4461,'Shoe size conversion table'!$J$6:$L$22,2))</f>
        <v>38-39</v>
      </c>
      <c r="J4461" s="12" t="n">
        <f aca="false">IF(G4461="Male",VLOOKUP(H4461,'Shoe size conversion table'!$B$6:$D$22,3),VLOOKUP(H4461,'Shoe size conversion table'!$J$6:$L$22,3))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MONTH(C4461:C19428)</f>
        <v>6</v>
      </c>
      <c r="O4461" s="8" t="n">
        <f aca="false">K4461*(1-L4461)</f>
        <v>118.3</v>
      </c>
    </row>
    <row r="4462" customFormat="false" ht="11.4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IF(G4462="Male",VLOOKUP(H4462,'Shoe size conversion table'!$B$6:$D$22,2),VLOOKUP(H4462,'Shoe size conversion table'!$J$6:$L$22,2))</f>
        <v>44-45</v>
      </c>
      <c r="J4462" s="12" t="n">
        <f aca="false">IF(G4462="Male",VLOOKUP(H4462,'Shoe size conversion table'!$B$6:$D$22,3),VLOOKUP(H4462,'Shoe size conversion table'!$J$6:$L$22,3))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MONTH(C4462:C19429)</f>
        <v>6</v>
      </c>
      <c r="O4462" s="8" t="n">
        <f aca="false">K4462*(1-L4462)</f>
        <v>149</v>
      </c>
    </row>
    <row r="4463" customFormat="false" ht="11.4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IF(G4463="Male",VLOOKUP(H4463,'Shoe size conversion table'!$B$6:$D$22,2),VLOOKUP(H4463,'Shoe size conversion table'!$J$6:$L$22,2))</f>
        <v>41-42</v>
      </c>
      <c r="J4463" s="12" t="n">
        <f aca="false">IF(G4463="Male",VLOOKUP(H4463,'Shoe size conversion table'!$B$6:$D$22,3),VLOOKUP(H4463,'Shoe size conversion table'!$J$6:$L$22,3))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MONTH(C4463:C19430)</f>
        <v>6</v>
      </c>
      <c r="O4463" s="8" t="n">
        <f aca="false">K4463*(1-L4463)</f>
        <v>179</v>
      </c>
    </row>
    <row r="4464" customFormat="false" ht="11.4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IF(G4464="Male",VLOOKUP(H4464,'Shoe size conversion table'!$B$6:$D$22,2),VLOOKUP(H4464,'Shoe size conversion table'!$J$6:$L$22,2))</f>
        <v>42</v>
      </c>
      <c r="J4464" s="12" t="n">
        <f aca="false">IF(G4464="Male",VLOOKUP(H4464,'Shoe size conversion table'!$B$6:$D$22,3),VLOOKUP(H4464,'Shoe size conversion table'!$J$6:$L$22,3))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MONTH(C4464:C19431)</f>
        <v>6</v>
      </c>
      <c r="O4464" s="8" t="n">
        <f aca="false">K4464*(1-L4464)</f>
        <v>116.1</v>
      </c>
    </row>
    <row r="4465" customFormat="false" ht="11.4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IF(G4465="Male",VLOOKUP(H4465,'Shoe size conversion table'!$B$6:$D$22,2),VLOOKUP(H4465,'Shoe size conversion table'!$J$6:$L$22,2))</f>
        <v>43</v>
      </c>
      <c r="J4465" s="12" t="n">
        <f aca="false">IF(G4465="Male",VLOOKUP(H4465,'Shoe size conversion table'!$B$6:$D$22,3),VLOOKUP(H4465,'Shoe size conversion table'!$J$6:$L$22,3))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MONTH(C4465:C19432)</f>
        <v>6</v>
      </c>
      <c r="O4465" s="8" t="n">
        <f aca="false">K4465*(1-L4465)</f>
        <v>189</v>
      </c>
    </row>
    <row r="4466" customFormat="false" ht="11.4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IF(G4466="Male",VLOOKUP(H4466,'Shoe size conversion table'!$B$6:$D$22,2),VLOOKUP(H4466,'Shoe size conversion table'!$J$6:$L$22,2))</f>
        <v>42</v>
      </c>
      <c r="J4466" s="12" t="n">
        <f aca="false">IF(G4466="Male",VLOOKUP(H4466,'Shoe size conversion table'!$B$6:$D$22,3),VLOOKUP(H4466,'Shoe size conversion table'!$J$6:$L$22,3))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MONTH(C4466:C19433)</f>
        <v>6</v>
      </c>
      <c r="O4466" s="8" t="n">
        <f aca="false">K4466*(1-L4466)</f>
        <v>149</v>
      </c>
    </row>
    <row r="4467" customFormat="false" ht="11.4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IF(G4467="Male",VLOOKUP(H4467,'Shoe size conversion table'!$B$6:$D$22,2),VLOOKUP(H4467,'Shoe size conversion table'!$J$6:$L$22,2))</f>
        <v>44</v>
      </c>
      <c r="J4467" s="12" t="n">
        <f aca="false">IF(G4467="Male",VLOOKUP(H4467,'Shoe size conversion table'!$B$6:$D$22,3),VLOOKUP(H4467,'Shoe size conversion table'!$J$6:$L$22,3))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MONTH(C4467:C19434)</f>
        <v>6</v>
      </c>
      <c r="O4467" s="8" t="n">
        <f aca="false">K4467*(1-L4467)</f>
        <v>116.1</v>
      </c>
    </row>
    <row r="4468" customFormat="false" ht="11.4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IF(G4468="Male",VLOOKUP(H4468,'Shoe size conversion table'!$B$6:$D$22,2),VLOOKUP(H4468,'Shoe size conversion table'!$J$6:$L$22,2))</f>
        <v>40</v>
      </c>
      <c r="J4468" s="12" t="n">
        <f aca="false">IF(G4468="Male",VLOOKUP(H4468,'Shoe size conversion table'!$B$6:$D$22,3),VLOOKUP(H4468,'Shoe size conversion table'!$J$6:$L$22,3))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MONTH(C4468:C19435)</f>
        <v>6</v>
      </c>
      <c r="O4468" s="8" t="n">
        <f aca="false">K4468*(1-L4468)</f>
        <v>134.1</v>
      </c>
    </row>
    <row r="4469" customFormat="false" ht="11.4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IF(G4469="Male",VLOOKUP(H4469,'Shoe size conversion table'!$B$6:$D$22,2),VLOOKUP(H4469,'Shoe size conversion table'!$J$6:$L$22,2))</f>
        <v>42-43</v>
      </c>
      <c r="J4469" s="12" t="n">
        <f aca="false">IF(G4469="Male",VLOOKUP(H4469,'Shoe size conversion table'!$B$6:$D$22,3),VLOOKUP(H4469,'Shoe size conversion table'!$J$6:$L$22,3))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MONTH(C4469:C19436)</f>
        <v>6</v>
      </c>
      <c r="O4469" s="8" t="n">
        <f aca="false">K4469*(1-L4469)</f>
        <v>103.2</v>
      </c>
    </row>
    <row r="4470" customFormat="false" ht="11.4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IF(G4470="Male",VLOOKUP(H4470,'Shoe size conversion table'!$B$6:$D$22,2),VLOOKUP(H4470,'Shoe size conversion table'!$J$6:$L$22,2))</f>
        <v>42</v>
      </c>
      <c r="J4470" s="12" t="n">
        <f aca="false">IF(G4470="Male",VLOOKUP(H4470,'Shoe size conversion table'!$B$6:$D$22,3),VLOOKUP(H4470,'Shoe size conversion table'!$J$6:$L$22,3))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MONTH(C4470:C19437)</f>
        <v>6</v>
      </c>
      <c r="O4470" s="8" t="n">
        <f aca="false">K4470*(1-L4470)</f>
        <v>111.2</v>
      </c>
    </row>
    <row r="4471" customFormat="false" ht="11.4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IF(G4471="Male",VLOOKUP(H4471,'Shoe size conversion table'!$B$6:$D$22,2),VLOOKUP(H4471,'Shoe size conversion table'!$J$6:$L$22,2))</f>
        <v>41-42</v>
      </c>
      <c r="J4471" s="12" t="n">
        <f aca="false">IF(G4471="Male",VLOOKUP(H4471,'Shoe size conversion table'!$B$6:$D$22,3),VLOOKUP(H4471,'Shoe size conversion table'!$J$6:$L$22,3))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MONTH(C4471:C19438)</f>
        <v>6</v>
      </c>
      <c r="O4471" s="8" t="n">
        <f aca="false">K4471*(1-L4471)</f>
        <v>169</v>
      </c>
    </row>
    <row r="4472" customFormat="false" ht="11.4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IF(G4472="Male",VLOOKUP(H4472,'Shoe size conversion table'!$B$6:$D$22,2),VLOOKUP(H4472,'Shoe size conversion table'!$J$6:$L$22,2))</f>
        <v>38</v>
      </c>
      <c r="J4472" s="12" t="n">
        <f aca="false">IF(G4472="Male",VLOOKUP(H4472,'Shoe size conversion table'!$B$6:$D$22,3),VLOOKUP(H4472,'Shoe size conversion table'!$J$6:$L$22,3))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MONTH(C4472:C19439)</f>
        <v>6</v>
      </c>
      <c r="O4472" s="8" t="n">
        <f aca="false">K4472*(1-L4472)</f>
        <v>129</v>
      </c>
    </row>
    <row r="4473" customFormat="false" ht="11.4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IF(G4473="Male",VLOOKUP(H4473,'Shoe size conversion table'!$B$6:$D$22,2),VLOOKUP(H4473,'Shoe size conversion table'!$J$6:$L$22,2))</f>
        <v>42</v>
      </c>
      <c r="J4473" s="12" t="n">
        <f aca="false">IF(G4473="Male",VLOOKUP(H4473,'Shoe size conversion table'!$B$6:$D$22,3),VLOOKUP(H4473,'Shoe size conversion table'!$J$6:$L$22,3))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MONTH(C4473:C19440)</f>
        <v>6</v>
      </c>
      <c r="O4473" s="8" t="n">
        <f aca="false">K4473*(1-L4473)</f>
        <v>139.3</v>
      </c>
    </row>
    <row r="4474" customFormat="false" ht="11.4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IF(G4474="Male",VLOOKUP(H4474,'Shoe size conversion table'!$B$6:$D$22,2),VLOOKUP(H4474,'Shoe size conversion table'!$J$6:$L$22,2))</f>
        <v>41-42</v>
      </c>
      <c r="J4474" s="12" t="n">
        <f aca="false">IF(G4474="Male",VLOOKUP(H4474,'Shoe size conversion table'!$B$6:$D$22,3),VLOOKUP(H4474,'Shoe size conversion table'!$J$6:$L$22,3))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MONTH(C4474:C19441)</f>
        <v>6</v>
      </c>
      <c r="O4474" s="8" t="n">
        <f aca="false">K4474*(1-L4474)</f>
        <v>132.3</v>
      </c>
    </row>
    <row r="4475" customFormat="false" ht="11.4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IF(G4475="Male",VLOOKUP(H4475,'Shoe size conversion table'!$B$6:$D$22,2),VLOOKUP(H4475,'Shoe size conversion table'!$J$6:$L$22,2))</f>
        <v>40</v>
      </c>
      <c r="J4475" s="12" t="n">
        <f aca="false">IF(G4475="Male",VLOOKUP(H4475,'Shoe size conversion table'!$B$6:$D$22,3),VLOOKUP(H4475,'Shoe size conversion table'!$J$6:$L$22,3))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MONTH(C4475:C19442)</f>
        <v>6</v>
      </c>
      <c r="O4475" s="8" t="n">
        <f aca="false">K4475*(1-L4475)</f>
        <v>189</v>
      </c>
    </row>
    <row r="4476" customFormat="false" ht="11.4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IF(G4476="Male",VLOOKUP(H4476,'Shoe size conversion table'!$B$6:$D$22,2),VLOOKUP(H4476,'Shoe size conversion table'!$J$6:$L$22,2))</f>
        <v>39</v>
      </c>
      <c r="J4476" s="12" t="n">
        <f aca="false">IF(G4476="Male",VLOOKUP(H4476,'Shoe size conversion table'!$B$6:$D$22,3),VLOOKUP(H4476,'Shoe size conversion table'!$J$6:$L$22,3))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MONTH(C4476:C19443)</f>
        <v>6</v>
      </c>
      <c r="O4476" s="8" t="n">
        <f aca="false">K4476*(1-L4476)</f>
        <v>189</v>
      </c>
    </row>
    <row r="4477" customFormat="false" ht="11.4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IF(G4477="Male",VLOOKUP(H4477,'Shoe size conversion table'!$B$6:$D$22,2),VLOOKUP(H4477,'Shoe size conversion table'!$J$6:$L$22,2))</f>
        <v>45</v>
      </c>
      <c r="J4477" s="12" t="n">
        <f aca="false">IF(G4477="Male",VLOOKUP(H4477,'Shoe size conversion table'!$B$6:$D$22,3),VLOOKUP(H4477,'Shoe size conversion table'!$J$6:$L$22,3))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MONTH(C4477:C19444)</f>
        <v>6</v>
      </c>
      <c r="O4477" s="8" t="n">
        <f aca="false">K4477*(1-L4477)</f>
        <v>149</v>
      </c>
    </row>
    <row r="4478" customFormat="false" ht="11.4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IF(G4478="Male",VLOOKUP(H4478,'Shoe size conversion table'!$B$6:$D$22,2),VLOOKUP(H4478,'Shoe size conversion table'!$J$6:$L$22,2))</f>
        <v>38-39</v>
      </c>
      <c r="J4478" s="12" t="n">
        <f aca="false">IF(G4478="Male",VLOOKUP(H4478,'Shoe size conversion table'!$B$6:$D$22,3),VLOOKUP(H4478,'Shoe size conversion table'!$J$6:$L$22,3))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MONTH(C4478:C19445)</f>
        <v>6</v>
      </c>
      <c r="O4478" s="8" t="n">
        <f aca="false">K4478*(1-L4478)</f>
        <v>64.5</v>
      </c>
    </row>
    <row r="4479" customFormat="false" ht="11.4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IF(G4479="Male",VLOOKUP(H4479,'Shoe size conversion table'!$B$6:$D$22,2),VLOOKUP(H4479,'Shoe size conversion table'!$J$6:$L$22,2))</f>
        <v>42-43</v>
      </c>
      <c r="J4479" s="12" t="n">
        <f aca="false">IF(G4479="Male",VLOOKUP(H4479,'Shoe size conversion table'!$B$6:$D$22,3),VLOOKUP(H4479,'Shoe size conversion table'!$J$6:$L$22,3))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MONTH(C4479:C19446)</f>
        <v>6</v>
      </c>
      <c r="O4479" s="8" t="n">
        <f aca="false">K4479*(1-L4479)</f>
        <v>103.2</v>
      </c>
    </row>
    <row r="4480" customFormat="false" ht="11.4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IF(G4480="Male",VLOOKUP(H4480,'Shoe size conversion table'!$B$6:$D$22,2),VLOOKUP(H4480,'Shoe size conversion table'!$J$6:$L$22,2))</f>
        <v>43</v>
      </c>
      <c r="J4480" s="12" t="n">
        <f aca="false">IF(G4480="Male",VLOOKUP(H4480,'Shoe size conversion table'!$B$6:$D$22,3),VLOOKUP(H4480,'Shoe size conversion table'!$J$6:$L$22,3))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MONTH(C4480:C19447)</f>
        <v>6</v>
      </c>
      <c r="O4480" s="8" t="n">
        <f aca="false">K4480*(1-L4480)</f>
        <v>189</v>
      </c>
    </row>
    <row r="4481" customFormat="false" ht="11.4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IF(G4481="Male",VLOOKUP(H4481,'Shoe size conversion table'!$B$6:$D$22,2),VLOOKUP(H4481,'Shoe size conversion table'!$J$6:$L$22,2))</f>
        <v>41-42</v>
      </c>
      <c r="J4481" s="12" t="n">
        <f aca="false">IF(G4481="Male",VLOOKUP(H4481,'Shoe size conversion table'!$B$6:$D$22,3),VLOOKUP(H4481,'Shoe size conversion table'!$J$6:$L$22,3))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MONTH(C4481:C19448)</f>
        <v>6</v>
      </c>
      <c r="O4481" s="8" t="n">
        <f aca="false">K4481*(1-L4481)</f>
        <v>104.3</v>
      </c>
    </row>
    <row r="4482" customFormat="false" ht="11.4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IF(G4482="Male",VLOOKUP(H4482,'Shoe size conversion table'!$B$6:$D$22,2),VLOOKUP(H4482,'Shoe size conversion table'!$J$6:$L$22,2))</f>
        <v>42</v>
      </c>
      <c r="J4482" s="12" t="n">
        <f aca="false">IF(G4482="Male",VLOOKUP(H4482,'Shoe size conversion table'!$B$6:$D$22,3),VLOOKUP(H4482,'Shoe size conversion table'!$J$6:$L$22,3))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MONTH(C4482:C19449)</f>
        <v>6</v>
      </c>
      <c r="O4482" s="8" t="n">
        <f aca="false">K4482*(1-L4482)</f>
        <v>64.5</v>
      </c>
    </row>
    <row r="4483" customFormat="false" ht="11.4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IF(G4483="Male",VLOOKUP(H4483,'Shoe size conversion table'!$B$6:$D$22,2),VLOOKUP(H4483,'Shoe size conversion table'!$J$6:$L$22,2))</f>
        <v>39-40</v>
      </c>
      <c r="J4483" s="12" t="n">
        <f aca="false">IF(G4483="Male",VLOOKUP(H4483,'Shoe size conversion table'!$B$6:$D$22,3),VLOOKUP(H4483,'Shoe size conversion table'!$J$6:$L$22,3))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MONTH(C4483:C19450)</f>
        <v>6</v>
      </c>
      <c r="O4483" s="8" t="n">
        <f aca="false">K4483*(1-L4483)</f>
        <v>129</v>
      </c>
    </row>
    <row r="4484" customFormat="false" ht="11.4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IF(G4484="Male",VLOOKUP(H4484,'Shoe size conversion table'!$B$6:$D$22,2),VLOOKUP(H4484,'Shoe size conversion table'!$J$6:$L$22,2))</f>
        <v>41</v>
      </c>
      <c r="J4484" s="12" t="n">
        <f aca="false">IF(G4484="Male",VLOOKUP(H4484,'Shoe size conversion table'!$B$6:$D$22,3),VLOOKUP(H4484,'Shoe size conversion table'!$J$6:$L$22,3))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MONTH(C4484:C19451)</f>
        <v>6</v>
      </c>
      <c r="O4484" s="8" t="n">
        <f aca="false">K4484*(1-L4484)</f>
        <v>179</v>
      </c>
    </row>
    <row r="4485" customFormat="false" ht="11.4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IF(G4485="Male",VLOOKUP(H4485,'Shoe size conversion table'!$B$6:$D$22,2),VLOOKUP(H4485,'Shoe size conversion table'!$J$6:$L$22,2))</f>
        <v>39</v>
      </c>
      <c r="J4485" s="12" t="n">
        <f aca="false">IF(G4485="Male",VLOOKUP(H4485,'Shoe size conversion table'!$B$6:$D$22,3),VLOOKUP(H4485,'Shoe size conversion table'!$J$6:$L$22,3))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MONTH(C4485:C19452)</f>
        <v>6</v>
      </c>
      <c r="O4485" s="8" t="n">
        <f aca="false">K4485*(1-L4485)</f>
        <v>199</v>
      </c>
    </row>
    <row r="4486" customFormat="false" ht="11.4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IF(G4486="Male",VLOOKUP(H4486,'Shoe size conversion table'!$B$6:$D$22,2),VLOOKUP(H4486,'Shoe size conversion table'!$J$6:$L$22,2))</f>
        <v>42-43</v>
      </c>
      <c r="J4486" s="12" t="n">
        <f aca="false">IF(G4486="Male",VLOOKUP(H4486,'Shoe size conversion table'!$B$6:$D$22,3),VLOOKUP(H4486,'Shoe size conversion table'!$J$6:$L$22,3))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MONTH(C4486:C19453)</f>
        <v>6</v>
      </c>
      <c r="O4486" s="8" t="n">
        <f aca="false">K4486*(1-L4486)</f>
        <v>103.2</v>
      </c>
    </row>
    <row r="4487" customFormat="false" ht="11.4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IF(G4487="Male",VLOOKUP(H4487,'Shoe size conversion table'!$B$6:$D$22,2),VLOOKUP(H4487,'Shoe size conversion table'!$J$6:$L$22,2))</f>
        <v>40-41</v>
      </c>
      <c r="J4487" s="12" t="n">
        <f aca="false">IF(G4487="Male",VLOOKUP(H4487,'Shoe size conversion table'!$B$6:$D$22,3),VLOOKUP(H4487,'Shoe size conversion table'!$J$6:$L$22,3))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MONTH(C4487:C19454)</f>
        <v>6</v>
      </c>
      <c r="O4487" s="8" t="n">
        <f aca="false">K4487*(1-L4487)</f>
        <v>189</v>
      </c>
    </row>
    <row r="4488" customFormat="false" ht="11.4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IF(G4488="Male",VLOOKUP(H4488,'Shoe size conversion table'!$B$6:$D$22,2),VLOOKUP(H4488,'Shoe size conversion table'!$J$6:$L$22,2))</f>
        <v>39-40</v>
      </c>
      <c r="J4488" s="12" t="n">
        <f aca="false">IF(G4488="Male",VLOOKUP(H4488,'Shoe size conversion table'!$B$6:$D$22,3),VLOOKUP(H4488,'Shoe size conversion table'!$J$6:$L$22,3))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MONTH(C4488:C19455)</f>
        <v>6</v>
      </c>
      <c r="O4488" s="8" t="n">
        <f aca="false">K4488*(1-L4488)</f>
        <v>159</v>
      </c>
    </row>
    <row r="4489" customFormat="false" ht="11.4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IF(G4489="Male",VLOOKUP(H4489,'Shoe size conversion table'!$B$6:$D$22,2),VLOOKUP(H4489,'Shoe size conversion table'!$J$6:$L$22,2))</f>
        <v>38</v>
      </c>
      <c r="J4489" s="12" t="n">
        <f aca="false">IF(G4489="Male",VLOOKUP(H4489,'Shoe size conversion table'!$B$6:$D$22,3),VLOOKUP(H4489,'Shoe size conversion table'!$J$6:$L$22,3))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MONTH(C4489:C19456)</f>
        <v>6</v>
      </c>
      <c r="O4489" s="8" t="n">
        <f aca="false">K4489*(1-L4489)</f>
        <v>189</v>
      </c>
    </row>
    <row r="4490" customFormat="false" ht="11.4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IF(G4490="Male",VLOOKUP(H4490,'Shoe size conversion table'!$B$6:$D$22,2),VLOOKUP(H4490,'Shoe size conversion table'!$J$6:$L$22,2))</f>
        <v>43</v>
      </c>
      <c r="J4490" s="12" t="n">
        <f aca="false">IF(G4490="Male",VLOOKUP(H4490,'Shoe size conversion table'!$B$6:$D$22,3),VLOOKUP(H4490,'Shoe size conversion table'!$J$6:$L$22,3))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MONTH(C4490:C19457)</f>
        <v>6</v>
      </c>
      <c r="O4490" s="8" t="n">
        <f aca="false">K4490*(1-L4490)</f>
        <v>149</v>
      </c>
    </row>
    <row r="4491" customFormat="false" ht="11.4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IF(G4491="Male",VLOOKUP(H4491,'Shoe size conversion table'!$B$6:$D$22,2),VLOOKUP(H4491,'Shoe size conversion table'!$J$6:$L$22,2))</f>
        <v>44</v>
      </c>
      <c r="J4491" s="12" t="n">
        <f aca="false">IF(G4491="Male",VLOOKUP(H4491,'Shoe size conversion table'!$B$6:$D$22,3),VLOOKUP(H4491,'Shoe size conversion table'!$J$6:$L$22,3))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MONTH(C4491:C19458)</f>
        <v>6</v>
      </c>
      <c r="O4491" s="8" t="n">
        <f aca="false">K4491*(1-L4491)</f>
        <v>119.2</v>
      </c>
    </row>
    <row r="4492" customFormat="false" ht="11.4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IF(G4492="Male",VLOOKUP(H4492,'Shoe size conversion table'!$B$6:$D$22,2),VLOOKUP(H4492,'Shoe size conversion table'!$J$6:$L$22,2))</f>
        <v>44-45</v>
      </c>
      <c r="J4492" s="12" t="n">
        <f aca="false">IF(G4492="Male",VLOOKUP(H4492,'Shoe size conversion table'!$B$6:$D$22,3),VLOOKUP(H4492,'Shoe size conversion table'!$J$6:$L$22,3))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MONTH(C4492:C19459)</f>
        <v>6</v>
      </c>
      <c r="O4492" s="8" t="n">
        <f aca="false">K4492*(1-L4492)</f>
        <v>139.3</v>
      </c>
    </row>
    <row r="4493" customFormat="false" ht="11.4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IF(G4493="Male",VLOOKUP(H4493,'Shoe size conversion table'!$B$6:$D$22,2),VLOOKUP(H4493,'Shoe size conversion table'!$J$6:$L$22,2))</f>
        <v>42-43</v>
      </c>
      <c r="J4493" s="12" t="n">
        <f aca="false">IF(G4493="Male",VLOOKUP(H4493,'Shoe size conversion table'!$B$6:$D$22,3),VLOOKUP(H4493,'Shoe size conversion table'!$J$6:$L$22,3))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MONTH(C4493:C19460)</f>
        <v>6</v>
      </c>
      <c r="O4493" s="8" t="n">
        <f aca="false">K4493*(1-L4493)</f>
        <v>94.5</v>
      </c>
    </row>
    <row r="4494" customFormat="false" ht="11.4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IF(G4494="Male",VLOOKUP(H4494,'Shoe size conversion table'!$B$6:$D$22,2),VLOOKUP(H4494,'Shoe size conversion table'!$J$6:$L$22,2))</f>
        <v>42-43</v>
      </c>
      <c r="J4494" s="12" t="n">
        <f aca="false">IF(G4494="Male",VLOOKUP(H4494,'Shoe size conversion table'!$B$6:$D$22,3),VLOOKUP(H4494,'Shoe size conversion table'!$J$6:$L$22,3))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MONTH(C4494:C19461)</f>
        <v>6</v>
      </c>
      <c r="O4494" s="8" t="n">
        <f aca="false">K4494*(1-L4494)</f>
        <v>151.2</v>
      </c>
    </row>
    <row r="4495" customFormat="false" ht="11.4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IF(G4495="Male",VLOOKUP(H4495,'Shoe size conversion table'!$B$6:$D$22,2),VLOOKUP(H4495,'Shoe size conversion table'!$J$6:$L$22,2))</f>
        <v>38-39</v>
      </c>
      <c r="J4495" s="12" t="n">
        <f aca="false">IF(G4495="Male",VLOOKUP(H4495,'Shoe size conversion table'!$B$6:$D$22,3),VLOOKUP(H4495,'Shoe size conversion table'!$J$6:$L$22,3))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MONTH(C4495:C19462)</f>
        <v>6</v>
      </c>
      <c r="O4495" s="8" t="n">
        <f aca="false">K4495*(1-L4495)</f>
        <v>189</v>
      </c>
    </row>
    <row r="4496" customFormat="false" ht="11.4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IF(G4496="Male",VLOOKUP(H4496,'Shoe size conversion table'!$B$6:$D$22,2),VLOOKUP(H4496,'Shoe size conversion table'!$J$6:$L$22,2))</f>
        <v>41</v>
      </c>
      <c r="J4496" s="12" t="n">
        <f aca="false">IF(G4496="Male",VLOOKUP(H4496,'Shoe size conversion table'!$B$6:$D$22,3),VLOOKUP(H4496,'Shoe size conversion table'!$J$6:$L$22,3))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MONTH(C4496:C19463)</f>
        <v>6</v>
      </c>
      <c r="O4496" s="8" t="n">
        <f aca="false">K4496*(1-L4496)</f>
        <v>179</v>
      </c>
    </row>
    <row r="4497" customFormat="false" ht="11.4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IF(G4497="Male",VLOOKUP(H4497,'Shoe size conversion table'!$B$6:$D$22,2),VLOOKUP(H4497,'Shoe size conversion table'!$J$6:$L$22,2))</f>
        <v>39</v>
      </c>
      <c r="J4497" s="12" t="n">
        <f aca="false">IF(G4497="Male",VLOOKUP(H4497,'Shoe size conversion table'!$B$6:$D$22,3),VLOOKUP(H4497,'Shoe size conversion table'!$J$6:$L$22,3))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MONTH(C4497:C19464)</f>
        <v>6</v>
      </c>
      <c r="O4497" s="8" t="n">
        <f aca="false">K4497*(1-L4497)</f>
        <v>64.5</v>
      </c>
    </row>
    <row r="4498" customFormat="false" ht="11.4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IF(G4498="Male",VLOOKUP(H4498,'Shoe size conversion table'!$B$6:$D$22,2),VLOOKUP(H4498,'Shoe size conversion table'!$J$6:$L$22,2))</f>
        <v>41-42</v>
      </c>
      <c r="J4498" s="12" t="n">
        <f aca="false">IF(G4498="Male",VLOOKUP(H4498,'Shoe size conversion table'!$B$6:$D$22,3),VLOOKUP(H4498,'Shoe size conversion table'!$J$6:$L$22,3))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MONTH(C4498:C19465)</f>
        <v>6</v>
      </c>
      <c r="O4498" s="8" t="n">
        <f aca="false">K4498*(1-L4498)</f>
        <v>169</v>
      </c>
    </row>
    <row r="4499" customFormat="false" ht="11.4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IF(G4499="Male",VLOOKUP(H4499,'Shoe size conversion table'!$B$6:$D$22,2),VLOOKUP(H4499,'Shoe size conversion table'!$J$6:$L$22,2))</f>
        <v>38</v>
      </c>
      <c r="J4499" s="12" t="n">
        <f aca="false">IF(G4499="Male",VLOOKUP(H4499,'Shoe size conversion table'!$B$6:$D$22,3),VLOOKUP(H4499,'Shoe size conversion table'!$J$6:$L$22,3))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MONTH(C4499:C19466)</f>
        <v>6</v>
      </c>
      <c r="O4499" s="8" t="n">
        <f aca="false">K4499*(1-L4499)</f>
        <v>129</v>
      </c>
    </row>
    <row r="4500" customFormat="false" ht="11.4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IF(G4500="Male",VLOOKUP(H4500,'Shoe size conversion table'!$B$6:$D$22,2),VLOOKUP(H4500,'Shoe size conversion table'!$J$6:$L$22,2))</f>
        <v>42</v>
      </c>
      <c r="J4500" s="12" t="n">
        <f aca="false">IF(G4500="Male",VLOOKUP(H4500,'Shoe size conversion table'!$B$6:$D$22,3),VLOOKUP(H4500,'Shoe size conversion table'!$J$6:$L$22,3))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MONTH(C4500:C19467)</f>
        <v>6</v>
      </c>
      <c r="O4500" s="8" t="n">
        <f aca="false">K4500*(1-L4500)</f>
        <v>129</v>
      </c>
    </row>
    <row r="4501" customFormat="false" ht="11.4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IF(G4501="Male",VLOOKUP(H4501,'Shoe size conversion table'!$B$6:$D$22,2),VLOOKUP(H4501,'Shoe size conversion table'!$J$6:$L$22,2))</f>
        <v>38</v>
      </c>
      <c r="J4501" s="12" t="n">
        <f aca="false">IF(G4501="Male",VLOOKUP(H4501,'Shoe size conversion table'!$B$6:$D$22,3),VLOOKUP(H4501,'Shoe size conversion table'!$J$6:$L$22,3))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MONTH(C4501:C19468)</f>
        <v>6</v>
      </c>
      <c r="O4501" s="8" t="n">
        <f aca="false">K4501*(1-L4501)</f>
        <v>199</v>
      </c>
    </row>
    <row r="4502" customFormat="false" ht="11.4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IF(G4502="Male",VLOOKUP(H4502,'Shoe size conversion table'!$B$6:$D$22,2),VLOOKUP(H4502,'Shoe size conversion table'!$J$6:$L$22,2))</f>
        <v>41</v>
      </c>
      <c r="J4502" s="12" t="n">
        <f aca="false">IF(G4502="Male",VLOOKUP(H4502,'Shoe size conversion table'!$B$6:$D$22,3),VLOOKUP(H4502,'Shoe size conversion table'!$J$6:$L$22,3))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MONTH(C4502:C19469)</f>
        <v>6</v>
      </c>
      <c r="O4502" s="8" t="n">
        <f aca="false">K4502*(1-L4502)</f>
        <v>179</v>
      </c>
    </row>
    <row r="4503" customFormat="false" ht="11.4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IF(G4503="Male",VLOOKUP(H4503,'Shoe size conversion table'!$B$6:$D$22,2),VLOOKUP(H4503,'Shoe size conversion table'!$J$6:$L$22,2))</f>
        <v>38</v>
      </c>
      <c r="J4503" s="12" t="n">
        <f aca="false">IF(G4503="Male",VLOOKUP(H4503,'Shoe size conversion table'!$B$6:$D$22,3),VLOOKUP(H4503,'Shoe size conversion table'!$J$6:$L$22,3))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MONTH(C4503:C19470)</f>
        <v>6</v>
      </c>
      <c r="O4503" s="8" t="n">
        <f aca="false">K4503*(1-L4503)</f>
        <v>199</v>
      </c>
    </row>
    <row r="4504" customFormat="false" ht="11.4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IF(G4504="Male",VLOOKUP(H4504,'Shoe size conversion table'!$B$6:$D$22,2),VLOOKUP(H4504,'Shoe size conversion table'!$J$6:$L$22,2))</f>
        <v>42</v>
      </c>
      <c r="J4504" s="12" t="n">
        <f aca="false">IF(G4504="Male",VLOOKUP(H4504,'Shoe size conversion table'!$B$6:$D$22,3),VLOOKUP(H4504,'Shoe size conversion table'!$J$6:$L$22,3))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MONTH(C4504:C19471)</f>
        <v>6</v>
      </c>
      <c r="O4504" s="8" t="n">
        <f aca="false">K4504*(1-L4504)</f>
        <v>189</v>
      </c>
    </row>
    <row r="4505" customFormat="false" ht="11.4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IF(G4505="Male",VLOOKUP(H4505,'Shoe size conversion table'!$B$6:$D$22,2),VLOOKUP(H4505,'Shoe size conversion table'!$J$6:$L$22,2))</f>
        <v>44-45</v>
      </c>
      <c r="J4505" s="12" t="n">
        <f aca="false">IF(G4505="Male",VLOOKUP(H4505,'Shoe size conversion table'!$B$6:$D$22,3),VLOOKUP(H4505,'Shoe size conversion table'!$J$6:$L$22,3))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MONTH(C4505:C19472)</f>
        <v>6</v>
      </c>
      <c r="O4505" s="8" t="n">
        <f aca="false">K4505*(1-L4505)</f>
        <v>149</v>
      </c>
    </row>
    <row r="4506" customFormat="false" ht="11.4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IF(G4506="Male",VLOOKUP(H4506,'Shoe size conversion table'!$B$6:$D$22,2),VLOOKUP(H4506,'Shoe size conversion table'!$J$6:$L$22,2))</f>
        <v>42-43</v>
      </c>
      <c r="J4506" s="12" t="n">
        <f aca="false">IF(G4506="Male",VLOOKUP(H4506,'Shoe size conversion table'!$B$6:$D$22,3),VLOOKUP(H4506,'Shoe size conversion table'!$J$6:$L$22,3))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MONTH(C4506:C19473)</f>
        <v>6</v>
      </c>
      <c r="O4506" s="8" t="n">
        <f aca="false">K4506*(1-L4506)</f>
        <v>179</v>
      </c>
    </row>
    <row r="4507" customFormat="false" ht="11.4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IF(G4507="Male",VLOOKUP(H4507,'Shoe size conversion table'!$B$6:$D$22,2),VLOOKUP(H4507,'Shoe size conversion table'!$J$6:$L$22,2))</f>
        <v>38-39</v>
      </c>
      <c r="J4507" s="12" t="n">
        <f aca="false">IF(G4507="Male",VLOOKUP(H4507,'Shoe size conversion table'!$B$6:$D$22,3),VLOOKUP(H4507,'Shoe size conversion table'!$J$6:$L$22,3))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MONTH(C4507:C19474)</f>
        <v>6</v>
      </c>
      <c r="O4507" s="8" t="n">
        <f aca="false">K4507*(1-L4507)</f>
        <v>139</v>
      </c>
    </row>
    <row r="4508" customFormat="false" ht="11.4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IF(G4508="Male",VLOOKUP(H4508,'Shoe size conversion table'!$B$6:$D$22,2),VLOOKUP(H4508,'Shoe size conversion table'!$J$6:$L$22,2))</f>
        <v>38-39</v>
      </c>
      <c r="J4508" s="12" t="n">
        <f aca="false">IF(G4508="Male",VLOOKUP(H4508,'Shoe size conversion table'!$B$6:$D$22,3),VLOOKUP(H4508,'Shoe size conversion table'!$J$6:$L$22,3))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MONTH(C4508:C19475)</f>
        <v>6</v>
      </c>
      <c r="O4508" s="8" t="n">
        <f aca="false">K4508*(1-L4508)</f>
        <v>118.3</v>
      </c>
    </row>
    <row r="4509" customFormat="false" ht="11.4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IF(G4509="Male",VLOOKUP(H4509,'Shoe size conversion table'!$B$6:$D$22,2),VLOOKUP(H4509,'Shoe size conversion table'!$J$6:$L$22,2))</f>
        <v>41-42</v>
      </c>
      <c r="J4509" s="12" t="n">
        <f aca="false">IF(G4509="Male",VLOOKUP(H4509,'Shoe size conversion table'!$B$6:$D$22,3),VLOOKUP(H4509,'Shoe size conversion table'!$J$6:$L$22,3))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MONTH(C4509:C19476)</f>
        <v>6</v>
      </c>
      <c r="O4509" s="8" t="n">
        <f aca="false">K4509*(1-L4509)</f>
        <v>189</v>
      </c>
    </row>
    <row r="4510" customFormat="false" ht="11.4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IF(G4510="Male",VLOOKUP(H4510,'Shoe size conversion table'!$B$6:$D$22,2),VLOOKUP(H4510,'Shoe size conversion table'!$J$6:$L$22,2))</f>
        <v>42</v>
      </c>
      <c r="J4510" s="12" t="n">
        <f aca="false">IF(G4510="Male",VLOOKUP(H4510,'Shoe size conversion table'!$B$6:$D$22,3),VLOOKUP(H4510,'Shoe size conversion table'!$J$6:$L$22,3))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MONTH(C4510:C19477)</f>
        <v>6</v>
      </c>
      <c r="O4510" s="8" t="n">
        <f aca="false">K4510*(1-L4510)</f>
        <v>199</v>
      </c>
    </row>
    <row r="4511" customFormat="false" ht="11.4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IF(G4511="Male",VLOOKUP(H4511,'Shoe size conversion table'!$B$6:$D$22,2),VLOOKUP(H4511,'Shoe size conversion table'!$J$6:$L$22,2))</f>
        <v>39</v>
      </c>
      <c r="J4511" s="12" t="n">
        <f aca="false">IF(G4511="Male",VLOOKUP(H4511,'Shoe size conversion table'!$B$6:$D$22,3),VLOOKUP(H4511,'Shoe size conversion table'!$J$6:$L$22,3))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MONTH(C4511:C19478)</f>
        <v>6</v>
      </c>
      <c r="O4511" s="8" t="n">
        <f aca="false">K4511*(1-L4511)</f>
        <v>135.2</v>
      </c>
    </row>
    <row r="4512" customFormat="false" ht="11.4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IF(G4512="Male",VLOOKUP(H4512,'Shoe size conversion table'!$B$6:$D$22,2),VLOOKUP(H4512,'Shoe size conversion table'!$J$6:$L$22,2))</f>
        <v>42-43</v>
      </c>
      <c r="J4512" s="12" t="n">
        <f aca="false">IF(G4512="Male",VLOOKUP(H4512,'Shoe size conversion table'!$B$6:$D$22,3),VLOOKUP(H4512,'Shoe size conversion table'!$J$6:$L$22,3))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MONTH(C4512:C19479)</f>
        <v>6</v>
      </c>
      <c r="O4512" s="8" t="n">
        <f aca="false">K4512*(1-L4512)</f>
        <v>143.1</v>
      </c>
    </row>
    <row r="4513" customFormat="false" ht="11.4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IF(G4513="Male",VLOOKUP(H4513,'Shoe size conversion table'!$B$6:$D$22,2),VLOOKUP(H4513,'Shoe size conversion table'!$J$6:$L$22,2))</f>
        <v>39-40</v>
      </c>
      <c r="J4513" s="12" t="n">
        <f aca="false">IF(G4513="Male",VLOOKUP(H4513,'Shoe size conversion table'!$B$6:$D$22,3),VLOOKUP(H4513,'Shoe size conversion table'!$J$6:$L$22,3))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MONTH(C4513:C19480)</f>
        <v>6</v>
      </c>
      <c r="O4513" s="8" t="n">
        <f aca="false">K4513*(1-L4513)</f>
        <v>159</v>
      </c>
    </row>
    <row r="4514" customFormat="false" ht="11.4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IF(G4514="Male",VLOOKUP(H4514,'Shoe size conversion table'!$B$6:$D$22,2),VLOOKUP(H4514,'Shoe size conversion table'!$J$6:$L$22,2))</f>
        <v>41</v>
      </c>
      <c r="J4514" s="12" t="n">
        <f aca="false">IF(G4514="Male",VLOOKUP(H4514,'Shoe size conversion table'!$B$6:$D$22,3),VLOOKUP(H4514,'Shoe size conversion table'!$J$6:$L$22,3))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MONTH(C4514:C19481)</f>
        <v>6</v>
      </c>
      <c r="O4514" s="8" t="n">
        <f aca="false">K4514*(1-L4514)</f>
        <v>139</v>
      </c>
    </row>
    <row r="4515" customFormat="false" ht="11.4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IF(G4515="Male",VLOOKUP(H4515,'Shoe size conversion table'!$B$6:$D$22,2),VLOOKUP(H4515,'Shoe size conversion table'!$J$6:$L$22,2))</f>
        <v>41</v>
      </c>
      <c r="J4515" s="12" t="n">
        <f aca="false">IF(G4515="Male",VLOOKUP(H4515,'Shoe size conversion table'!$B$6:$D$22,3),VLOOKUP(H4515,'Shoe size conversion table'!$J$6:$L$22,3))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MONTH(C4515:C19482)</f>
        <v>6</v>
      </c>
      <c r="O4515" s="8" t="n">
        <f aca="false">K4515*(1-L4515)</f>
        <v>135.2</v>
      </c>
    </row>
    <row r="4516" customFormat="false" ht="11.4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IF(G4516="Male",VLOOKUP(H4516,'Shoe size conversion table'!$B$6:$D$22,2),VLOOKUP(H4516,'Shoe size conversion table'!$J$6:$L$22,2))</f>
        <v>42-43</v>
      </c>
      <c r="J4516" s="12" t="n">
        <f aca="false">IF(G4516="Male",VLOOKUP(H4516,'Shoe size conversion table'!$B$6:$D$22,3),VLOOKUP(H4516,'Shoe size conversion table'!$J$6:$L$22,3))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MONTH(C4516:C19483)</f>
        <v>6</v>
      </c>
      <c r="O4516" s="8" t="n">
        <f aca="false">K4516*(1-L4516)</f>
        <v>159</v>
      </c>
    </row>
    <row r="4517" customFormat="false" ht="11.4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IF(G4517="Male",VLOOKUP(H4517,'Shoe size conversion table'!$B$6:$D$22,2),VLOOKUP(H4517,'Shoe size conversion table'!$J$6:$L$22,2))</f>
        <v>40</v>
      </c>
      <c r="J4517" s="12" t="n">
        <f aca="false">IF(G4517="Male",VLOOKUP(H4517,'Shoe size conversion table'!$B$6:$D$22,3),VLOOKUP(H4517,'Shoe size conversion table'!$J$6:$L$22,3))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MONTH(C4517:C19484)</f>
        <v>6</v>
      </c>
      <c r="O4517" s="8" t="n">
        <f aca="false">K4517*(1-L4517)</f>
        <v>169</v>
      </c>
    </row>
    <row r="4518" customFormat="false" ht="11.4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IF(G4518="Male",VLOOKUP(H4518,'Shoe size conversion table'!$B$6:$D$22,2),VLOOKUP(H4518,'Shoe size conversion table'!$J$6:$L$22,2))</f>
        <v>38</v>
      </c>
      <c r="J4518" s="12" t="n">
        <f aca="false">IF(G4518="Male",VLOOKUP(H4518,'Shoe size conversion table'!$B$6:$D$22,3),VLOOKUP(H4518,'Shoe size conversion table'!$J$6:$L$22,3))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MONTH(C4518:C19485)</f>
        <v>6</v>
      </c>
      <c r="O4518" s="8" t="n">
        <f aca="false">K4518*(1-L4518)</f>
        <v>103.2</v>
      </c>
    </row>
    <row r="4519" customFormat="false" ht="11.4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IF(G4519="Male",VLOOKUP(H4519,'Shoe size conversion table'!$B$6:$D$22,2),VLOOKUP(H4519,'Shoe size conversion table'!$J$6:$L$22,2))</f>
        <v>44-45</v>
      </c>
      <c r="J4519" s="12" t="n">
        <f aca="false">IF(G4519="Male",VLOOKUP(H4519,'Shoe size conversion table'!$B$6:$D$22,3),VLOOKUP(H4519,'Shoe size conversion table'!$J$6:$L$22,3))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MONTH(C4519:C19486)</f>
        <v>6</v>
      </c>
      <c r="O4519" s="8" t="n">
        <f aca="false">K4519*(1-L4519)</f>
        <v>179</v>
      </c>
    </row>
    <row r="4520" customFormat="false" ht="11.4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IF(G4520="Male",VLOOKUP(H4520,'Shoe size conversion table'!$B$6:$D$22,2),VLOOKUP(H4520,'Shoe size conversion table'!$J$6:$L$22,2))</f>
        <v>37</v>
      </c>
      <c r="J4520" s="12" t="n">
        <f aca="false">IF(G4520="Male",VLOOKUP(H4520,'Shoe size conversion table'!$B$6:$D$22,3),VLOOKUP(H4520,'Shoe size conversion table'!$J$6:$L$22,3))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MONTH(C4520:C19487)</f>
        <v>6</v>
      </c>
      <c r="O4520" s="8" t="n">
        <f aca="false">K4520*(1-L4520)</f>
        <v>159</v>
      </c>
    </row>
    <row r="4521" customFormat="false" ht="11.4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IF(G4521="Male",VLOOKUP(H4521,'Shoe size conversion table'!$B$6:$D$22,2),VLOOKUP(H4521,'Shoe size conversion table'!$J$6:$L$22,2))</f>
        <v>42</v>
      </c>
      <c r="J4521" s="12" t="n">
        <f aca="false">IF(G4521="Male",VLOOKUP(H4521,'Shoe size conversion table'!$B$6:$D$22,3),VLOOKUP(H4521,'Shoe size conversion table'!$J$6:$L$22,3))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MONTH(C4521:C19488)</f>
        <v>6</v>
      </c>
      <c r="O4521" s="8" t="n">
        <f aca="false">K4521*(1-L4521)</f>
        <v>79.5</v>
      </c>
    </row>
    <row r="4522" customFormat="false" ht="11.4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IF(G4522="Male",VLOOKUP(H4522,'Shoe size conversion table'!$B$6:$D$22,2),VLOOKUP(H4522,'Shoe size conversion table'!$J$6:$L$22,2))</f>
        <v>43-44</v>
      </c>
      <c r="J4522" s="12" t="n">
        <f aca="false">IF(G4522="Male",VLOOKUP(H4522,'Shoe size conversion table'!$B$6:$D$22,3),VLOOKUP(H4522,'Shoe size conversion table'!$J$6:$L$22,3))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MONTH(C4522:C19489)</f>
        <v>6</v>
      </c>
      <c r="O4522" s="8" t="n">
        <f aca="false">K4522*(1-L4522)</f>
        <v>169</v>
      </c>
    </row>
    <row r="4523" customFormat="false" ht="11.4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IF(G4523="Male",VLOOKUP(H4523,'Shoe size conversion table'!$B$6:$D$22,2),VLOOKUP(H4523,'Shoe size conversion table'!$J$6:$L$22,2))</f>
        <v>42</v>
      </c>
      <c r="J4523" s="12" t="n">
        <f aca="false">IF(G4523="Male",VLOOKUP(H4523,'Shoe size conversion table'!$B$6:$D$22,3),VLOOKUP(H4523,'Shoe size conversion table'!$J$6:$L$22,3))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MONTH(C4523:C19490)</f>
        <v>6</v>
      </c>
      <c r="O4523" s="8" t="n">
        <f aca="false">K4523*(1-L4523)</f>
        <v>179.1</v>
      </c>
    </row>
    <row r="4524" customFormat="false" ht="11.4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IF(G4524="Male",VLOOKUP(H4524,'Shoe size conversion table'!$B$6:$D$22,2),VLOOKUP(H4524,'Shoe size conversion table'!$J$6:$L$22,2))</f>
        <v>40-41</v>
      </c>
      <c r="J4524" s="12" t="n">
        <f aca="false">IF(G4524="Male",VLOOKUP(H4524,'Shoe size conversion table'!$B$6:$D$22,3),VLOOKUP(H4524,'Shoe size conversion table'!$J$6:$L$22,3))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MONTH(C4524:C19491)</f>
        <v>6</v>
      </c>
      <c r="O4524" s="8" t="n">
        <f aca="false">K4524*(1-L4524)</f>
        <v>189</v>
      </c>
    </row>
    <row r="4525" customFormat="false" ht="11.4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IF(G4525="Male",VLOOKUP(H4525,'Shoe size conversion table'!$B$6:$D$22,2),VLOOKUP(H4525,'Shoe size conversion table'!$J$6:$L$22,2))</f>
        <v>38-39</v>
      </c>
      <c r="J4525" s="12" t="n">
        <f aca="false">IF(G4525="Male",VLOOKUP(H4525,'Shoe size conversion table'!$B$6:$D$22,3),VLOOKUP(H4525,'Shoe size conversion table'!$J$6:$L$22,3))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MONTH(C4525:C19492)</f>
        <v>6</v>
      </c>
      <c r="O4525" s="8" t="n">
        <f aca="false">K4525*(1-L4525)</f>
        <v>139</v>
      </c>
    </row>
    <row r="4526" customFormat="false" ht="11.4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IF(G4526="Male",VLOOKUP(H4526,'Shoe size conversion table'!$B$6:$D$22,2),VLOOKUP(H4526,'Shoe size conversion table'!$J$6:$L$22,2))</f>
        <v>43</v>
      </c>
      <c r="J4526" s="12" t="n">
        <f aca="false">IF(G4526="Male",VLOOKUP(H4526,'Shoe size conversion table'!$B$6:$D$22,3),VLOOKUP(H4526,'Shoe size conversion table'!$J$6:$L$22,3))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MONTH(C4526:C19493)</f>
        <v>6</v>
      </c>
      <c r="O4526" s="8" t="n">
        <f aca="false">K4526*(1-L4526)</f>
        <v>159.2</v>
      </c>
    </row>
    <row r="4527" customFormat="false" ht="11.4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IF(G4527="Male",VLOOKUP(H4527,'Shoe size conversion table'!$B$6:$D$22,2),VLOOKUP(H4527,'Shoe size conversion table'!$J$6:$L$22,2))</f>
        <v>39</v>
      </c>
      <c r="J4527" s="12" t="n">
        <f aca="false">IF(G4527="Male",VLOOKUP(H4527,'Shoe size conversion table'!$B$6:$D$22,3),VLOOKUP(H4527,'Shoe size conversion table'!$J$6:$L$22,3))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MONTH(C4527:C19494)</f>
        <v>6</v>
      </c>
      <c r="O4527" s="8" t="n">
        <f aca="false">K4527*(1-L4527)</f>
        <v>199</v>
      </c>
    </row>
    <row r="4528" customFormat="false" ht="11.4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IF(G4528="Male",VLOOKUP(H4528,'Shoe size conversion table'!$B$6:$D$22,2),VLOOKUP(H4528,'Shoe size conversion table'!$J$6:$L$22,2))</f>
        <v>38-39</v>
      </c>
      <c r="J4528" s="12" t="n">
        <f aca="false">IF(G4528="Male",VLOOKUP(H4528,'Shoe size conversion table'!$B$6:$D$22,3),VLOOKUP(H4528,'Shoe size conversion table'!$J$6:$L$22,3))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MONTH(C4528:C19495)</f>
        <v>6</v>
      </c>
      <c r="O4528" s="8" t="n">
        <f aca="false">K4528*(1-L4528)</f>
        <v>139</v>
      </c>
    </row>
    <row r="4529" customFormat="false" ht="11.4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IF(G4529="Male",VLOOKUP(H4529,'Shoe size conversion table'!$B$6:$D$22,2),VLOOKUP(H4529,'Shoe size conversion table'!$J$6:$L$22,2))</f>
        <v>39-40</v>
      </c>
      <c r="J4529" s="12" t="n">
        <f aca="false">IF(G4529="Male",VLOOKUP(H4529,'Shoe size conversion table'!$B$6:$D$22,3),VLOOKUP(H4529,'Shoe size conversion table'!$J$6:$L$22,3))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MONTH(C4529:C19496)</f>
        <v>6</v>
      </c>
      <c r="O4529" s="8" t="n">
        <f aca="false">K4529*(1-L4529)</f>
        <v>169</v>
      </c>
    </row>
    <row r="4530" customFormat="false" ht="11.4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IF(G4530="Male",VLOOKUP(H4530,'Shoe size conversion table'!$B$6:$D$22,2),VLOOKUP(H4530,'Shoe size conversion table'!$J$6:$L$22,2))</f>
        <v>42-43</v>
      </c>
      <c r="J4530" s="12" t="n">
        <f aca="false">IF(G4530="Male",VLOOKUP(H4530,'Shoe size conversion table'!$B$6:$D$22,3),VLOOKUP(H4530,'Shoe size conversion table'!$J$6:$L$22,3))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MONTH(C4530:C19497)</f>
        <v>6</v>
      </c>
      <c r="O4530" s="8" t="n">
        <f aca="false">K4530*(1-L4530)</f>
        <v>149</v>
      </c>
    </row>
    <row r="4531" customFormat="false" ht="11.4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IF(G4531="Male",VLOOKUP(H4531,'Shoe size conversion table'!$B$6:$D$22,2),VLOOKUP(H4531,'Shoe size conversion table'!$J$6:$L$22,2))</f>
        <v>45</v>
      </c>
      <c r="J4531" s="12" t="n">
        <f aca="false">IF(G4531="Male",VLOOKUP(H4531,'Shoe size conversion table'!$B$6:$D$22,3),VLOOKUP(H4531,'Shoe size conversion table'!$J$6:$L$22,3))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MONTH(C4531:C19498)</f>
        <v>6</v>
      </c>
      <c r="O4531" s="8" t="n">
        <f aca="false">K4531*(1-L4531)</f>
        <v>169</v>
      </c>
    </row>
    <row r="4532" customFormat="false" ht="11.4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IF(G4532="Male",VLOOKUP(H4532,'Shoe size conversion table'!$B$6:$D$22,2),VLOOKUP(H4532,'Shoe size conversion table'!$J$6:$L$22,2))</f>
        <v>37</v>
      </c>
      <c r="J4532" s="12" t="n">
        <f aca="false">IF(G4532="Male",VLOOKUP(H4532,'Shoe size conversion table'!$B$6:$D$22,3),VLOOKUP(H4532,'Shoe size conversion table'!$J$6:$L$22,3))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MONTH(C4532:C19499)</f>
        <v>6</v>
      </c>
      <c r="O4532" s="8" t="n">
        <f aca="false">K4532*(1-L4532)</f>
        <v>64.5</v>
      </c>
    </row>
    <row r="4533" customFormat="false" ht="11.4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IF(G4533="Male",VLOOKUP(H4533,'Shoe size conversion table'!$B$6:$D$22,2),VLOOKUP(H4533,'Shoe size conversion table'!$J$6:$L$22,2))</f>
        <v>42-43</v>
      </c>
      <c r="J4533" s="12" t="n">
        <f aca="false">IF(G4533="Male",VLOOKUP(H4533,'Shoe size conversion table'!$B$6:$D$22,3),VLOOKUP(H4533,'Shoe size conversion table'!$J$6:$L$22,3))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MONTH(C4533:C19500)</f>
        <v>6</v>
      </c>
      <c r="O4533" s="8" t="n">
        <f aca="false">K4533*(1-L4533)</f>
        <v>143.2</v>
      </c>
    </row>
    <row r="4534" customFormat="false" ht="11.4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IF(G4534="Male",VLOOKUP(H4534,'Shoe size conversion table'!$B$6:$D$22,2),VLOOKUP(H4534,'Shoe size conversion table'!$J$6:$L$22,2))</f>
        <v>43-44</v>
      </c>
      <c r="J4534" s="12" t="n">
        <f aca="false">IF(G4534="Male",VLOOKUP(H4534,'Shoe size conversion table'!$B$6:$D$22,3),VLOOKUP(H4534,'Shoe size conversion table'!$J$6:$L$22,3))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MONTH(C4534:C19501)</f>
        <v>6</v>
      </c>
      <c r="O4534" s="8" t="n">
        <f aca="false">K4534*(1-L4534)</f>
        <v>199</v>
      </c>
    </row>
    <row r="4535" customFormat="false" ht="11.4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IF(G4535="Male",VLOOKUP(H4535,'Shoe size conversion table'!$B$6:$D$22,2),VLOOKUP(H4535,'Shoe size conversion table'!$J$6:$L$22,2))</f>
        <v>45</v>
      </c>
      <c r="J4535" s="12" t="n">
        <f aca="false">IF(G4535="Male",VLOOKUP(H4535,'Shoe size conversion table'!$B$6:$D$22,3),VLOOKUP(H4535,'Shoe size conversion table'!$J$6:$L$22,3))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MONTH(C4535:C19502)</f>
        <v>6</v>
      </c>
      <c r="O4535" s="8" t="n">
        <f aca="false">K4535*(1-L4535)</f>
        <v>149</v>
      </c>
    </row>
    <row r="4536" customFormat="false" ht="11.4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IF(G4536="Male",VLOOKUP(H4536,'Shoe size conversion table'!$B$6:$D$22,2),VLOOKUP(H4536,'Shoe size conversion table'!$J$6:$L$22,2))</f>
        <v>43-44</v>
      </c>
      <c r="J4536" s="12" t="n">
        <f aca="false">IF(G4536="Male",VLOOKUP(H4536,'Shoe size conversion table'!$B$6:$D$22,3),VLOOKUP(H4536,'Shoe size conversion table'!$J$6:$L$22,3))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MONTH(C4536:C19503)</f>
        <v>6</v>
      </c>
      <c r="O4536" s="8" t="n">
        <f aca="false">K4536*(1-L4536)</f>
        <v>169</v>
      </c>
    </row>
    <row r="4537" customFormat="false" ht="11.4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IF(G4537="Male",VLOOKUP(H4537,'Shoe size conversion table'!$B$6:$D$22,2),VLOOKUP(H4537,'Shoe size conversion table'!$J$6:$L$22,2))</f>
        <v>43-44</v>
      </c>
      <c r="J4537" s="12" t="n">
        <f aca="false">IF(G4537="Male",VLOOKUP(H4537,'Shoe size conversion table'!$B$6:$D$22,3),VLOOKUP(H4537,'Shoe size conversion table'!$J$6:$L$22,3))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MONTH(C4537:C19504)</f>
        <v>6</v>
      </c>
      <c r="O4537" s="8" t="n">
        <f aca="false">K4537*(1-L4537)</f>
        <v>149</v>
      </c>
    </row>
    <row r="4538" customFormat="false" ht="11.4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IF(G4538="Male",VLOOKUP(H4538,'Shoe size conversion table'!$B$6:$D$22,2),VLOOKUP(H4538,'Shoe size conversion table'!$J$6:$L$22,2))</f>
        <v>42-43</v>
      </c>
      <c r="J4538" s="12" t="n">
        <f aca="false">IF(G4538="Male",VLOOKUP(H4538,'Shoe size conversion table'!$B$6:$D$22,3),VLOOKUP(H4538,'Shoe size conversion table'!$J$6:$L$22,3))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MONTH(C4538:C19505)</f>
        <v>6</v>
      </c>
      <c r="O4538" s="8" t="n">
        <f aca="false">K4538*(1-L4538)</f>
        <v>119.2</v>
      </c>
    </row>
    <row r="4539" customFormat="false" ht="11.4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IF(G4539="Male",VLOOKUP(H4539,'Shoe size conversion table'!$B$6:$D$22,2),VLOOKUP(H4539,'Shoe size conversion table'!$J$6:$L$22,2))</f>
        <v>41-42</v>
      </c>
      <c r="J4539" s="12" t="n">
        <f aca="false">IF(G4539="Male",VLOOKUP(H4539,'Shoe size conversion table'!$B$6:$D$22,3),VLOOKUP(H4539,'Shoe size conversion table'!$J$6:$L$22,3))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MONTH(C4539:C19506)</f>
        <v>6</v>
      </c>
      <c r="O4539" s="8" t="n">
        <f aca="false">K4539*(1-L4539)</f>
        <v>104.3</v>
      </c>
    </row>
    <row r="4540" customFormat="false" ht="11.4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IF(G4540="Male",VLOOKUP(H4540,'Shoe size conversion table'!$B$6:$D$22,2),VLOOKUP(H4540,'Shoe size conversion table'!$J$6:$L$22,2))</f>
        <v>43</v>
      </c>
      <c r="J4540" s="12" t="n">
        <f aca="false">IF(G4540="Male",VLOOKUP(H4540,'Shoe size conversion table'!$B$6:$D$22,3),VLOOKUP(H4540,'Shoe size conversion table'!$J$6:$L$22,3))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MONTH(C4540:C19507)</f>
        <v>6</v>
      </c>
      <c r="O4540" s="8" t="n">
        <f aca="false">K4540*(1-L4540)</f>
        <v>129</v>
      </c>
    </row>
    <row r="4541" customFormat="false" ht="11.4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IF(G4541="Male",VLOOKUP(H4541,'Shoe size conversion table'!$B$6:$D$22,2),VLOOKUP(H4541,'Shoe size conversion table'!$J$6:$L$22,2))</f>
        <v>45</v>
      </c>
      <c r="J4541" s="12" t="n">
        <f aca="false">IF(G4541="Male",VLOOKUP(H4541,'Shoe size conversion table'!$B$6:$D$22,3),VLOOKUP(H4541,'Shoe size conversion table'!$J$6:$L$22,3))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MONTH(C4541:C19508)</f>
        <v>6</v>
      </c>
      <c r="O4541" s="8" t="n">
        <f aca="false">K4541*(1-L4541)</f>
        <v>64.5</v>
      </c>
    </row>
    <row r="4542" customFormat="false" ht="11.4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IF(G4542="Male",VLOOKUP(H4542,'Shoe size conversion table'!$B$6:$D$22,2),VLOOKUP(H4542,'Shoe size conversion table'!$J$6:$L$22,2))</f>
        <v>39</v>
      </c>
      <c r="J4542" s="12" t="n">
        <f aca="false">IF(G4542="Male",VLOOKUP(H4542,'Shoe size conversion table'!$B$6:$D$22,3),VLOOKUP(H4542,'Shoe size conversion table'!$J$6:$L$22,3))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MONTH(C4542:C19509)</f>
        <v>6</v>
      </c>
      <c r="O4542" s="8" t="n">
        <f aca="false">K4542*(1-L4542)</f>
        <v>189</v>
      </c>
    </row>
    <row r="4543" customFormat="false" ht="11.4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IF(G4543="Male",VLOOKUP(H4543,'Shoe size conversion table'!$B$6:$D$22,2),VLOOKUP(H4543,'Shoe size conversion table'!$J$6:$L$22,2))</f>
        <v>42-43</v>
      </c>
      <c r="J4543" s="12" t="n">
        <f aca="false">IF(G4543="Male",VLOOKUP(H4543,'Shoe size conversion table'!$B$6:$D$22,3),VLOOKUP(H4543,'Shoe size conversion table'!$J$6:$L$22,3))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MONTH(C4543:C19510)</f>
        <v>6</v>
      </c>
      <c r="O4543" s="8" t="n">
        <f aca="false">K4543*(1-L4543)</f>
        <v>149</v>
      </c>
    </row>
    <row r="4544" customFormat="false" ht="11.4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IF(G4544="Male",VLOOKUP(H4544,'Shoe size conversion table'!$B$6:$D$22,2),VLOOKUP(H4544,'Shoe size conversion table'!$J$6:$L$22,2))</f>
        <v>42-43</v>
      </c>
      <c r="J4544" s="12" t="n">
        <f aca="false">IF(G4544="Male",VLOOKUP(H4544,'Shoe size conversion table'!$B$6:$D$22,3),VLOOKUP(H4544,'Shoe size conversion table'!$J$6:$L$22,3))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MONTH(C4544:C19511)</f>
        <v>6</v>
      </c>
      <c r="O4544" s="8" t="n">
        <f aca="false">K4544*(1-L4544)</f>
        <v>97.3</v>
      </c>
    </row>
    <row r="4545" customFormat="false" ht="11.4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IF(G4545="Male",VLOOKUP(H4545,'Shoe size conversion table'!$B$6:$D$22,2),VLOOKUP(H4545,'Shoe size conversion table'!$J$6:$L$22,2))</f>
        <v>43-44</v>
      </c>
      <c r="J4545" s="12" t="n">
        <f aca="false">IF(G4545="Male",VLOOKUP(H4545,'Shoe size conversion table'!$B$6:$D$22,3),VLOOKUP(H4545,'Shoe size conversion table'!$J$6:$L$22,3))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MONTH(C4545:C19512)</f>
        <v>6</v>
      </c>
      <c r="O4545" s="8" t="n">
        <f aca="false">K4545*(1-L4545)</f>
        <v>159</v>
      </c>
    </row>
    <row r="4546" customFormat="false" ht="11.4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IF(G4546="Male",VLOOKUP(H4546,'Shoe size conversion table'!$B$6:$D$22,2),VLOOKUP(H4546,'Shoe size conversion table'!$J$6:$L$22,2))</f>
        <v>38</v>
      </c>
      <c r="J4546" s="12" t="n">
        <f aca="false">IF(G4546="Male",VLOOKUP(H4546,'Shoe size conversion table'!$B$6:$D$22,3),VLOOKUP(H4546,'Shoe size conversion table'!$J$6:$L$22,3))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MONTH(C4546:C19513)</f>
        <v>6</v>
      </c>
      <c r="O4546" s="8" t="n">
        <f aca="false">K4546*(1-L4546)</f>
        <v>103.2</v>
      </c>
    </row>
    <row r="4547" customFormat="false" ht="11.4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IF(G4547="Male",VLOOKUP(H4547,'Shoe size conversion table'!$B$6:$D$22,2),VLOOKUP(H4547,'Shoe size conversion table'!$J$6:$L$22,2))</f>
        <v>39</v>
      </c>
      <c r="J4547" s="12" t="n">
        <f aca="false">IF(G4547="Male",VLOOKUP(H4547,'Shoe size conversion table'!$B$6:$D$22,3),VLOOKUP(H4547,'Shoe size conversion table'!$J$6:$L$22,3))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MONTH(C4547:C19514)</f>
        <v>6</v>
      </c>
      <c r="O4547" s="8" t="n">
        <f aca="false">K4547*(1-L4547)</f>
        <v>179.1</v>
      </c>
    </row>
    <row r="4548" customFormat="false" ht="11.4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IF(G4548="Male",VLOOKUP(H4548,'Shoe size conversion table'!$B$6:$D$22,2),VLOOKUP(H4548,'Shoe size conversion table'!$J$6:$L$22,2))</f>
        <v>40</v>
      </c>
      <c r="J4548" s="12" t="n">
        <f aca="false">IF(G4548="Male",VLOOKUP(H4548,'Shoe size conversion table'!$B$6:$D$22,3),VLOOKUP(H4548,'Shoe size conversion table'!$J$6:$L$22,3))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MONTH(C4548:C19515)</f>
        <v>6</v>
      </c>
      <c r="O4548" s="8" t="n">
        <f aca="false">K4548*(1-L4548)</f>
        <v>199</v>
      </c>
    </row>
    <row r="4549" customFormat="false" ht="11.4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IF(G4549="Male",VLOOKUP(H4549,'Shoe size conversion table'!$B$6:$D$22,2),VLOOKUP(H4549,'Shoe size conversion table'!$J$6:$L$22,2))</f>
        <v>45</v>
      </c>
      <c r="J4549" s="12" t="n">
        <f aca="false">IF(G4549="Male",VLOOKUP(H4549,'Shoe size conversion table'!$B$6:$D$22,3),VLOOKUP(H4549,'Shoe size conversion table'!$J$6:$L$22,3))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MONTH(C4549:C19516)</f>
        <v>6</v>
      </c>
      <c r="O4549" s="8" t="n">
        <f aca="false">K4549*(1-L4549)</f>
        <v>169</v>
      </c>
    </row>
    <row r="4550" customFormat="false" ht="11.4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IF(G4550="Male",VLOOKUP(H4550,'Shoe size conversion table'!$B$6:$D$22,2),VLOOKUP(H4550,'Shoe size conversion table'!$J$6:$L$22,2))</f>
        <v>42</v>
      </c>
      <c r="J4550" s="12" t="n">
        <f aca="false">IF(G4550="Male",VLOOKUP(H4550,'Shoe size conversion table'!$B$6:$D$22,3),VLOOKUP(H4550,'Shoe size conversion table'!$J$6:$L$22,3))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MONTH(C4550:C19517)</f>
        <v>6</v>
      </c>
      <c r="O4550" s="8" t="n">
        <f aca="false">K4550*(1-L4550)</f>
        <v>179</v>
      </c>
    </row>
    <row r="4551" customFormat="false" ht="11.4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IF(G4551="Male",VLOOKUP(H4551,'Shoe size conversion table'!$B$6:$D$22,2),VLOOKUP(H4551,'Shoe size conversion table'!$J$6:$L$22,2))</f>
        <v>37-38</v>
      </c>
      <c r="J4551" s="12" t="n">
        <f aca="false">IF(G4551="Male",VLOOKUP(H4551,'Shoe size conversion table'!$B$6:$D$22,3),VLOOKUP(H4551,'Shoe size conversion table'!$J$6:$L$22,3))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MONTH(C4551:C19518)</f>
        <v>6</v>
      </c>
      <c r="O4551" s="8" t="n">
        <f aca="false">K4551*(1-L4551)</f>
        <v>69.5</v>
      </c>
    </row>
    <row r="4552" customFormat="false" ht="11.4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IF(G4552="Male",VLOOKUP(H4552,'Shoe size conversion table'!$B$6:$D$22,2),VLOOKUP(H4552,'Shoe size conversion table'!$J$6:$L$22,2))</f>
        <v>42-43</v>
      </c>
      <c r="J4552" s="12" t="n">
        <f aca="false">IF(G4552="Male",VLOOKUP(H4552,'Shoe size conversion table'!$B$6:$D$22,3),VLOOKUP(H4552,'Shoe size conversion table'!$J$6:$L$22,3))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MONTH(C4552:C19519)</f>
        <v>6</v>
      </c>
      <c r="O4552" s="8" t="n">
        <f aca="false">K4552*(1-L4552)</f>
        <v>143.1</v>
      </c>
    </row>
    <row r="4553" customFormat="false" ht="11.4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IF(G4553="Male",VLOOKUP(H4553,'Shoe size conversion table'!$B$6:$D$22,2),VLOOKUP(H4553,'Shoe size conversion table'!$J$6:$L$22,2))</f>
        <v>46</v>
      </c>
      <c r="J4553" s="12" t="n">
        <f aca="false">IF(G4553="Male",VLOOKUP(H4553,'Shoe size conversion table'!$B$6:$D$22,3),VLOOKUP(H4553,'Shoe size conversion table'!$J$6:$L$22,3))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MONTH(C4553:C19520)</f>
        <v>6</v>
      </c>
      <c r="O4553" s="8" t="n">
        <f aca="false">K4553*(1-L4553)</f>
        <v>161.1</v>
      </c>
    </row>
    <row r="4554" customFormat="false" ht="11.4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IF(G4554="Male",VLOOKUP(H4554,'Shoe size conversion table'!$B$6:$D$22,2),VLOOKUP(H4554,'Shoe size conversion table'!$J$6:$L$22,2))</f>
        <v>39-40</v>
      </c>
      <c r="J4554" s="12" t="n">
        <f aca="false">IF(G4554="Male",VLOOKUP(H4554,'Shoe size conversion table'!$B$6:$D$22,3),VLOOKUP(H4554,'Shoe size conversion table'!$J$6:$L$22,3))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MONTH(C4554:C19521)</f>
        <v>6</v>
      </c>
      <c r="O4554" s="8" t="n">
        <f aca="false">K4554*(1-L4554)</f>
        <v>149</v>
      </c>
    </row>
    <row r="4555" customFormat="false" ht="11.4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IF(G4555="Male",VLOOKUP(H4555,'Shoe size conversion table'!$B$6:$D$22,2),VLOOKUP(H4555,'Shoe size conversion table'!$J$6:$L$22,2))</f>
        <v>43</v>
      </c>
      <c r="J4555" s="12" t="n">
        <f aca="false">IF(G4555="Male",VLOOKUP(H4555,'Shoe size conversion table'!$B$6:$D$22,3),VLOOKUP(H4555,'Shoe size conversion table'!$J$6:$L$22,3))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MONTH(C4555:C19522)</f>
        <v>6</v>
      </c>
      <c r="O4555" s="8" t="n">
        <f aca="false">K4555*(1-L4555)</f>
        <v>129</v>
      </c>
    </row>
    <row r="4556" customFormat="false" ht="11.4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IF(G4556="Male",VLOOKUP(H4556,'Shoe size conversion table'!$B$6:$D$22,2),VLOOKUP(H4556,'Shoe size conversion table'!$J$6:$L$22,2))</f>
        <v>38</v>
      </c>
      <c r="J4556" s="12" t="n">
        <f aca="false">IF(G4556="Male",VLOOKUP(H4556,'Shoe size conversion table'!$B$6:$D$22,3),VLOOKUP(H4556,'Shoe size conversion table'!$J$6:$L$22,3))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MONTH(C4556:C19523)</f>
        <v>6</v>
      </c>
      <c r="O4556" s="8" t="n">
        <f aca="false">K4556*(1-L4556)</f>
        <v>199</v>
      </c>
    </row>
    <row r="4557" customFormat="false" ht="11.4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IF(G4557="Male",VLOOKUP(H4557,'Shoe size conversion table'!$B$6:$D$22,2),VLOOKUP(H4557,'Shoe size conversion table'!$J$6:$L$22,2))</f>
        <v>39-40</v>
      </c>
      <c r="J4557" s="12" t="n">
        <f aca="false">IF(G4557="Male",VLOOKUP(H4557,'Shoe size conversion table'!$B$6:$D$22,3),VLOOKUP(H4557,'Shoe size conversion table'!$J$6:$L$22,3))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MONTH(C4557:C19524)</f>
        <v>6</v>
      </c>
      <c r="O4557" s="8" t="n">
        <f aca="false">K4557*(1-L4557)</f>
        <v>139</v>
      </c>
    </row>
    <row r="4558" customFormat="false" ht="11.4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IF(G4558="Male",VLOOKUP(H4558,'Shoe size conversion table'!$B$6:$D$22,2),VLOOKUP(H4558,'Shoe size conversion table'!$J$6:$L$22,2))</f>
        <v>41</v>
      </c>
      <c r="J4558" s="12" t="n">
        <f aca="false">IF(G4558="Male",VLOOKUP(H4558,'Shoe size conversion table'!$B$6:$D$22,3),VLOOKUP(H4558,'Shoe size conversion table'!$J$6:$L$22,3))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MONTH(C4558:C19525)</f>
        <v>6</v>
      </c>
      <c r="O4558" s="8" t="n">
        <f aca="false">K4558*(1-L4558)</f>
        <v>179</v>
      </c>
    </row>
    <row r="4559" customFormat="false" ht="11.4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IF(G4559="Male",VLOOKUP(H4559,'Shoe size conversion table'!$B$6:$D$22,2),VLOOKUP(H4559,'Shoe size conversion table'!$J$6:$L$22,2))</f>
        <v>38</v>
      </c>
      <c r="J4559" s="12" t="n">
        <f aca="false">IF(G4559="Male",VLOOKUP(H4559,'Shoe size conversion table'!$B$6:$D$22,3),VLOOKUP(H4559,'Shoe size conversion table'!$J$6:$L$22,3))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MONTH(C4559:C19526)</f>
        <v>6</v>
      </c>
      <c r="O4559" s="8" t="n">
        <f aca="false">K4559*(1-L4559)</f>
        <v>129</v>
      </c>
    </row>
    <row r="4560" customFormat="false" ht="11.4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IF(G4560="Male",VLOOKUP(H4560,'Shoe size conversion table'!$B$6:$D$22,2),VLOOKUP(H4560,'Shoe size conversion table'!$J$6:$L$22,2))</f>
        <v>42-43</v>
      </c>
      <c r="J4560" s="12" t="n">
        <f aca="false">IF(G4560="Male",VLOOKUP(H4560,'Shoe size conversion table'!$B$6:$D$22,3),VLOOKUP(H4560,'Shoe size conversion table'!$J$6:$L$22,3))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MONTH(C4560:C19527)</f>
        <v>6</v>
      </c>
      <c r="O4560" s="8" t="n">
        <f aca="false">K4560*(1-L4560)</f>
        <v>199</v>
      </c>
    </row>
    <row r="4561" customFormat="false" ht="11.4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IF(G4561="Male",VLOOKUP(H4561,'Shoe size conversion table'!$B$6:$D$22,2),VLOOKUP(H4561,'Shoe size conversion table'!$J$6:$L$22,2))</f>
        <v>40</v>
      </c>
      <c r="J4561" s="12" t="n">
        <f aca="false">IF(G4561="Male",VLOOKUP(H4561,'Shoe size conversion table'!$B$6:$D$22,3),VLOOKUP(H4561,'Shoe size conversion table'!$J$6:$L$22,3))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MONTH(C4561:C19528)</f>
        <v>6</v>
      </c>
      <c r="O4561" s="8" t="n">
        <f aca="false">K4561*(1-L4561)</f>
        <v>159</v>
      </c>
    </row>
    <row r="4562" customFormat="false" ht="11.4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IF(G4562="Male",VLOOKUP(H4562,'Shoe size conversion table'!$B$6:$D$22,2),VLOOKUP(H4562,'Shoe size conversion table'!$J$6:$L$22,2))</f>
        <v>41-42</v>
      </c>
      <c r="J4562" s="12" t="n">
        <f aca="false">IF(G4562="Male",VLOOKUP(H4562,'Shoe size conversion table'!$B$6:$D$22,3),VLOOKUP(H4562,'Shoe size conversion table'!$J$6:$L$22,3))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MONTH(C4562:C19529)</f>
        <v>6</v>
      </c>
      <c r="O4562" s="8" t="n">
        <f aca="false">K4562*(1-L4562)</f>
        <v>149</v>
      </c>
    </row>
    <row r="4563" customFormat="false" ht="11.4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IF(G4563="Male",VLOOKUP(H4563,'Shoe size conversion table'!$B$6:$D$22,2),VLOOKUP(H4563,'Shoe size conversion table'!$J$6:$L$22,2))</f>
        <v>42</v>
      </c>
      <c r="J4563" s="12" t="n">
        <f aca="false">IF(G4563="Male",VLOOKUP(H4563,'Shoe size conversion table'!$B$6:$D$22,3),VLOOKUP(H4563,'Shoe size conversion table'!$J$6:$L$22,3))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MONTH(C4563:C19530)</f>
        <v>6</v>
      </c>
      <c r="O4563" s="8" t="n">
        <f aca="false">K4563*(1-L4563)</f>
        <v>199</v>
      </c>
    </row>
    <row r="4564" customFormat="false" ht="11.4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IF(G4564="Male",VLOOKUP(H4564,'Shoe size conversion table'!$B$6:$D$22,2),VLOOKUP(H4564,'Shoe size conversion table'!$J$6:$L$22,2))</f>
        <v>39</v>
      </c>
      <c r="J4564" s="12" t="n">
        <f aca="false">IF(G4564="Male",VLOOKUP(H4564,'Shoe size conversion table'!$B$6:$D$22,3),VLOOKUP(H4564,'Shoe size conversion table'!$J$6:$L$22,3))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MONTH(C4564:C19531)</f>
        <v>6</v>
      </c>
      <c r="O4564" s="8" t="n">
        <f aca="false">K4564*(1-L4564)</f>
        <v>199</v>
      </c>
    </row>
    <row r="4565" customFormat="false" ht="11.4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IF(G4565="Male",VLOOKUP(H4565,'Shoe size conversion table'!$B$6:$D$22,2),VLOOKUP(H4565,'Shoe size conversion table'!$J$6:$L$22,2))</f>
        <v>42-43</v>
      </c>
      <c r="J4565" s="12" t="n">
        <f aca="false">IF(G4565="Male",VLOOKUP(H4565,'Shoe size conversion table'!$B$6:$D$22,3),VLOOKUP(H4565,'Shoe size conversion table'!$J$6:$L$22,3))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MONTH(C4565:C19532)</f>
        <v>6</v>
      </c>
      <c r="O4565" s="8" t="n">
        <f aca="false">K4565*(1-L4565)</f>
        <v>116.1</v>
      </c>
    </row>
    <row r="4566" customFormat="false" ht="11.4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IF(G4566="Male",VLOOKUP(H4566,'Shoe size conversion table'!$B$6:$D$22,2),VLOOKUP(H4566,'Shoe size conversion table'!$J$6:$L$22,2))</f>
        <v>42-43</v>
      </c>
      <c r="J4566" s="12" t="n">
        <f aca="false">IF(G4566="Male",VLOOKUP(H4566,'Shoe size conversion table'!$B$6:$D$22,3),VLOOKUP(H4566,'Shoe size conversion table'!$J$6:$L$22,3))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MONTH(C4566:C19533)</f>
        <v>6</v>
      </c>
      <c r="O4566" s="8" t="n">
        <f aca="false">K4566*(1-L4566)</f>
        <v>132.3</v>
      </c>
    </row>
    <row r="4567" customFormat="false" ht="11.4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IF(G4567="Male",VLOOKUP(H4567,'Shoe size conversion table'!$B$6:$D$22,2),VLOOKUP(H4567,'Shoe size conversion table'!$J$6:$L$22,2))</f>
        <v>42-43</v>
      </c>
      <c r="J4567" s="12" t="n">
        <f aca="false">IF(G4567="Male",VLOOKUP(H4567,'Shoe size conversion table'!$B$6:$D$22,3),VLOOKUP(H4567,'Shoe size conversion table'!$J$6:$L$22,3))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MONTH(C4567:C19534)</f>
        <v>6</v>
      </c>
      <c r="O4567" s="8" t="n">
        <f aca="false">K4567*(1-L4567)</f>
        <v>79.5</v>
      </c>
    </row>
    <row r="4568" customFormat="false" ht="11.4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IF(G4568="Male",VLOOKUP(H4568,'Shoe size conversion table'!$B$6:$D$22,2),VLOOKUP(H4568,'Shoe size conversion table'!$J$6:$L$22,2))</f>
        <v>43</v>
      </c>
      <c r="J4568" s="12" t="n">
        <f aca="false">IF(G4568="Male",VLOOKUP(H4568,'Shoe size conversion table'!$B$6:$D$22,3),VLOOKUP(H4568,'Shoe size conversion table'!$J$6:$L$22,3))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MONTH(C4568:C19535)</f>
        <v>6</v>
      </c>
      <c r="O4568" s="8" t="n">
        <f aca="false">K4568*(1-L4568)</f>
        <v>159</v>
      </c>
    </row>
    <row r="4569" customFormat="false" ht="11.4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IF(G4569="Male",VLOOKUP(H4569,'Shoe size conversion table'!$B$6:$D$22,2),VLOOKUP(H4569,'Shoe size conversion table'!$J$6:$L$22,2))</f>
        <v>43-44</v>
      </c>
      <c r="J4569" s="12" t="n">
        <f aca="false">IF(G4569="Male",VLOOKUP(H4569,'Shoe size conversion table'!$B$6:$D$22,3),VLOOKUP(H4569,'Shoe size conversion table'!$J$6:$L$22,3))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MONTH(C4569:C19536)</f>
        <v>6</v>
      </c>
      <c r="O4569" s="8" t="n">
        <f aca="false">K4569*(1-L4569)</f>
        <v>94.5</v>
      </c>
    </row>
    <row r="4570" customFormat="false" ht="11.4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IF(G4570="Male",VLOOKUP(H4570,'Shoe size conversion table'!$B$6:$D$22,2),VLOOKUP(H4570,'Shoe size conversion table'!$J$6:$L$22,2))</f>
        <v>44-45</v>
      </c>
      <c r="J4570" s="12" t="n">
        <f aca="false">IF(G4570="Male",VLOOKUP(H4570,'Shoe size conversion table'!$B$6:$D$22,3),VLOOKUP(H4570,'Shoe size conversion table'!$J$6:$L$22,3))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MONTH(C4570:C19537)</f>
        <v>6</v>
      </c>
      <c r="O4570" s="8" t="n">
        <f aca="false">K4570*(1-L4570)</f>
        <v>179</v>
      </c>
    </row>
    <row r="4571" customFormat="false" ht="11.4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IF(G4571="Male",VLOOKUP(H4571,'Shoe size conversion table'!$B$6:$D$22,2),VLOOKUP(H4571,'Shoe size conversion table'!$J$6:$L$22,2))</f>
        <v>43-44</v>
      </c>
      <c r="J4571" s="12" t="n">
        <f aca="false">IF(G4571="Male",VLOOKUP(H4571,'Shoe size conversion table'!$B$6:$D$22,3),VLOOKUP(H4571,'Shoe size conversion table'!$J$6:$L$22,3))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MONTH(C4571:C19538)</f>
        <v>6</v>
      </c>
      <c r="O4571" s="8" t="n">
        <f aca="false">K4571*(1-L4571)</f>
        <v>69.5</v>
      </c>
    </row>
    <row r="4572" customFormat="false" ht="11.4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IF(G4572="Male",VLOOKUP(H4572,'Shoe size conversion table'!$B$6:$D$22,2),VLOOKUP(H4572,'Shoe size conversion table'!$J$6:$L$22,2))</f>
        <v>38</v>
      </c>
      <c r="J4572" s="12" t="n">
        <f aca="false">IF(G4572="Male",VLOOKUP(H4572,'Shoe size conversion table'!$B$6:$D$22,3),VLOOKUP(H4572,'Shoe size conversion table'!$J$6:$L$22,3))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MONTH(C4572:C19539)</f>
        <v>6</v>
      </c>
      <c r="O4572" s="8" t="n">
        <f aca="false">K4572*(1-L4572)</f>
        <v>90.3</v>
      </c>
    </row>
    <row r="4573" customFormat="false" ht="11.4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IF(G4573="Male",VLOOKUP(H4573,'Shoe size conversion table'!$B$6:$D$22,2),VLOOKUP(H4573,'Shoe size conversion table'!$J$6:$L$22,2))</f>
        <v>37</v>
      </c>
      <c r="J4573" s="12" t="n">
        <f aca="false">IF(G4573="Male",VLOOKUP(H4573,'Shoe size conversion table'!$B$6:$D$22,3),VLOOKUP(H4573,'Shoe size conversion table'!$J$6:$L$22,3))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MONTH(C4573:C19540)</f>
        <v>6</v>
      </c>
      <c r="O4573" s="8" t="n">
        <f aca="false">K4573*(1-L4573)</f>
        <v>159</v>
      </c>
    </row>
    <row r="4574" customFormat="false" ht="11.4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IF(G4574="Male",VLOOKUP(H4574,'Shoe size conversion table'!$B$6:$D$22,2),VLOOKUP(H4574,'Shoe size conversion table'!$J$6:$L$22,2))</f>
        <v>41</v>
      </c>
      <c r="J4574" s="12" t="n">
        <f aca="false">IF(G4574="Male",VLOOKUP(H4574,'Shoe size conversion table'!$B$6:$D$22,3),VLOOKUP(H4574,'Shoe size conversion table'!$J$6:$L$22,3))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MONTH(C4574:C19541)</f>
        <v>6</v>
      </c>
      <c r="O4574" s="8" t="n">
        <f aca="false">K4574*(1-L4574)</f>
        <v>139</v>
      </c>
    </row>
    <row r="4575" customFormat="false" ht="11.4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IF(G4575="Male",VLOOKUP(H4575,'Shoe size conversion table'!$B$6:$D$22,2),VLOOKUP(H4575,'Shoe size conversion table'!$J$6:$L$22,2))</f>
        <v>39</v>
      </c>
      <c r="J4575" s="12" t="n">
        <f aca="false">IF(G4575="Male",VLOOKUP(H4575,'Shoe size conversion table'!$B$6:$D$22,3),VLOOKUP(H4575,'Shoe size conversion table'!$J$6:$L$22,3))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MONTH(C4575:C19542)</f>
        <v>6</v>
      </c>
      <c r="O4575" s="8" t="n">
        <f aca="false">K4575*(1-L4575)</f>
        <v>179</v>
      </c>
    </row>
    <row r="4576" customFormat="false" ht="11.4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IF(G4576="Male",VLOOKUP(H4576,'Shoe size conversion table'!$B$6:$D$22,2),VLOOKUP(H4576,'Shoe size conversion table'!$J$6:$L$22,2))</f>
        <v>38-39</v>
      </c>
      <c r="J4576" s="12" t="n">
        <f aca="false">IF(G4576="Male",VLOOKUP(H4576,'Shoe size conversion table'!$B$6:$D$22,3),VLOOKUP(H4576,'Shoe size conversion table'!$J$6:$L$22,3))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MONTH(C4576:C19543)</f>
        <v>6</v>
      </c>
      <c r="O4576" s="8" t="n">
        <f aca="false">K4576*(1-L4576)</f>
        <v>139</v>
      </c>
    </row>
    <row r="4577" customFormat="false" ht="11.4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IF(G4577="Male",VLOOKUP(H4577,'Shoe size conversion table'!$B$6:$D$22,2),VLOOKUP(H4577,'Shoe size conversion table'!$J$6:$L$22,2))</f>
        <v>40</v>
      </c>
      <c r="J4577" s="12" t="n">
        <f aca="false">IF(G4577="Male",VLOOKUP(H4577,'Shoe size conversion table'!$B$6:$D$22,3),VLOOKUP(H4577,'Shoe size conversion table'!$J$6:$L$22,3))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MONTH(C4577:C19544)</f>
        <v>6</v>
      </c>
      <c r="O4577" s="8" t="n">
        <f aca="false">K4577*(1-L4577)</f>
        <v>111.3</v>
      </c>
    </row>
    <row r="4578" customFormat="false" ht="11.4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IF(G4578="Male",VLOOKUP(H4578,'Shoe size conversion table'!$B$6:$D$22,2),VLOOKUP(H4578,'Shoe size conversion table'!$J$6:$L$22,2))</f>
        <v>37-38</v>
      </c>
      <c r="J4578" s="12" t="n">
        <f aca="false">IF(G4578="Male",VLOOKUP(H4578,'Shoe size conversion table'!$B$6:$D$22,3),VLOOKUP(H4578,'Shoe size conversion table'!$J$6:$L$22,3))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MONTH(C4578:C19545)</f>
        <v>6</v>
      </c>
      <c r="O4578" s="8" t="n">
        <f aca="false">K4578*(1-L4578)</f>
        <v>169</v>
      </c>
    </row>
    <row r="4579" customFormat="false" ht="11.4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IF(G4579="Male",VLOOKUP(H4579,'Shoe size conversion table'!$B$6:$D$22,2),VLOOKUP(H4579,'Shoe size conversion table'!$J$6:$L$22,2))</f>
        <v>40-41</v>
      </c>
      <c r="J4579" s="12" t="n">
        <f aca="false">IF(G4579="Male",VLOOKUP(H4579,'Shoe size conversion table'!$B$6:$D$22,3),VLOOKUP(H4579,'Shoe size conversion table'!$J$6:$L$22,3))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MONTH(C4579:C19546)</f>
        <v>6</v>
      </c>
      <c r="O4579" s="8" t="n">
        <f aca="false">K4579*(1-L4579)</f>
        <v>179</v>
      </c>
    </row>
    <row r="4580" customFormat="false" ht="11.4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IF(G4580="Male",VLOOKUP(H4580,'Shoe size conversion table'!$B$6:$D$22,2),VLOOKUP(H4580,'Shoe size conversion table'!$J$6:$L$22,2))</f>
        <v>44</v>
      </c>
      <c r="J4580" s="12" t="n">
        <f aca="false">IF(G4580="Male",VLOOKUP(H4580,'Shoe size conversion table'!$B$6:$D$22,3),VLOOKUP(H4580,'Shoe size conversion table'!$J$6:$L$22,3))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MONTH(C4580:C19547)</f>
        <v>6</v>
      </c>
      <c r="O4580" s="8" t="n">
        <f aca="false">K4580*(1-L4580)</f>
        <v>79.5</v>
      </c>
    </row>
    <row r="4581" customFormat="false" ht="11.4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IF(G4581="Male",VLOOKUP(H4581,'Shoe size conversion table'!$B$6:$D$22,2),VLOOKUP(H4581,'Shoe size conversion table'!$J$6:$L$22,2))</f>
        <v>38-39</v>
      </c>
      <c r="J4581" s="12" t="n">
        <f aca="false">IF(G4581="Male",VLOOKUP(H4581,'Shoe size conversion table'!$B$6:$D$22,3),VLOOKUP(H4581,'Shoe size conversion table'!$J$6:$L$22,3))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MONTH(C4581:C19548)</f>
        <v>6</v>
      </c>
      <c r="O4581" s="8" t="n">
        <f aca="false">K4581*(1-L4581)</f>
        <v>129</v>
      </c>
    </row>
    <row r="4582" customFormat="false" ht="11.4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IF(G4582="Male",VLOOKUP(H4582,'Shoe size conversion table'!$B$6:$D$22,2),VLOOKUP(H4582,'Shoe size conversion table'!$J$6:$L$22,2))</f>
        <v>38-39</v>
      </c>
      <c r="J4582" s="12" t="n">
        <f aca="false">IF(G4582="Male",VLOOKUP(H4582,'Shoe size conversion table'!$B$6:$D$22,3),VLOOKUP(H4582,'Shoe size conversion table'!$J$6:$L$22,3))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MONTH(C4582:C19549)</f>
        <v>6</v>
      </c>
      <c r="O4582" s="8" t="n">
        <f aca="false">K4582*(1-L4582)</f>
        <v>139</v>
      </c>
    </row>
    <row r="4583" customFormat="false" ht="11.4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IF(G4583="Male",VLOOKUP(H4583,'Shoe size conversion table'!$B$6:$D$22,2),VLOOKUP(H4583,'Shoe size conversion table'!$J$6:$L$22,2))</f>
        <v>39</v>
      </c>
      <c r="J4583" s="12" t="n">
        <f aca="false">IF(G4583="Male",VLOOKUP(H4583,'Shoe size conversion table'!$B$6:$D$22,3),VLOOKUP(H4583,'Shoe size conversion table'!$J$6:$L$22,3))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MONTH(C4583:C19550)</f>
        <v>6</v>
      </c>
      <c r="O4583" s="8" t="n">
        <f aca="false">K4583*(1-L4583)</f>
        <v>152.1</v>
      </c>
    </row>
    <row r="4584" customFormat="false" ht="11.4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IF(G4584="Male",VLOOKUP(H4584,'Shoe size conversion table'!$B$6:$D$22,2),VLOOKUP(H4584,'Shoe size conversion table'!$J$6:$L$22,2))</f>
        <v>42-43</v>
      </c>
      <c r="J4584" s="12" t="n">
        <f aca="false">IF(G4584="Male",VLOOKUP(H4584,'Shoe size conversion table'!$B$6:$D$22,3),VLOOKUP(H4584,'Shoe size conversion table'!$J$6:$L$22,3))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MONTH(C4584:C19551)</f>
        <v>6</v>
      </c>
      <c r="O4584" s="8" t="n">
        <f aca="false">K4584*(1-L4584)</f>
        <v>179</v>
      </c>
    </row>
    <row r="4585" customFormat="false" ht="11.4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IF(G4585="Male",VLOOKUP(H4585,'Shoe size conversion table'!$B$6:$D$22,2),VLOOKUP(H4585,'Shoe size conversion table'!$J$6:$L$22,2))</f>
        <v>37-38</v>
      </c>
      <c r="J4585" s="12" t="n">
        <f aca="false">IF(G4585="Male",VLOOKUP(H4585,'Shoe size conversion table'!$B$6:$D$22,3),VLOOKUP(H4585,'Shoe size conversion table'!$J$6:$L$22,3))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MONTH(C4585:C19552)</f>
        <v>6</v>
      </c>
      <c r="O4585" s="8" t="n">
        <f aca="false">K4585*(1-L4585)</f>
        <v>159</v>
      </c>
    </row>
    <row r="4586" customFormat="false" ht="11.4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IF(G4586="Male",VLOOKUP(H4586,'Shoe size conversion table'!$B$6:$D$22,2),VLOOKUP(H4586,'Shoe size conversion table'!$J$6:$L$22,2))</f>
        <v>43</v>
      </c>
      <c r="J4586" s="12" t="n">
        <f aca="false">IF(G4586="Male",VLOOKUP(H4586,'Shoe size conversion table'!$B$6:$D$22,3),VLOOKUP(H4586,'Shoe size conversion table'!$J$6:$L$22,3))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MONTH(C4586:C19553)</f>
        <v>6</v>
      </c>
      <c r="O4586" s="8" t="n">
        <f aca="false">K4586*(1-L4586)</f>
        <v>111.2</v>
      </c>
    </row>
    <row r="4587" customFormat="false" ht="11.4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IF(G4587="Male",VLOOKUP(H4587,'Shoe size conversion table'!$B$6:$D$22,2),VLOOKUP(H4587,'Shoe size conversion table'!$J$6:$L$22,2))</f>
        <v>42</v>
      </c>
      <c r="J4587" s="12" t="n">
        <f aca="false">IF(G4587="Male",VLOOKUP(H4587,'Shoe size conversion table'!$B$6:$D$22,3),VLOOKUP(H4587,'Shoe size conversion table'!$J$6:$L$22,3))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MONTH(C4587:C19554)</f>
        <v>6</v>
      </c>
      <c r="O4587" s="8" t="n">
        <f aca="false">K4587*(1-L4587)</f>
        <v>111.2</v>
      </c>
    </row>
    <row r="4588" customFormat="false" ht="11.4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IF(G4588="Male",VLOOKUP(H4588,'Shoe size conversion table'!$B$6:$D$22,2),VLOOKUP(H4588,'Shoe size conversion table'!$J$6:$L$22,2))</f>
        <v>42</v>
      </c>
      <c r="J4588" s="12" t="n">
        <f aca="false">IF(G4588="Male",VLOOKUP(H4588,'Shoe size conversion table'!$B$6:$D$22,3),VLOOKUP(H4588,'Shoe size conversion table'!$J$6:$L$22,3))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MONTH(C4588:C19555)</f>
        <v>6</v>
      </c>
      <c r="O4588" s="8" t="n">
        <f aca="false">K4588*(1-L4588)</f>
        <v>84.5</v>
      </c>
    </row>
    <row r="4589" customFormat="false" ht="11.4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IF(G4589="Male",VLOOKUP(H4589,'Shoe size conversion table'!$B$6:$D$22,2),VLOOKUP(H4589,'Shoe size conversion table'!$J$6:$L$22,2))</f>
        <v>42-43</v>
      </c>
      <c r="J4589" s="12" t="n">
        <f aca="false">IF(G4589="Male",VLOOKUP(H4589,'Shoe size conversion table'!$B$6:$D$22,3),VLOOKUP(H4589,'Shoe size conversion table'!$J$6:$L$22,3))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MONTH(C4589:C19556)</f>
        <v>6</v>
      </c>
      <c r="O4589" s="8" t="n">
        <f aca="false">K4589*(1-L4589)</f>
        <v>143.1</v>
      </c>
    </row>
    <row r="4590" customFormat="false" ht="11.4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IF(G4590="Male",VLOOKUP(H4590,'Shoe size conversion table'!$B$6:$D$22,2),VLOOKUP(H4590,'Shoe size conversion table'!$J$6:$L$22,2))</f>
        <v>43</v>
      </c>
      <c r="J4590" s="12" t="n">
        <f aca="false">IF(G4590="Male",VLOOKUP(H4590,'Shoe size conversion table'!$B$6:$D$22,3),VLOOKUP(H4590,'Shoe size conversion table'!$J$6:$L$22,3))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MONTH(C4590:C19557)</f>
        <v>6</v>
      </c>
      <c r="O4590" s="8" t="n">
        <f aca="false">K4590*(1-L4590)</f>
        <v>159</v>
      </c>
    </row>
    <row r="4591" customFormat="false" ht="11.4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IF(G4591="Male",VLOOKUP(H4591,'Shoe size conversion table'!$B$6:$D$22,2),VLOOKUP(H4591,'Shoe size conversion table'!$J$6:$L$22,2))</f>
        <v>38</v>
      </c>
      <c r="J4591" s="12" t="n">
        <f aca="false">IF(G4591="Male",VLOOKUP(H4591,'Shoe size conversion table'!$B$6:$D$22,3),VLOOKUP(H4591,'Shoe size conversion table'!$J$6:$L$22,3))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MONTH(C4591:C19558)</f>
        <v>6</v>
      </c>
      <c r="O4591" s="8" t="n">
        <f aca="false">K4591*(1-L4591)</f>
        <v>103.2</v>
      </c>
    </row>
    <row r="4592" customFormat="false" ht="11.4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IF(G4592="Male",VLOOKUP(H4592,'Shoe size conversion table'!$B$6:$D$22,2),VLOOKUP(H4592,'Shoe size conversion table'!$J$6:$L$22,2))</f>
        <v>39</v>
      </c>
      <c r="J4592" s="12" t="n">
        <f aca="false">IF(G4592="Male",VLOOKUP(H4592,'Shoe size conversion table'!$B$6:$D$22,3),VLOOKUP(H4592,'Shoe size conversion table'!$J$6:$L$22,3))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MONTH(C4592:C19559)</f>
        <v>6</v>
      </c>
      <c r="O4592" s="8" t="n">
        <f aca="false">K4592*(1-L4592)</f>
        <v>125.1</v>
      </c>
    </row>
    <row r="4593" customFormat="false" ht="11.4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IF(G4593="Male",VLOOKUP(H4593,'Shoe size conversion table'!$B$6:$D$22,2),VLOOKUP(H4593,'Shoe size conversion table'!$J$6:$L$22,2))</f>
        <v>46</v>
      </c>
      <c r="J4593" s="12" t="n">
        <f aca="false">IF(G4593="Male",VLOOKUP(H4593,'Shoe size conversion table'!$B$6:$D$22,3),VLOOKUP(H4593,'Shoe size conversion table'!$J$6:$L$22,3))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MONTH(C4593:C19560)</f>
        <v>6</v>
      </c>
      <c r="O4593" s="8" t="n">
        <f aca="false">K4593*(1-L4593)</f>
        <v>161.1</v>
      </c>
    </row>
    <row r="4594" customFormat="false" ht="11.4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IF(G4594="Male",VLOOKUP(H4594,'Shoe size conversion table'!$B$6:$D$22,2),VLOOKUP(H4594,'Shoe size conversion table'!$J$6:$L$22,2))</f>
        <v>39</v>
      </c>
      <c r="J4594" s="12" t="n">
        <f aca="false">IF(G4594="Male",VLOOKUP(H4594,'Shoe size conversion table'!$B$6:$D$22,3),VLOOKUP(H4594,'Shoe size conversion table'!$J$6:$L$22,3))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MONTH(C4594:C19561)</f>
        <v>6</v>
      </c>
      <c r="O4594" s="8" t="n">
        <f aca="false">K4594*(1-L4594)</f>
        <v>103.2</v>
      </c>
    </row>
    <row r="4595" customFormat="false" ht="11.4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IF(G4595="Male",VLOOKUP(H4595,'Shoe size conversion table'!$B$6:$D$22,2),VLOOKUP(H4595,'Shoe size conversion table'!$J$6:$L$22,2))</f>
        <v>39</v>
      </c>
      <c r="J4595" s="12" t="n">
        <f aca="false">IF(G4595="Male",VLOOKUP(H4595,'Shoe size conversion table'!$B$6:$D$22,3),VLOOKUP(H4595,'Shoe size conversion table'!$J$6:$L$22,3))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MONTH(C4595:C19562)</f>
        <v>6</v>
      </c>
      <c r="O4595" s="8" t="n">
        <f aca="false">K4595*(1-L4595)</f>
        <v>139</v>
      </c>
    </row>
    <row r="4596" customFormat="false" ht="11.4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IF(G4596="Male",VLOOKUP(H4596,'Shoe size conversion table'!$B$6:$D$22,2),VLOOKUP(H4596,'Shoe size conversion table'!$J$6:$L$22,2))</f>
        <v>41-42</v>
      </c>
      <c r="J4596" s="12" t="n">
        <f aca="false">IF(G4596="Male",VLOOKUP(H4596,'Shoe size conversion table'!$B$6:$D$22,3),VLOOKUP(H4596,'Shoe size conversion table'!$J$6:$L$22,3))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MONTH(C4596:C19563)</f>
        <v>6</v>
      </c>
      <c r="O4596" s="8" t="n">
        <f aca="false">K4596*(1-L4596)</f>
        <v>159</v>
      </c>
    </row>
    <row r="4597" customFormat="false" ht="11.4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IF(G4597="Male",VLOOKUP(H4597,'Shoe size conversion table'!$B$6:$D$22,2),VLOOKUP(H4597,'Shoe size conversion table'!$J$6:$L$22,2))</f>
        <v>39</v>
      </c>
      <c r="J4597" s="12" t="n">
        <f aca="false">IF(G4597="Male",VLOOKUP(H4597,'Shoe size conversion table'!$B$6:$D$22,3),VLOOKUP(H4597,'Shoe size conversion table'!$J$6:$L$22,3))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MONTH(C4597:C19564)</f>
        <v>6</v>
      </c>
      <c r="O4597" s="8" t="n">
        <f aca="false">K4597*(1-L4597)</f>
        <v>159.2</v>
      </c>
    </row>
    <row r="4598" customFormat="false" ht="11.4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IF(G4598="Male",VLOOKUP(H4598,'Shoe size conversion table'!$B$6:$D$22,2),VLOOKUP(H4598,'Shoe size conversion table'!$J$6:$L$22,2))</f>
        <v>41-42</v>
      </c>
      <c r="J4598" s="12" t="n">
        <f aca="false">IF(G4598="Male",VLOOKUP(H4598,'Shoe size conversion table'!$B$6:$D$22,3),VLOOKUP(H4598,'Shoe size conversion table'!$J$6:$L$22,3))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MONTH(C4598:C19565)</f>
        <v>6</v>
      </c>
      <c r="O4598" s="8" t="n">
        <f aca="false">K4598*(1-L4598)</f>
        <v>135.2</v>
      </c>
    </row>
    <row r="4599" customFormat="false" ht="11.4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IF(G4599="Male",VLOOKUP(H4599,'Shoe size conversion table'!$B$6:$D$22,2),VLOOKUP(H4599,'Shoe size conversion table'!$J$6:$L$22,2))</f>
        <v>42-43</v>
      </c>
      <c r="J4599" s="12" t="n">
        <f aca="false">IF(G4599="Male",VLOOKUP(H4599,'Shoe size conversion table'!$B$6:$D$22,3),VLOOKUP(H4599,'Shoe size conversion table'!$J$6:$L$22,3))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MONTH(C4599:C19566)</f>
        <v>6</v>
      </c>
      <c r="O4599" s="8" t="n">
        <f aca="false">K4599*(1-L4599)</f>
        <v>189</v>
      </c>
    </row>
    <row r="4600" customFormat="false" ht="11.4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IF(G4600="Male",VLOOKUP(H4600,'Shoe size conversion table'!$B$6:$D$22,2),VLOOKUP(H4600,'Shoe size conversion table'!$J$6:$L$22,2))</f>
        <v>42</v>
      </c>
      <c r="J4600" s="12" t="n">
        <f aca="false">IF(G4600="Male",VLOOKUP(H4600,'Shoe size conversion table'!$B$6:$D$22,3),VLOOKUP(H4600,'Shoe size conversion table'!$J$6:$L$22,3))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MONTH(C4600:C19567)</f>
        <v>6</v>
      </c>
      <c r="O4600" s="8" t="n">
        <f aca="false">K4600*(1-L4600)</f>
        <v>159.2</v>
      </c>
    </row>
    <row r="4601" customFormat="false" ht="11.4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IF(G4601="Male",VLOOKUP(H4601,'Shoe size conversion table'!$B$6:$D$22,2),VLOOKUP(H4601,'Shoe size conversion table'!$J$6:$L$22,2))</f>
        <v>39</v>
      </c>
      <c r="J4601" s="12" t="n">
        <f aca="false">IF(G4601="Male",VLOOKUP(H4601,'Shoe size conversion table'!$B$6:$D$22,3),VLOOKUP(H4601,'Shoe size conversion table'!$J$6:$L$22,3))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MONTH(C4601:C19568)</f>
        <v>6</v>
      </c>
      <c r="O4601" s="8" t="n">
        <f aca="false">K4601*(1-L4601)</f>
        <v>189</v>
      </c>
    </row>
    <row r="4602" customFormat="false" ht="11.4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IF(G4602="Male",VLOOKUP(H4602,'Shoe size conversion table'!$B$6:$D$22,2),VLOOKUP(H4602,'Shoe size conversion table'!$J$6:$L$22,2))</f>
        <v>35</v>
      </c>
      <c r="J4602" s="12" t="n">
        <f aca="false">IF(G4602="Male",VLOOKUP(H4602,'Shoe size conversion table'!$B$6:$D$22,3),VLOOKUP(H4602,'Shoe size conversion table'!$J$6:$L$22,3))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MONTH(C4602:C19569)</f>
        <v>6</v>
      </c>
      <c r="O4602" s="8" t="n">
        <f aca="false">K4602*(1-L4602)</f>
        <v>118.3</v>
      </c>
    </row>
    <row r="4603" customFormat="false" ht="11.4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IF(G4603="Male",VLOOKUP(H4603,'Shoe size conversion table'!$B$6:$D$22,2),VLOOKUP(H4603,'Shoe size conversion table'!$J$6:$L$22,2))</f>
        <v>42-43</v>
      </c>
      <c r="J4603" s="12" t="n">
        <f aca="false">IF(G4603="Male",VLOOKUP(H4603,'Shoe size conversion table'!$B$6:$D$22,3),VLOOKUP(H4603,'Shoe size conversion table'!$J$6:$L$22,3))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MONTH(C4603:C19570)</f>
        <v>6</v>
      </c>
      <c r="O4603" s="8" t="n">
        <f aca="false">K4603*(1-L4603)</f>
        <v>149</v>
      </c>
    </row>
    <row r="4604" customFormat="false" ht="11.4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IF(G4604="Male",VLOOKUP(H4604,'Shoe size conversion table'!$B$6:$D$22,2),VLOOKUP(H4604,'Shoe size conversion table'!$J$6:$L$22,2))</f>
        <v>45</v>
      </c>
      <c r="J4604" s="12" t="n">
        <f aca="false">IF(G4604="Male",VLOOKUP(H4604,'Shoe size conversion table'!$B$6:$D$22,3),VLOOKUP(H4604,'Shoe size conversion table'!$J$6:$L$22,3))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MONTH(C4604:C19571)</f>
        <v>6</v>
      </c>
      <c r="O4604" s="8" t="n">
        <f aca="false">K4604*(1-L4604)</f>
        <v>159</v>
      </c>
    </row>
    <row r="4605" customFormat="false" ht="11.4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IF(G4605="Male",VLOOKUP(H4605,'Shoe size conversion table'!$B$6:$D$22,2),VLOOKUP(H4605,'Shoe size conversion table'!$J$6:$L$22,2))</f>
        <v>42</v>
      </c>
      <c r="J4605" s="12" t="n">
        <f aca="false">IF(G4605="Male",VLOOKUP(H4605,'Shoe size conversion table'!$B$6:$D$22,3),VLOOKUP(H4605,'Shoe size conversion table'!$J$6:$L$22,3))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MONTH(C4605:C19572)</f>
        <v>6</v>
      </c>
      <c r="O4605" s="8" t="n">
        <f aca="false">K4605*(1-L4605)</f>
        <v>149</v>
      </c>
    </row>
    <row r="4606" customFormat="false" ht="11.4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IF(G4606="Male",VLOOKUP(H4606,'Shoe size conversion table'!$B$6:$D$22,2),VLOOKUP(H4606,'Shoe size conversion table'!$J$6:$L$22,2))</f>
        <v>43-44</v>
      </c>
      <c r="J4606" s="12" t="n">
        <f aca="false">IF(G4606="Male",VLOOKUP(H4606,'Shoe size conversion table'!$B$6:$D$22,3),VLOOKUP(H4606,'Shoe size conversion table'!$J$6:$L$22,3))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MONTH(C4606:C19573)</f>
        <v>6</v>
      </c>
      <c r="O4606" s="8" t="n">
        <f aca="false">K4606*(1-L4606)</f>
        <v>169</v>
      </c>
    </row>
    <row r="4607" customFormat="false" ht="11.4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IF(G4607="Male",VLOOKUP(H4607,'Shoe size conversion table'!$B$6:$D$22,2),VLOOKUP(H4607,'Shoe size conversion table'!$J$6:$L$22,2))</f>
        <v>41-42</v>
      </c>
      <c r="J4607" s="12" t="n">
        <f aca="false">IF(G4607="Male",VLOOKUP(H4607,'Shoe size conversion table'!$B$6:$D$22,3),VLOOKUP(H4607,'Shoe size conversion table'!$J$6:$L$22,3))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MONTH(C4607:C19574)</f>
        <v>6</v>
      </c>
      <c r="O4607" s="8" t="n">
        <f aca="false">K4607*(1-L4607)</f>
        <v>161.1</v>
      </c>
    </row>
    <row r="4608" customFormat="false" ht="11.4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IF(G4608="Male",VLOOKUP(H4608,'Shoe size conversion table'!$B$6:$D$22,2),VLOOKUP(H4608,'Shoe size conversion table'!$J$6:$L$22,2))</f>
        <v>35</v>
      </c>
      <c r="J4608" s="12" t="n">
        <f aca="false">IF(G4608="Male",VLOOKUP(H4608,'Shoe size conversion table'!$B$6:$D$22,3),VLOOKUP(H4608,'Shoe size conversion table'!$J$6:$L$22,3))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MONTH(C4608:C19575)</f>
        <v>6</v>
      </c>
      <c r="O4608" s="8" t="n">
        <f aca="false">K4608*(1-L4608)</f>
        <v>149</v>
      </c>
    </row>
    <row r="4609" customFormat="false" ht="11.4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IF(G4609="Male",VLOOKUP(H4609,'Shoe size conversion table'!$B$6:$D$22,2),VLOOKUP(H4609,'Shoe size conversion table'!$J$6:$L$22,2))</f>
        <v>43</v>
      </c>
      <c r="J4609" s="12" t="n">
        <f aca="false">IF(G4609="Male",VLOOKUP(H4609,'Shoe size conversion table'!$B$6:$D$22,3),VLOOKUP(H4609,'Shoe size conversion table'!$J$6:$L$22,3))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MONTH(C4609:C19576)</f>
        <v>6</v>
      </c>
      <c r="O4609" s="8" t="n">
        <f aca="false">K4609*(1-L4609)</f>
        <v>132.3</v>
      </c>
    </row>
    <row r="4610" customFormat="false" ht="11.4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IF(G4610="Male",VLOOKUP(H4610,'Shoe size conversion table'!$B$6:$D$22,2),VLOOKUP(H4610,'Shoe size conversion table'!$J$6:$L$22,2))</f>
        <v>42</v>
      </c>
      <c r="J4610" s="12" t="n">
        <f aca="false">IF(G4610="Male",VLOOKUP(H4610,'Shoe size conversion table'!$B$6:$D$22,3),VLOOKUP(H4610,'Shoe size conversion table'!$J$6:$L$22,3))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MONTH(C4610:C19577)</f>
        <v>6</v>
      </c>
      <c r="O4610" s="8" t="n">
        <f aca="false">K4610*(1-L4610)</f>
        <v>179</v>
      </c>
    </row>
    <row r="4611" customFormat="false" ht="11.4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IF(G4611="Male",VLOOKUP(H4611,'Shoe size conversion table'!$B$6:$D$22,2),VLOOKUP(H4611,'Shoe size conversion table'!$J$6:$L$22,2))</f>
        <v>38-39</v>
      </c>
      <c r="J4611" s="12" t="n">
        <f aca="false">IF(G4611="Male",VLOOKUP(H4611,'Shoe size conversion table'!$B$6:$D$22,3),VLOOKUP(H4611,'Shoe size conversion table'!$J$6:$L$22,3))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MONTH(C4611:C19578)</f>
        <v>6</v>
      </c>
      <c r="O4611" s="8" t="n">
        <f aca="false">K4611*(1-L4611)</f>
        <v>161.1</v>
      </c>
    </row>
    <row r="4612" customFormat="false" ht="11.4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IF(G4612="Male",VLOOKUP(H4612,'Shoe size conversion table'!$B$6:$D$22,2),VLOOKUP(H4612,'Shoe size conversion table'!$J$6:$L$22,2))</f>
        <v>44-45</v>
      </c>
      <c r="J4612" s="12" t="n">
        <f aca="false">IF(G4612="Male",VLOOKUP(H4612,'Shoe size conversion table'!$B$6:$D$22,3),VLOOKUP(H4612,'Shoe size conversion table'!$J$6:$L$22,3))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MONTH(C4612:C19579)</f>
        <v>6</v>
      </c>
      <c r="O4612" s="8" t="n">
        <f aca="false">K4612*(1-L4612)</f>
        <v>132.3</v>
      </c>
    </row>
    <row r="4613" customFormat="false" ht="11.4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IF(G4613="Male",VLOOKUP(H4613,'Shoe size conversion table'!$B$6:$D$22,2),VLOOKUP(H4613,'Shoe size conversion table'!$J$6:$L$22,2))</f>
        <v>38-39</v>
      </c>
      <c r="J4613" s="12" t="n">
        <f aca="false">IF(G4613="Male",VLOOKUP(H4613,'Shoe size conversion table'!$B$6:$D$22,3),VLOOKUP(H4613,'Shoe size conversion table'!$J$6:$L$22,3))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MONTH(C4613:C19580)</f>
        <v>6</v>
      </c>
      <c r="O4613" s="8" t="n">
        <f aca="false">K4613*(1-L4613)</f>
        <v>129</v>
      </c>
    </row>
    <row r="4614" customFormat="false" ht="11.4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IF(G4614="Male",VLOOKUP(H4614,'Shoe size conversion table'!$B$6:$D$22,2),VLOOKUP(H4614,'Shoe size conversion table'!$J$6:$L$22,2))</f>
        <v>37-38</v>
      </c>
      <c r="J4614" s="12" t="n">
        <f aca="false">IF(G4614="Male",VLOOKUP(H4614,'Shoe size conversion table'!$B$6:$D$22,3),VLOOKUP(H4614,'Shoe size conversion table'!$J$6:$L$22,3))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MONTH(C4614:C19581)</f>
        <v>6</v>
      </c>
      <c r="O4614" s="8" t="n">
        <f aca="false">K4614*(1-L4614)</f>
        <v>169</v>
      </c>
    </row>
    <row r="4615" customFormat="false" ht="11.4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IF(G4615="Male",VLOOKUP(H4615,'Shoe size conversion table'!$B$6:$D$22,2),VLOOKUP(H4615,'Shoe size conversion table'!$J$6:$L$22,2))</f>
        <v>39-40</v>
      </c>
      <c r="J4615" s="12" t="n">
        <f aca="false">IF(G4615="Male",VLOOKUP(H4615,'Shoe size conversion table'!$B$6:$D$22,3),VLOOKUP(H4615,'Shoe size conversion table'!$J$6:$L$22,3))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MONTH(C4615:C19582)</f>
        <v>6</v>
      </c>
      <c r="O4615" s="8" t="n">
        <f aca="false">K4615*(1-L4615)</f>
        <v>129</v>
      </c>
    </row>
    <row r="4616" customFormat="false" ht="11.4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IF(G4616="Male",VLOOKUP(H4616,'Shoe size conversion table'!$B$6:$D$22,2),VLOOKUP(H4616,'Shoe size conversion table'!$J$6:$L$22,2))</f>
        <v>42-43</v>
      </c>
      <c r="J4616" s="12" t="n">
        <f aca="false">IF(G4616="Male",VLOOKUP(H4616,'Shoe size conversion table'!$B$6:$D$22,3),VLOOKUP(H4616,'Shoe size conversion table'!$J$6:$L$22,3))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MONTH(C4616:C19583)</f>
        <v>6</v>
      </c>
      <c r="O4616" s="8" t="n">
        <f aca="false">K4616*(1-L4616)</f>
        <v>132.3</v>
      </c>
    </row>
    <row r="4617" customFormat="false" ht="11.4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IF(G4617="Male",VLOOKUP(H4617,'Shoe size conversion table'!$B$6:$D$22,2),VLOOKUP(H4617,'Shoe size conversion table'!$J$6:$L$22,2))</f>
        <v>38-39</v>
      </c>
      <c r="J4617" s="12" t="n">
        <f aca="false">IF(G4617="Male",VLOOKUP(H4617,'Shoe size conversion table'!$B$6:$D$22,3),VLOOKUP(H4617,'Shoe size conversion table'!$J$6:$L$22,3))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MONTH(C4617:C19584)</f>
        <v>6</v>
      </c>
      <c r="O4617" s="8" t="n">
        <f aca="false">K4617*(1-L4617)</f>
        <v>179.1</v>
      </c>
    </row>
    <row r="4618" customFormat="false" ht="11.4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IF(G4618="Male",VLOOKUP(H4618,'Shoe size conversion table'!$B$6:$D$22,2),VLOOKUP(H4618,'Shoe size conversion table'!$J$6:$L$22,2))</f>
        <v>42-43</v>
      </c>
      <c r="J4618" s="12" t="n">
        <f aca="false">IF(G4618="Male",VLOOKUP(H4618,'Shoe size conversion table'!$B$6:$D$22,3),VLOOKUP(H4618,'Shoe size conversion table'!$J$6:$L$22,3))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MONTH(C4618:C19585)</f>
        <v>6</v>
      </c>
      <c r="O4618" s="8" t="n">
        <f aca="false">K4618*(1-L4618)</f>
        <v>199</v>
      </c>
    </row>
    <row r="4619" customFormat="false" ht="11.4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IF(G4619="Male",VLOOKUP(H4619,'Shoe size conversion table'!$B$6:$D$22,2),VLOOKUP(H4619,'Shoe size conversion table'!$J$6:$L$22,2))</f>
        <v>42-43</v>
      </c>
      <c r="J4619" s="12" t="n">
        <f aca="false">IF(G4619="Male",VLOOKUP(H4619,'Shoe size conversion table'!$B$6:$D$22,3),VLOOKUP(H4619,'Shoe size conversion table'!$J$6:$L$22,3))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MONTH(C4619:C19586)</f>
        <v>6</v>
      </c>
      <c r="O4619" s="8" t="n">
        <f aca="false">K4619*(1-L4619)</f>
        <v>143.1</v>
      </c>
    </row>
    <row r="4620" customFormat="false" ht="11.4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IF(G4620="Male",VLOOKUP(H4620,'Shoe size conversion table'!$B$6:$D$22,2),VLOOKUP(H4620,'Shoe size conversion table'!$J$6:$L$22,2))</f>
        <v>45</v>
      </c>
      <c r="J4620" s="12" t="n">
        <f aca="false">IF(G4620="Male",VLOOKUP(H4620,'Shoe size conversion table'!$B$6:$D$22,3),VLOOKUP(H4620,'Shoe size conversion table'!$J$6:$L$22,3))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MONTH(C4620:C19587)</f>
        <v>6</v>
      </c>
      <c r="O4620" s="8" t="n">
        <f aca="false">K4620*(1-L4620)</f>
        <v>159</v>
      </c>
    </row>
    <row r="4621" customFormat="false" ht="11.4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IF(G4621="Male",VLOOKUP(H4621,'Shoe size conversion table'!$B$6:$D$22,2),VLOOKUP(H4621,'Shoe size conversion table'!$J$6:$L$22,2))</f>
        <v>43-44</v>
      </c>
      <c r="J4621" s="12" t="n">
        <f aca="false">IF(G4621="Male",VLOOKUP(H4621,'Shoe size conversion table'!$B$6:$D$22,3),VLOOKUP(H4621,'Shoe size conversion table'!$J$6:$L$22,3))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MONTH(C4621:C19588)</f>
        <v>6</v>
      </c>
      <c r="O4621" s="8" t="n">
        <f aca="false">K4621*(1-L4621)</f>
        <v>69.5</v>
      </c>
    </row>
    <row r="4622" customFormat="false" ht="11.4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IF(G4622="Male",VLOOKUP(H4622,'Shoe size conversion table'!$B$6:$D$22,2),VLOOKUP(H4622,'Shoe size conversion table'!$J$6:$L$22,2))</f>
        <v>37-38</v>
      </c>
      <c r="J4622" s="12" t="n">
        <f aca="false">IF(G4622="Male",VLOOKUP(H4622,'Shoe size conversion table'!$B$6:$D$22,3),VLOOKUP(H4622,'Shoe size conversion table'!$J$6:$L$22,3))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MONTH(C4622:C19589)</f>
        <v>6</v>
      </c>
      <c r="O4622" s="8" t="n">
        <f aca="false">K4622*(1-L4622)</f>
        <v>189</v>
      </c>
    </row>
    <row r="4623" customFormat="false" ht="11.4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IF(G4623="Male",VLOOKUP(H4623,'Shoe size conversion table'!$B$6:$D$22,2),VLOOKUP(H4623,'Shoe size conversion table'!$J$6:$L$22,2))</f>
        <v>38</v>
      </c>
      <c r="J4623" s="12" t="n">
        <f aca="false">IF(G4623="Male",VLOOKUP(H4623,'Shoe size conversion table'!$B$6:$D$22,3),VLOOKUP(H4623,'Shoe size conversion table'!$J$6:$L$22,3))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MONTH(C4623:C19590)</f>
        <v>6</v>
      </c>
      <c r="O4623" s="8" t="n">
        <f aca="false">K4623*(1-L4623)</f>
        <v>169</v>
      </c>
    </row>
    <row r="4624" customFormat="false" ht="11.4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IF(G4624="Male",VLOOKUP(H4624,'Shoe size conversion table'!$B$6:$D$22,2),VLOOKUP(H4624,'Shoe size conversion table'!$J$6:$L$22,2))</f>
        <v>38</v>
      </c>
      <c r="J4624" s="12" t="n">
        <f aca="false">IF(G4624="Male",VLOOKUP(H4624,'Shoe size conversion table'!$B$6:$D$22,3),VLOOKUP(H4624,'Shoe size conversion table'!$J$6:$L$22,3))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MONTH(C4624:C19591)</f>
        <v>6</v>
      </c>
      <c r="O4624" s="8" t="n">
        <f aca="false">K4624*(1-L4624)</f>
        <v>129</v>
      </c>
    </row>
    <row r="4625" customFormat="false" ht="11.4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IF(G4625="Male",VLOOKUP(H4625,'Shoe size conversion table'!$B$6:$D$22,2),VLOOKUP(H4625,'Shoe size conversion table'!$J$6:$L$22,2))</f>
        <v>39</v>
      </c>
      <c r="J4625" s="12" t="n">
        <f aca="false">IF(G4625="Male",VLOOKUP(H4625,'Shoe size conversion table'!$B$6:$D$22,3),VLOOKUP(H4625,'Shoe size conversion table'!$J$6:$L$22,3))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MONTH(C4625:C19592)</f>
        <v>6</v>
      </c>
      <c r="O4625" s="8" t="n">
        <f aca="false">K4625*(1-L4625)</f>
        <v>139</v>
      </c>
    </row>
    <row r="4626" customFormat="false" ht="11.4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IF(G4626="Male",VLOOKUP(H4626,'Shoe size conversion table'!$B$6:$D$22,2),VLOOKUP(H4626,'Shoe size conversion table'!$J$6:$L$22,2))</f>
        <v>35</v>
      </c>
      <c r="J4626" s="12" t="n">
        <f aca="false">IF(G4626="Male",VLOOKUP(H4626,'Shoe size conversion table'!$B$6:$D$22,3),VLOOKUP(H4626,'Shoe size conversion table'!$J$6:$L$22,3))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MONTH(C4626:C19593)</f>
        <v>6</v>
      </c>
      <c r="O4626" s="8" t="n">
        <f aca="false">K4626*(1-L4626)</f>
        <v>129</v>
      </c>
    </row>
    <row r="4627" customFormat="false" ht="11.4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IF(G4627="Male",VLOOKUP(H4627,'Shoe size conversion table'!$B$6:$D$22,2),VLOOKUP(H4627,'Shoe size conversion table'!$J$6:$L$22,2))</f>
        <v>41-42</v>
      </c>
      <c r="J4627" s="12" t="n">
        <f aca="false">IF(G4627="Male",VLOOKUP(H4627,'Shoe size conversion table'!$B$6:$D$22,3),VLOOKUP(H4627,'Shoe size conversion table'!$J$6:$L$22,3))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MONTH(C4627:C19594)</f>
        <v>6</v>
      </c>
      <c r="O4627" s="8" t="n">
        <f aca="false">K4627*(1-L4627)</f>
        <v>199</v>
      </c>
    </row>
    <row r="4628" customFormat="false" ht="11.4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IF(G4628="Male",VLOOKUP(H4628,'Shoe size conversion table'!$B$6:$D$22,2),VLOOKUP(H4628,'Shoe size conversion table'!$J$6:$L$22,2))</f>
        <v>39-40</v>
      </c>
      <c r="J4628" s="12" t="n">
        <f aca="false">IF(G4628="Male",VLOOKUP(H4628,'Shoe size conversion table'!$B$6:$D$22,3),VLOOKUP(H4628,'Shoe size conversion table'!$J$6:$L$22,3))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MONTH(C4628:C19595)</f>
        <v>6</v>
      </c>
      <c r="O4628" s="8" t="n">
        <f aca="false">K4628*(1-L4628)</f>
        <v>143.1</v>
      </c>
    </row>
    <row r="4629" customFormat="false" ht="11.4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IF(G4629="Male",VLOOKUP(H4629,'Shoe size conversion table'!$B$6:$D$22,2),VLOOKUP(H4629,'Shoe size conversion table'!$J$6:$L$22,2))</f>
        <v>38-39</v>
      </c>
      <c r="J4629" s="12" t="n">
        <f aca="false">IF(G4629="Male",VLOOKUP(H4629,'Shoe size conversion table'!$B$6:$D$22,3),VLOOKUP(H4629,'Shoe size conversion table'!$J$6:$L$22,3))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MONTH(C4629:C19596)</f>
        <v>6</v>
      </c>
      <c r="O4629" s="8" t="n">
        <f aca="false">K4629*(1-L4629)</f>
        <v>139</v>
      </c>
    </row>
    <row r="4630" customFormat="false" ht="11.4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IF(G4630="Male",VLOOKUP(H4630,'Shoe size conversion table'!$B$6:$D$22,2),VLOOKUP(H4630,'Shoe size conversion table'!$J$6:$L$22,2))</f>
        <v>42-43</v>
      </c>
      <c r="J4630" s="12" t="n">
        <f aca="false">IF(G4630="Male",VLOOKUP(H4630,'Shoe size conversion table'!$B$6:$D$22,3),VLOOKUP(H4630,'Shoe size conversion table'!$J$6:$L$22,3))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MONTH(C4630:C19597)</f>
        <v>6</v>
      </c>
      <c r="O4630" s="8" t="n">
        <f aca="false">K4630*(1-L4630)</f>
        <v>179</v>
      </c>
    </row>
    <row r="4631" customFormat="false" ht="11.4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IF(G4631="Male",VLOOKUP(H4631,'Shoe size conversion table'!$B$6:$D$22,2),VLOOKUP(H4631,'Shoe size conversion table'!$J$6:$L$22,2))</f>
        <v>42</v>
      </c>
      <c r="J4631" s="12" t="n">
        <f aca="false">IF(G4631="Male",VLOOKUP(H4631,'Shoe size conversion table'!$B$6:$D$22,3),VLOOKUP(H4631,'Shoe size conversion table'!$J$6:$L$22,3))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MONTH(C4631:C19598)</f>
        <v>6</v>
      </c>
      <c r="O4631" s="8" t="n">
        <f aca="false">K4631*(1-L4631)</f>
        <v>159</v>
      </c>
    </row>
    <row r="4632" customFormat="false" ht="11.4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IF(G4632="Male",VLOOKUP(H4632,'Shoe size conversion table'!$B$6:$D$22,2),VLOOKUP(H4632,'Shoe size conversion table'!$J$6:$L$22,2))</f>
        <v>43</v>
      </c>
      <c r="J4632" s="12" t="n">
        <f aca="false">IF(G4632="Male",VLOOKUP(H4632,'Shoe size conversion table'!$B$6:$D$22,3),VLOOKUP(H4632,'Shoe size conversion table'!$J$6:$L$22,3))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MONTH(C4632:C19599)</f>
        <v>6</v>
      </c>
      <c r="O4632" s="8" t="n">
        <f aca="false">K4632*(1-L4632)</f>
        <v>179.1</v>
      </c>
    </row>
    <row r="4633" customFormat="false" ht="11.4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IF(G4633="Male",VLOOKUP(H4633,'Shoe size conversion table'!$B$6:$D$22,2),VLOOKUP(H4633,'Shoe size conversion table'!$J$6:$L$22,2))</f>
        <v>42</v>
      </c>
      <c r="J4633" s="12" t="n">
        <f aca="false">IF(G4633="Male",VLOOKUP(H4633,'Shoe size conversion table'!$B$6:$D$22,3),VLOOKUP(H4633,'Shoe size conversion table'!$J$6:$L$22,3))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MONTH(C4633:C19600)</f>
        <v>6</v>
      </c>
      <c r="O4633" s="8" t="n">
        <f aca="false">K4633*(1-L4633)</f>
        <v>134.1</v>
      </c>
    </row>
    <row r="4634" customFormat="false" ht="11.4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IF(G4634="Male",VLOOKUP(H4634,'Shoe size conversion table'!$B$6:$D$22,2),VLOOKUP(H4634,'Shoe size conversion table'!$J$6:$L$22,2))</f>
        <v>42-43</v>
      </c>
      <c r="J4634" s="12" t="n">
        <f aca="false">IF(G4634="Male",VLOOKUP(H4634,'Shoe size conversion table'!$B$6:$D$22,3),VLOOKUP(H4634,'Shoe size conversion table'!$J$6:$L$22,3))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MONTH(C4634:C19601)</f>
        <v>6</v>
      </c>
      <c r="O4634" s="8" t="n">
        <f aca="false">K4634*(1-L4634)</f>
        <v>169</v>
      </c>
    </row>
    <row r="4635" customFormat="false" ht="11.4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IF(G4635="Male",VLOOKUP(H4635,'Shoe size conversion table'!$B$6:$D$22,2),VLOOKUP(H4635,'Shoe size conversion table'!$J$6:$L$22,2))</f>
        <v>42</v>
      </c>
      <c r="J4635" s="12" t="n">
        <f aca="false">IF(G4635="Male",VLOOKUP(H4635,'Shoe size conversion table'!$B$6:$D$22,3),VLOOKUP(H4635,'Shoe size conversion table'!$J$6:$L$22,3))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MONTH(C4635:C19602)</f>
        <v>6</v>
      </c>
      <c r="O4635" s="8" t="n">
        <f aca="false">K4635*(1-L4635)</f>
        <v>139</v>
      </c>
    </row>
    <row r="4636" customFormat="false" ht="11.4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IF(G4636="Male",VLOOKUP(H4636,'Shoe size conversion table'!$B$6:$D$22,2),VLOOKUP(H4636,'Shoe size conversion table'!$J$6:$L$22,2))</f>
        <v>41-42</v>
      </c>
      <c r="J4636" s="12" t="n">
        <f aca="false">IF(G4636="Male",VLOOKUP(H4636,'Shoe size conversion table'!$B$6:$D$22,3),VLOOKUP(H4636,'Shoe size conversion table'!$J$6:$L$22,3))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MONTH(C4636:C19603)</f>
        <v>6</v>
      </c>
      <c r="O4636" s="8" t="n">
        <f aca="false">K4636*(1-L4636)</f>
        <v>149</v>
      </c>
    </row>
    <row r="4637" customFormat="false" ht="11.4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IF(G4637="Male",VLOOKUP(H4637,'Shoe size conversion table'!$B$6:$D$22,2),VLOOKUP(H4637,'Shoe size conversion table'!$J$6:$L$22,2))</f>
        <v>42-43</v>
      </c>
      <c r="J4637" s="12" t="n">
        <f aca="false">IF(G4637="Male",VLOOKUP(H4637,'Shoe size conversion table'!$B$6:$D$22,3),VLOOKUP(H4637,'Shoe size conversion table'!$J$6:$L$22,3))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MONTH(C4637:C19604)</f>
        <v>6</v>
      </c>
      <c r="O4637" s="8" t="n">
        <f aca="false">K4637*(1-L4637)</f>
        <v>143.1</v>
      </c>
    </row>
    <row r="4638" customFormat="false" ht="11.4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IF(G4638="Male",VLOOKUP(H4638,'Shoe size conversion table'!$B$6:$D$22,2),VLOOKUP(H4638,'Shoe size conversion table'!$J$6:$L$22,2))</f>
        <v>42</v>
      </c>
      <c r="J4638" s="12" t="n">
        <f aca="false">IF(G4638="Male",VLOOKUP(H4638,'Shoe size conversion table'!$B$6:$D$22,3),VLOOKUP(H4638,'Shoe size conversion table'!$J$6:$L$22,3))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MONTH(C4638:C19605)</f>
        <v>6</v>
      </c>
      <c r="O4638" s="8" t="n">
        <f aca="false">K4638*(1-L4638)</f>
        <v>111.2</v>
      </c>
    </row>
    <row r="4639" customFormat="false" ht="11.4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IF(G4639="Male",VLOOKUP(H4639,'Shoe size conversion table'!$B$6:$D$22,2),VLOOKUP(H4639,'Shoe size conversion table'!$J$6:$L$22,2))</f>
        <v>40</v>
      </c>
      <c r="J4639" s="12" t="n">
        <f aca="false">IF(G4639="Male",VLOOKUP(H4639,'Shoe size conversion table'!$B$6:$D$22,3),VLOOKUP(H4639,'Shoe size conversion table'!$J$6:$L$22,3))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MONTH(C4639:C19606)</f>
        <v>6</v>
      </c>
      <c r="O4639" s="8" t="n">
        <f aca="false">K4639*(1-L4639)</f>
        <v>149</v>
      </c>
    </row>
    <row r="4640" customFormat="false" ht="11.4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IF(G4640="Male",VLOOKUP(H4640,'Shoe size conversion table'!$B$6:$D$22,2),VLOOKUP(H4640,'Shoe size conversion table'!$J$6:$L$22,2))</f>
        <v>42</v>
      </c>
      <c r="J4640" s="12" t="n">
        <f aca="false">IF(G4640="Male",VLOOKUP(H4640,'Shoe size conversion table'!$B$6:$D$22,3),VLOOKUP(H4640,'Shoe size conversion table'!$J$6:$L$22,3))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MONTH(C4640:C19607)</f>
        <v>6</v>
      </c>
      <c r="O4640" s="8" t="n">
        <f aca="false">K4640*(1-L4640)</f>
        <v>199</v>
      </c>
    </row>
    <row r="4641" customFormat="false" ht="11.4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IF(G4641="Male",VLOOKUP(H4641,'Shoe size conversion table'!$B$6:$D$22,2),VLOOKUP(H4641,'Shoe size conversion table'!$J$6:$L$22,2))</f>
        <v>39-40</v>
      </c>
      <c r="J4641" s="12" t="n">
        <f aca="false">IF(G4641="Male",VLOOKUP(H4641,'Shoe size conversion table'!$B$6:$D$22,3),VLOOKUP(H4641,'Shoe size conversion table'!$J$6:$L$22,3))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MONTH(C4641:C19608)</f>
        <v>6</v>
      </c>
      <c r="O4641" s="8" t="n">
        <f aca="false">K4641*(1-L4641)</f>
        <v>151.2</v>
      </c>
    </row>
    <row r="4642" customFormat="false" ht="11.4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IF(G4642="Male",VLOOKUP(H4642,'Shoe size conversion table'!$B$6:$D$22,2),VLOOKUP(H4642,'Shoe size conversion table'!$J$6:$L$22,2))</f>
        <v>41-42</v>
      </c>
      <c r="J4642" s="12" t="n">
        <f aca="false">IF(G4642="Male",VLOOKUP(H4642,'Shoe size conversion table'!$B$6:$D$22,3),VLOOKUP(H4642,'Shoe size conversion table'!$J$6:$L$22,3))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MONTH(C4642:C19609)</f>
        <v>6</v>
      </c>
      <c r="O4642" s="8" t="n">
        <f aca="false">K4642*(1-L4642)</f>
        <v>161.1</v>
      </c>
    </row>
    <row r="4643" customFormat="false" ht="11.4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IF(G4643="Male",VLOOKUP(H4643,'Shoe size conversion table'!$B$6:$D$22,2),VLOOKUP(H4643,'Shoe size conversion table'!$J$6:$L$22,2))</f>
        <v>42-43</v>
      </c>
      <c r="J4643" s="12" t="n">
        <f aca="false">IF(G4643="Male",VLOOKUP(H4643,'Shoe size conversion table'!$B$6:$D$22,3),VLOOKUP(H4643,'Shoe size conversion table'!$J$6:$L$22,3))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MONTH(C4643:C19610)</f>
        <v>6</v>
      </c>
      <c r="O4643" s="8" t="n">
        <f aca="false">K4643*(1-L4643)</f>
        <v>132.3</v>
      </c>
    </row>
    <row r="4644" customFormat="false" ht="11.4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IF(G4644="Male",VLOOKUP(H4644,'Shoe size conversion table'!$B$6:$D$22,2),VLOOKUP(H4644,'Shoe size conversion table'!$J$6:$L$22,2))</f>
        <v>41-42</v>
      </c>
      <c r="J4644" s="12" t="n">
        <f aca="false">IF(G4644="Male",VLOOKUP(H4644,'Shoe size conversion table'!$B$6:$D$22,3),VLOOKUP(H4644,'Shoe size conversion table'!$J$6:$L$22,3))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MONTH(C4644:C19611)</f>
        <v>6</v>
      </c>
      <c r="O4644" s="8" t="n">
        <f aca="false">K4644*(1-L4644)</f>
        <v>135.2</v>
      </c>
    </row>
    <row r="4645" customFormat="false" ht="11.4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IF(G4645="Male",VLOOKUP(H4645,'Shoe size conversion table'!$B$6:$D$22,2),VLOOKUP(H4645,'Shoe size conversion table'!$J$6:$L$22,2))</f>
        <v>42-43</v>
      </c>
      <c r="J4645" s="12" t="n">
        <f aca="false">IF(G4645="Male",VLOOKUP(H4645,'Shoe size conversion table'!$B$6:$D$22,3),VLOOKUP(H4645,'Shoe size conversion table'!$J$6:$L$22,3))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MONTH(C4645:C19612)</f>
        <v>6</v>
      </c>
      <c r="O4645" s="8" t="n">
        <f aca="false">K4645*(1-L4645)</f>
        <v>159</v>
      </c>
    </row>
    <row r="4646" customFormat="false" ht="11.4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IF(G4646="Male",VLOOKUP(H4646,'Shoe size conversion table'!$B$6:$D$22,2),VLOOKUP(H4646,'Shoe size conversion table'!$J$6:$L$22,2))</f>
        <v>48</v>
      </c>
      <c r="J4646" s="12" t="n">
        <f aca="false">IF(G4646="Male",VLOOKUP(H4646,'Shoe size conversion table'!$B$6:$D$22,3),VLOOKUP(H4646,'Shoe size conversion table'!$J$6:$L$22,3))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MONTH(C4646:C19613)</f>
        <v>6</v>
      </c>
      <c r="O4646" s="8" t="n">
        <f aca="false">K4646*(1-L4646)</f>
        <v>159</v>
      </c>
    </row>
    <row r="4647" customFormat="false" ht="11.4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IF(G4647="Male",VLOOKUP(H4647,'Shoe size conversion table'!$B$6:$D$22,2),VLOOKUP(H4647,'Shoe size conversion table'!$J$6:$L$22,2))</f>
        <v>39</v>
      </c>
      <c r="J4647" s="12" t="n">
        <f aca="false">IF(G4647="Male",VLOOKUP(H4647,'Shoe size conversion table'!$B$6:$D$22,3),VLOOKUP(H4647,'Shoe size conversion table'!$J$6:$L$22,3))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MONTH(C4647:C19614)</f>
        <v>6</v>
      </c>
      <c r="O4647" s="8" t="n">
        <f aca="false">K4647*(1-L4647)</f>
        <v>125.1</v>
      </c>
    </row>
    <row r="4648" customFormat="false" ht="11.4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IF(G4648="Male",VLOOKUP(H4648,'Shoe size conversion table'!$B$6:$D$22,2),VLOOKUP(H4648,'Shoe size conversion table'!$J$6:$L$22,2))</f>
        <v>44</v>
      </c>
      <c r="J4648" s="12" t="n">
        <f aca="false">IF(G4648="Male",VLOOKUP(H4648,'Shoe size conversion table'!$B$6:$D$22,3),VLOOKUP(H4648,'Shoe size conversion table'!$J$6:$L$22,3))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MONTH(C4648:C19615)</f>
        <v>6</v>
      </c>
      <c r="O4648" s="8" t="n">
        <f aca="false">K4648*(1-L4648)</f>
        <v>169</v>
      </c>
    </row>
    <row r="4649" customFormat="false" ht="11.4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IF(G4649="Male",VLOOKUP(H4649,'Shoe size conversion table'!$B$6:$D$22,2),VLOOKUP(H4649,'Shoe size conversion table'!$J$6:$L$22,2))</f>
        <v>43-44</v>
      </c>
      <c r="J4649" s="12" t="n">
        <f aca="false">IF(G4649="Male",VLOOKUP(H4649,'Shoe size conversion table'!$B$6:$D$22,3),VLOOKUP(H4649,'Shoe size conversion table'!$J$6:$L$22,3))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MONTH(C4649:C19616)</f>
        <v>6</v>
      </c>
      <c r="O4649" s="8" t="n">
        <f aca="false">K4649*(1-L4649)</f>
        <v>179</v>
      </c>
    </row>
    <row r="4650" customFormat="false" ht="11.4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IF(G4650="Male",VLOOKUP(H4650,'Shoe size conversion table'!$B$6:$D$22,2),VLOOKUP(H4650,'Shoe size conversion table'!$J$6:$L$22,2))</f>
        <v>41</v>
      </c>
      <c r="J4650" s="12" t="n">
        <f aca="false">IF(G4650="Male",VLOOKUP(H4650,'Shoe size conversion table'!$B$6:$D$22,3),VLOOKUP(H4650,'Shoe size conversion table'!$J$6:$L$22,3))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MONTH(C4650:C19617)</f>
        <v>6</v>
      </c>
      <c r="O4650" s="8" t="n">
        <f aca="false">K4650*(1-L4650)</f>
        <v>104.3</v>
      </c>
    </row>
    <row r="4651" customFormat="false" ht="11.4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IF(G4651="Male",VLOOKUP(H4651,'Shoe size conversion table'!$B$6:$D$22,2),VLOOKUP(H4651,'Shoe size conversion table'!$J$6:$L$22,2))</f>
        <v>38-39</v>
      </c>
      <c r="J4651" s="12" t="n">
        <f aca="false">IF(G4651="Male",VLOOKUP(H4651,'Shoe size conversion table'!$B$6:$D$22,3),VLOOKUP(H4651,'Shoe size conversion table'!$J$6:$L$22,3))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MONTH(C4651:C19618)</f>
        <v>6</v>
      </c>
      <c r="O4651" s="8" t="n">
        <f aca="false">K4651*(1-L4651)</f>
        <v>74.5</v>
      </c>
    </row>
    <row r="4652" customFormat="false" ht="11.4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IF(G4652="Male",VLOOKUP(H4652,'Shoe size conversion table'!$B$6:$D$22,2),VLOOKUP(H4652,'Shoe size conversion table'!$J$6:$L$22,2))</f>
        <v>39-40</v>
      </c>
      <c r="J4652" s="12" t="n">
        <f aca="false">IF(G4652="Male",VLOOKUP(H4652,'Shoe size conversion table'!$B$6:$D$22,3),VLOOKUP(H4652,'Shoe size conversion table'!$J$6:$L$22,3))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MONTH(C4652:C19619)</f>
        <v>6</v>
      </c>
      <c r="O4652" s="8" t="n">
        <f aca="false">K4652*(1-L4652)</f>
        <v>143.1</v>
      </c>
    </row>
    <row r="4653" customFormat="false" ht="11.4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IF(G4653="Male",VLOOKUP(H4653,'Shoe size conversion table'!$B$6:$D$22,2),VLOOKUP(H4653,'Shoe size conversion table'!$J$6:$L$22,2))</f>
        <v>38-39</v>
      </c>
      <c r="J4653" s="12" t="n">
        <f aca="false">IF(G4653="Male",VLOOKUP(H4653,'Shoe size conversion table'!$B$6:$D$22,3),VLOOKUP(H4653,'Shoe size conversion table'!$J$6:$L$22,3))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MONTH(C4653:C19620)</f>
        <v>6</v>
      </c>
      <c r="O4653" s="8" t="n">
        <f aca="false">K4653*(1-L4653)</f>
        <v>111.2</v>
      </c>
    </row>
    <row r="4654" customFormat="false" ht="11.4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IF(G4654="Male",VLOOKUP(H4654,'Shoe size conversion table'!$B$6:$D$22,2),VLOOKUP(H4654,'Shoe size conversion table'!$J$6:$L$22,2))</f>
        <v>38-39</v>
      </c>
      <c r="J4654" s="12" t="n">
        <f aca="false">IF(G4654="Male",VLOOKUP(H4654,'Shoe size conversion table'!$B$6:$D$22,3),VLOOKUP(H4654,'Shoe size conversion table'!$J$6:$L$22,3))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MONTH(C4654:C19621)</f>
        <v>6</v>
      </c>
      <c r="O4654" s="8" t="n">
        <f aca="false">K4654*(1-L4654)</f>
        <v>143.2</v>
      </c>
    </row>
    <row r="4655" customFormat="false" ht="11.4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IF(G4655="Male",VLOOKUP(H4655,'Shoe size conversion table'!$B$6:$D$22,2),VLOOKUP(H4655,'Shoe size conversion table'!$J$6:$L$22,2))</f>
        <v>40</v>
      </c>
      <c r="J4655" s="12" t="n">
        <f aca="false">IF(G4655="Male",VLOOKUP(H4655,'Shoe size conversion table'!$B$6:$D$22,3),VLOOKUP(H4655,'Shoe size conversion table'!$J$6:$L$22,3))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MONTH(C4655:C19622)</f>
        <v>6</v>
      </c>
      <c r="O4655" s="8" t="n">
        <f aca="false">K4655*(1-L4655)</f>
        <v>189</v>
      </c>
    </row>
    <row r="4656" customFormat="false" ht="11.4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IF(G4656="Male",VLOOKUP(H4656,'Shoe size conversion table'!$B$6:$D$22,2),VLOOKUP(H4656,'Shoe size conversion table'!$J$6:$L$22,2))</f>
        <v>38</v>
      </c>
      <c r="J4656" s="12" t="n">
        <f aca="false">IF(G4656="Male",VLOOKUP(H4656,'Shoe size conversion table'!$B$6:$D$22,3),VLOOKUP(H4656,'Shoe size conversion table'!$J$6:$L$22,3))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MONTH(C4656:C19623)</f>
        <v>6</v>
      </c>
      <c r="O4656" s="8" t="n">
        <f aca="false">K4656*(1-L4656)</f>
        <v>132.3</v>
      </c>
    </row>
    <row r="4657" customFormat="false" ht="11.4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IF(G4657="Male",VLOOKUP(H4657,'Shoe size conversion table'!$B$6:$D$22,2),VLOOKUP(H4657,'Shoe size conversion table'!$J$6:$L$22,2))</f>
        <v>41</v>
      </c>
      <c r="J4657" s="12" t="n">
        <f aca="false">IF(G4657="Male",VLOOKUP(H4657,'Shoe size conversion table'!$B$6:$D$22,3),VLOOKUP(H4657,'Shoe size conversion table'!$J$6:$L$22,3))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MONTH(C4657:C19624)</f>
        <v>6</v>
      </c>
      <c r="O4657" s="8" t="n">
        <f aca="false">K4657*(1-L4657)</f>
        <v>189</v>
      </c>
    </row>
    <row r="4658" customFormat="false" ht="11.4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IF(G4658="Male",VLOOKUP(H4658,'Shoe size conversion table'!$B$6:$D$22,2),VLOOKUP(H4658,'Shoe size conversion table'!$J$6:$L$22,2))</f>
        <v>43</v>
      </c>
      <c r="J4658" s="12" t="n">
        <f aca="false">IF(G4658="Male",VLOOKUP(H4658,'Shoe size conversion table'!$B$6:$D$22,3),VLOOKUP(H4658,'Shoe size conversion table'!$J$6:$L$22,3))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MONTH(C4658:C19625)</f>
        <v>6</v>
      </c>
      <c r="O4658" s="8" t="n">
        <f aca="false">K4658*(1-L4658)</f>
        <v>64.5</v>
      </c>
    </row>
    <row r="4659" customFormat="false" ht="11.4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IF(G4659="Male",VLOOKUP(H4659,'Shoe size conversion table'!$B$6:$D$22,2),VLOOKUP(H4659,'Shoe size conversion table'!$J$6:$L$22,2))</f>
        <v>39-40</v>
      </c>
      <c r="J4659" s="12" t="n">
        <f aca="false">IF(G4659="Male",VLOOKUP(H4659,'Shoe size conversion table'!$B$6:$D$22,3),VLOOKUP(H4659,'Shoe size conversion table'!$J$6:$L$22,3))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MONTH(C4659:C19626)</f>
        <v>6</v>
      </c>
      <c r="O4659" s="8" t="n">
        <f aca="false">K4659*(1-L4659)</f>
        <v>199</v>
      </c>
    </row>
    <row r="4660" customFormat="false" ht="11.4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IF(G4660="Male",VLOOKUP(H4660,'Shoe size conversion table'!$B$6:$D$22,2),VLOOKUP(H4660,'Shoe size conversion table'!$J$6:$L$22,2))</f>
        <v>42-43</v>
      </c>
      <c r="J4660" s="12" t="n">
        <f aca="false">IF(G4660="Male",VLOOKUP(H4660,'Shoe size conversion table'!$B$6:$D$22,3),VLOOKUP(H4660,'Shoe size conversion table'!$J$6:$L$22,3))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MONTH(C4660:C19627)</f>
        <v>6</v>
      </c>
      <c r="O4660" s="8" t="n">
        <f aca="false">K4660*(1-L4660)</f>
        <v>111.3</v>
      </c>
    </row>
    <row r="4661" customFormat="false" ht="11.4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IF(G4661="Male",VLOOKUP(H4661,'Shoe size conversion table'!$B$6:$D$22,2),VLOOKUP(H4661,'Shoe size conversion table'!$J$6:$L$22,2))</f>
        <v>42</v>
      </c>
      <c r="J4661" s="12" t="n">
        <f aca="false">IF(G4661="Male",VLOOKUP(H4661,'Shoe size conversion table'!$B$6:$D$22,3),VLOOKUP(H4661,'Shoe size conversion table'!$J$6:$L$22,3))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MONTH(C4661:C19628)</f>
        <v>6</v>
      </c>
      <c r="O4661" s="8" t="n">
        <f aca="false">K4661*(1-L4661)</f>
        <v>127.2</v>
      </c>
    </row>
    <row r="4662" customFormat="false" ht="11.4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IF(G4662="Male",VLOOKUP(H4662,'Shoe size conversion table'!$B$6:$D$22,2),VLOOKUP(H4662,'Shoe size conversion table'!$J$6:$L$22,2))</f>
        <v>41-42</v>
      </c>
      <c r="J4662" s="12" t="n">
        <f aca="false">IF(G4662="Male",VLOOKUP(H4662,'Shoe size conversion table'!$B$6:$D$22,3),VLOOKUP(H4662,'Shoe size conversion table'!$J$6:$L$22,3))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MONTH(C4662:C19629)</f>
        <v>6</v>
      </c>
      <c r="O4662" s="8" t="n">
        <f aca="false">K4662*(1-L4662)</f>
        <v>199</v>
      </c>
    </row>
    <row r="4663" customFormat="false" ht="11.4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IF(G4663="Male",VLOOKUP(H4663,'Shoe size conversion table'!$B$6:$D$22,2),VLOOKUP(H4663,'Shoe size conversion table'!$J$6:$L$22,2))</f>
        <v>42</v>
      </c>
      <c r="J4663" s="12" t="n">
        <f aca="false">IF(G4663="Male",VLOOKUP(H4663,'Shoe size conversion table'!$B$6:$D$22,3),VLOOKUP(H4663,'Shoe size conversion table'!$J$6:$L$22,3))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MONTH(C4663:C19630)</f>
        <v>6</v>
      </c>
      <c r="O4663" s="8" t="n">
        <f aca="false">K4663*(1-L4663)</f>
        <v>149</v>
      </c>
    </row>
    <row r="4664" customFormat="false" ht="11.4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IF(G4664="Male",VLOOKUP(H4664,'Shoe size conversion table'!$B$6:$D$22,2),VLOOKUP(H4664,'Shoe size conversion table'!$J$6:$L$22,2))</f>
        <v>38-39</v>
      </c>
      <c r="J4664" s="12" t="n">
        <f aca="false">IF(G4664="Male",VLOOKUP(H4664,'Shoe size conversion table'!$B$6:$D$22,3),VLOOKUP(H4664,'Shoe size conversion table'!$J$6:$L$22,3))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MONTH(C4664:C19631)</f>
        <v>6</v>
      </c>
      <c r="O4664" s="8" t="n">
        <f aca="false">K4664*(1-L4664)</f>
        <v>129</v>
      </c>
    </row>
    <row r="4665" customFormat="false" ht="11.4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IF(G4665="Male",VLOOKUP(H4665,'Shoe size conversion table'!$B$6:$D$22,2),VLOOKUP(H4665,'Shoe size conversion table'!$J$6:$L$22,2))</f>
        <v>41-42</v>
      </c>
      <c r="J4665" s="12" t="n">
        <f aca="false">IF(G4665="Male",VLOOKUP(H4665,'Shoe size conversion table'!$B$6:$D$22,3),VLOOKUP(H4665,'Shoe size conversion table'!$J$6:$L$22,3))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MONTH(C4665:C19632)</f>
        <v>6</v>
      </c>
      <c r="O4665" s="8" t="n">
        <f aca="false">K4665*(1-L4665)</f>
        <v>135.2</v>
      </c>
    </row>
    <row r="4666" customFormat="false" ht="11.4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IF(G4666="Male",VLOOKUP(H4666,'Shoe size conversion table'!$B$6:$D$22,2),VLOOKUP(H4666,'Shoe size conversion table'!$J$6:$L$22,2))</f>
        <v>38</v>
      </c>
      <c r="J4666" s="12" t="n">
        <f aca="false">IF(G4666="Male",VLOOKUP(H4666,'Shoe size conversion table'!$B$6:$D$22,3),VLOOKUP(H4666,'Shoe size conversion table'!$J$6:$L$22,3))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MONTH(C4666:C19633)</f>
        <v>6</v>
      </c>
      <c r="O4666" s="8" t="n">
        <f aca="false">K4666*(1-L4666)</f>
        <v>169</v>
      </c>
    </row>
    <row r="4667" customFormat="false" ht="11.4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IF(G4667="Male",VLOOKUP(H4667,'Shoe size conversion table'!$B$6:$D$22,2),VLOOKUP(H4667,'Shoe size conversion table'!$J$6:$L$22,2))</f>
        <v>41</v>
      </c>
      <c r="J4667" s="12" t="n">
        <f aca="false">IF(G4667="Male",VLOOKUP(H4667,'Shoe size conversion table'!$B$6:$D$22,3),VLOOKUP(H4667,'Shoe size conversion table'!$J$6:$L$22,3))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MONTH(C4667:C19634)</f>
        <v>6</v>
      </c>
      <c r="O4667" s="8" t="n">
        <f aca="false">K4667*(1-L4667)</f>
        <v>104.3</v>
      </c>
    </row>
    <row r="4668" customFormat="false" ht="11.4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IF(G4668="Male",VLOOKUP(H4668,'Shoe size conversion table'!$B$6:$D$22,2),VLOOKUP(H4668,'Shoe size conversion table'!$J$6:$L$22,2))</f>
        <v>43-44</v>
      </c>
      <c r="J4668" s="12" t="n">
        <f aca="false">IF(G4668="Male",VLOOKUP(H4668,'Shoe size conversion table'!$B$6:$D$22,3),VLOOKUP(H4668,'Shoe size conversion table'!$J$6:$L$22,3))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MONTH(C4668:C19635)</f>
        <v>6</v>
      </c>
      <c r="O4668" s="8" t="n">
        <f aca="false">K4668*(1-L4668)</f>
        <v>103.2</v>
      </c>
    </row>
    <row r="4669" customFormat="false" ht="11.4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IF(G4669="Male",VLOOKUP(H4669,'Shoe size conversion table'!$B$6:$D$22,2),VLOOKUP(H4669,'Shoe size conversion table'!$J$6:$L$22,2))</f>
        <v>40</v>
      </c>
      <c r="J4669" s="12" t="n">
        <f aca="false">IF(G4669="Male",VLOOKUP(H4669,'Shoe size conversion table'!$B$6:$D$22,3),VLOOKUP(H4669,'Shoe size conversion table'!$J$6:$L$22,3))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MONTH(C4669:C19636)</f>
        <v>6</v>
      </c>
      <c r="O4669" s="8" t="n">
        <f aca="false">K4669*(1-L4669)</f>
        <v>135.2</v>
      </c>
    </row>
    <row r="4670" customFormat="false" ht="11.4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IF(G4670="Male",VLOOKUP(H4670,'Shoe size conversion table'!$B$6:$D$22,2),VLOOKUP(H4670,'Shoe size conversion table'!$J$6:$L$22,2))</f>
        <v>43</v>
      </c>
      <c r="J4670" s="12" t="n">
        <f aca="false">IF(G4670="Male",VLOOKUP(H4670,'Shoe size conversion table'!$B$6:$D$22,3),VLOOKUP(H4670,'Shoe size conversion table'!$J$6:$L$22,3))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MONTH(C4670:C19637)</f>
        <v>6</v>
      </c>
      <c r="O4670" s="8" t="n">
        <f aca="false">K4670*(1-L4670)</f>
        <v>84.5</v>
      </c>
    </row>
    <row r="4671" customFormat="false" ht="11.4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IF(G4671="Male",VLOOKUP(H4671,'Shoe size conversion table'!$B$6:$D$22,2),VLOOKUP(H4671,'Shoe size conversion table'!$J$6:$L$22,2))</f>
        <v>38-39</v>
      </c>
      <c r="J4671" s="12" t="n">
        <f aca="false">IF(G4671="Male",VLOOKUP(H4671,'Shoe size conversion table'!$B$6:$D$22,3),VLOOKUP(H4671,'Shoe size conversion table'!$J$6:$L$22,3))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MONTH(C4671:C19638)</f>
        <v>6</v>
      </c>
      <c r="O4671" s="8" t="n">
        <f aca="false">K4671*(1-L4671)</f>
        <v>111.2</v>
      </c>
    </row>
    <row r="4672" customFormat="false" ht="11.4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IF(G4672="Male",VLOOKUP(H4672,'Shoe size conversion table'!$B$6:$D$22,2),VLOOKUP(H4672,'Shoe size conversion table'!$J$6:$L$22,2))</f>
        <v>46</v>
      </c>
      <c r="J4672" s="12" t="n">
        <f aca="false">IF(G4672="Male",VLOOKUP(H4672,'Shoe size conversion table'!$B$6:$D$22,3),VLOOKUP(H4672,'Shoe size conversion table'!$J$6:$L$22,3))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MONTH(C4672:C19639)</f>
        <v>6</v>
      </c>
      <c r="O4672" s="8" t="n">
        <f aca="false">K4672*(1-L4672)</f>
        <v>143.2</v>
      </c>
    </row>
    <row r="4673" customFormat="false" ht="11.4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IF(G4673="Male",VLOOKUP(H4673,'Shoe size conversion table'!$B$6:$D$22,2),VLOOKUP(H4673,'Shoe size conversion table'!$J$6:$L$22,2))</f>
        <v>40</v>
      </c>
      <c r="J4673" s="12" t="n">
        <f aca="false">IF(G4673="Male",VLOOKUP(H4673,'Shoe size conversion table'!$B$6:$D$22,3),VLOOKUP(H4673,'Shoe size conversion table'!$J$6:$L$22,3))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MONTH(C4673:C19640)</f>
        <v>6</v>
      </c>
      <c r="O4673" s="8" t="n">
        <f aca="false">K4673*(1-L4673)</f>
        <v>129</v>
      </c>
    </row>
    <row r="4674" customFormat="false" ht="11.4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IF(G4674="Male",VLOOKUP(H4674,'Shoe size conversion table'!$B$6:$D$22,2),VLOOKUP(H4674,'Shoe size conversion table'!$J$6:$L$22,2))</f>
        <v>42</v>
      </c>
      <c r="J4674" s="12" t="n">
        <f aca="false">IF(G4674="Male",VLOOKUP(H4674,'Shoe size conversion table'!$B$6:$D$22,3),VLOOKUP(H4674,'Shoe size conversion table'!$J$6:$L$22,3))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MONTH(C4674:C19641)</f>
        <v>6</v>
      </c>
      <c r="O4674" s="8" t="n">
        <f aca="false">K4674*(1-L4674)</f>
        <v>97.3</v>
      </c>
    </row>
    <row r="4675" customFormat="false" ht="11.4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IF(G4675="Male",VLOOKUP(H4675,'Shoe size conversion table'!$B$6:$D$22,2),VLOOKUP(H4675,'Shoe size conversion table'!$J$6:$L$22,2))</f>
        <v>42</v>
      </c>
      <c r="J4675" s="12" t="n">
        <f aca="false">IF(G4675="Male",VLOOKUP(H4675,'Shoe size conversion table'!$B$6:$D$22,3),VLOOKUP(H4675,'Shoe size conversion table'!$J$6:$L$22,3))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MONTH(C4675:C19642)</f>
        <v>6</v>
      </c>
      <c r="O4675" s="8" t="n">
        <f aca="false">K4675*(1-L4675)</f>
        <v>97.3</v>
      </c>
    </row>
    <row r="4676" customFormat="false" ht="11.4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IF(G4676="Male",VLOOKUP(H4676,'Shoe size conversion table'!$B$6:$D$22,2),VLOOKUP(H4676,'Shoe size conversion table'!$J$6:$L$22,2))</f>
        <v>42-43</v>
      </c>
      <c r="J4676" s="12" t="n">
        <f aca="false">IF(G4676="Male",VLOOKUP(H4676,'Shoe size conversion table'!$B$6:$D$22,3),VLOOKUP(H4676,'Shoe size conversion table'!$J$6:$L$22,3))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MONTH(C4676:C19643)</f>
        <v>6</v>
      </c>
      <c r="O4676" s="8" t="n">
        <f aca="false">K4676*(1-L4676)</f>
        <v>125.3</v>
      </c>
    </row>
    <row r="4677" customFormat="false" ht="11.4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IF(G4677="Male",VLOOKUP(H4677,'Shoe size conversion table'!$B$6:$D$22,2),VLOOKUP(H4677,'Shoe size conversion table'!$J$6:$L$22,2))</f>
        <v>42</v>
      </c>
      <c r="J4677" s="12" t="n">
        <f aca="false">IF(G4677="Male",VLOOKUP(H4677,'Shoe size conversion table'!$B$6:$D$22,3),VLOOKUP(H4677,'Shoe size conversion table'!$J$6:$L$22,3))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MONTH(C4677:C19644)</f>
        <v>6</v>
      </c>
      <c r="O4677" s="8" t="n">
        <f aca="false">K4677*(1-L4677)</f>
        <v>149</v>
      </c>
    </row>
    <row r="4678" customFormat="false" ht="11.4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IF(G4678="Male",VLOOKUP(H4678,'Shoe size conversion table'!$B$6:$D$22,2),VLOOKUP(H4678,'Shoe size conversion table'!$J$6:$L$22,2))</f>
        <v>42</v>
      </c>
      <c r="J4678" s="12" t="n">
        <f aca="false">IF(G4678="Male",VLOOKUP(H4678,'Shoe size conversion table'!$B$6:$D$22,3),VLOOKUP(H4678,'Shoe size conversion table'!$J$6:$L$22,3))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MONTH(C4678:C19645)</f>
        <v>6</v>
      </c>
      <c r="O4678" s="8" t="n">
        <f aca="false">K4678*(1-L4678)</f>
        <v>159</v>
      </c>
    </row>
    <row r="4679" customFormat="false" ht="11.4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IF(G4679="Male",VLOOKUP(H4679,'Shoe size conversion table'!$B$6:$D$22,2),VLOOKUP(H4679,'Shoe size conversion table'!$J$6:$L$22,2))</f>
        <v>41</v>
      </c>
      <c r="J4679" s="12" t="n">
        <f aca="false">IF(G4679="Male",VLOOKUP(H4679,'Shoe size conversion table'!$B$6:$D$22,3),VLOOKUP(H4679,'Shoe size conversion table'!$J$6:$L$22,3))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MONTH(C4679:C19646)</f>
        <v>6</v>
      </c>
      <c r="O4679" s="8" t="n">
        <f aca="false">K4679*(1-L4679)</f>
        <v>189</v>
      </c>
    </row>
    <row r="4680" customFormat="false" ht="11.4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IF(G4680="Male",VLOOKUP(H4680,'Shoe size conversion table'!$B$6:$D$22,2),VLOOKUP(H4680,'Shoe size conversion table'!$J$6:$L$22,2))</f>
        <v>38-39</v>
      </c>
      <c r="J4680" s="12" t="n">
        <f aca="false">IF(G4680="Male",VLOOKUP(H4680,'Shoe size conversion table'!$B$6:$D$22,3),VLOOKUP(H4680,'Shoe size conversion table'!$J$6:$L$22,3))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MONTH(C4680:C19647)</f>
        <v>6</v>
      </c>
      <c r="O4680" s="8" t="n">
        <f aca="false">K4680*(1-L4680)</f>
        <v>189</v>
      </c>
    </row>
    <row r="4681" customFormat="false" ht="11.4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IF(G4681="Male",VLOOKUP(H4681,'Shoe size conversion table'!$B$6:$D$22,2),VLOOKUP(H4681,'Shoe size conversion table'!$J$6:$L$22,2))</f>
        <v>43</v>
      </c>
      <c r="J4681" s="12" t="n">
        <f aca="false">IF(G4681="Male",VLOOKUP(H4681,'Shoe size conversion table'!$B$6:$D$22,3),VLOOKUP(H4681,'Shoe size conversion table'!$J$6:$L$22,3))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MONTH(C4681:C19648)</f>
        <v>6</v>
      </c>
      <c r="O4681" s="8" t="n">
        <f aca="false">K4681*(1-L4681)</f>
        <v>125.3</v>
      </c>
    </row>
    <row r="4682" customFormat="false" ht="11.4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IF(G4682="Male",VLOOKUP(H4682,'Shoe size conversion table'!$B$6:$D$22,2),VLOOKUP(H4682,'Shoe size conversion table'!$J$6:$L$22,2))</f>
        <v>37</v>
      </c>
      <c r="J4682" s="12" t="n">
        <f aca="false">IF(G4682="Male",VLOOKUP(H4682,'Shoe size conversion table'!$B$6:$D$22,3),VLOOKUP(H4682,'Shoe size conversion table'!$J$6:$L$22,3))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MONTH(C4682:C19649)</f>
        <v>6</v>
      </c>
      <c r="O4682" s="8" t="n">
        <f aca="false">K4682*(1-L4682)</f>
        <v>111.2</v>
      </c>
    </row>
    <row r="4683" customFormat="false" ht="11.4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IF(G4683="Male",VLOOKUP(H4683,'Shoe size conversion table'!$B$6:$D$22,2),VLOOKUP(H4683,'Shoe size conversion table'!$J$6:$L$22,2))</f>
        <v>41</v>
      </c>
      <c r="J4683" s="12" t="n">
        <f aca="false">IF(G4683="Male",VLOOKUP(H4683,'Shoe size conversion table'!$B$6:$D$22,3),VLOOKUP(H4683,'Shoe size conversion table'!$J$6:$L$22,3))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MONTH(C4683:C19650)</f>
        <v>6</v>
      </c>
      <c r="O4683" s="8" t="n">
        <f aca="false">K4683*(1-L4683)</f>
        <v>179</v>
      </c>
    </row>
    <row r="4684" customFormat="false" ht="11.4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IF(G4684="Male",VLOOKUP(H4684,'Shoe size conversion table'!$B$6:$D$22,2),VLOOKUP(H4684,'Shoe size conversion table'!$J$6:$L$22,2))</f>
        <v>42</v>
      </c>
      <c r="J4684" s="12" t="n">
        <f aca="false">IF(G4684="Male",VLOOKUP(H4684,'Shoe size conversion table'!$B$6:$D$22,3),VLOOKUP(H4684,'Shoe size conversion table'!$J$6:$L$22,3))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MONTH(C4684:C19651)</f>
        <v>6</v>
      </c>
      <c r="O4684" s="8" t="n">
        <f aca="false">K4684*(1-L4684)</f>
        <v>189</v>
      </c>
    </row>
    <row r="4685" customFormat="false" ht="11.4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IF(G4685="Male",VLOOKUP(H4685,'Shoe size conversion table'!$B$6:$D$22,2),VLOOKUP(H4685,'Shoe size conversion table'!$J$6:$L$22,2))</f>
        <v>42-43</v>
      </c>
      <c r="J4685" s="12" t="n">
        <f aca="false">IF(G4685="Male",VLOOKUP(H4685,'Shoe size conversion table'!$B$6:$D$22,3),VLOOKUP(H4685,'Shoe size conversion table'!$J$6:$L$22,3))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MONTH(C4685:C19652)</f>
        <v>6</v>
      </c>
      <c r="O4685" s="8" t="n">
        <f aca="false">K4685*(1-L4685)</f>
        <v>149</v>
      </c>
    </row>
    <row r="4686" customFormat="false" ht="11.4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IF(G4686="Male",VLOOKUP(H4686,'Shoe size conversion table'!$B$6:$D$22,2),VLOOKUP(H4686,'Shoe size conversion table'!$J$6:$L$22,2))</f>
        <v>39</v>
      </c>
      <c r="J4686" s="12" t="n">
        <f aca="false">IF(G4686="Male",VLOOKUP(H4686,'Shoe size conversion table'!$B$6:$D$22,3),VLOOKUP(H4686,'Shoe size conversion table'!$J$6:$L$22,3))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MONTH(C4686:C19653)</f>
        <v>6</v>
      </c>
      <c r="O4686" s="8" t="n">
        <f aca="false">K4686*(1-L4686)</f>
        <v>189</v>
      </c>
    </row>
    <row r="4687" customFormat="false" ht="11.4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IF(G4687="Male",VLOOKUP(H4687,'Shoe size conversion table'!$B$6:$D$22,2),VLOOKUP(H4687,'Shoe size conversion table'!$J$6:$L$22,2))</f>
        <v>40</v>
      </c>
      <c r="J4687" s="12" t="n">
        <f aca="false">IF(G4687="Male",VLOOKUP(H4687,'Shoe size conversion table'!$B$6:$D$22,3),VLOOKUP(H4687,'Shoe size conversion table'!$J$6:$L$22,3))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MONTH(C4687:C19654)</f>
        <v>6</v>
      </c>
      <c r="O4687" s="8" t="n">
        <f aca="false">K4687*(1-L4687)</f>
        <v>111.2</v>
      </c>
    </row>
    <row r="4688" customFormat="false" ht="11.4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IF(G4688="Male",VLOOKUP(H4688,'Shoe size conversion table'!$B$6:$D$22,2),VLOOKUP(H4688,'Shoe size conversion table'!$J$6:$L$22,2))</f>
        <v>42-43</v>
      </c>
      <c r="J4688" s="12" t="n">
        <f aca="false">IF(G4688="Male",VLOOKUP(H4688,'Shoe size conversion table'!$B$6:$D$22,3),VLOOKUP(H4688,'Shoe size conversion table'!$J$6:$L$22,3))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MONTH(C4688:C19655)</f>
        <v>6</v>
      </c>
      <c r="O4688" s="8" t="n">
        <f aca="false">K4688*(1-L4688)</f>
        <v>179</v>
      </c>
    </row>
    <row r="4689" customFormat="false" ht="11.4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IF(G4689="Male",VLOOKUP(H4689,'Shoe size conversion table'!$B$6:$D$22,2),VLOOKUP(H4689,'Shoe size conversion table'!$J$6:$L$22,2))</f>
        <v>40</v>
      </c>
      <c r="J4689" s="12" t="n">
        <f aca="false">IF(G4689="Male",VLOOKUP(H4689,'Shoe size conversion table'!$B$6:$D$22,3),VLOOKUP(H4689,'Shoe size conversion table'!$J$6:$L$22,3))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MONTH(C4689:C19656)</f>
        <v>6</v>
      </c>
      <c r="O4689" s="8" t="n">
        <f aca="false">K4689*(1-L4689)</f>
        <v>169</v>
      </c>
    </row>
    <row r="4690" customFormat="false" ht="11.4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IF(G4690="Male",VLOOKUP(H4690,'Shoe size conversion table'!$B$6:$D$22,2),VLOOKUP(H4690,'Shoe size conversion table'!$J$6:$L$22,2))</f>
        <v>38-39</v>
      </c>
      <c r="J4690" s="12" t="n">
        <f aca="false">IF(G4690="Male",VLOOKUP(H4690,'Shoe size conversion table'!$B$6:$D$22,3),VLOOKUP(H4690,'Shoe size conversion table'!$J$6:$L$22,3))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MONTH(C4690:C19657)</f>
        <v>6</v>
      </c>
      <c r="O4690" s="8" t="n">
        <f aca="false">K4690*(1-L4690)</f>
        <v>169</v>
      </c>
    </row>
    <row r="4691" customFormat="false" ht="11.4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IF(G4691="Male",VLOOKUP(H4691,'Shoe size conversion table'!$B$6:$D$22,2),VLOOKUP(H4691,'Shoe size conversion table'!$J$6:$L$22,2))</f>
        <v>42</v>
      </c>
      <c r="J4691" s="12" t="n">
        <f aca="false">IF(G4691="Male",VLOOKUP(H4691,'Shoe size conversion table'!$B$6:$D$22,3),VLOOKUP(H4691,'Shoe size conversion table'!$J$6:$L$22,3))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MONTH(C4691:C19658)</f>
        <v>6</v>
      </c>
      <c r="O4691" s="8" t="n">
        <f aca="false">K4691*(1-L4691)</f>
        <v>135.2</v>
      </c>
    </row>
    <row r="4692" customFormat="false" ht="11.4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IF(G4692="Male",VLOOKUP(H4692,'Shoe size conversion table'!$B$6:$D$22,2),VLOOKUP(H4692,'Shoe size conversion table'!$J$6:$L$22,2))</f>
        <v>43</v>
      </c>
      <c r="J4692" s="12" t="n">
        <f aca="false">IF(G4692="Male",VLOOKUP(H4692,'Shoe size conversion table'!$B$6:$D$22,3),VLOOKUP(H4692,'Shoe size conversion table'!$J$6:$L$22,3))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MONTH(C4692:C19659)</f>
        <v>6</v>
      </c>
      <c r="O4692" s="8" t="n">
        <f aca="false">K4692*(1-L4692)</f>
        <v>125.3</v>
      </c>
    </row>
    <row r="4693" customFormat="false" ht="11.4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IF(G4693="Male",VLOOKUP(H4693,'Shoe size conversion table'!$B$6:$D$22,2),VLOOKUP(H4693,'Shoe size conversion table'!$J$6:$L$22,2))</f>
        <v>41-42</v>
      </c>
      <c r="J4693" s="12" t="n">
        <f aca="false">IF(G4693="Male",VLOOKUP(H4693,'Shoe size conversion table'!$B$6:$D$22,3),VLOOKUP(H4693,'Shoe size conversion table'!$J$6:$L$22,3))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MONTH(C4693:C19660)</f>
        <v>6</v>
      </c>
      <c r="O4693" s="8" t="n">
        <f aca="false">K4693*(1-L4693)</f>
        <v>169</v>
      </c>
    </row>
    <row r="4694" customFormat="false" ht="11.4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IF(G4694="Male",VLOOKUP(H4694,'Shoe size conversion table'!$B$6:$D$22,2),VLOOKUP(H4694,'Shoe size conversion table'!$J$6:$L$22,2))</f>
        <v>42-43</v>
      </c>
      <c r="J4694" s="12" t="n">
        <f aca="false">IF(G4694="Male",VLOOKUP(H4694,'Shoe size conversion table'!$B$6:$D$22,3),VLOOKUP(H4694,'Shoe size conversion table'!$J$6:$L$22,3))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MONTH(C4694:C19661)</f>
        <v>6</v>
      </c>
      <c r="O4694" s="8" t="n">
        <f aca="false">K4694*(1-L4694)</f>
        <v>79.5</v>
      </c>
    </row>
    <row r="4695" customFormat="false" ht="11.4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IF(G4695="Male",VLOOKUP(H4695,'Shoe size conversion table'!$B$6:$D$22,2),VLOOKUP(H4695,'Shoe size conversion table'!$J$6:$L$22,2))</f>
        <v>46</v>
      </c>
      <c r="J4695" s="12" t="n">
        <f aca="false">IF(G4695="Male",VLOOKUP(H4695,'Shoe size conversion table'!$B$6:$D$22,3),VLOOKUP(H4695,'Shoe size conversion table'!$J$6:$L$22,3))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MONTH(C4695:C19662)</f>
        <v>6</v>
      </c>
      <c r="O4695" s="8" t="n">
        <f aca="false">K4695*(1-L4695)</f>
        <v>143.2</v>
      </c>
    </row>
    <row r="4696" customFormat="false" ht="11.4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IF(G4696="Male",VLOOKUP(H4696,'Shoe size conversion table'!$B$6:$D$22,2),VLOOKUP(H4696,'Shoe size conversion table'!$J$6:$L$22,2))</f>
        <v>37</v>
      </c>
      <c r="J4696" s="12" t="n">
        <f aca="false">IF(G4696="Male",VLOOKUP(H4696,'Shoe size conversion table'!$B$6:$D$22,3),VLOOKUP(H4696,'Shoe size conversion table'!$J$6:$L$22,3))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MONTH(C4696:C19663)</f>
        <v>6</v>
      </c>
      <c r="O4696" s="8" t="n">
        <f aca="false">K4696*(1-L4696)</f>
        <v>103.2</v>
      </c>
    </row>
    <row r="4697" customFormat="false" ht="11.4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IF(G4697="Male",VLOOKUP(H4697,'Shoe size conversion table'!$B$6:$D$22,2),VLOOKUP(H4697,'Shoe size conversion table'!$J$6:$L$22,2))</f>
        <v>38</v>
      </c>
      <c r="J4697" s="12" t="n">
        <f aca="false">IF(G4697="Male",VLOOKUP(H4697,'Shoe size conversion table'!$B$6:$D$22,3),VLOOKUP(H4697,'Shoe size conversion table'!$J$6:$L$22,3))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MONTH(C4697:C19664)</f>
        <v>6</v>
      </c>
      <c r="O4697" s="8" t="n">
        <f aca="false">K4697*(1-L4697)</f>
        <v>119.2</v>
      </c>
    </row>
    <row r="4698" customFormat="false" ht="11.4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IF(G4698="Male",VLOOKUP(H4698,'Shoe size conversion table'!$B$6:$D$22,2),VLOOKUP(H4698,'Shoe size conversion table'!$J$6:$L$22,2))</f>
        <v>42</v>
      </c>
      <c r="J4698" s="12" t="n">
        <f aca="false">IF(G4698="Male",VLOOKUP(H4698,'Shoe size conversion table'!$B$6:$D$22,3),VLOOKUP(H4698,'Shoe size conversion table'!$J$6:$L$22,3))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MONTH(C4698:C19665)</f>
        <v>6</v>
      </c>
      <c r="O4698" s="8" t="n">
        <f aca="false">K4698*(1-L4698)</f>
        <v>159</v>
      </c>
    </row>
    <row r="4699" customFormat="false" ht="11.4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IF(G4699="Male",VLOOKUP(H4699,'Shoe size conversion table'!$B$6:$D$22,2),VLOOKUP(H4699,'Shoe size conversion table'!$J$6:$L$22,2))</f>
        <v>42</v>
      </c>
      <c r="J4699" s="12" t="n">
        <f aca="false">IF(G4699="Male",VLOOKUP(H4699,'Shoe size conversion table'!$B$6:$D$22,3),VLOOKUP(H4699,'Shoe size conversion table'!$J$6:$L$22,3))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MONTH(C4699:C19666)</f>
        <v>6</v>
      </c>
      <c r="O4699" s="8" t="n">
        <f aca="false">K4699*(1-L4699)</f>
        <v>159.2</v>
      </c>
    </row>
    <row r="4700" customFormat="false" ht="11.4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IF(G4700="Male",VLOOKUP(H4700,'Shoe size conversion table'!$B$6:$D$22,2),VLOOKUP(H4700,'Shoe size conversion table'!$J$6:$L$22,2))</f>
        <v>43</v>
      </c>
      <c r="J4700" s="12" t="n">
        <f aca="false">IF(G4700="Male",VLOOKUP(H4700,'Shoe size conversion table'!$B$6:$D$22,3),VLOOKUP(H4700,'Shoe size conversion table'!$J$6:$L$22,3))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MONTH(C4700:C19667)</f>
        <v>6</v>
      </c>
      <c r="O4700" s="8" t="n">
        <f aca="false">K4700*(1-L4700)</f>
        <v>111.3</v>
      </c>
    </row>
    <row r="4701" customFormat="false" ht="11.4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IF(G4701="Male",VLOOKUP(H4701,'Shoe size conversion table'!$B$6:$D$22,2),VLOOKUP(H4701,'Shoe size conversion table'!$J$6:$L$22,2))</f>
        <v>40</v>
      </c>
      <c r="J4701" s="12" t="n">
        <f aca="false">IF(G4701="Male",VLOOKUP(H4701,'Shoe size conversion table'!$B$6:$D$22,3),VLOOKUP(H4701,'Shoe size conversion table'!$J$6:$L$22,3))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MONTH(C4701:C19668)</f>
        <v>6</v>
      </c>
      <c r="O4701" s="8" t="n">
        <f aca="false">K4701*(1-L4701)</f>
        <v>64.5</v>
      </c>
    </row>
    <row r="4702" customFormat="false" ht="11.4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IF(G4702="Male",VLOOKUP(H4702,'Shoe size conversion table'!$B$6:$D$22,2),VLOOKUP(H4702,'Shoe size conversion table'!$J$6:$L$22,2))</f>
        <v>43-44</v>
      </c>
      <c r="J4702" s="12" t="n">
        <f aca="false">IF(G4702="Male",VLOOKUP(H4702,'Shoe size conversion table'!$B$6:$D$22,3),VLOOKUP(H4702,'Shoe size conversion table'!$J$6:$L$22,3))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MONTH(C4702:C19669)</f>
        <v>6</v>
      </c>
      <c r="O4702" s="8" t="n">
        <f aca="false">K4702*(1-L4702)</f>
        <v>169</v>
      </c>
    </row>
    <row r="4703" customFormat="false" ht="11.4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IF(G4703="Male",VLOOKUP(H4703,'Shoe size conversion table'!$B$6:$D$22,2),VLOOKUP(H4703,'Shoe size conversion table'!$J$6:$L$22,2))</f>
        <v>42-43</v>
      </c>
      <c r="J4703" s="12" t="n">
        <f aca="false">IF(G4703="Male",VLOOKUP(H4703,'Shoe size conversion table'!$B$6:$D$22,3),VLOOKUP(H4703,'Shoe size conversion table'!$J$6:$L$22,3))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MONTH(C4703:C19670)</f>
        <v>6</v>
      </c>
      <c r="O4703" s="8" t="n">
        <f aca="false">K4703*(1-L4703)</f>
        <v>159</v>
      </c>
    </row>
    <row r="4704" customFormat="false" ht="11.4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IF(G4704="Male",VLOOKUP(H4704,'Shoe size conversion table'!$B$6:$D$22,2),VLOOKUP(H4704,'Shoe size conversion table'!$J$6:$L$22,2))</f>
        <v>37</v>
      </c>
      <c r="J4704" s="12" t="n">
        <f aca="false">IF(G4704="Male",VLOOKUP(H4704,'Shoe size conversion table'!$B$6:$D$22,3),VLOOKUP(H4704,'Shoe size conversion table'!$J$6:$L$22,3))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MONTH(C4704:C19671)</f>
        <v>6</v>
      </c>
      <c r="O4704" s="8" t="n">
        <f aca="false">K4704*(1-L4704)</f>
        <v>159</v>
      </c>
    </row>
    <row r="4705" customFormat="false" ht="11.4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IF(G4705="Male",VLOOKUP(H4705,'Shoe size conversion table'!$B$6:$D$22,2),VLOOKUP(H4705,'Shoe size conversion table'!$J$6:$L$22,2))</f>
        <v>43</v>
      </c>
      <c r="J4705" s="12" t="n">
        <f aca="false">IF(G4705="Male",VLOOKUP(H4705,'Shoe size conversion table'!$B$6:$D$22,3),VLOOKUP(H4705,'Shoe size conversion table'!$J$6:$L$22,3))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MONTH(C4705:C19672)</f>
        <v>6</v>
      </c>
      <c r="O4705" s="8" t="n">
        <f aca="false">K4705*(1-L4705)</f>
        <v>125.3</v>
      </c>
    </row>
    <row r="4706" customFormat="false" ht="11.4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IF(G4706="Male",VLOOKUP(H4706,'Shoe size conversion table'!$B$6:$D$22,2),VLOOKUP(H4706,'Shoe size conversion table'!$J$6:$L$22,2))</f>
        <v>37</v>
      </c>
      <c r="J4706" s="12" t="n">
        <f aca="false">IF(G4706="Male",VLOOKUP(H4706,'Shoe size conversion table'!$B$6:$D$22,3),VLOOKUP(H4706,'Shoe size conversion table'!$J$6:$L$22,3))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MONTH(C4706:C19673)</f>
        <v>6</v>
      </c>
      <c r="O4706" s="8" t="n">
        <f aca="false">K4706*(1-L4706)</f>
        <v>74.5</v>
      </c>
    </row>
    <row r="4707" customFormat="false" ht="11.4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IF(G4707="Male",VLOOKUP(H4707,'Shoe size conversion table'!$B$6:$D$22,2),VLOOKUP(H4707,'Shoe size conversion table'!$J$6:$L$22,2))</f>
        <v>41-42</v>
      </c>
      <c r="J4707" s="12" t="n">
        <f aca="false">IF(G4707="Male",VLOOKUP(H4707,'Shoe size conversion table'!$B$6:$D$22,3),VLOOKUP(H4707,'Shoe size conversion table'!$J$6:$L$22,3))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MONTH(C4707:C19674)</f>
        <v>6</v>
      </c>
      <c r="O4707" s="8" t="n">
        <f aca="false">K4707*(1-L4707)</f>
        <v>199</v>
      </c>
    </row>
    <row r="4708" customFormat="false" ht="11.4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IF(G4708="Male",VLOOKUP(H4708,'Shoe size conversion table'!$B$6:$D$22,2),VLOOKUP(H4708,'Shoe size conversion table'!$J$6:$L$22,2))</f>
        <v>42</v>
      </c>
      <c r="J4708" s="12" t="n">
        <f aca="false">IF(G4708="Male",VLOOKUP(H4708,'Shoe size conversion table'!$B$6:$D$22,3),VLOOKUP(H4708,'Shoe size conversion table'!$J$6:$L$22,3))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MONTH(C4708:C19675)</f>
        <v>6</v>
      </c>
      <c r="O4708" s="8" t="n">
        <f aca="false">K4708*(1-L4708)</f>
        <v>116.1</v>
      </c>
    </row>
    <row r="4709" customFormat="false" ht="11.4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IF(G4709="Male",VLOOKUP(H4709,'Shoe size conversion table'!$B$6:$D$22,2),VLOOKUP(H4709,'Shoe size conversion table'!$J$6:$L$22,2))</f>
        <v>42-43</v>
      </c>
      <c r="J4709" s="12" t="n">
        <f aca="false">IF(G4709="Male",VLOOKUP(H4709,'Shoe size conversion table'!$B$6:$D$22,3),VLOOKUP(H4709,'Shoe size conversion table'!$J$6:$L$22,3))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MONTH(C4709:C19676)</f>
        <v>6</v>
      </c>
      <c r="O4709" s="8" t="n">
        <f aca="false">K4709*(1-L4709)</f>
        <v>139</v>
      </c>
    </row>
    <row r="4710" customFormat="false" ht="11.4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IF(G4710="Male",VLOOKUP(H4710,'Shoe size conversion table'!$B$6:$D$22,2),VLOOKUP(H4710,'Shoe size conversion table'!$J$6:$L$22,2))</f>
        <v>40</v>
      </c>
      <c r="J4710" s="12" t="n">
        <f aca="false">IF(G4710="Male",VLOOKUP(H4710,'Shoe size conversion table'!$B$6:$D$22,3),VLOOKUP(H4710,'Shoe size conversion table'!$J$6:$L$22,3))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MONTH(C4710:C19677)</f>
        <v>6</v>
      </c>
      <c r="O4710" s="8" t="n">
        <f aca="false">K4710*(1-L4710)</f>
        <v>161.1</v>
      </c>
    </row>
    <row r="4711" customFormat="false" ht="11.4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IF(G4711="Male",VLOOKUP(H4711,'Shoe size conversion table'!$B$6:$D$22,2),VLOOKUP(H4711,'Shoe size conversion table'!$J$6:$L$22,2))</f>
        <v>35</v>
      </c>
      <c r="J4711" s="12" t="n">
        <f aca="false">IF(G4711="Male",VLOOKUP(H4711,'Shoe size conversion table'!$B$6:$D$22,3),VLOOKUP(H4711,'Shoe size conversion table'!$J$6:$L$22,3))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MONTH(C4711:C19678)</f>
        <v>6</v>
      </c>
      <c r="O4711" s="8" t="n">
        <f aca="false">K4711*(1-L4711)</f>
        <v>199</v>
      </c>
    </row>
    <row r="4712" customFormat="false" ht="11.4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IF(G4712="Male",VLOOKUP(H4712,'Shoe size conversion table'!$B$6:$D$22,2),VLOOKUP(H4712,'Shoe size conversion table'!$J$6:$L$22,2))</f>
        <v>42-43</v>
      </c>
      <c r="J4712" s="12" t="n">
        <f aca="false">IF(G4712="Male",VLOOKUP(H4712,'Shoe size conversion table'!$B$6:$D$22,3),VLOOKUP(H4712,'Shoe size conversion table'!$J$6:$L$22,3))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MONTH(C4712:C19679)</f>
        <v>6</v>
      </c>
      <c r="O4712" s="8" t="n">
        <f aca="false">K4712*(1-L4712)</f>
        <v>125.1</v>
      </c>
    </row>
    <row r="4713" customFormat="false" ht="11.4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IF(G4713="Male",VLOOKUP(H4713,'Shoe size conversion table'!$B$6:$D$22,2),VLOOKUP(H4713,'Shoe size conversion table'!$J$6:$L$22,2))</f>
        <v>42-43</v>
      </c>
      <c r="J4713" s="12" t="n">
        <f aca="false">IF(G4713="Male",VLOOKUP(H4713,'Shoe size conversion table'!$B$6:$D$22,3),VLOOKUP(H4713,'Shoe size conversion table'!$J$6:$L$22,3))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MONTH(C4713:C19680)</f>
        <v>6</v>
      </c>
      <c r="O4713" s="8" t="n">
        <f aca="false">K4713*(1-L4713)</f>
        <v>179</v>
      </c>
    </row>
    <row r="4714" customFormat="false" ht="11.4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IF(G4714="Male",VLOOKUP(H4714,'Shoe size conversion table'!$B$6:$D$22,2),VLOOKUP(H4714,'Shoe size conversion table'!$J$6:$L$22,2))</f>
        <v>41</v>
      </c>
      <c r="J4714" s="12" t="n">
        <f aca="false">IF(G4714="Male",VLOOKUP(H4714,'Shoe size conversion table'!$B$6:$D$22,3),VLOOKUP(H4714,'Shoe size conversion table'!$J$6:$L$22,3))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MONTH(C4714:C19681)</f>
        <v>6</v>
      </c>
      <c r="O4714" s="8" t="n">
        <f aca="false">K4714*(1-L4714)</f>
        <v>189</v>
      </c>
    </row>
    <row r="4715" customFormat="false" ht="11.4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IF(G4715="Male",VLOOKUP(H4715,'Shoe size conversion table'!$B$6:$D$22,2),VLOOKUP(H4715,'Shoe size conversion table'!$J$6:$L$22,2))</f>
        <v>38-39</v>
      </c>
      <c r="J4715" s="12" t="n">
        <f aca="false">IF(G4715="Male",VLOOKUP(H4715,'Shoe size conversion table'!$B$6:$D$22,3),VLOOKUP(H4715,'Shoe size conversion table'!$J$6:$L$22,3))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MONTH(C4715:C19682)</f>
        <v>6</v>
      </c>
      <c r="O4715" s="8" t="n">
        <f aca="false">K4715*(1-L4715)</f>
        <v>149</v>
      </c>
    </row>
    <row r="4716" customFormat="false" ht="11.4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IF(G4716="Male",VLOOKUP(H4716,'Shoe size conversion table'!$B$6:$D$22,2),VLOOKUP(H4716,'Shoe size conversion table'!$J$6:$L$22,2))</f>
        <v>43-44</v>
      </c>
      <c r="J4716" s="12" t="n">
        <f aca="false">IF(G4716="Male",VLOOKUP(H4716,'Shoe size conversion table'!$B$6:$D$22,3),VLOOKUP(H4716,'Shoe size conversion table'!$J$6:$L$22,3))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MONTH(C4716:C19683)</f>
        <v>6</v>
      </c>
      <c r="O4716" s="8" t="n">
        <f aca="false">K4716*(1-L4716)</f>
        <v>97.3</v>
      </c>
    </row>
    <row r="4717" customFormat="false" ht="11.4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IF(G4717="Male",VLOOKUP(H4717,'Shoe size conversion table'!$B$6:$D$22,2),VLOOKUP(H4717,'Shoe size conversion table'!$J$6:$L$22,2))</f>
        <v>38</v>
      </c>
      <c r="J4717" s="12" t="n">
        <f aca="false">IF(G4717="Male",VLOOKUP(H4717,'Shoe size conversion table'!$B$6:$D$22,3),VLOOKUP(H4717,'Shoe size conversion table'!$J$6:$L$22,3))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MONTH(C4717:C19684)</f>
        <v>6</v>
      </c>
      <c r="O4717" s="8" t="n">
        <f aca="false">K4717*(1-L4717)</f>
        <v>134.1</v>
      </c>
    </row>
    <row r="4718" customFormat="false" ht="11.4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IF(G4718="Male",VLOOKUP(H4718,'Shoe size conversion table'!$B$6:$D$22,2),VLOOKUP(H4718,'Shoe size conversion table'!$J$6:$L$22,2))</f>
        <v>43</v>
      </c>
      <c r="J4718" s="12" t="n">
        <f aca="false">IF(G4718="Male",VLOOKUP(H4718,'Shoe size conversion table'!$B$6:$D$22,3),VLOOKUP(H4718,'Shoe size conversion table'!$J$6:$L$22,3))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MONTH(C4718:C19685)</f>
        <v>6</v>
      </c>
      <c r="O4718" s="8" t="n">
        <f aca="false">K4718*(1-L4718)</f>
        <v>111.2</v>
      </c>
    </row>
    <row r="4719" customFormat="false" ht="11.4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IF(G4719="Male",VLOOKUP(H4719,'Shoe size conversion table'!$B$6:$D$22,2),VLOOKUP(H4719,'Shoe size conversion table'!$J$6:$L$22,2))</f>
        <v>40-41</v>
      </c>
      <c r="J4719" s="12" t="n">
        <f aca="false">IF(G4719="Male",VLOOKUP(H4719,'Shoe size conversion table'!$B$6:$D$22,3),VLOOKUP(H4719,'Shoe size conversion table'!$J$6:$L$22,3))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MONTH(C4719:C19686)</f>
        <v>6</v>
      </c>
      <c r="O4719" s="8" t="n">
        <f aca="false">K4719*(1-L4719)</f>
        <v>159</v>
      </c>
    </row>
    <row r="4720" customFormat="false" ht="11.4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IF(G4720="Male",VLOOKUP(H4720,'Shoe size conversion table'!$B$6:$D$22,2),VLOOKUP(H4720,'Shoe size conversion table'!$J$6:$L$22,2))</f>
        <v>44-45</v>
      </c>
      <c r="J4720" s="12" t="n">
        <f aca="false">IF(G4720="Male",VLOOKUP(H4720,'Shoe size conversion table'!$B$6:$D$22,3),VLOOKUP(H4720,'Shoe size conversion table'!$J$6:$L$22,3))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MONTH(C4720:C19687)</f>
        <v>6</v>
      </c>
      <c r="O4720" s="8" t="n">
        <f aca="false">K4720*(1-L4720)</f>
        <v>132.3</v>
      </c>
    </row>
    <row r="4721" customFormat="false" ht="11.4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IF(G4721="Male",VLOOKUP(H4721,'Shoe size conversion table'!$B$6:$D$22,2),VLOOKUP(H4721,'Shoe size conversion table'!$J$6:$L$22,2))</f>
        <v>41</v>
      </c>
      <c r="J4721" s="12" t="n">
        <f aca="false">IF(G4721="Male",VLOOKUP(H4721,'Shoe size conversion table'!$B$6:$D$22,3),VLOOKUP(H4721,'Shoe size conversion table'!$J$6:$L$22,3))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MONTH(C4721:C19688)</f>
        <v>6</v>
      </c>
      <c r="O4721" s="8" t="n">
        <f aca="false">K4721*(1-L4721)</f>
        <v>169</v>
      </c>
    </row>
    <row r="4722" customFormat="false" ht="11.4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IF(G4722="Male",VLOOKUP(H4722,'Shoe size conversion table'!$B$6:$D$22,2),VLOOKUP(H4722,'Shoe size conversion table'!$J$6:$L$22,2))</f>
        <v>39-40</v>
      </c>
      <c r="J4722" s="12" t="n">
        <f aca="false">IF(G4722="Male",VLOOKUP(H4722,'Shoe size conversion table'!$B$6:$D$22,3),VLOOKUP(H4722,'Shoe size conversion table'!$J$6:$L$22,3))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MONTH(C4722:C19689)</f>
        <v>6</v>
      </c>
      <c r="O4722" s="8" t="n">
        <f aca="false">K4722*(1-L4722)</f>
        <v>129</v>
      </c>
    </row>
    <row r="4723" customFormat="false" ht="11.4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IF(G4723="Male",VLOOKUP(H4723,'Shoe size conversion table'!$B$6:$D$22,2),VLOOKUP(H4723,'Shoe size conversion table'!$J$6:$L$22,2))</f>
        <v>43-44</v>
      </c>
      <c r="J4723" s="12" t="n">
        <f aca="false">IF(G4723="Male",VLOOKUP(H4723,'Shoe size conversion table'!$B$6:$D$22,3),VLOOKUP(H4723,'Shoe size conversion table'!$J$6:$L$22,3))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MONTH(C4723:C19690)</f>
        <v>6</v>
      </c>
      <c r="O4723" s="8" t="n">
        <f aca="false">K4723*(1-L4723)</f>
        <v>94.5</v>
      </c>
    </row>
    <row r="4724" customFormat="false" ht="11.4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IF(G4724="Male",VLOOKUP(H4724,'Shoe size conversion table'!$B$6:$D$22,2),VLOOKUP(H4724,'Shoe size conversion table'!$J$6:$L$22,2))</f>
        <v>38</v>
      </c>
      <c r="J4724" s="12" t="n">
        <f aca="false">IF(G4724="Male",VLOOKUP(H4724,'Shoe size conversion table'!$B$6:$D$22,3),VLOOKUP(H4724,'Shoe size conversion table'!$J$6:$L$22,3))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MONTH(C4724:C19691)</f>
        <v>6</v>
      </c>
      <c r="O4724" s="8" t="n">
        <f aca="false">K4724*(1-L4724)</f>
        <v>143.1</v>
      </c>
    </row>
    <row r="4725" customFormat="false" ht="11.4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IF(G4725="Male",VLOOKUP(H4725,'Shoe size conversion table'!$B$6:$D$22,2),VLOOKUP(H4725,'Shoe size conversion table'!$J$6:$L$22,2))</f>
        <v>42</v>
      </c>
      <c r="J4725" s="12" t="n">
        <f aca="false">IF(G4725="Male",VLOOKUP(H4725,'Shoe size conversion table'!$B$6:$D$22,3),VLOOKUP(H4725,'Shoe size conversion table'!$J$6:$L$22,3))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MONTH(C4725:C19692)</f>
        <v>6</v>
      </c>
      <c r="O4725" s="8" t="n">
        <f aca="false">K4725*(1-L4725)</f>
        <v>116.1</v>
      </c>
    </row>
    <row r="4726" customFormat="false" ht="11.4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IF(G4726="Male",VLOOKUP(H4726,'Shoe size conversion table'!$B$6:$D$22,2),VLOOKUP(H4726,'Shoe size conversion table'!$J$6:$L$22,2))</f>
        <v>43-44</v>
      </c>
      <c r="J4726" s="12" t="n">
        <f aca="false">IF(G4726="Male",VLOOKUP(H4726,'Shoe size conversion table'!$B$6:$D$22,3),VLOOKUP(H4726,'Shoe size conversion table'!$J$6:$L$22,3))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MONTH(C4726:C19693)</f>
        <v>6</v>
      </c>
      <c r="O4726" s="8" t="n">
        <f aca="false">K4726*(1-L4726)</f>
        <v>179</v>
      </c>
    </row>
    <row r="4727" customFormat="false" ht="11.4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IF(G4727="Male",VLOOKUP(H4727,'Shoe size conversion table'!$B$6:$D$22,2),VLOOKUP(H4727,'Shoe size conversion table'!$J$6:$L$22,2))</f>
        <v>38-39</v>
      </c>
      <c r="J4727" s="12" t="n">
        <f aca="false">IF(G4727="Male",VLOOKUP(H4727,'Shoe size conversion table'!$B$6:$D$22,3),VLOOKUP(H4727,'Shoe size conversion table'!$J$6:$L$22,3))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MONTH(C4727:C19694)</f>
        <v>6</v>
      </c>
      <c r="O4727" s="8" t="n">
        <f aca="false">K4727*(1-L4727)</f>
        <v>199</v>
      </c>
    </row>
    <row r="4728" customFormat="false" ht="11.4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IF(G4728="Male",VLOOKUP(H4728,'Shoe size conversion table'!$B$6:$D$22,2),VLOOKUP(H4728,'Shoe size conversion table'!$J$6:$L$22,2))</f>
        <v>41-42</v>
      </c>
      <c r="J4728" s="12" t="n">
        <f aca="false">IF(G4728="Male",VLOOKUP(H4728,'Shoe size conversion table'!$B$6:$D$22,3),VLOOKUP(H4728,'Shoe size conversion table'!$J$6:$L$22,3))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MONTH(C4728:C19695)</f>
        <v>6</v>
      </c>
      <c r="O4728" s="8" t="n">
        <f aca="false">K4728*(1-L4728)</f>
        <v>129</v>
      </c>
    </row>
    <row r="4729" customFormat="false" ht="11.4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IF(G4729="Male",VLOOKUP(H4729,'Shoe size conversion table'!$B$6:$D$22,2),VLOOKUP(H4729,'Shoe size conversion table'!$J$6:$L$22,2))</f>
        <v>43-44</v>
      </c>
      <c r="J4729" s="12" t="n">
        <f aca="false">IF(G4729="Male",VLOOKUP(H4729,'Shoe size conversion table'!$B$6:$D$22,3),VLOOKUP(H4729,'Shoe size conversion table'!$J$6:$L$22,3))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MONTH(C4729:C19696)</f>
        <v>6</v>
      </c>
      <c r="O4729" s="8" t="n">
        <f aca="false">K4729*(1-L4729)</f>
        <v>104.3</v>
      </c>
    </row>
    <row r="4730" customFormat="false" ht="11.4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IF(G4730="Male",VLOOKUP(H4730,'Shoe size conversion table'!$B$6:$D$22,2),VLOOKUP(H4730,'Shoe size conversion table'!$J$6:$L$22,2))</f>
        <v>39</v>
      </c>
      <c r="J4730" s="12" t="n">
        <f aca="false">IF(G4730="Male",VLOOKUP(H4730,'Shoe size conversion table'!$B$6:$D$22,3),VLOOKUP(H4730,'Shoe size conversion table'!$J$6:$L$22,3))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MONTH(C4730:C19697)</f>
        <v>6</v>
      </c>
      <c r="O4730" s="8" t="n">
        <f aca="false">K4730*(1-L4730)</f>
        <v>97.3</v>
      </c>
    </row>
    <row r="4731" customFormat="false" ht="11.4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IF(G4731="Male",VLOOKUP(H4731,'Shoe size conversion table'!$B$6:$D$22,2),VLOOKUP(H4731,'Shoe size conversion table'!$J$6:$L$22,2))</f>
        <v>37-38</v>
      </c>
      <c r="J4731" s="12" t="n">
        <f aca="false">IF(G4731="Male",VLOOKUP(H4731,'Shoe size conversion table'!$B$6:$D$22,3),VLOOKUP(H4731,'Shoe size conversion table'!$J$6:$L$22,3))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MONTH(C4731:C19698)</f>
        <v>6</v>
      </c>
      <c r="O4731" s="8" t="n">
        <f aca="false">K4731*(1-L4731)</f>
        <v>169</v>
      </c>
    </row>
    <row r="4732" customFormat="false" ht="11.4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IF(G4732="Male",VLOOKUP(H4732,'Shoe size conversion table'!$B$6:$D$22,2),VLOOKUP(H4732,'Shoe size conversion table'!$J$6:$L$22,2))</f>
        <v>39</v>
      </c>
      <c r="J4732" s="12" t="n">
        <f aca="false">IF(G4732="Male",VLOOKUP(H4732,'Shoe size conversion table'!$B$6:$D$22,3),VLOOKUP(H4732,'Shoe size conversion table'!$J$6:$L$22,3))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MONTH(C4732:C19699)</f>
        <v>6</v>
      </c>
      <c r="O4732" s="8" t="n">
        <f aca="false">K4732*(1-L4732)</f>
        <v>79.5</v>
      </c>
    </row>
    <row r="4733" customFormat="false" ht="11.4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IF(G4733="Male",VLOOKUP(H4733,'Shoe size conversion table'!$B$6:$D$22,2),VLOOKUP(H4733,'Shoe size conversion table'!$J$6:$L$22,2))</f>
        <v>39</v>
      </c>
      <c r="J4733" s="12" t="n">
        <f aca="false">IF(G4733="Male",VLOOKUP(H4733,'Shoe size conversion table'!$B$6:$D$22,3),VLOOKUP(H4733,'Shoe size conversion table'!$J$6:$L$22,3))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MONTH(C4733:C19700)</f>
        <v>6</v>
      </c>
      <c r="O4733" s="8" t="n">
        <f aca="false">K4733*(1-L4733)</f>
        <v>199</v>
      </c>
    </row>
    <row r="4734" customFormat="false" ht="11.4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IF(G4734="Male",VLOOKUP(H4734,'Shoe size conversion table'!$B$6:$D$22,2),VLOOKUP(H4734,'Shoe size conversion table'!$J$6:$L$22,2))</f>
        <v>38-39</v>
      </c>
      <c r="J4734" s="12" t="n">
        <f aca="false">IF(G4734="Male",VLOOKUP(H4734,'Shoe size conversion table'!$B$6:$D$22,3),VLOOKUP(H4734,'Shoe size conversion table'!$J$6:$L$22,3))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MONTH(C4734:C19701)</f>
        <v>6</v>
      </c>
      <c r="O4734" s="8" t="n">
        <f aca="false">K4734*(1-L4734)</f>
        <v>189</v>
      </c>
    </row>
    <row r="4735" customFormat="false" ht="11.4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IF(G4735="Male",VLOOKUP(H4735,'Shoe size conversion table'!$B$6:$D$22,2),VLOOKUP(H4735,'Shoe size conversion table'!$J$6:$L$22,2))</f>
        <v>42</v>
      </c>
      <c r="J4735" s="12" t="n">
        <f aca="false">IF(G4735="Male",VLOOKUP(H4735,'Shoe size conversion table'!$B$6:$D$22,3),VLOOKUP(H4735,'Shoe size conversion table'!$J$6:$L$22,3))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MONTH(C4735:C19702)</f>
        <v>6</v>
      </c>
      <c r="O4735" s="8" t="n">
        <f aca="false">K4735*(1-L4735)</f>
        <v>149</v>
      </c>
    </row>
    <row r="4736" customFormat="false" ht="11.4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IF(G4736="Male",VLOOKUP(H4736,'Shoe size conversion table'!$B$6:$D$22,2),VLOOKUP(H4736,'Shoe size conversion table'!$J$6:$L$22,2))</f>
        <v>42</v>
      </c>
      <c r="J4736" s="12" t="n">
        <f aca="false">IF(G4736="Male",VLOOKUP(H4736,'Shoe size conversion table'!$B$6:$D$22,3),VLOOKUP(H4736,'Shoe size conversion table'!$J$6:$L$22,3))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MONTH(C4736:C19703)</f>
        <v>6</v>
      </c>
      <c r="O4736" s="8" t="n">
        <f aca="false">K4736*(1-L4736)</f>
        <v>97.3</v>
      </c>
    </row>
    <row r="4737" customFormat="false" ht="11.4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IF(G4737="Male",VLOOKUP(H4737,'Shoe size conversion table'!$B$6:$D$22,2),VLOOKUP(H4737,'Shoe size conversion table'!$J$6:$L$22,2))</f>
        <v>40</v>
      </c>
      <c r="J4737" s="12" t="n">
        <f aca="false">IF(G4737="Male",VLOOKUP(H4737,'Shoe size conversion table'!$B$6:$D$22,3),VLOOKUP(H4737,'Shoe size conversion table'!$J$6:$L$22,3))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MONTH(C4737:C19704)</f>
        <v>6</v>
      </c>
      <c r="O4737" s="8" t="n">
        <f aca="false">K4737*(1-L4737)</f>
        <v>179</v>
      </c>
    </row>
    <row r="4738" customFormat="false" ht="11.4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IF(G4738="Male",VLOOKUP(H4738,'Shoe size conversion table'!$B$6:$D$22,2),VLOOKUP(H4738,'Shoe size conversion table'!$J$6:$L$22,2))</f>
        <v>43-44</v>
      </c>
      <c r="J4738" s="12" t="n">
        <f aca="false">IF(G4738="Male",VLOOKUP(H4738,'Shoe size conversion table'!$B$6:$D$22,3),VLOOKUP(H4738,'Shoe size conversion table'!$J$6:$L$22,3))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MONTH(C4738:C19705)</f>
        <v>6</v>
      </c>
      <c r="O4738" s="8" t="n">
        <f aca="false">K4738*(1-L4738)</f>
        <v>179</v>
      </c>
    </row>
    <row r="4739" customFormat="false" ht="11.4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IF(G4739="Male",VLOOKUP(H4739,'Shoe size conversion table'!$B$6:$D$22,2),VLOOKUP(H4739,'Shoe size conversion table'!$J$6:$L$22,2))</f>
        <v>38</v>
      </c>
      <c r="J4739" s="12" t="n">
        <f aca="false">IF(G4739="Male",VLOOKUP(H4739,'Shoe size conversion table'!$B$6:$D$22,3),VLOOKUP(H4739,'Shoe size conversion table'!$J$6:$L$22,3))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MONTH(C4739:C19706)</f>
        <v>6</v>
      </c>
      <c r="O4739" s="8" t="n">
        <f aca="false">K4739*(1-L4739)</f>
        <v>199</v>
      </c>
    </row>
    <row r="4740" customFormat="false" ht="11.4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IF(G4740="Male",VLOOKUP(H4740,'Shoe size conversion table'!$B$6:$D$22,2),VLOOKUP(H4740,'Shoe size conversion table'!$J$6:$L$22,2))</f>
        <v>37</v>
      </c>
      <c r="J4740" s="12" t="n">
        <f aca="false">IF(G4740="Male",VLOOKUP(H4740,'Shoe size conversion table'!$B$6:$D$22,3),VLOOKUP(H4740,'Shoe size conversion table'!$J$6:$L$22,3))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MONTH(C4740:C19707)</f>
        <v>6</v>
      </c>
      <c r="O4740" s="8" t="n">
        <f aca="false">K4740*(1-L4740)</f>
        <v>159.2</v>
      </c>
    </row>
    <row r="4741" customFormat="false" ht="11.4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IF(G4741="Male",VLOOKUP(H4741,'Shoe size conversion table'!$B$6:$D$22,2),VLOOKUP(H4741,'Shoe size conversion table'!$J$6:$L$22,2))</f>
        <v>42</v>
      </c>
      <c r="J4741" s="12" t="n">
        <f aca="false">IF(G4741="Male",VLOOKUP(H4741,'Shoe size conversion table'!$B$6:$D$22,3),VLOOKUP(H4741,'Shoe size conversion table'!$J$6:$L$22,3))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MONTH(C4741:C19708)</f>
        <v>6</v>
      </c>
      <c r="O4741" s="8" t="n">
        <f aca="false">K4741*(1-L4741)</f>
        <v>199</v>
      </c>
    </row>
    <row r="4742" customFormat="false" ht="11.4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IF(G4742="Male",VLOOKUP(H4742,'Shoe size conversion table'!$B$6:$D$22,2),VLOOKUP(H4742,'Shoe size conversion table'!$J$6:$L$22,2))</f>
        <v>43</v>
      </c>
      <c r="J4742" s="12" t="n">
        <f aca="false">IF(G4742="Male",VLOOKUP(H4742,'Shoe size conversion table'!$B$6:$D$22,3),VLOOKUP(H4742,'Shoe size conversion table'!$J$6:$L$22,3))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MONTH(C4742:C19709)</f>
        <v>6</v>
      </c>
      <c r="O4742" s="8" t="n">
        <f aca="false">K4742*(1-L4742)</f>
        <v>143.2</v>
      </c>
    </row>
    <row r="4743" customFormat="false" ht="11.4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IF(G4743="Male",VLOOKUP(H4743,'Shoe size conversion table'!$B$6:$D$22,2),VLOOKUP(H4743,'Shoe size conversion table'!$J$6:$L$22,2))</f>
        <v>43</v>
      </c>
      <c r="J4743" s="12" t="n">
        <f aca="false">IF(G4743="Male",VLOOKUP(H4743,'Shoe size conversion table'!$B$6:$D$22,3),VLOOKUP(H4743,'Shoe size conversion table'!$J$6:$L$22,3))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MONTH(C4743:C19710)</f>
        <v>6</v>
      </c>
      <c r="O4743" s="8" t="n">
        <f aca="false">K4743*(1-L4743)</f>
        <v>125.3</v>
      </c>
    </row>
    <row r="4744" customFormat="false" ht="11.4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IF(G4744="Male",VLOOKUP(H4744,'Shoe size conversion table'!$B$6:$D$22,2),VLOOKUP(H4744,'Shoe size conversion table'!$J$6:$L$22,2))</f>
        <v>42</v>
      </c>
      <c r="J4744" s="12" t="n">
        <f aca="false">IF(G4744="Male",VLOOKUP(H4744,'Shoe size conversion table'!$B$6:$D$22,3),VLOOKUP(H4744,'Shoe size conversion table'!$J$6:$L$22,3))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MONTH(C4744:C19711)</f>
        <v>6</v>
      </c>
      <c r="O4744" s="8" t="n">
        <f aca="false">K4744*(1-L4744)</f>
        <v>170.1</v>
      </c>
    </row>
    <row r="4745" customFormat="false" ht="11.4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IF(G4745="Male",VLOOKUP(H4745,'Shoe size conversion table'!$B$6:$D$22,2),VLOOKUP(H4745,'Shoe size conversion table'!$J$6:$L$22,2))</f>
        <v>39-40</v>
      </c>
      <c r="J4745" s="12" t="n">
        <f aca="false">IF(G4745="Male",VLOOKUP(H4745,'Shoe size conversion table'!$B$6:$D$22,3),VLOOKUP(H4745,'Shoe size conversion table'!$J$6:$L$22,3))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MONTH(C4745:C19712)</f>
        <v>6</v>
      </c>
      <c r="O4745" s="8" t="n">
        <f aca="false">K4745*(1-L4745)</f>
        <v>139.3</v>
      </c>
    </row>
    <row r="4746" customFormat="false" ht="11.4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IF(G4746="Male",VLOOKUP(H4746,'Shoe size conversion table'!$B$6:$D$22,2),VLOOKUP(H4746,'Shoe size conversion table'!$J$6:$L$22,2))</f>
        <v>40</v>
      </c>
      <c r="J4746" s="12" t="n">
        <f aca="false">IF(G4746="Male",VLOOKUP(H4746,'Shoe size conversion table'!$B$6:$D$22,3),VLOOKUP(H4746,'Shoe size conversion table'!$J$6:$L$22,3))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MONTH(C4746:C19713)</f>
        <v>6</v>
      </c>
      <c r="O4746" s="8" t="n">
        <f aca="false">K4746*(1-L4746)</f>
        <v>64.5</v>
      </c>
    </row>
    <row r="4747" customFormat="false" ht="11.4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IF(G4747="Male",VLOOKUP(H4747,'Shoe size conversion table'!$B$6:$D$22,2),VLOOKUP(H4747,'Shoe size conversion table'!$J$6:$L$22,2))</f>
        <v>38-39</v>
      </c>
      <c r="J4747" s="12" t="n">
        <f aca="false">IF(G4747="Male",VLOOKUP(H4747,'Shoe size conversion table'!$B$6:$D$22,3),VLOOKUP(H4747,'Shoe size conversion table'!$J$6:$L$22,3))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MONTH(C4747:C19714)</f>
        <v>6</v>
      </c>
      <c r="O4747" s="8" t="n">
        <f aca="false">K4747*(1-L4747)</f>
        <v>170.1</v>
      </c>
    </row>
    <row r="4748" customFormat="false" ht="11.4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IF(G4748="Male",VLOOKUP(H4748,'Shoe size conversion table'!$B$6:$D$22,2),VLOOKUP(H4748,'Shoe size conversion table'!$J$6:$L$22,2))</f>
        <v>38-39</v>
      </c>
      <c r="J4748" s="12" t="n">
        <f aca="false">IF(G4748="Male",VLOOKUP(H4748,'Shoe size conversion table'!$B$6:$D$22,3),VLOOKUP(H4748,'Shoe size conversion table'!$J$6:$L$22,3))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MONTH(C4748:C19715)</f>
        <v>6</v>
      </c>
      <c r="O4748" s="8" t="n">
        <f aca="false">K4748*(1-L4748)</f>
        <v>151.2</v>
      </c>
    </row>
    <row r="4749" customFormat="false" ht="11.4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IF(G4749="Male",VLOOKUP(H4749,'Shoe size conversion table'!$B$6:$D$22,2),VLOOKUP(H4749,'Shoe size conversion table'!$J$6:$L$22,2))</f>
        <v>43-44</v>
      </c>
      <c r="J4749" s="12" t="n">
        <f aca="false">IF(G4749="Male",VLOOKUP(H4749,'Shoe size conversion table'!$B$6:$D$22,3),VLOOKUP(H4749,'Shoe size conversion table'!$J$6:$L$22,3))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MONTH(C4749:C19716)</f>
        <v>6</v>
      </c>
      <c r="O4749" s="8" t="n">
        <f aca="false">K4749*(1-L4749)</f>
        <v>152.1</v>
      </c>
    </row>
    <row r="4750" customFormat="false" ht="11.4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IF(G4750="Male",VLOOKUP(H4750,'Shoe size conversion table'!$B$6:$D$22,2),VLOOKUP(H4750,'Shoe size conversion table'!$J$6:$L$22,2))</f>
        <v>42-43</v>
      </c>
      <c r="J4750" s="12" t="n">
        <f aca="false">IF(G4750="Male",VLOOKUP(H4750,'Shoe size conversion table'!$B$6:$D$22,3),VLOOKUP(H4750,'Shoe size conversion table'!$J$6:$L$22,3))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MONTH(C4750:C19717)</f>
        <v>6</v>
      </c>
      <c r="O4750" s="8" t="n">
        <f aca="false">K4750*(1-L4750)</f>
        <v>159</v>
      </c>
    </row>
    <row r="4751" customFormat="false" ht="11.4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IF(G4751="Male",VLOOKUP(H4751,'Shoe size conversion table'!$B$6:$D$22,2),VLOOKUP(H4751,'Shoe size conversion table'!$J$6:$L$22,2))</f>
        <v>38</v>
      </c>
      <c r="J4751" s="12" t="n">
        <f aca="false">IF(G4751="Male",VLOOKUP(H4751,'Shoe size conversion table'!$B$6:$D$22,3),VLOOKUP(H4751,'Shoe size conversion table'!$J$6:$L$22,3))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MONTH(C4751:C19718)</f>
        <v>6</v>
      </c>
      <c r="O4751" s="8" t="n">
        <f aca="false">K4751*(1-L4751)</f>
        <v>149</v>
      </c>
    </row>
    <row r="4752" customFormat="false" ht="11.4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IF(G4752="Male",VLOOKUP(H4752,'Shoe size conversion table'!$B$6:$D$22,2),VLOOKUP(H4752,'Shoe size conversion table'!$J$6:$L$22,2))</f>
        <v>42-43</v>
      </c>
      <c r="J4752" s="12" t="n">
        <f aca="false">IF(G4752="Male",VLOOKUP(H4752,'Shoe size conversion table'!$B$6:$D$22,3),VLOOKUP(H4752,'Shoe size conversion table'!$J$6:$L$22,3))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MONTH(C4752:C19719)</f>
        <v>6</v>
      </c>
      <c r="O4752" s="8" t="n">
        <f aca="false">K4752*(1-L4752)</f>
        <v>129</v>
      </c>
    </row>
    <row r="4753" customFormat="false" ht="11.4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IF(G4753="Male",VLOOKUP(H4753,'Shoe size conversion table'!$B$6:$D$22,2),VLOOKUP(H4753,'Shoe size conversion table'!$J$6:$L$22,2))</f>
        <v>44</v>
      </c>
      <c r="J4753" s="12" t="n">
        <f aca="false">IF(G4753="Male",VLOOKUP(H4753,'Shoe size conversion table'!$B$6:$D$22,3),VLOOKUP(H4753,'Shoe size conversion table'!$J$6:$L$22,3))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MONTH(C4753:C19720)</f>
        <v>6</v>
      </c>
      <c r="O4753" s="8" t="n">
        <f aca="false">K4753*(1-L4753)</f>
        <v>89.5</v>
      </c>
    </row>
    <row r="4754" customFormat="false" ht="11.4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IF(G4754="Male",VLOOKUP(H4754,'Shoe size conversion table'!$B$6:$D$22,2),VLOOKUP(H4754,'Shoe size conversion table'!$J$6:$L$22,2))</f>
        <v>42</v>
      </c>
      <c r="J4754" s="12" t="n">
        <f aca="false">IF(G4754="Male",VLOOKUP(H4754,'Shoe size conversion table'!$B$6:$D$22,3),VLOOKUP(H4754,'Shoe size conversion table'!$J$6:$L$22,3))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MONTH(C4754:C19721)</f>
        <v>6</v>
      </c>
      <c r="O4754" s="8" t="n">
        <f aca="false">K4754*(1-L4754)</f>
        <v>179</v>
      </c>
    </row>
    <row r="4755" customFormat="false" ht="11.4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IF(G4755="Male",VLOOKUP(H4755,'Shoe size conversion table'!$B$6:$D$22,2),VLOOKUP(H4755,'Shoe size conversion table'!$J$6:$L$22,2))</f>
        <v>37</v>
      </c>
      <c r="J4755" s="12" t="n">
        <f aca="false">IF(G4755="Male",VLOOKUP(H4755,'Shoe size conversion table'!$B$6:$D$22,3),VLOOKUP(H4755,'Shoe size conversion table'!$J$6:$L$22,3))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MONTH(C4755:C19722)</f>
        <v>6</v>
      </c>
      <c r="O4755" s="8" t="n">
        <f aca="false">K4755*(1-L4755)</f>
        <v>139</v>
      </c>
    </row>
    <row r="4756" customFormat="false" ht="11.4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IF(G4756="Male",VLOOKUP(H4756,'Shoe size conversion table'!$B$6:$D$22,2),VLOOKUP(H4756,'Shoe size conversion table'!$J$6:$L$22,2))</f>
        <v>39</v>
      </c>
      <c r="J4756" s="12" t="n">
        <f aca="false">IF(G4756="Male",VLOOKUP(H4756,'Shoe size conversion table'!$B$6:$D$22,3),VLOOKUP(H4756,'Shoe size conversion table'!$J$6:$L$22,3))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MONTH(C4756:C19723)</f>
        <v>6</v>
      </c>
      <c r="O4756" s="8" t="n">
        <f aca="false">K4756*(1-L4756)</f>
        <v>179</v>
      </c>
    </row>
    <row r="4757" customFormat="false" ht="11.4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IF(G4757="Male",VLOOKUP(H4757,'Shoe size conversion table'!$B$6:$D$22,2),VLOOKUP(H4757,'Shoe size conversion table'!$J$6:$L$22,2))</f>
        <v>39</v>
      </c>
      <c r="J4757" s="12" t="n">
        <f aca="false">IF(G4757="Male",VLOOKUP(H4757,'Shoe size conversion table'!$B$6:$D$22,3),VLOOKUP(H4757,'Shoe size conversion table'!$J$6:$L$22,3))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MONTH(C4757:C19724)</f>
        <v>6</v>
      </c>
      <c r="O4757" s="8" t="n">
        <f aca="false">K4757*(1-L4757)</f>
        <v>169</v>
      </c>
    </row>
    <row r="4758" customFormat="false" ht="11.4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IF(G4758="Male",VLOOKUP(H4758,'Shoe size conversion table'!$B$6:$D$22,2),VLOOKUP(H4758,'Shoe size conversion table'!$J$6:$L$22,2))</f>
        <v>44-45</v>
      </c>
      <c r="J4758" s="12" t="n">
        <f aca="false">IF(G4758="Male",VLOOKUP(H4758,'Shoe size conversion table'!$B$6:$D$22,3),VLOOKUP(H4758,'Shoe size conversion table'!$J$6:$L$22,3))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MONTH(C4758:C19725)</f>
        <v>6</v>
      </c>
      <c r="O4758" s="8" t="n">
        <f aca="false">K4758*(1-L4758)</f>
        <v>111.2</v>
      </c>
    </row>
    <row r="4759" customFormat="false" ht="11.4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IF(G4759="Male",VLOOKUP(H4759,'Shoe size conversion table'!$B$6:$D$22,2),VLOOKUP(H4759,'Shoe size conversion table'!$J$6:$L$22,2))</f>
        <v>42</v>
      </c>
      <c r="J4759" s="12" t="n">
        <f aca="false">IF(G4759="Male",VLOOKUP(H4759,'Shoe size conversion table'!$B$6:$D$22,3),VLOOKUP(H4759,'Shoe size conversion table'!$J$6:$L$22,3))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MONTH(C4759:C19726)</f>
        <v>6</v>
      </c>
      <c r="O4759" s="8" t="n">
        <f aca="false">K4759*(1-L4759)</f>
        <v>199</v>
      </c>
    </row>
    <row r="4760" customFormat="false" ht="11.4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IF(G4760="Male",VLOOKUP(H4760,'Shoe size conversion table'!$B$6:$D$22,2),VLOOKUP(H4760,'Shoe size conversion table'!$J$6:$L$22,2))</f>
        <v>44-45</v>
      </c>
      <c r="J4760" s="12" t="n">
        <f aca="false">IF(G4760="Male",VLOOKUP(H4760,'Shoe size conversion table'!$B$6:$D$22,3),VLOOKUP(H4760,'Shoe size conversion table'!$J$6:$L$22,3))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MONTH(C4760:C19727)</f>
        <v>6</v>
      </c>
      <c r="O4760" s="8" t="n">
        <f aca="false">K4760*(1-L4760)</f>
        <v>189</v>
      </c>
    </row>
    <row r="4761" customFormat="false" ht="11.4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IF(G4761="Male",VLOOKUP(H4761,'Shoe size conversion table'!$B$6:$D$22,2),VLOOKUP(H4761,'Shoe size conversion table'!$J$6:$L$22,2))</f>
        <v>39-40</v>
      </c>
      <c r="J4761" s="12" t="n">
        <f aca="false">IF(G4761="Male",VLOOKUP(H4761,'Shoe size conversion table'!$B$6:$D$22,3),VLOOKUP(H4761,'Shoe size conversion table'!$J$6:$L$22,3))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MONTH(C4761:C19728)</f>
        <v>6</v>
      </c>
      <c r="O4761" s="8" t="n">
        <f aca="false">K4761*(1-L4761)</f>
        <v>179</v>
      </c>
    </row>
    <row r="4762" customFormat="false" ht="11.4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IF(G4762="Male",VLOOKUP(H4762,'Shoe size conversion table'!$B$6:$D$22,2),VLOOKUP(H4762,'Shoe size conversion table'!$J$6:$L$22,2))</f>
        <v>43-44</v>
      </c>
      <c r="J4762" s="12" t="n">
        <f aca="false">IF(G4762="Male",VLOOKUP(H4762,'Shoe size conversion table'!$B$6:$D$22,3),VLOOKUP(H4762,'Shoe size conversion table'!$J$6:$L$22,3))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MONTH(C4762:C19729)</f>
        <v>6</v>
      </c>
      <c r="O4762" s="8" t="n">
        <f aca="false">K4762*(1-L4762)</f>
        <v>125.3</v>
      </c>
    </row>
    <row r="4763" customFormat="false" ht="11.4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IF(G4763="Male",VLOOKUP(H4763,'Shoe size conversion table'!$B$6:$D$22,2),VLOOKUP(H4763,'Shoe size conversion table'!$J$6:$L$22,2))</f>
        <v>37-38</v>
      </c>
      <c r="J4763" s="12" t="n">
        <f aca="false">IF(G4763="Male",VLOOKUP(H4763,'Shoe size conversion table'!$B$6:$D$22,3),VLOOKUP(H4763,'Shoe size conversion table'!$J$6:$L$22,3))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MONTH(C4763:C19730)</f>
        <v>6</v>
      </c>
      <c r="O4763" s="8" t="n">
        <f aca="false">K4763*(1-L4763)</f>
        <v>94.5</v>
      </c>
    </row>
    <row r="4764" customFormat="false" ht="11.4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IF(G4764="Male",VLOOKUP(H4764,'Shoe size conversion table'!$B$6:$D$22,2),VLOOKUP(H4764,'Shoe size conversion table'!$J$6:$L$22,2))</f>
        <v>42</v>
      </c>
      <c r="J4764" s="12" t="n">
        <f aca="false">IF(G4764="Male",VLOOKUP(H4764,'Shoe size conversion table'!$B$6:$D$22,3),VLOOKUP(H4764,'Shoe size conversion table'!$J$6:$L$22,3))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MONTH(C4764:C19731)</f>
        <v>6</v>
      </c>
      <c r="O4764" s="8" t="n">
        <f aca="false">K4764*(1-L4764)</f>
        <v>79.5</v>
      </c>
    </row>
    <row r="4765" customFormat="false" ht="11.4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IF(G4765="Male",VLOOKUP(H4765,'Shoe size conversion table'!$B$6:$D$22,2),VLOOKUP(H4765,'Shoe size conversion table'!$J$6:$L$22,2))</f>
        <v>37-38</v>
      </c>
      <c r="J4765" s="12" t="n">
        <f aca="false">IF(G4765="Male",VLOOKUP(H4765,'Shoe size conversion table'!$B$6:$D$22,3),VLOOKUP(H4765,'Shoe size conversion table'!$J$6:$L$22,3))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MONTH(C4765:C19732)</f>
        <v>6</v>
      </c>
      <c r="O4765" s="8" t="n">
        <f aca="false">K4765*(1-L4765)</f>
        <v>129</v>
      </c>
    </row>
    <row r="4766" customFormat="false" ht="11.4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IF(G4766="Male",VLOOKUP(H4766,'Shoe size conversion table'!$B$6:$D$22,2),VLOOKUP(H4766,'Shoe size conversion table'!$J$6:$L$22,2))</f>
        <v>39-40</v>
      </c>
      <c r="J4766" s="12" t="n">
        <f aca="false">IF(G4766="Male",VLOOKUP(H4766,'Shoe size conversion table'!$B$6:$D$22,3),VLOOKUP(H4766,'Shoe size conversion table'!$J$6:$L$22,3))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MONTH(C4766:C19733)</f>
        <v>6</v>
      </c>
      <c r="O4766" s="8" t="n">
        <f aca="false">K4766*(1-L4766)</f>
        <v>149</v>
      </c>
    </row>
    <row r="4767" customFormat="false" ht="11.4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IF(G4767="Male",VLOOKUP(H4767,'Shoe size conversion table'!$B$6:$D$22,2),VLOOKUP(H4767,'Shoe size conversion table'!$J$6:$L$22,2))</f>
        <v>43-44</v>
      </c>
      <c r="J4767" s="12" t="n">
        <f aca="false">IF(G4767="Male",VLOOKUP(H4767,'Shoe size conversion table'!$B$6:$D$22,3),VLOOKUP(H4767,'Shoe size conversion table'!$J$6:$L$22,3))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MONTH(C4767:C19734)</f>
        <v>6</v>
      </c>
      <c r="O4767" s="8" t="n">
        <f aca="false">K4767*(1-L4767)</f>
        <v>139</v>
      </c>
    </row>
    <row r="4768" customFormat="false" ht="11.4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IF(G4768="Male",VLOOKUP(H4768,'Shoe size conversion table'!$B$6:$D$22,2),VLOOKUP(H4768,'Shoe size conversion table'!$J$6:$L$22,2))</f>
        <v>43-44</v>
      </c>
      <c r="J4768" s="12" t="n">
        <f aca="false">IF(G4768="Male",VLOOKUP(H4768,'Shoe size conversion table'!$B$6:$D$22,3),VLOOKUP(H4768,'Shoe size conversion table'!$J$6:$L$22,3))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MONTH(C4768:C19735)</f>
        <v>6</v>
      </c>
      <c r="O4768" s="8" t="n">
        <f aca="false">K4768*(1-L4768)</f>
        <v>179</v>
      </c>
    </row>
    <row r="4769" customFormat="false" ht="11.4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IF(G4769="Male",VLOOKUP(H4769,'Shoe size conversion table'!$B$6:$D$22,2),VLOOKUP(H4769,'Shoe size conversion table'!$J$6:$L$22,2))</f>
        <v>39</v>
      </c>
      <c r="J4769" s="12" t="n">
        <f aca="false">IF(G4769="Male",VLOOKUP(H4769,'Shoe size conversion table'!$B$6:$D$22,3),VLOOKUP(H4769,'Shoe size conversion table'!$J$6:$L$22,3))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MONTH(C4769:C19736)</f>
        <v>6</v>
      </c>
      <c r="O4769" s="8" t="n">
        <f aca="false">K4769*(1-L4769)</f>
        <v>129</v>
      </c>
    </row>
    <row r="4770" customFormat="false" ht="11.4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IF(G4770="Male",VLOOKUP(H4770,'Shoe size conversion table'!$B$6:$D$22,2),VLOOKUP(H4770,'Shoe size conversion table'!$J$6:$L$22,2))</f>
        <v>42-43</v>
      </c>
      <c r="J4770" s="12" t="n">
        <f aca="false">IF(G4770="Male",VLOOKUP(H4770,'Shoe size conversion table'!$B$6:$D$22,3),VLOOKUP(H4770,'Shoe size conversion table'!$J$6:$L$22,3))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MONTH(C4770:C19737)</f>
        <v>6</v>
      </c>
      <c r="O4770" s="8" t="n">
        <f aca="false">K4770*(1-L4770)</f>
        <v>189</v>
      </c>
    </row>
    <row r="4771" customFormat="false" ht="11.4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IF(G4771="Male",VLOOKUP(H4771,'Shoe size conversion table'!$B$6:$D$22,2),VLOOKUP(H4771,'Shoe size conversion table'!$J$6:$L$22,2))</f>
        <v>40-41</v>
      </c>
      <c r="J4771" s="12" t="n">
        <f aca="false">IF(G4771="Male",VLOOKUP(H4771,'Shoe size conversion table'!$B$6:$D$22,3),VLOOKUP(H4771,'Shoe size conversion table'!$J$6:$L$22,3))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MONTH(C4771:C19738)</f>
        <v>6</v>
      </c>
      <c r="O4771" s="8" t="n">
        <f aca="false">K4771*(1-L4771)</f>
        <v>159</v>
      </c>
    </row>
    <row r="4772" customFormat="false" ht="11.4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IF(G4772="Male",VLOOKUP(H4772,'Shoe size conversion table'!$B$6:$D$22,2),VLOOKUP(H4772,'Shoe size conversion table'!$J$6:$L$22,2))</f>
        <v>42-43</v>
      </c>
      <c r="J4772" s="12" t="n">
        <f aca="false">IF(G4772="Male",VLOOKUP(H4772,'Shoe size conversion table'!$B$6:$D$22,3),VLOOKUP(H4772,'Shoe size conversion table'!$J$6:$L$22,3))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MONTH(C4772:C19739)</f>
        <v>6</v>
      </c>
      <c r="O4772" s="8" t="n">
        <f aca="false">K4772*(1-L4772)</f>
        <v>129</v>
      </c>
    </row>
    <row r="4773" customFormat="false" ht="11.4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IF(G4773="Male",VLOOKUP(H4773,'Shoe size conversion table'!$B$6:$D$22,2),VLOOKUP(H4773,'Shoe size conversion table'!$J$6:$L$22,2))</f>
        <v>44-45</v>
      </c>
      <c r="J4773" s="12" t="n">
        <f aca="false">IF(G4773="Male",VLOOKUP(H4773,'Shoe size conversion table'!$B$6:$D$22,3),VLOOKUP(H4773,'Shoe size conversion table'!$J$6:$L$22,3))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MONTH(C4773:C19740)</f>
        <v>6</v>
      </c>
      <c r="O4773" s="8" t="n">
        <f aca="false">K4773*(1-L4773)</f>
        <v>189</v>
      </c>
    </row>
    <row r="4774" customFormat="false" ht="11.4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IF(G4774="Male",VLOOKUP(H4774,'Shoe size conversion table'!$B$6:$D$22,2),VLOOKUP(H4774,'Shoe size conversion table'!$J$6:$L$22,2))</f>
        <v>39-40</v>
      </c>
      <c r="J4774" s="12" t="n">
        <f aca="false">IF(G4774="Male",VLOOKUP(H4774,'Shoe size conversion table'!$B$6:$D$22,3),VLOOKUP(H4774,'Shoe size conversion table'!$J$6:$L$22,3))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MONTH(C4774:C19741)</f>
        <v>6</v>
      </c>
      <c r="O4774" s="8" t="n">
        <f aca="false">K4774*(1-L4774)</f>
        <v>151.2</v>
      </c>
    </row>
    <row r="4775" customFormat="false" ht="11.4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IF(G4775="Male",VLOOKUP(H4775,'Shoe size conversion table'!$B$6:$D$22,2),VLOOKUP(H4775,'Shoe size conversion table'!$J$6:$L$22,2))</f>
        <v>38-39</v>
      </c>
      <c r="J4775" s="12" t="n">
        <f aca="false">IF(G4775="Male",VLOOKUP(H4775,'Shoe size conversion table'!$B$6:$D$22,3),VLOOKUP(H4775,'Shoe size conversion table'!$J$6:$L$22,3))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MONTH(C4775:C19742)</f>
        <v>6</v>
      </c>
      <c r="O4775" s="8" t="n">
        <f aca="false">K4775*(1-L4775)</f>
        <v>169</v>
      </c>
    </row>
    <row r="4776" customFormat="false" ht="11.4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IF(G4776="Male",VLOOKUP(H4776,'Shoe size conversion table'!$B$6:$D$22,2),VLOOKUP(H4776,'Shoe size conversion table'!$J$6:$L$22,2))</f>
        <v>39-40</v>
      </c>
      <c r="J4776" s="12" t="n">
        <f aca="false">IF(G4776="Male",VLOOKUP(H4776,'Shoe size conversion table'!$B$6:$D$22,3),VLOOKUP(H4776,'Shoe size conversion table'!$J$6:$L$22,3))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MONTH(C4776:C19743)</f>
        <v>6</v>
      </c>
      <c r="O4776" s="8" t="n">
        <f aca="false">K4776*(1-L4776)</f>
        <v>199</v>
      </c>
    </row>
    <row r="4777" customFormat="false" ht="11.4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IF(G4777="Male",VLOOKUP(H4777,'Shoe size conversion table'!$B$6:$D$22,2),VLOOKUP(H4777,'Shoe size conversion table'!$J$6:$L$22,2))</f>
        <v>39</v>
      </c>
      <c r="J4777" s="12" t="n">
        <f aca="false">IF(G4777="Male",VLOOKUP(H4777,'Shoe size conversion table'!$B$6:$D$22,3),VLOOKUP(H4777,'Shoe size conversion table'!$J$6:$L$22,3))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MONTH(C4777:C19744)</f>
        <v>6</v>
      </c>
      <c r="O4777" s="8" t="n">
        <f aca="false">K4777*(1-L4777)</f>
        <v>64.5</v>
      </c>
    </row>
    <row r="4778" customFormat="false" ht="11.4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IF(G4778="Male",VLOOKUP(H4778,'Shoe size conversion table'!$B$6:$D$22,2),VLOOKUP(H4778,'Shoe size conversion table'!$J$6:$L$22,2))</f>
        <v>38-39</v>
      </c>
      <c r="J4778" s="12" t="n">
        <f aca="false">IF(G4778="Male",VLOOKUP(H4778,'Shoe size conversion table'!$B$6:$D$22,3),VLOOKUP(H4778,'Shoe size conversion table'!$J$6:$L$22,3))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MONTH(C4778:C19745)</f>
        <v>6</v>
      </c>
      <c r="O4778" s="8" t="n">
        <f aca="false">K4778*(1-L4778)</f>
        <v>199</v>
      </c>
    </row>
    <row r="4779" customFormat="false" ht="11.4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IF(G4779="Male",VLOOKUP(H4779,'Shoe size conversion table'!$B$6:$D$22,2),VLOOKUP(H4779,'Shoe size conversion table'!$J$6:$L$22,2))</f>
        <v>38</v>
      </c>
      <c r="J4779" s="12" t="n">
        <f aca="false">IF(G4779="Male",VLOOKUP(H4779,'Shoe size conversion table'!$B$6:$D$22,3),VLOOKUP(H4779,'Shoe size conversion table'!$J$6:$L$22,3))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MONTH(C4779:C19746)</f>
        <v>6</v>
      </c>
      <c r="O4779" s="8" t="n">
        <f aca="false">K4779*(1-L4779)</f>
        <v>94.5</v>
      </c>
    </row>
    <row r="4780" customFormat="false" ht="11.4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IF(G4780="Male",VLOOKUP(H4780,'Shoe size conversion table'!$B$6:$D$22,2),VLOOKUP(H4780,'Shoe size conversion table'!$J$6:$L$22,2))</f>
        <v>43-44</v>
      </c>
      <c r="J4780" s="12" t="n">
        <f aca="false">IF(G4780="Male",VLOOKUP(H4780,'Shoe size conversion table'!$B$6:$D$22,3),VLOOKUP(H4780,'Shoe size conversion table'!$J$6:$L$22,3))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MONTH(C4780:C19747)</f>
        <v>6</v>
      </c>
      <c r="O4780" s="8" t="n">
        <f aca="false">K4780*(1-L4780)</f>
        <v>152.1</v>
      </c>
    </row>
    <row r="4781" customFormat="false" ht="11.4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IF(G4781="Male",VLOOKUP(H4781,'Shoe size conversion table'!$B$6:$D$22,2),VLOOKUP(H4781,'Shoe size conversion table'!$J$6:$L$22,2))</f>
        <v>38</v>
      </c>
      <c r="J4781" s="12" t="n">
        <f aca="false">IF(G4781="Male",VLOOKUP(H4781,'Shoe size conversion table'!$B$6:$D$22,3),VLOOKUP(H4781,'Shoe size conversion table'!$J$6:$L$22,3))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MONTH(C4781:C19748)</f>
        <v>6</v>
      </c>
      <c r="O4781" s="8" t="n">
        <f aca="false">K4781*(1-L4781)</f>
        <v>119.2</v>
      </c>
    </row>
    <row r="4782" customFormat="false" ht="11.4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IF(G4782="Male",VLOOKUP(H4782,'Shoe size conversion table'!$B$6:$D$22,2),VLOOKUP(H4782,'Shoe size conversion table'!$J$6:$L$22,2))</f>
        <v>37</v>
      </c>
      <c r="J4782" s="12" t="n">
        <f aca="false">IF(G4782="Male",VLOOKUP(H4782,'Shoe size conversion table'!$B$6:$D$22,3),VLOOKUP(H4782,'Shoe size conversion table'!$J$6:$L$22,3))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MONTH(C4782:C19749)</f>
        <v>6</v>
      </c>
      <c r="O4782" s="8" t="n">
        <f aca="false">K4782*(1-L4782)</f>
        <v>199</v>
      </c>
    </row>
    <row r="4783" customFormat="false" ht="11.4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IF(G4783="Male",VLOOKUP(H4783,'Shoe size conversion table'!$B$6:$D$22,2),VLOOKUP(H4783,'Shoe size conversion table'!$J$6:$L$22,2))</f>
        <v>43-44</v>
      </c>
      <c r="J4783" s="12" t="n">
        <f aca="false">IF(G4783="Male",VLOOKUP(H4783,'Shoe size conversion table'!$B$6:$D$22,3),VLOOKUP(H4783,'Shoe size conversion table'!$J$6:$L$22,3))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MONTH(C4783:C19750)</f>
        <v>6</v>
      </c>
      <c r="O4783" s="8" t="n">
        <f aca="false">K4783*(1-L4783)</f>
        <v>134.1</v>
      </c>
    </row>
    <row r="4784" customFormat="false" ht="11.4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IF(G4784="Male",VLOOKUP(H4784,'Shoe size conversion table'!$B$6:$D$22,2),VLOOKUP(H4784,'Shoe size conversion table'!$J$6:$L$22,2))</f>
        <v>38</v>
      </c>
      <c r="J4784" s="12" t="n">
        <f aca="false">IF(G4784="Male",VLOOKUP(H4784,'Shoe size conversion table'!$B$6:$D$22,3),VLOOKUP(H4784,'Shoe size conversion table'!$J$6:$L$22,3))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MONTH(C4784:C19751)</f>
        <v>6</v>
      </c>
      <c r="O4784" s="8" t="n">
        <f aca="false">K4784*(1-L4784)</f>
        <v>199</v>
      </c>
    </row>
    <row r="4785" customFormat="false" ht="11.4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IF(G4785="Male",VLOOKUP(H4785,'Shoe size conversion table'!$B$6:$D$22,2),VLOOKUP(H4785,'Shoe size conversion table'!$J$6:$L$22,2))</f>
        <v>38</v>
      </c>
      <c r="J4785" s="12" t="n">
        <f aca="false">IF(G4785="Male",VLOOKUP(H4785,'Shoe size conversion table'!$B$6:$D$22,3),VLOOKUP(H4785,'Shoe size conversion table'!$J$6:$L$22,3))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MONTH(C4785:C19752)</f>
        <v>6</v>
      </c>
      <c r="O4785" s="8" t="n">
        <f aca="false">K4785*(1-L4785)</f>
        <v>170.1</v>
      </c>
    </row>
    <row r="4786" customFormat="false" ht="11.4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IF(G4786="Male",VLOOKUP(H4786,'Shoe size conversion table'!$B$6:$D$22,2),VLOOKUP(H4786,'Shoe size conversion table'!$J$6:$L$22,2))</f>
        <v>46</v>
      </c>
      <c r="J4786" s="12" t="n">
        <f aca="false">IF(G4786="Male",VLOOKUP(H4786,'Shoe size conversion table'!$B$6:$D$22,3),VLOOKUP(H4786,'Shoe size conversion table'!$J$6:$L$22,3))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MONTH(C4786:C19753)</f>
        <v>6</v>
      </c>
      <c r="O4786" s="8" t="n">
        <f aca="false">K4786*(1-L4786)</f>
        <v>97.3</v>
      </c>
    </row>
    <row r="4787" customFormat="false" ht="11.4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IF(G4787="Male",VLOOKUP(H4787,'Shoe size conversion table'!$B$6:$D$22,2),VLOOKUP(H4787,'Shoe size conversion table'!$J$6:$L$22,2))</f>
        <v>39</v>
      </c>
      <c r="J4787" s="12" t="n">
        <f aca="false">IF(G4787="Male",VLOOKUP(H4787,'Shoe size conversion table'!$B$6:$D$22,3),VLOOKUP(H4787,'Shoe size conversion table'!$J$6:$L$22,3))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MONTH(C4787:C19754)</f>
        <v>6</v>
      </c>
      <c r="O4787" s="8" t="n">
        <f aca="false">K4787*(1-L4787)</f>
        <v>111.2</v>
      </c>
    </row>
    <row r="4788" customFormat="false" ht="11.4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IF(G4788="Male",VLOOKUP(H4788,'Shoe size conversion table'!$B$6:$D$22,2),VLOOKUP(H4788,'Shoe size conversion table'!$J$6:$L$22,2))</f>
        <v>37-38</v>
      </c>
      <c r="J4788" s="12" t="n">
        <f aca="false">IF(G4788="Male",VLOOKUP(H4788,'Shoe size conversion table'!$B$6:$D$22,3),VLOOKUP(H4788,'Shoe size conversion table'!$J$6:$L$22,3))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MONTH(C4788:C19755)</f>
        <v>6</v>
      </c>
      <c r="O4788" s="8" t="n">
        <f aca="false">K4788*(1-L4788)</f>
        <v>159.2</v>
      </c>
    </row>
    <row r="4789" customFormat="false" ht="11.4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IF(G4789="Male",VLOOKUP(H4789,'Shoe size conversion table'!$B$6:$D$22,2),VLOOKUP(H4789,'Shoe size conversion table'!$J$6:$L$22,2))</f>
        <v>42-43</v>
      </c>
      <c r="J4789" s="12" t="n">
        <f aca="false">IF(G4789="Male",VLOOKUP(H4789,'Shoe size conversion table'!$B$6:$D$22,3),VLOOKUP(H4789,'Shoe size conversion table'!$J$6:$L$22,3))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MONTH(C4789:C19756)</f>
        <v>6</v>
      </c>
      <c r="O4789" s="8" t="n">
        <f aca="false">K4789*(1-L4789)</f>
        <v>189</v>
      </c>
    </row>
    <row r="4790" customFormat="false" ht="11.4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IF(G4790="Male",VLOOKUP(H4790,'Shoe size conversion table'!$B$6:$D$22,2),VLOOKUP(H4790,'Shoe size conversion table'!$J$6:$L$22,2))</f>
        <v>39</v>
      </c>
      <c r="J4790" s="12" t="n">
        <f aca="false">IF(G4790="Male",VLOOKUP(H4790,'Shoe size conversion table'!$B$6:$D$22,3),VLOOKUP(H4790,'Shoe size conversion table'!$J$6:$L$22,3))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MONTH(C4790:C19757)</f>
        <v>6</v>
      </c>
      <c r="O4790" s="8" t="n">
        <f aca="false">K4790*(1-L4790)</f>
        <v>139</v>
      </c>
    </row>
    <row r="4791" customFormat="false" ht="11.4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IF(G4791="Male",VLOOKUP(H4791,'Shoe size conversion table'!$B$6:$D$22,2),VLOOKUP(H4791,'Shoe size conversion table'!$J$6:$L$22,2))</f>
        <v>44-45</v>
      </c>
      <c r="J4791" s="12" t="n">
        <f aca="false">IF(G4791="Male",VLOOKUP(H4791,'Shoe size conversion table'!$B$6:$D$22,3),VLOOKUP(H4791,'Shoe size conversion table'!$J$6:$L$22,3))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MONTH(C4791:C19758)</f>
        <v>6</v>
      </c>
      <c r="O4791" s="8" t="n">
        <f aca="false">K4791*(1-L4791)</f>
        <v>129</v>
      </c>
    </row>
    <row r="4792" customFormat="false" ht="11.4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IF(G4792="Male",VLOOKUP(H4792,'Shoe size conversion table'!$B$6:$D$22,2),VLOOKUP(H4792,'Shoe size conversion table'!$J$6:$L$22,2))</f>
        <v>39-40</v>
      </c>
      <c r="J4792" s="12" t="n">
        <f aca="false">IF(G4792="Male",VLOOKUP(H4792,'Shoe size conversion table'!$B$6:$D$22,3),VLOOKUP(H4792,'Shoe size conversion table'!$J$6:$L$22,3))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MONTH(C4792:C19759)</f>
        <v>6</v>
      </c>
      <c r="O4792" s="8" t="n">
        <f aca="false">K4792*(1-L4792)</f>
        <v>149</v>
      </c>
    </row>
    <row r="4793" customFormat="false" ht="11.4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IF(G4793="Male",VLOOKUP(H4793,'Shoe size conversion table'!$B$6:$D$22,2),VLOOKUP(H4793,'Shoe size conversion table'!$J$6:$L$22,2))</f>
        <v>42-43</v>
      </c>
      <c r="J4793" s="12" t="n">
        <f aca="false">IF(G4793="Male",VLOOKUP(H4793,'Shoe size conversion table'!$B$6:$D$22,3),VLOOKUP(H4793,'Shoe size conversion table'!$J$6:$L$22,3))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MONTH(C4793:C19760)</f>
        <v>6</v>
      </c>
      <c r="O4793" s="8" t="n">
        <f aca="false">K4793*(1-L4793)</f>
        <v>179</v>
      </c>
    </row>
    <row r="4794" customFormat="false" ht="11.4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IF(G4794="Male",VLOOKUP(H4794,'Shoe size conversion table'!$B$6:$D$22,2),VLOOKUP(H4794,'Shoe size conversion table'!$J$6:$L$22,2))</f>
        <v>43-44</v>
      </c>
      <c r="J4794" s="12" t="n">
        <f aca="false">IF(G4794="Male",VLOOKUP(H4794,'Shoe size conversion table'!$B$6:$D$22,3),VLOOKUP(H4794,'Shoe size conversion table'!$J$6:$L$22,3))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MONTH(C4794:C19761)</f>
        <v>6</v>
      </c>
      <c r="O4794" s="8" t="n">
        <f aca="false">K4794*(1-L4794)</f>
        <v>199</v>
      </c>
    </row>
    <row r="4795" customFormat="false" ht="11.4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IF(G4795="Male",VLOOKUP(H4795,'Shoe size conversion table'!$B$6:$D$22,2),VLOOKUP(H4795,'Shoe size conversion table'!$J$6:$L$22,2))</f>
        <v>39</v>
      </c>
      <c r="J4795" s="12" t="n">
        <f aca="false">IF(G4795="Male",VLOOKUP(H4795,'Shoe size conversion table'!$B$6:$D$22,3),VLOOKUP(H4795,'Shoe size conversion table'!$J$6:$L$22,3))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MONTH(C4795:C19762)</f>
        <v>6</v>
      </c>
      <c r="O4795" s="8" t="n">
        <f aca="false">K4795*(1-L4795)</f>
        <v>135.2</v>
      </c>
    </row>
    <row r="4796" customFormat="false" ht="11.4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IF(G4796="Male",VLOOKUP(H4796,'Shoe size conversion table'!$B$6:$D$22,2),VLOOKUP(H4796,'Shoe size conversion table'!$J$6:$L$22,2))</f>
        <v>46</v>
      </c>
      <c r="J4796" s="12" t="n">
        <f aca="false">IF(G4796="Male",VLOOKUP(H4796,'Shoe size conversion table'!$B$6:$D$22,3),VLOOKUP(H4796,'Shoe size conversion table'!$J$6:$L$22,3))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MONTH(C4796:C19763)</f>
        <v>6</v>
      </c>
      <c r="O4796" s="8" t="n">
        <f aca="false">K4796*(1-L4796)</f>
        <v>179</v>
      </c>
    </row>
    <row r="4797" customFormat="false" ht="11.4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IF(G4797="Male",VLOOKUP(H4797,'Shoe size conversion table'!$B$6:$D$22,2),VLOOKUP(H4797,'Shoe size conversion table'!$J$6:$L$22,2))</f>
        <v>40</v>
      </c>
      <c r="J4797" s="12" t="n">
        <f aca="false">IF(G4797="Male",VLOOKUP(H4797,'Shoe size conversion table'!$B$6:$D$22,3),VLOOKUP(H4797,'Shoe size conversion table'!$J$6:$L$22,3))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MONTH(C4797:C19764)</f>
        <v>6</v>
      </c>
      <c r="O4797" s="8" t="n">
        <f aca="false">K4797*(1-L4797)</f>
        <v>111.2</v>
      </c>
    </row>
    <row r="4798" customFormat="false" ht="11.4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IF(G4798="Male",VLOOKUP(H4798,'Shoe size conversion table'!$B$6:$D$22,2),VLOOKUP(H4798,'Shoe size conversion table'!$J$6:$L$22,2))</f>
        <v>42-43</v>
      </c>
      <c r="J4798" s="12" t="n">
        <f aca="false">IF(G4798="Male",VLOOKUP(H4798,'Shoe size conversion table'!$B$6:$D$22,3),VLOOKUP(H4798,'Shoe size conversion table'!$J$6:$L$22,3))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MONTH(C4798:C19765)</f>
        <v>6</v>
      </c>
      <c r="O4798" s="8" t="n">
        <f aca="false">K4798*(1-L4798)</f>
        <v>189</v>
      </c>
    </row>
    <row r="4799" customFormat="false" ht="11.4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IF(G4799="Male",VLOOKUP(H4799,'Shoe size conversion table'!$B$6:$D$22,2),VLOOKUP(H4799,'Shoe size conversion table'!$J$6:$L$22,2))</f>
        <v>44-45</v>
      </c>
      <c r="J4799" s="12" t="n">
        <f aca="false">IF(G4799="Male",VLOOKUP(H4799,'Shoe size conversion table'!$B$6:$D$22,3),VLOOKUP(H4799,'Shoe size conversion table'!$J$6:$L$22,3))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MONTH(C4799:C19766)</f>
        <v>6</v>
      </c>
      <c r="O4799" s="8" t="n">
        <f aca="false">K4799*(1-L4799)</f>
        <v>189</v>
      </c>
    </row>
    <row r="4800" customFormat="false" ht="11.4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IF(G4800="Male",VLOOKUP(H4800,'Shoe size conversion table'!$B$6:$D$22,2),VLOOKUP(H4800,'Shoe size conversion table'!$J$6:$L$22,2))</f>
        <v>43</v>
      </c>
      <c r="J4800" s="12" t="n">
        <f aca="false">IF(G4800="Male",VLOOKUP(H4800,'Shoe size conversion table'!$B$6:$D$22,3),VLOOKUP(H4800,'Shoe size conversion table'!$J$6:$L$22,3))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MONTH(C4800:C19767)</f>
        <v>6</v>
      </c>
      <c r="O4800" s="8" t="n">
        <f aca="false">K4800*(1-L4800)</f>
        <v>199</v>
      </c>
    </row>
    <row r="4801" customFormat="false" ht="11.4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IF(G4801="Male",VLOOKUP(H4801,'Shoe size conversion table'!$B$6:$D$22,2),VLOOKUP(H4801,'Shoe size conversion table'!$J$6:$L$22,2))</f>
        <v>39</v>
      </c>
      <c r="J4801" s="12" t="n">
        <f aca="false">IF(G4801="Male",VLOOKUP(H4801,'Shoe size conversion table'!$B$6:$D$22,3),VLOOKUP(H4801,'Shoe size conversion table'!$J$6:$L$22,3))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MONTH(C4801:C19768)</f>
        <v>6</v>
      </c>
      <c r="O4801" s="8" t="n">
        <f aca="false">K4801*(1-L4801)</f>
        <v>199</v>
      </c>
    </row>
    <row r="4802" customFormat="false" ht="11.4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IF(G4802="Male",VLOOKUP(H4802,'Shoe size conversion table'!$B$6:$D$22,2),VLOOKUP(H4802,'Shoe size conversion table'!$J$6:$L$22,2))</f>
        <v>44-45</v>
      </c>
      <c r="J4802" s="12" t="n">
        <f aca="false">IF(G4802="Male",VLOOKUP(H4802,'Shoe size conversion table'!$B$6:$D$22,3),VLOOKUP(H4802,'Shoe size conversion table'!$J$6:$L$22,3))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MONTH(C4802:C19769)</f>
        <v>6</v>
      </c>
      <c r="O4802" s="8" t="n">
        <f aca="false">K4802*(1-L4802)</f>
        <v>116.1</v>
      </c>
    </row>
    <row r="4803" customFormat="false" ht="11.4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IF(G4803="Male",VLOOKUP(H4803,'Shoe size conversion table'!$B$6:$D$22,2),VLOOKUP(H4803,'Shoe size conversion table'!$J$6:$L$22,2))</f>
        <v>39</v>
      </c>
      <c r="J4803" s="12" t="n">
        <f aca="false">IF(G4803="Male",VLOOKUP(H4803,'Shoe size conversion table'!$B$6:$D$22,3),VLOOKUP(H4803,'Shoe size conversion table'!$J$6:$L$22,3))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MONTH(C4803:C19770)</f>
        <v>6</v>
      </c>
      <c r="O4803" s="8" t="n">
        <f aca="false">K4803*(1-L4803)</f>
        <v>149</v>
      </c>
    </row>
    <row r="4804" customFormat="false" ht="11.4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IF(G4804="Male",VLOOKUP(H4804,'Shoe size conversion table'!$B$6:$D$22,2),VLOOKUP(H4804,'Shoe size conversion table'!$J$6:$L$22,2))</f>
        <v>39</v>
      </c>
      <c r="J4804" s="12" t="n">
        <f aca="false">IF(G4804="Male",VLOOKUP(H4804,'Shoe size conversion table'!$B$6:$D$22,3),VLOOKUP(H4804,'Shoe size conversion table'!$J$6:$L$22,3))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MONTH(C4804:C19771)</f>
        <v>6</v>
      </c>
      <c r="O4804" s="8" t="n">
        <f aca="false">K4804*(1-L4804)</f>
        <v>84.5</v>
      </c>
    </row>
    <row r="4805" customFormat="false" ht="11.4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IF(G4805="Male",VLOOKUP(H4805,'Shoe size conversion table'!$B$6:$D$22,2),VLOOKUP(H4805,'Shoe size conversion table'!$J$6:$L$22,2))</f>
        <v>43-44</v>
      </c>
      <c r="J4805" s="12" t="n">
        <f aca="false">IF(G4805="Male",VLOOKUP(H4805,'Shoe size conversion table'!$B$6:$D$22,3),VLOOKUP(H4805,'Shoe size conversion table'!$J$6:$L$22,3))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MONTH(C4805:C19772)</f>
        <v>6</v>
      </c>
      <c r="O4805" s="8" t="n">
        <f aca="false">K4805*(1-L4805)</f>
        <v>161.1</v>
      </c>
    </row>
    <row r="4806" customFormat="false" ht="11.4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IF(G4806="Male",VLOOKUP(H4806,'Shoe size conversion table'!$B$6:$D$22,2),VLOOKUP(H4806,'Shoe size conversion table'!$J$6:$L$22,2))</f>
        <v>39</v>
      </c>
      <c r="J4806" s="12" t="n">
        <f aca="false">IF(G4806="Male",VLOOKUP(H4806,'Shoe size conversion table'!$B$6:$D$22,3),VLOOKUP(H4806,'Shoe size conversion table'!$J$6:$L$22,3))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MONTH(C4806:C19773)</f>
        <v>6</v>
      </c>
      <c r="O4806" s="8" t="n">
        <f aca="false">K4806*(1-L4806)</f>
        <v>111.2</v>
      </c>
    </row>
    <row r="4807" customFormat="false" ht="11.4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IF(G4807="Male",VLOOKUP(H4807,'Shoe size conversion table'!$B$6:$D$22,2),VLOOKUP(H4807,'Shoe size conversion table'!$J$6:$L$22,2))</f>
        <v>38</v>
      </c>
      <c r="J4807" s="12" t="n">
        <f aca="false">IF(G4807="Male",VLOOKUP(H4807,'Shoe size conversion table'!$B$6:$D$22,3),VLOOKUP(H4807,'Shoe size conversion table'!$J$6:$L$22,3))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MONTH(C4807:C19774)</f>
        <v>6</v>
      </c>
      <c r="O4807" s="8" t="n">
        <f aca="false">K4807*(1-L4807)</f>
        <v>149</v>
      </c>
    </row>
    <row r="4808" customFormat="false" ht="11.4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IF(G4808="Male",VLOOKUP(H4808,'Shoe size conversion table'!$B$6:$D$22,2),VLOOKUP(H4808,'Shoe size conversion table'!$J$6:$L$22,2))</f>
        <v>44</v>
      </c>
      <c r="J4808" s="12" t="n">
        <f aca="false">IF(G4808="Male",VLOOKUP(H4808,'Shoe size conversion table'!$B$6:$D$22,3),VLOOKUP(H4808,'Shoe size conversion table'!$J$6:$L$22,3))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MONTH(C4808:C19775)</f>
        <v>6</v>
      </c>
      <c r="O4808" s="8" t="n">
        <f aca="false">K4808*(1-L4808)</f>
        <v>151.2</v>
      </c>
    </row>
    <row r="4809" customFormat="false" ht="11.4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IF(G4809="Male",VLOOKUP(H4809,'Shoe size conversion table'!$B$6:$D$22,2),VLOOKUP(H4809,'Shoe size conversion table'!$J$6:$L$22,2))</f>
        <v>43-44</v>
      </c>
      <c r="J4809" s="12" t="n">
        <f aca="false">IF(G4809="Male",VLOOKUP(H4809,'Shoe size conversion table'!$B$6:$D$22,3),VLOOKUP(H4809,'Shoe size conversion table'!$J$6:$L$22,3))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MONTH(C4809:C19776)</f>
        <v>6</v>
      </c>
      <c r="O4809" s="8" t="n">
        <f aca="false">K4809*(1-L4809)</f>
        <v>199</v>
      </c>
    </row>
    <row r="4810" customFormat="false" ht="11.4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IF(G4810="Male",VLOOKUP(H4810,'Shoe size conversion table'!$B$6:$D$22,2),VLOOKUP(H4810,'Shoe size conversion table'!$J$6:$L$22,2))</f>
        <v>39-40</v>
      </c>
      <c r="J4810" s="12" t="n">
        <f aca="false">IF(G4810="Male",VLOOKUP(H4810,'Shoe size conversion table'!$B$6:$D$22,3),VLOOKUP(H4810,'Shoe size conversion table'!$J$6:$L$22,3))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MONTH(C4810:C19777)</f>
        <v>6</v>
      </c>
      <c r="O4810" s="8" t="n">
        <f aca="false">K4810*(1-L4810)</f>
        <v>127.2</v>
      </c>
    </row>
    <row r="4811" customFormat="false" ht="11.4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IF(G4811="Male",VLOOKUP(H4811,'Shoe size conversion table'!$B$6:$D$22,2),VLOOKUP(H4811,'Shoe size conversion table'!$J$6:$L$22,2))</f>
        <v>39-40</v>
      </c>
      <c r="J4811" s="12" t="n">
        <f aca="false">IF(G4811="Male",VLOOKUP(H4811,'Shoe size conversion table'!$B$6:$D$22,3),VLOOKUP(H4811,'Shoe size conversion table'!$J$6:$L$22,3))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MONTH(C4811:C19778)</f>
        <v>6</v>
      </c>
      <c r="O4811" s="8" t="n">
        <f aca="false">K4811*(1-L4811)</f>
        <v>64.5</v>
      </c>
    </row>
    <row r="4812" customFormat="false" ht="11.4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IF(G4812="Male",VLOOKUP(H4812,'Shoe size conversion table'!$B$6:$D$22,2),VLOOKUP(H4812,'Shoe size conversion table'!$J$6:$L$22,2))</f>
        <v>42-43</v>
      </c>
      <c r="J4812" s="12" t="n">
        <f aca="false">IF(G4812="Male",VLOOKUP(H4812,'Shoe size conversion table'!$B$6:$D$22,3),VLOOKUP(H4812,'Shoe size conversion table'!$J$6:$L$22,3))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MONTH(C4812:C19779)</f>
        <v>6</v>
      </c>
      <c r="O4812" s="8" t="n">
        <f aca="false">K4812*(1-L4812)</f>
        <v>199</v>
      </c>
    </row>
    <row r="4813" customFormat="false" ht="11.4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IF(G4813="Male",VLOOKUP(H4813,'Shoe size conversion table'!$B$6:$D$22,2),VLOOKUP(H4813,'Shoe size conversion table'!$J$6:$L$22,2))</f>
        <v>38-39</v>
      </c>
      <c r="J4813" s="12" t="n">
        <f aca="false">IF(G4813="Male",VLOOKUP(H4813,'Shoe size conversion table'!$B$6:$D$22,3),VLOOKUP(H4813,'Shoe size conversion table'!$J$6:$L$22,3))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MONTH(C4813:C19780)</f>
        <v>6</v>
      </c>
      <c r="O4813" s="8" t="n">
        <f aca="false">K4813*(1-L4813)</f>
        <v>199</v>
      </c>
    </row>
    <row r="4814" customFormat="false" ht="11.4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IF(G4814="Male",VLOOKUP(H4814,'Shoe size conversion table'!$B$6:$D$22,2),VLOOKUP(H4814,'Shoe size conversion table'!$J$6:$L$22,2))</f>
        <v>41-42</v>
      </c>
      <c r="J4814" s="12" t="n">
        <f aca="false">IF(G4814="Male",VLOOKUP(H4814,'Shoe size conversion table'!$B$6:$D$22,3),VLOOKUP(H4814,'Shoe size conversion table'!$J$6:$L$22,3))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MONTH(C4814:C19781)</f>
        <v>6</v>
      </c>
      <c r="O4814" s="8" t="n">
        <f aca="false">K4814*(1-L4814)</f>
        <v>161.1</v>
      </c>
    </row>
    <row r="4815" customFormat="false" ht="11.4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IF(G4815="Male",VLOOKUP(H4815,'Shoe size conversion table'!$B$6:$D$22,2),VLOOKUP(H4815,'Shoe size conversion table'!$J$6:$L$22,2))</f>
        <v>39</v>
      </c>
      <c r="J4815" s="12" t="n">
        <f aca="false">IF(G4815="Male",VLOOKUP(H4815,'Shoe size conversion table'!$B$6:$D$22,3),VLOOKUP(H4815,'Shoe size conversion table'!$J$6:$L$22,3))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MONTH(C4815:C19782)</f>
        <v>6</v>
      </c>
      <c r="O4815" s="8" t="n">
        <f aca="false">K4815*(1-L4815)</f>
        <v>169</v>
      </c>
    </row>
    <row r="4816" customFormat="false" ht="11.4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IF(G4816="Male",VLOOKUP(H4816,'Shoe size conversion table'!$B$6:$D$22,2),VLOOKUP(H4816,'Shoe size conversion table'!$J$6:$L$22,2))</f>
        <v>44</v>
      </c>
      <c r="J4816" s="12" t="n">
        <f aca="false">IF(G4816="Male",VLOOKUP(H4816,'Shoe size conversion table'!$B$6:$D$22,3),VLOOKUP(H4816,'Shoe size conversion table'!$J$6:$L$22,3))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MONTH(C4816:C19783)</f>
        <v>6</v>
      </c>
      <c r="O4816" s="8" t="n">
        <f aca="false">K4816*(1-L4816)</f>
        <v>149</v>
      </c>
    </row>
    <row r="4817" customFormat="false" ht="11.4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IF(G4817="Male",VLOOKUP(H4817,'Shoe size conversion table'!$B$6:$D$22,2),VLOOKUP(H4817,'Shoe size conversion table'!$J$6:$L$22,2))</f>
        <v>39</v>
      </c>
      <c r="J4817" s="12" t="n">
        <f aca="false">IF(G4817="Male",VLOOKUP(H4817,'Shoe size conversion table'!$B$6:$D$22,3),VLOOKUP(H4817,'Shoe size conversion table'!$J$6:$L$22,3))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MONTH(C4817:C19784)</f>
        <v>6</v>
      </c>
      <c r="O4817" s="8" t="n">
        <f aca="false">K4817*(1-L4817)</f>
        <v>152.1</v>
      </c>
    </row>
    <row r="4818" customFormat="false" ht="11.4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IF(G4818="Male",VLOOKUP(H4818,'Shoe size conversion table'!$B$6:$D$22,2),VLOOKUP(H4818,'Shoe size conversion table'!$J$6:$L$22,2))</f>
        <v>44</v>
      </c>
      <c r="J4818" s="12" t="n">
        <f aca="false">IF(G4818="Male",VLOOKUP(H4818,'Shoe size conversion table'!$B$6:$D$22,3),VLOOKUP(H4818,'Shoe size conversion table'!$J$6:$L$22,3))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MONTH(C4818:C19785)</f>
        <v>6</v>
      </c>
      <c r="O4818" s="8" t="n">
        <f aca="false">K4818*(1-L4818)</f>
        <v>179</v>
      </c>
    </row>
    <row r="4819" customFormat="false" ht="11.4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IF(G4819="Male",VLOOKUP(H4819,'Shoe size conversion table'!$B$6:$D$22,2),VLOOKUP(H4819,'Shoe size conversion table'!$J$6:$L$22,2))</f>
        <v>44-45</v>
      </c>
      <c r="J4819" s="12" t="n">
        <f aca="false">IF(G4819="Male",VLOOKUP(H4819,'Shoe size conversion table'!$B$6:$D$22,3),VLOOKUP(H4819,'Shoe size conversion table'!$J$6:$L$22,3))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MONTH(C4819:C19786)</f>
        <v>6</v>
      </c>
      <c r="O4819" s="8" t="n">
        <f aca="false">K4819*(1-L4819)</f>
        <v>116.1</v>
      </c>
    </row>
    <row r="4820" customFormat="false" ht="11.4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IF(G4820="Male",VLOOKUP(H4820,'Shoe size conversion table'!$B$6:$D$22,2),VLOOKUP(H4820,'Shoe size conversion table'!$J$6:$L$22,2))</f>
        <v>43-44</v>
      </c>
      <c r="J4820" s="12" t="n">
        <f aca="false">IF(G4820="Male",VLOOKUP(H4820,'Shoe size conversion table'!$B$6:$D$22,3),VLOOKUP(H4820,'Shoe size conversion table'!$J$6:$L$22,3))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MONTH(C4820:C19787)</f>
        <v>6</v>
      </c>
      <c r="O4820" s="8" t="n">
        <f aca="false">K4820*(1-L4820)</f>
        <v>152.1</v>
      </c>
    </row>
    <row r="4821" customFormat="false" ht="11.4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IF(G4821="Male",VLOOKUP(H4821,'Shoe size conversion table'!$B$6:$D$22,2),VLOOKUP(H4821,'Shoe size conversion table'!$J$6:$L$22,2))</f>
        <v>43</v>
      </c>
      <c r="J4821" s="12" t="n">
        <f aca="false">IF(G4821="Male",VLOOKUP(H4821,'Shoe size conversion table'!$B$6:$D$22,3),VLOOKUP(H4821,'Shoe size conversion table'!$J$6:$L$22,3))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MONTH(C4821:C19788)</f>
        <v>6</v>
      </c>
      <c r="O4821" s="8" t="n">
        <f aca="false">K4821*(1-L4821)</f>
        <v>189</v>
      </c>
    </row>
    <row r="4822" customFormat="false" ht="11.4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IF(G4822="Male",VLOOKUP(H4822,'Shoe size conversion table'!$B$6:$D$22,2),VLOOKUP(H4822,'Shoe size conversion table'!$J$6:$L$22,2))</f>
        <v>39-40</v>
      </c>
      <c r="J4822" s="12" t="n">
        <f aca="false">IF(G4822="Male",VLOOKUP(H4822,'Shoe size conversion table'!$B$6:$D$22,3),VLOOKUP(H4822,'Shoe size conversion table'!$J$6:$L$22,3))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MONTH(C4822:C19789)</f>
        <v>6</v>
      </c>
      <c r="O4822" s="8" t="n">
        <f aca="false">K4822*(1-L4822)</f>
        <v>129</v>
      </c>
    </row>
    <row r="4823" customFormat="false" ht="11.4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IF(G4823="Male",VLOOKUP(H4823,'Shoe size conversion table'!$B$6:$D$22,2),VLOOKUP(H4823,'Shoe size conversion table'!$J$6:$L$22,2))</f>
        <v>38</v>
      </c>
      <c r="J4823" s="12" t="n">
        <f aca="false">IF(G4823="Male",VLOOKUP(H4823,'Shoe size conversion table'!$B$6:$D$22,3),VLOOKUP(H4823,'Shoe size conversion table'!$J$6:$L$22,3))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MONTH(C4823:C19790)</f>
        <v>6</v>
      </c>
      <c r="O4823" s="8" t="n">
        <f aca="false">K4823*(1-L4823)</f>
        <v>151.2</v>
      </c>
    </row>
    <row r="4824" customFormat="false" ht="11.4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IF(G4824="Male",VLOOKUP(H4824,'Shoe size conversion table'!$B$6:$D$22,2),VLOOKUP(H4824,'Shoe size conversion table'!$J$6:$L$22,2))</f>
        <v>43-44</v>
      </c>
      <c r="J4824" s="12" t="n">
        <f aca="false">IF(G4824="Male",VLOOKUP(H4824,'Shoe size conversion table'!$B$6:$D$22,3),VLOOKUP(H4824,'Shoe size conversion table'!$J$6:$L$22,3))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MONTH(C4824:C19791)</f>
        <v>6</v>
      </c>
      <c r="O4824" s="8" t="n">
        <f aca="false">K4824*(1-L4824)</f>
        <v>161.1</v>
      </c>
    </row>
    <row r="4825" customFormat="false" ht="11.4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IF(G4825="Male",VLOOKUP(H4825,'Shoe size conversion table'!$B$6:$D$22,2),VLOOKUP(H4825,'Shoe size conversion table'!$J$6:$L$22,2))</f>
        <v>39-40</v>
      </c>
      <c r="J4825" s="12" t="n">
        <f aca="false">IF(G4825="Male",VLOOKUP(H4825,'Shoe size conversion table'!$B$6:$D$22,3),VLOOKUP(H4825,'Shoe size conversion table'!$J$6:$L$22,3))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MONTH(C4825:C19792)</f>
        <v>6</v>
      </c>
      <c r="O4825" s="8" t="n">
        <f aca="false">K4825*(1-L4825)</f>
        <v>179</v>
      </c>
    </row>
    <row r="4826" customFormat="false" ht="11.4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IF(G4826="Male",VLOOKUP(H4826,'Shoe size conversion table'!$B$6:$D$22,2),VLOOKUP(H4826,'Shoe size conversion table'!$J$6:$L$22,2))</f>
        <v>39</v>
      </c>
      <c r="J4826" s="12" t="n">
        <f aca="false">IF(G4826="Male",VLOOKUP(H4826,'Shoe size conversion table'!$B$6:$D$22,3),VLOOKUP(H4826,'Shoe size conversion table'!$J$6:$L$22,3))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MONTH(C4826:C19793)</f>
        <v>6</v>
      </c>
      <c r="O4826" s="8" t="n">
        <f aca="false">K4826*(1-L4826)</f>
        <v>179.1</v>
      </c>
    </row>
    <row r="4827" customFormat="false" ht="11.4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IF(G4827="Male",VLOOKUP(H4827,'Shoe size conversion table'!$B$6:$D$22,2),VLOOKUP(H4827,'Shoe size conversion table'!$J$6:$L$22,2))</f>
        <v>38</v>
      </c>
      <c r="J4827" s="12" t="n">
        <f aca="false">IF(G4827="Male",VLOOKUP(H4827,'Shoe size conversion table'!$B$6:$D$22,3),VLOOKUP(H4827,'Shoe size conversion table'!$J$6:$L$22,3))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MONTH(C4827:C19794)</f>
        <v>6</v>
      </c>
      <c r="O4827" s="8" t="n">
        <f aca="false">K4827*(1-L4827)</f>
        <v>159</v>
      </c>
    </row>
    <row r="4828" customFormat="false" ht="11.4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IF(G4828="Male",VLOOKUP(H4828,'Shoe size conversion table'!$B$6:$D$22,2),VLOOKUP(H4828,'Shoe size conversion table'!$J$6:$L$22,2))</f>
        <v>39</v>
      </c>
      <c r="J4828" s="12" t="n">
        <f aca="false">IF(G4828="Male",VLOOKUP(H4828,'Shoe size conversion table'!$B$6:$D$22,3),VLOOKUP(H4828,'Shoe size conversion table'!$J$6:$L$22,3))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MONTH(C4828:C19795)</f>
        <v>6</v>
      </c>
      <c r="O4828" s="8" t="n">
        <f aca="false">K4828*(1-L4828)</f>
        <v>139</v>
      </c>
    </row>
    <row r="4829" customFormat="false" ht="11.4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IF(G4829="Male",VLOOKUP(H4829,'Shoe size conversion table'!$B$6:$D$22,2),VLOOKUP(H4829,'Shoe size conversion table'!$J$6:$L$22,2))</f>
        <v>39</v>
      </c>
      <c r="J4829" s="12" t="n">
        <f aca="false">IF(G4829="Male",VLOOKUP(H4829,'Shoe size conversion table'!$B$6:$D$22,3),VLOOKUP(H4829,'Shoe size conversion table'!$J$6:$L$22,3))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MONTH(C4829:C19796)</f>
        <v>6</v>
      </c>
      <c r="O4829" s="8" t="n">
        <f aca="false">K4829*(1-L4829)</f>
        <v>127.2</v>
      </c>
    </row>
    <row r="4830" customFormat="false" ht="11.4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IF(G4830="Male",VLOOKUP(H4830,'Shoe size conversion table'!$B$6:$D$22,2),VLOOKUP(H4830,'Shoe size conversion table'!$J$6:$L$22,2))</f>
        <v>39</v>
      </c>
      <c r="J4830" s="12" t="n">
        <f aca="false">IF(G4830="Male",VLOOKUP(H4830,'Shoe size conversion table'!$B$6:$D$22,3),VLOOKUP(H4830,'Shoe size conversion table'!$J$6:$L$22,3))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MONTH(C4830:C19797)</f>
        <v>6</v>
      </c>
      <c r="O4830" s="8" t="n">
        <f aca="false">K4830*(1-L4830)</f>
        <v>149</v>
      </c>
    </row>
    <row r="4831" customFormat="false" ht="11.4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IF(G4831="Male",VLOOKUP(H4831,'Shoe size conversion table'!$B$6:$D$22,2),VLOOKUP(H4831,'Shoe size conversion table'!$J$6:$L$22,2))</f>
        <v>38-39</v>
      </c>
      <c r="J4831" s="12" t="n">
        <f aca="false">IF(G4831="Male",VLOOKUP(H4831,'Shoe size conversion table'!$B$6:$D$22,3),VLOOKUP(H4831,'Shoe size conversion table'!$J$6:$L$22,3))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MONTH(C4831:C19798)</f>
        <v>6</v>
      </c>
      <c r="O4831" s="8" t="n">
        <f aca="false">K4831*(1-L4831)</f>
        <v>89.5</v>
      </c>
    </row>
    <row r="4832" customFormat="false" ht="11.4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IF(G4832="Male",VLOOKUP(H4832,'Shoe size conversion table'!$B$6:$D$22,2),VLOOKUP(H4832,'Shoe size conversion table'!$J$6:$L$22,2))</f>
        <v>38</v>
      </c>
      <c r="J4832" s="12" t="n">
        <f aca="false">IF(G4832="Male",VLOOKUP(H4832,'Shoe size conversion table'!$B$6:$D$22,3),VLOOKUP(H4832,'Shoe size conversion table'!$J$6:$L$22,3))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MONTH(C4832:C19799)</f>
        <v>6</v>
      </c>
      <c r="O4832" s="8" t="n">
        <f aca="false">K4832*(1-L4832)</f>
        <v>69.5</v>
      </c>
    </row>
    <row r="4833" customFormat="false" ht="11.4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IF(G4833="Male",VLOOKUP(H4833,'Shoe size conversion table'!$B$6:$D$22,2),VLOOKUP(H4833,'Shoe size conversion table'!$J$6:$L$22,2))</f>
        <v>35</v>
      </c>
      <c r="J4833" s="12" t="n">
        <f aca="false">IF(G4833="Male",VLOOKUP(H4833,'Shoe size conversion table'!$B$6:$D$22,3),VLOOKUP(H4833,'Shoe size conversion table'!$J$6:$L$22,3))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MONTH(C4833:C19800)</f>
        <v>6</v>
      </c>
      <c r="O4833" s="8" t="n">
        <f aca="false">K4833*(1-L4833)</f>
        <v>143.1</v>
      </c>
    </row>
    <row r="4834" customFormat="false" ht="11.4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IF(G4834="Male",VLOOKUP(H4834,'Shoe size conversion table'!$B$6:$D$22,2),VLOOKUP(H4834,'Shoe size conversion table'!$J$6:$L$22,2))</f>
        <v>42-43</v>
      </c>
      <c r="J4834" s="12" t="n">
        <f aca="false">IF(G4834="Male",VLOOKUP(H4834,'Shoe size conversion table'!$B$6:$D$22,3),VLOOKUP(H4834,'Shoe size conversion table'!$J$6:$L$22,3))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MONTH(C4834:C19801)</f>
        <v>6</v>
      </c>
      <c r="O4834" s="8" t="n">
        <f aca="false">K4834*(1-L4834)</f>
        <v>118.3</v>
      </c>
    </row>
    <row r="4835" customFormat="false" ht="11.4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IF(G4835="Male",VLOOKUP(H4835,'Shoe size conversion table'!$B$6:$D$22,2),VLOOKUP(H4835,'Shoe size conversion table'!$J$6:$L$22,2))</f>
        <v>44-45</v>
      </c>
      <c r="J4835" s="12" t="n">
        <f aca="false">IF(G4835="Male",VLOOKUP(H4835,'Shoe size conversion table'!$B$6:$D$22,3),VLOOKUP(H4835,'Shoe size conversion table'!$J$6:$L$22,3))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MONTH(C4835:C19802)</f>
        <v>6</v>
      </c>
      <c r="O4835" s="8" t="n">
        <f aca="false">K4835*(1-L4835)</f>
        <v>179</v>
      </c>
    </row>
    <row r="4836" customFormat="false" ht="11.4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IF(G4836="Male",VLOOKUP(H4836,'Shoe size conversion table'!$B$6:$D$22,2),VLOOKUP(H4836,'Shoe size conversion table'!$J$6:$L$22,2))</f>
        <v>39-40</v>
      </c>
      <c r="J4836" s="12" t="n">
        <f aca="false">IF(G4836="Male",VLOOKUP(H4836,'Shoe size conversion table'!$B$6:$D$22,3),VLOOKUP(H4836,'Shoe size conversion table'!$J$6:$L$22,3))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MONTH(C4836:C19803)</f>
        <v>6</v>
      </c>
      <c r="O4836" s="8" t="n">
        <f aca="false">K4836*(1-L4836)</f>
        <v>149</v>
      </c>
    </row>
    <row r="4837" customFormat="false" ht="11.4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IF(G4837="Male",VLOOKUP(H4837,'Shoe size conversion table'!$B$6:$D$22,2),VLOOKUP(H4837,'Shoe size conversion table'!$J$6:$L$22,2))</f>
        <v>39-40</v>
      </c>
      <c r="J4837" s="12" t="n">
        <f aca="false">IF(G4837="Male",VLOOKUP(H4837,'Shoe size conversion table'!$B$6:$D$22,3),VLOOKUP(H4837,'Shoe size conversion table'!$J$6:$L$22,3))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MONTH(C4837:C19804)</f>
        <v>6</v>
      </c>
      <c r="O4837" s="8" t="n">
        <f aca="false">K4837*(1-L4837)</f>
        <v>125.1</v>
      </c>
    </row>
    <row r="4838" customFormat="false" ht="11.4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IF(G4838="Male",VLOOKUP(H4838,'Shoe size conversion table'!$B$6:$D$22,2),VLOOKUP(H4838,'Shoe size conversion table'!$J$6:$L$22,2))</f>
        <v>42</v>
      </c>
      <c r="J4838" s="12" t="n">
        <f aca="false">IF(G4838="Male",VLOOKUP(H4838,'Shoe size conversion table'!$B$6:$D$22,3),VLOOKUP(H4838,'Shoe size conversion table'!$J$6:$L$22,3))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MONTH(C4838:C19805)</f>
        <v>6</v>
      </c>
      <c r="O4838" s="8" t="n">
        <f aca="false">K4838*(1-L4838)</f>
        <v>79.5</v>
      </c>
    </row>
    <row r="4839" customFormat="false" ht="11.4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IF(G4839="Male",VLOOKUP(H4839,'Shoe size conversion table'!$B$6:$D$22,2),VLOOKUP(H4839,'Shoe size conversion table'!$J$6:$L$22,2))</f>
        <v>43</v>
      </c>
      <c r="J4839" s="12" t="n">
        <f aca="false">IF(G4839="Male",VLOOKUP(H4839,'Shoe size conversion table'!$B$6:$D$22,3),VLOOKUP(H4839,'Shoe size conversion table'!$J$6:$L$22,3))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MONTH(C4839:C19806)</f>
        <v>6</v>
      </c>
      <c r="O4839" s="8" t="n">
        <f aca="false">K4839*(1-L4839)</f>
        <v>149</v>
      </c>
    </row>
    <row r="4840" customFormat="false" ht="11.4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IF(G4840="Male",VLOOKUP(H4840,'Shoe size conversion table'!$B$6:$D$22,2),VLOOKUP(H4840,'Shoe size conversion table'!$J$6:$L$22,2))</f>
        <v>44-45</v>
      </c>
      <c r="J4840" s="12" t="n">
        <f aca="false">IF(G4840="Male",VLOOKUP(H4840,'Shoe size conversion table'!$B$6:$D$22,3),VLOOKUP(H4840,'Shoe size conversion table'!$J$6:$L$22,3))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MONTH(C4840:C19807)</f>
        <v>6</v>
      </c>
      <c r="O4840" s="8" t="n">
        <f aca="false">K4840*(1-L4840)</f>
        <v>116.1</v>
      </c>
    </row>
    <row r="4841" customFormat="false" ht="11.4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IF(G4841="Male",VLOOKUP(H4841,'Shoe size conversion table'!$B$6:$D$22,2),VLOOKUP(H4841,'Shoe size conversion table'!$J$6:$L$22,2))</f>
        <v>39</v>
      </c>
      <c r="J4841" s="12" t="n">
        <f aca="false">IF(G4841="Male",VLOOKUP(H4841,'Shoe size conversion table'!$B$6:$D$22,3),VLOOKUP(H4841,'Shoe size conversion table'!$J$6:$L$22,3))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MONTH(C4841:C19808)</f>
        <v>6</v>
      </c>
      <c r="O4841" s="8" t="n">
        <f aca="false">K4841*(1-L4841)</f>
        <v>169</v>
      </c>
    </row>
    <row r="4842" customFormat="false" ht="11.4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IF(G4842="Male",VLOOKUP(H4842,'Shoe size conversion table'!$B$6:$D$22,2),VLOOKUP(H4842,'Shoe size conversion table'!$J$6:$L$22,2))</f>
        <v>42</v>
      </c>
      <c r="J4842" s="12" t="n">
        <f aca="false">IF(G4842="Male",VLOOKUP(H4842,'Shoe size conversion table'!$B$6:$D$22,3),VLOOKUP(H4842,'Shoe size conversion table'!$J$6:$L$22,3))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MONTH(C4842:C19809)</f>
        <v>6</v>
      </c>
      <c r="O4842" s="8" t="n">
        <f aca="false">K4842*(1-L4842)</f>
        <v>149</v>
      </c>
    </row>
    <row r="4843" customFormat="false" ht="11.4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IF(G4843="Male",VLOOKUP(H4843,'Shoe size conversion table'!$B$6:$D$22,2),VLOOKUP(H4843,'Shoe size conversion table'!$J$6:$L$22,2))</f>
        <v>37-38</v>
      </c>
      <c r="J4843" s="12" t="n">
        <f aca="false">IF(G4843="Male",VLOOKUP(H4843,'Shoe size conversion table'!$B$6:$D$22,3),VLOOKUP(H4843,'Shoe size conversion table'!$J$6:$L$22,3))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MONTH(C4843:C19810)</f>
        <v>6</v>
      </c>
      <c r="O4843" s="8" t="n">
        <f aca="false">K4843*(1-L4843)</f>
        <v>94.5</v>
      </c>
    </row>
    <row r="4844" customFormat="false" ht="11.4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IF(G4844="Male",VLOOKUP(H4844,'Shoe size conversion table'!$B$6:$D$22,2),VLOOKUP(H4844,'Shoe size conversion table'!$J$6:$L$22,2))</f>
        <v>38</v>
      </c>
      <c r="J4844" s="12" t="n">
        <f aca="false">IF(G4844="Male",VLOOKUP(H4844,'Shoe size conversion table'!$B$6:$D$22,3),VLOOKUP(H4844,'Shoe size conversion table'!$J$6:$L$22,3))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MONTH(C4844:C19811)</f>
        <v>6</v>
      </c>
      <c r="O4844" s="8" t="n">
        <f aca="false">K4844*(1-L4844)</f>
        <v>189</v>
      </c>
    </row>
    <row r="4845" customFormat="false" ht="11.4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IF(G4845="Male",VLOOKUP(H4845,'Shoe size conversion table'!$B$6:$D$22,2),VLOOKUP(H4845,'Shoe size conversion table'!$J$6:$L$22,2))</f>
        <v>42</v>
      </c>
      <c r="J4845" s="12" t="n">
        <f aca="false">IF(G4845="Male",VLOOKUP(H4845,'Shoe size conversion table'!$B$6:$D$22,3),VLOOKUP(H4845,'Shoe size conversion table'!$J$6:$L$22,3))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MONTH(C4845:C19812)</f>
        <v>6</v>
      </c>
      <c r="O4845" s="8" t="n">
        <f aca="false">K4845*(1-L4845)</f>
        <v>103.2</v>
      </c>
    </row>
    <row r="4846" customFormat="false" ht="11.4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IF(G4846="Male",VLOOKUP(H4846,'Shoe size conversion table'!$B$6:$D$22,2),VLOOKUP(H4846,'Shoe size conversion table'!$J$6:$L$22,2))</f>
        <v>44-45</v>
      </c>
      <c r="J4846" s="12" t="n">
        <f aca="false">IF(G4846="Male",VLOOKUP(H4846,'Shoe size conversion table'!$B$6:$D$22,3),VLOOKUP(H4846,'Shoe size conversion table'!$J$6:$L$22,3))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MONTH(C4846:C19813)</f>
        <v>6</v>
      </c>
      <c r="O4846" s="8" t="n">
        <f aca="false">K4846*(1-L4846)</f>
        <v>129</v>
      </c>
    </row>
    <row r="4847" customFormat="false" ht="11.4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IF(G4847="Male",VLOOKUP(H4847,'Shoe size conversion table'!$B$6:$D$22,2),VLOOKUP(H4847,'Shoe size conversion table'!$J$6:$L$22,2))</f>
        <v>38-39</v>
      </c>
      <c r="J4847" s="12" t="n">
        <f aca="false">IF(G4847="Male",VLOOKUP(H4847,'Shoe size conversion table'!$B$6:$D$22,3),VLOOKUP(H4847,'Shoe size conversion table'!$J$6:$L$22,3))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MONTH(C4847:C19814)</f>
        <v>6</v>
      </c>
      <c r="O4847" s="8" t="n">
        <f aca="false">K4847*(1-L4847)</f>
        <v>132.3</v>
      </c>
    </row>
    <row r="4848" customFormat="false" ht="11.4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IF(G4848="Male",VLOOKUP(H4848,'Shoe size conversion table'!$B$6:$D$22,2),VLOOKUP(H4848,'Shoe size conversion table'!$J$6:$L$22,2))</f>
        <v>43-44</v>
      </c>
      <c r="J4848" s="12" t="n">
        <f aca="false">IF(G4848="Male",VLOOKUP(H4848,'Shoe size conversion table'!$B$6:$D$22,3),VLOOKUP(H4848,'Shoe size conversion table'!$J$6:$L$22,3))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MONTH(C4848:C19815)</f>
        <v>6</v>
      </c>
      <c r="O4848" s="8" t="n">
        <f aca="false">K4848*(1-L4848)</f>
        <v>129</v>
      </c>
    </row>
    <row r="4849" customFormat="false" ht="11.4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IF(G4849="Male",VLOOKUP(H4849,'Shoe size conversion table'!$B$6:$D$22,2),VLOOKUP(H4849,'Shoe size conversion table'!$J$6:$L$22,2))</f>
        <v>42-43</v>
      </c>
      <c r="J4849" s="12" t="n">
        <f aca="false">IF(G4849="Male",VLOOKUP(H4849,'Shoe size conversion table'!$B$6:$D$22,3),VLOOKUP(H4849,'Shoe size conversion table'!$J$6:$L$22,3))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MONTH(C4849:C19816)</f>
        <v>6</v>
      </c>
      <c r="O4849" s="8" t="n">
        <f aca="false">K4849*(1-L4849)</f>
        <v>199</v>
      </c>
    </row>
    <row r="4850" customFormat="false" ht="11.4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IF(G4850="Male",VLOOKUP(H4850,'Shoe size conversion table'!$B$6:$D$22,2),VLOOKUP(H4850,'Shoe size conversion table'!$J$6:$L$22,2))</f>
        <v>44</v>
      </c>
      <c r="J4850" s="12" t="n">
        <f aca="false">IF(G4850="Male",VLOOKUP(H4850,'Shoe size conversion table'!$B$6:$D$22,3),VLOOKUP(H4850,'Shoe size conversion table'!$J$6:$L$22,3))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MONTH(C4850:C19817)</f>
        <v>6</v>
      </c>
      <c r="O4850" s="8" t="n">
        <f aca="false">K4850*(1-L4850)</f>
        <v>149</v>
      </c>
    </row>
    <row r="4851" customFormat="false" ht="11.4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IF(G4851="Male",VLOOKUP(H4851,'Shoe size conversion table'!$B$6:$D$22,2),VLOOKUP(H4851,'Shoe size conversion table'!$J$6:$L$22,2))</f>
        <v>43</v>
      </c>
      <c r="J4851" s="12" t="n">
        <f aca="false">IF(G4851="Male",VLOOKUP(H4851,'Shoe size conversion table'!$B$6:$D$22,3),VLOOKUP(H4851,'Shoe size conversion table'!$J$6:$L$22,3))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MONTH(C4851:C19818)</f>
        <v>6</v>
      </c>
      <c r="O4851" s="8" t="n">
        <f aca="false">K4851*(1-L4851)</f>
        <v>161.1</v>
      </c>
    </row>
    <row r="4852" customFormat="false" ht="11.4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IF(G4852="Male",VLOOKUP(H4852,'Shoe size conversion table'!$B$6:$D$22,2),VLOOKUP(H4852,'Shoe size conversion table'!$J$6:$L$22,2))</f>
        <v>39</v>
      </c>
      <c r="J4852" s="12" t="n">
        <f aca="false">IF(G4852="Male",VLOOKUP(H4852,'Shoe size conversion table'!$B$6:$D$22,3),VLOOKUP(H4852,'Shoe size conversion table'!$J$6:$L$22,3))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MONTH(C4852:C19819)</f>
        <v>6</v>
      </c>
      <c r="O4852" s="8" t="n">
        <f aca="false">K4852*(1-L4852)</f>
        <v>127.2</v>
      </c>
    </row>
    <row r="4853" customFormat="false" ht="11.4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IF(G4853="Male",VLOOKUP(H4853,'Shoe size conversion table'!$B$6:$D$22,2),VLOOKUP(H4853,'Shoe size conversion table'!$J$6:$L$22,2))</f>
        <v>43</v>
      </c>
      <c r="J4853" s="12" t="n">
        <f aca="false">IF(G4853="Male",VLOOKUP(H4853,'Shoe size conversion table'!$B$6:$D$22,3),VLOOKUP(H4853,'Shoe size conversion table'!$J$6:$L$22,3))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MONTH(C4853:C19820)</f>
        <v>6</v>
      </c>
      <c r="O4853" s="8" t="n">
        <f aca="false">K4853*(1-L4853)</f>
        <v>94.5</v>
      </c>
    </row>
    <row r="4854" customFormat="false" ht="11.4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IF(G4854="Male",VLOOKUP(H4854,'Shoe size conversion table'!$B$6:$D$22,2),VLOOKUP(H4854,'Shoe size conversion table'!$J$6:$L$22,2))</f>
        <v>43-44</v>
      </c>
      <c r="J4854" s="12" t="n">
        <f aca="false">IF(G4854="Male",VLOOKUP(H4854,'Shoe size conversion table'!$B$6:$D$22,3),VLOOKUP(H4854,'Shoe size conversion table'!$J$6:$L$22,3))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MONTH(C4854:C19821)</f>
        <v>6</v>
      </c>
      <c r="O4854" s="8" t="n">
        <f aca="false">K4854*(1-L4854)</f>
        <v>116.1</v>
      </c>
    </row>
    <row r="4855" customFormat="false" ht="11.4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IF(G4855="Male",VLOOKUP(H4855,'Shoe size conversion table'!$B$6:$D$22,2),VLOOKUP(H4855,'Shoe size conversion table'!$J$6:$L$22,2))</f>
        <v>43</v>
      </c>
      <c r="J4855" s="12" t="n">
        <f aca="false">IF(G4855="Male",VLOOKUP(H4855,'Shoe size conversion table'!$B$6:$D$22,3),VLOOKUP(H4855,'Shoe size conversion table'!$J$6:$L$22,3))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MONTH(C4855:C19822)</f>
        <v>6</v>
      </c>
      <c r="O4855" s="8" t="n">
        <f aca="false">K4855*(1-L4855)</f>
        <v>199</v>
      </c>
    </row>
    <row r="4856" customFormat="false" ht="11.4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IF(G4856="Male",VLOOKUP(H4856,'Shoe size conversion table'!$B$6:$D$22,2),VLOOKUP(H4856,'Shoe size conversion table'!$J$6:$L$22,2))</f>
        <v>37-38</v>
      </c>
      <c r="J4856" s="12" t="n">
        <f aca="false">IF(G4856="Male",VLOOKUP(H4856,'Shoe size conversion table'!$B$6:$D$22,3),VLOOKUP(H4856,'Shoe size conversion table'!$J$6:$L$22,3))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MONTH(C4856:C19823)</f>
        <v>6</v>
      </c>
      <c r="O4856" s="8" t="n">
        <f aca="false">K4856*(1-L4856)</f>
        <v>189</v>
      </c>
    </row>
    <row r="4857" customFormat="false" ht="11.4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IF(G4857="Male",VLOOKUP(H4857,'Shoe size conversion table'!$B$6:$D$22,2),VLOOKUP(H4857,'Shoe size conversion table'!$J$6:$L$22,2))</f>
        <v>38-39</v>
      </c>
      <c r="J4857" s="12" t="n">
        <f aca="false">IF(G4857="Male",VLOOKUP(H4857,'Shoe size conversion table'!$B$6:$D$22,3),VLOOKUP(H4857,'Shoe size conversion table'!$J$6:$L$22,3))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MONTH(C4857:C19824)</f>
        <v>6</v>
      </c>
      <c r="O4857" s="8" t="n">
        <f aca="false">K4857*(1-L4857)</f>
        <v>111.3</v>
      </c>
    </row>
    <row r="4858" customFormat="false" ht="11.4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IF(G4858="Male",VLOOKUP(H4858,'Shoe size conversion table'!$B$6:$D$22,2),VLOOKUP(H4858,'Shoe size conversion table'!$J$6:$L$22,2))</f>
        <v>41-42</v>
      </c>
      <c r="J4858" s="12" t="n">
        <f aca="false">IF(G4858="Male",VLOOKUP(H4858,'Shoe size conversion table'!$B$6:$D$22,3),VLOOKUP(H4858,'Shoe size conversion table'!$J$6:$L$22,3))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MONTH(C4858:C19825)</f>
        <v>6</v>
      </c>
      <c r="O4858" s="8" t="n">
        <f aca="false">K4858*(1-L4858)</f>
        <v>159</v>
      </c>
    </row>
    <row r="4859" customFormat="false" ht="11.4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IF(G4859="Male",VLOOKUP(H4859,'Shoe size conversion table'!$B$6:$D$22,2),VLOOKUP(H4859,'Shoe size conversion table'!$J$6:$L$22,2))</f>
        <v>42</v>
      </c>
      <c r="J4859" s="12" t="n">
        <f aca="false">IF(G4859="Male",VLOOKUP(H4859,'Shoe size conversion table'!$B$6:$D$22,3),VLOOKUP(H4859,'Shoe size conversion table'!$J$6:$L$22,3))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MONTH(C4859:C19826)</f>
        <v>6</v>
      </c>
      <c r="O4859" s="8" t="n">
        <f aca="false">K4859*(1-L4859)</f>
        <v>139</v>
      </c>
    </row>
    <row r="4860" customFormat="false" ht="11.4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IF(G4860="Male",VLOOKUP(H4860,'Shoe size conversion table'!$B$6:$D$22,2),VLOOKUP(H4860,'Shoe size conversion table'!$J$6:$L$22,2))</f>
        <v>39</v>
      </c>
      <c r="J4860" s="12" t="n">
        <f aca="false">IF(G4860="Male",VLOOKUP(H4860,'Shoe size conversion table'!$B$6:$D$22,3),VLOOKUP(H4860,'Shoe size conversion table'!$J$6:$L$22,3))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MONTH(C4860:C19827)</f>
        <v>6</v>
      </c>
      <c r="O4860" s="8" t="n">
        <f aca="false">K4860*(1-L4860)</f>
        <v>90.3</v>
      </c>
    </row>
    <row r="4861" customFormat="false" ht="11.4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IF(G4861="Male",VLOOKUP(H4861,'Shoe size conversion table'!$B$6:$D$22,2),VLOOKUP(H4861,'Shoe size conversion table'!$J$6:$L$22,2))</f>
        <v>43</v>
      </c>
      <c r="J4861" s="12" t="n">
        <f aca="false">IF(G4861="Male",VLOOKUP(H4861,'Shoe size conversion table'!$B$6:$D$22,3),VLOOKUP(H4861,'Shoe size conversion table'!$J$6:$L$22,3))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MONTH(C4861:C19828)</f>
        <v>6</v>
      </c>
      <c r="O4861" s="8" t="n">
        <f aca="false">K4861*(1-L4861)</f>
        <v>170.1</v>
      </c>
    </row>
    <row r="4862" customFormat="false" ht="11.4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IF(G4862="Male",VLOOKUP(H4862,'Shoe size conversion table'!$B$6:$D$22,2),VLOOKUP(H4862,'Shoe size conversion table'!$J$6:$L$22,2))</f>
        <v>43</v>
      </c>
      <c r="J4862" s="12" t="n">
        <f aca="false">IF(G4862="Male",VLOOKUP(H4862,'Shoe size conversion table'!$B$6:$D$22,3),VLOOKUP(H4862,'Shoe size conversion table'!$J$6:$L$22,3))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MONTH(C4862:C19829)</f>
        <v>6</v>
      </c>
      <c r="O4862" s="8" t="n">
        <f aca="false">K4862*(1-L4862)</f>
        <v>189</v>
      </c>
    </row>
    <row r="4863" customFormat="false" ht="11.4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IF(G4863="Male",VLOOKUP(H4863,'Shoe size conversion table'!$B$6:$D$22,2),VLOOKUP(H4863,'Shoe size conversion table'!$J$6:$L$22,2))</f>
        <v>43-44</v>
      </c>
      <c r="J4863" s="12" t="n">
        <f aca="false">IF(G4863="Male",VLOOKUP(H4863,'Shoe size conversion table'!$B$6:$D$22,3),VLOOKUP(H4863,'Shoe size conversion table'!$J$6:$L$22,3))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MONTH(C4863:C19830)</f>
        <v>6</v>
      </c>
      <c r="O4863" s="8" t="n">
        <f aca="false">K4863*(1-L4863)</f>
        <v>189</v>
      </c>
    </row>
    <row r="4864" customFormat="false" ht="11.4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IF(G4864="Male",VLOOKUP(H4864,'Shoe size conversion table'!$B$6:$D$22,2),VLOOKUP(H4864,'Shoe size conversion table'!$J$6:$L$22,2))</f>
        <v>35</v>
      </c>
      <c r="J4864" s="12" t="n">
        <f aca="false">IF(G4864="Male",VLOOKUP(H4864,'Shoe size conversion table'!$B$6:$D$22,3),VLOOKUP(H4864,'Shoe size conversion table'!$J$6:$L$22,3))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MONTH(C4864:C19831)</f>
        <v>6</v>
      </c>
      <c r="O4864" s="8" t="n">
        <f aca="false">K4864*(1-L4864)</f>
        <v>149</v>
      </c>
    </row>
    <row r="4865" customFormat="false" ht="11.4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IF(G4865="Male",VLOOKUP(H4865,'Shoe size conversion table'!$B$6:$D$22,2),VLOOKUP(H4865,'Shoe size conversion table'!$J$6:$L$22,2))</f>
        <v>43</v>
      </c>
      <c r="J4865" s="12" t="n">
        <f aca="false">IF(G4865="Male",VLOOKUP(H4865,'Shoe size conversion table'!$B$6:$D$22,3),VLOOKUP(H4865,'Shoe size conversion table'!$J$6:$L$22,3))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MONTH(C4865:C19832)</f>
        <v>6</v>
      </c>
      <c r="O4865" s="8" t="n">
        <f aca="false">K4865*(1-L4865)</f>
        <v>189</v>
      </c>
    </row>
    <row r="4866" customFormat="false" ht="11.4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IF(G4866="Male",VLOOKUP(H4866,'Shoe size conversion table'!$B$6:$D$22,2),VLOOKUP(H4866,'Shoe size conversion table'!$J$6:$L$22,2))</f>
        <v>43-44</v>
      </c>
      <c r="J4866" s="12" t="n">
        <f aca="false">IF(G4866="Male",VLOOKUP(H4866,'Shoe size conversion table'!$B$6:$D$22,3),VLOOKUP(H4866,'Shoe size conversion table'!$J$6:$L$22,3))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MONTH(C4866:C19833)</f>
        <v>6</v>
      </c>
      <c r="O4866" s="8" t="n">
        <f aca="false">K4866*(1-L4866)</f>
        <v>97.3</v>
      </c>
    </row>
    <row r="4867" customFormat="false" ht="11.4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IF(G4867="Male",VLOOKUP(H4867,'Shoe size conversion table'!$B$6:$D$22,2),VLOOKUP(H4867,'Shoe size conversion table'!$J$6:$L$22,2))</f>
        <v>42-43</v>
      </c>
      <c r="J4867" s="12" t="n">
        <f aca="false">IF(G4867="Male",VLOOKUP(H4867,'Shoe size conversion table'!$B$6:$D$22,3),VLOOKUP(H4867,'Shoe size conversion table'!$J$6:$L$22,3))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MONTH(C4867:C19834)</f>
        <v>6</v>
      </c>
      <c r="O4867" s="8" t="n">
        <f aca="false">K4867*(1-L4867)</f>
        <v>199</v>
      </c>
    </row>
    <row r="4868" customFormat="false" ht="11.4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IF(G4868="Male",VLOOKUP(H4868,'Shoe size conversion table'!$B$6:$D$22,2),VLOOKUP(H4868,'Shoe size conversion table'!$J$6:$L$22,2))</f>
        <v>42-43</v>
      </c>
      <c r="J4868" s="12" t="n">
        <f aca="false">IF(G4868="Male",VLOOKUP(H4868,'Shoe size conversion table'!$B$6:$D$22,3),VLOOKUP(H4868,'Shoe size conversion table'!$J$6:$L$22,3))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MONTH(C4868:C19835)</f>
        <v>6</v>
      </c>
      <c r="O4868" s="8" t="n">
        <f aca="false">K4868*(1-L4868)</f>
        <v>159</v>
      </c>
    </row>
    <row r="4869" customFormat="false" ht="11.4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IF(G4869="Male",VLOOKUP(H4869,'Shoe size conversion table'!$B$6:$D$22,2),VLOOKUP(H4869,'Shoe size conversion table'!$J$6:$L$22,2))</f>
        <v>44-45</v>
      </c>
      <c r="J4869" s="12" t="n">
        <f aca="false">IF(G4869="Male",VLOOKUP(H4869,'Shoe size conversion table'!$B$6:$D$22,3),VLOOKUP(H4869,'Shoe size conversion table'!$J$6:$L$22,3))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MONTH(C4869:C19836)</f>
        <v>6</v>
      </c>
      <c r="O4869" s="8" t="n">
        <f aca="false">K4869*(1-L4869)</f>
        <v>143.1</v>
      </c>
    </row>
    <row r="4870" customFormat="false" ht="11.4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IF(G4870="Male",VLOOKUP(H4870,'Shoe size conversion table'!$B$6:$D$22,2),VLOOKUP(H4870,'Shoe size conversion table'!$J$6:$L$22,2))</f>
        <v>43</v>
      </c>
      <c r="J4870" s="12" t="n">
        <f aca="false">IF(G4870="Male",VLOOKUP(H4870,'Shoe size conversion table'!$B$6:$D$22,3),VLOOKUP(H4870,'Shoe size conversion table'!$J$6:$L$22,3))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MONTH(C4870:C19837)</f>
        <v>6</v>
      </c>
      <c r="O4870" s="8" t="n">
        <f aca="false">K4870*(1-L4870)</f>
        <v>169</v>
      </c>
    </row>
    <row r="4871" customFormat="false" ht="11.4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IF(G4871="Male",VLOOKUP(H4871,'Shoe size conversion table'!$B$6:$D$22,2),VLOOKUP(H4871,'Shoe size conversion table'!$J$6:$L$22,2))</f>
        <v>43</v>
      </c>
      <c r="J4871" s="12" t="n">
        <f aca="false">IF(G4871="Male",VLOOKUP(H4871,'Shoe size conversion table'!$B$6:$D$22,3),VLOOKUP(H4871,'Shoe size conversion table'!$J$6:$L$22,3))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MONTH(C4871:C19838)</f>
        <v>6</v>
      </c>
      <c r="O4871" s="8" t="n">
        <f aca="false">K4871*(1-L4871)</f>
        <v>149</v>
      </c>
    </row>
    <row r="4872" customFormat="false" ht="11.4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IF(G4872="Male",VLOOKUP(H4872,'Shoe size conversion table'!$B$6:$D$22,2),VLOOKUP(H4872,'Shoe size conversion table'!$J$6:$L$22,2))</f>
        <v>41-42</v>
      </c>
      <c r="J4872" s="12" t="n">
        <f aca="false">IF(G4872="Male",VLOOKUP(H4872,'Shoe size conversion table'!$B$6:$D$22,3),VLOOKUP(H4872,'Shoe size conversion table'!$J$6:$L$22,3))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MONTH(C4872:C19839)</f>
        <v>6</v>
      </c>
      <c r="O4872" s="8" t="n">
        <f aca="false">K4872*(1-L4872)</f>
        <v>139.3</v>
      </c>
    </row>
    <row r="4873" customFormat="false" ht="11.4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IF(G4873="Male",VLOOKUP(H4873,'Shoe size conversion table'!$B$6:$D$22,2),VLOOKUP(H4873,'Shoe size conversion table'!$J$6:$L$22,2))</f>
        <v>38-39</v>
      </c>
      <c r="J4873" s="12" t="n">
        <f aca="false">IF(G4873="Male",VLOOKUP(H4873,'Shoe size conversion table'!$B$6:$D$22,3),VLOOKUP(H4873,'Shoe size conversion table'!$J$6:$L$22,3))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MONTH(C4873:C19840)</f>
        <v>6</v>
      </c>
      <c r="O4873" s="8" t="n">
        <f aca="false">K4873*(1-L4873)</f>
        <v>199</v>
      </c>
    </row>
    <row r="4874" customFormat="false" ht="11.4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IF(G4874="Male",VLOOKUP(H4874,'Shoe size conversion table'!$B$6:$D$22,2),VLOOKUP(H4874,'Shoe size conversion table'!$J$6:$L$22,2))</f>
        <v>37-38</v>
      </c>
      <c r="J4874" s="12" t="n">
        <f aca="false">IF(G4874="Male",VLOOKUP(H4874,'Shoe size conversion table'!$B$6:$D$22,3),VLOOKUP(H4874,'Shoe size conversion table'!$J$6:$L$22,3))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MONTH(C4874:C19841)</f>
        <v>6</v>
      </c>
      <c r="O4874" s="8" t="n">
        <f aca="false">K4874*(1-L4874)</f>
        <v>159</v>
      </c>
    </row>
    <row r="4875" customFormat="false" ht="11.4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IF(G4875="Male",VLOOKUP(H4875,'Shoe size conversion table'!$B$6:$D$22,2),VLOOKUP(H4875,'Shoe size conversion table'!$J$6:$L$22,2))</f>
        <v>39-40</v>
      </c>
      <c r="J4875" s="12" t="n">
        <f aca="false">IF(G4875="Male",VLOOKUP(H4875,'Shoe size conversion table'!$B$6:$D$22,3),VLOOKUP(H4875,'Shoe size conversion table'!$J$6:$L$22,3))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MONTH(C4875:C19842)</f>
        <v>6</v>
      </c>
      <c r="O4875" s="8" t="n">
        <f aca="false">K4875*(1-L4875)</f>
        <v>199</v>
      </c>
    </row>
    <row r="4876" customFormat="false" ht="11.4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IF(G4876="Male",VLOOKUP(H4876,'Shoe size conversion table'!$B$6:$D$22,2),VLOOKUP(H4876,'Shoe size conversion table'!$J$6:$L$22,2))</f>
        <v>42</v>
      </c>
      <c r="J4876" s="12" t="n">
        <f aca="false">IF(G4876="Male",VLOOKUP(H4876,'Shoe size conversion table'!$B$6:$D$22,3),VLOOKUP(H4876,'Shoe size conversion table'!$J$6:$L$22,3))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MONTH(C4876:C19843)</f>
        <v>6</v>
      </c>
      <c r="O4876" s="8" t="n">
        <f aca="false">K4876*(1-L4876)</f>
        <v>169</v>
      </c>
    </row>
    <row r="4877" customFormat="false" ht="11.4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IF(G4877="Male",VLOOKUP(H4877,'Shoe size conversion table'!$B$6:$D$22,2),VLOOKUP(H4877,'Shoe size conversion table'!$J$6:$L$22,2))</f>
        <v>38-39</v>
      </c>
      <c r="J4877" s="12" t="n">
        <f aca="false">IF(G4877="Male",VLOOKUP(H4877,'Shoe size conversion table'!$B$6:$D$22,3),VLOOKUP(H4877,'Shoe size conversion table'!$J$6:$L$22,3))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MONTH(C4877:C19844)</f>
        <v>6</v>
      </c>
      <c r="O4877" s="8" t="n">
        <f aca="false">K4877*(1-L4877)</f>
        <v>149</v>
      </c>
    </row>
    <row r="4878" customFormat="false" ht="11.4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IF(G4878="Male",VLOOKUP(H4878,'Shoe size conversion table'!$B$6:$D$22,2),VLOOKUP(H4878,'Shoe size conversion table'!$J$6:$L$22,2))</f>
        <v>42-43</v>
      </c>
      <c r="J4878" s="12" t="n">
        <f aca="false">IF(G4878="Male",VLOOKUP(H4878,'Shoe size conversion table'!$B$6:$D$22,3),VLOOKUP(H4878,'Shoe size conversion table'!$J$6:$L$22,3))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MONTH(C4878:C19845)</f>
        <v>6</v>
      </c>
      <c r="O4878" s="8" t="n">
        <f aca="false">K4878*(1-L4878)</f>
        <v>169</v>
      </c>
    </row>
    <row r="4879" customFormat="false" ht="11.4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IF(G4879="Male",VLOOKUP(H4879,'Shoe size conversion table'!$B$6:$D$22,2),VLOOKUP(H4879,'Shoe size conversion table'!$J$6:$L$22,2))</f>
        <v>41-42</v>
      </c>
      <c r="J4879" s="12" t="n">
        <f aca="false">IF(G4879="Male",VLOOKUP(H4879,'Shoe size conversion table'!$B$6:$D$22,3),VLOOKUP(H4879,'Shoe size conversion table'!$J$6:$L$22,3))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MONTH(C4879:C19846)</f>
        <v>6</v>
      </c>
      <c r="O4879" s="8" t="n">
        <f aca="false">K4879*(1-L4879)</f>
        <v>69.5</v>
      </c>
    </row>
    <row r="4880" customFormat="false" ht="11.4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IF(G4880="Male",VLOOKUP(H4880,'Shoe size conversion table'!$B$6:$D$22,2),VLOOKUP(H4880,'Shoe size conversion table'!$J$6:$L$22,2))</f>
        <v>39</v>
      </c>
      <c r="J4880" s="12" t="n">
        <f aca="false">IF(G4880="Male",VLOOKUP(H4880,'Shoe size conversion table'!$B$6:$D$22,3),VLOOKUP(H4880,'Shoe size conversion table'!$J$6:$L$22,3))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MONTH(C4880:C19847)</f>
        <v>6</v>
      </c>
      <c r="O4880" s="8" t="n">
        <f aca="false">K4880*(1-L4880)</f>
        <v>139</v>
      </c>
    </row>
    <row r="4881" customFormat="false" ht="11.4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IF(G4881="Male",VLOOKUP(H4881,'Shoe size conversion table'!$B$6:$D$22,2),VLOOKUP(H4881,'Shoe size conversion table'!$J$6:$L$22,2))</f>
        <v>36-37</v>
      </c>
      <c r="J4881" s="12" t="n">
        <f aca="false">IF(G4881="Male",VLOOKUP(H4881,'Shoe size conversion table'!$B$6:$D$22,3),VLOOKUP(H4881,'Shoe size conversion table'!$J$6:$L$22,3))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MONTH(C4881:C19848)</f>
        <v>6</v>
      </c>
      <c r="O4881" s="8" t="n">
        <f aca="false">K4881*(1-L4881)</f>
        <v>189</v>
      </c>
    </row>
    <row r="4882" customFormat="false" ht="11.4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IF(G4882="Male",VLOOKUP(H4882,'Shoe size conversion table'!$B$6:$D$22,2),VLOOKUP(H4882,'Shoe size conversion table'!$J$6:$L$22,2))</f>
        <v>38</v>
      </c>
      <c r="J4882" s="12" t="n">
        <f aca="false">IF(G4882="Male",VLOOKUP(H4882,'Shoe size conversion table'!$B$6:$D$22,3),VLOOKUP(H4882,'Shoe size conversion table'!$J$6:$L$22,3))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MONTH(C4882:C19849)</f>
        <v>7</v>
      </c>
      <c r="O4882" s="8" t="n">
        <f aca="false">K4882*(1-L4882)</f>
        <v>189</v>
      </c>
    </row>
    <row r="4883" customFormat="false" ht="11.4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IF(G4883="Male",VLOOKUP(H4883,'Shoe size conversion table'!$B$6:$D$22,2),VLOOKUP(H4883,'Shoe size conversion table'!$J$6:$L$22,2))</f>
        <v>42</v>
      </c>
      <c r="J4883" s="12" t="n">
        <f aca="false">IF(G4883="Male",VLOOKUP(H4883,'Shoe size conversion table'!$B$6:$D$22,3),VLOOKUP(H4883,'Shoe size conversion table'!$J$6:$L$22,3))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MONTH(C4883:C19850)</f>
        <v>7</v>
      </c>
      <c r="O4883" s="8" t="n">
        <f aca="false">K4883*(1-L4883)</f>
        <v>179.1</v>
      </c>
    </row>
    <row r="4884" customFormat="false" ht="11.4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IF(G4884="Male",VLOOKUP(H4884,'Shoe size conversion table'!$B$6:$D$22,2),VLOOKUP(H4884,'Shoe size conversion table'!$J$6:$L$22,2))</f>
        <v>40</v>
      </c>
      <c r="J4884" s="12" t="n">
        <f aca="false">IF(G4884="Male",VLOOKUP(H4884,'Shoe size conversion table'!$B$6:$D$22,3),VLOOKUP(H4884,'Shoe size conversion table'!$J$6:$L$22,3))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MONTH(C4884:C19851)</f>
        <v>7</v>
      </c>
      <c r="O4884" s="8" t="n">
        <f aca="false">K4884*(1-L4884)</f>
        <v>159.2</v>
      </c>
    </row>
    <row r="4885" customFormat="false" ht="11.4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IF(G4885="Male",VLOOKUP(H4885,'Shoe size conversion table'!$B$6:$D$22,2),VLOOKUP(H4885,'Shoe size conversion table'!$J$6:$L$22,2))</f>
        <v>42-43</v>
      </c>
      <c r="J4885" s="12" t="n">
        <f aca="false">IF(G4885="Male",VLOOKUP(H4885,'Shoe size conversion table'!$B$6:$D$22,3),VLOOKUP(H4885,'Shoe size conversion table'!$J$6:$L$22,3))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MONTH(C4885:C19852)</f>
        <v>7</v>
      </c>
      <c r="O4885" s="8" t="n">
        <f aca="false">K4885*(1-L4885)</f>
        <v>64.5</v>
      </c>
    </row>
    <row r="4886" customFormat="false" ht="11.4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IF(G4886="Male",VLOOKUP(H4886,'Shoe size conversion table'!$B$6:$D$22,2),VLOOKUP(H4886,'Shoe size conversion table'!$J$6:$L$22,2))</f>
        <v>42-43</v>
      </c>
      <c r="J4886" s="12" t="n">
        <f aca="false">IF(G4886="Male",VLOOKUP(H4886,'Shoe size conversion table'!$B$6:$D$22,3),VLOOKUP(H4886,'Shoe size conversion table'!$J$6:$L$22,3))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MONTH(C4886:C19853)</f>
        <v>7</v>
      </c>
      <c r="O4886" s="8" t="n">
        <f aca="false">K4886*(1-L4886)</f>
        <v>169</v>
      </c>
    </row>
    <row r="4887" customFormat="false" ht="11.4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IF(G4887="Male",VLOOKUP(H4887,'Shoe size conversion table'!$B$6:$D$22,2),VLOOKUP(H4887,'Shoe size conversion table'!$J$6:$L$22,2))</f>
        <v>39</v>
      </c>
      <c r="J4887" s="12" t="n">
        <f aca="false">IF(G4887="Male",VLOOKUP(H4887,'Shoe size conversion table'!$B$6:$D$22,3),VLOOKUP(H4887,'Shoe size conversion table'!$J$6:$L$22,3))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MONTH(C4887:C19854)</f>
        <v>7</v>
      </c>
      <c r="O4887" s="8" t="n">
        <f aca="false">K4887*(1-L4887)</f>
        <v>149</v>
      </c>
    </row>
    <row r="4888" customFormat="false" ht="11.4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IF(G4888="Male",VLOOKUP(H4888,'Shoe size conversion table'!$B$6:$D$22,2),VLOOKUP(H4888,'Shoe size conversion table'!$J$6:$L$22,2))</f>
        <v>42</v>
      </c>
      <c r="J4888" s="12" t="n">
        <f aca="false">IF(G4888="Male",VLOOKUP(H4888,'Shoe size conversion table'!$B$6:$D$22,3),VLOOKUP(H4888,'Shoe size conversion table'!$J$6:$L$22,3))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MONTH(C4888:C19855)</f>
        <v>7</v>
      </c>
      <c r="O4888" s="8" t="n">
        <f aca="false">K4888*(1-L4888)</f>
        <v>170.1</v>
      </c>
    </row>
    <row r="4889" customFormat="false" ht="11.4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IF(G4889="Male",VLOOKUP(H4889,'Shoe size conversion table'!$B$6:$D$22,2),VLOOKUP(H4889,'Shoe size conversion table'!$J$6:$L$22,2))</f>
        <v>38-39</v>
      </c>
      <c r="J4889" s="12" t="n">
        <f aca="false">IF(G4889="Male",VLOOKUP(H4889,'Shoe size conversion table'!$B$6:$D$22,3),VLOOKUP(H4889,'Shoe size conversion table'!$J$6:$L$22,3))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MONTH(C4889:C19856)</f>
        <v>7</v>
      </c>
      <c r="O4889" s="8" t="n">
        <f aca="false">K4889*(1-L4889)</f>
        <v>129</v>
      </c>
    </row>
    <row r="4890" customFormat="false" ht="11.4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IF(G4890="Male",VLOOKUP(H4890,'Shoe size conversion table'!$B$6:$D$22,2),VLOOKUP(H4890,'Shoe size conversion table'!$J$6:$L$22,2))</f>
        <v>42</v>
      </c>
      <c r="J4890" s="12" t="n">
        <f aca="false">IF(G4890="Male",VLOOKUP(H4890,'Shoe size conversion table'!$B$6:$D$22,3),VLOOKUP(H4890,'Shoe size conversion table'!$J$6:$L$22,3))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MONTH(C4890:C19857)</f>
        <v>7</v>
      </c>
      <c r="O4890" s="8" t="n">
        <f aca="false">K4890*(1-L4890)</f>
        <v>189</v>
      </c>
    </row>
    <row r="4891" customFormat="false" ht="11.4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IF(G4891="Male",VLOOKUP(H4891,'Shoe size conversion table'!$B$6:$D$22,2),VLOOKUP(H4891,'Shoe size conversion table'!$J$6:$L$22,2))</f>
        <v>43-44</v>
      </c>
      <c r="J4891" s="12" t="n">
        <f aca="false">IF(G4891="Male",VLOOKUP(H4891,'Shoe size conversion table'!$B$6:$D$22,3),VLOOKUP(H4891,'Shoe size conversion table'!$J$6:$L$22,3))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MONTH(C4891:C19858)</f>
        <v>7</v>
      </c>
      <c r="O4891" s="8" t="n">
        <f aca="false">K4891*(1-L4891)</f>
        <v>159</v>
      </c>
    </row>
    <row r="4892" customFormat="false" ht="11.4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IF(G4892="Male",VLOOKUP(H4892,'Shoe size conversion table'!$B$6:$D$22,2),VLOOKUP(H4892,'Shoe size conversion table'!$J$6:$L$22,2))</f>
        <v>39</v>
      </c>
      <c r="J4892" s="12" t="n">
        <f aca="false">IF(G4892="Male",VLOOKUP(H4892,'Shoe size conversion table'!$B$6:$D$22,3),VLOOKUP(H4892,'Shoe size conversion table'!$J$6:$L$22,3))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MONTH(C4892:C19859)</f>
        <v>7</v>
      </c>
      <c r="O4892" s="8" t="n">
        <f aca="false">K4892*(1-L4892)</f>
        <v>143.1</v>
      </c>
    </row>
    <row r="4893" customFormat="false" ht="11.4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IF(G4893="Male",VLOOKUP(H4893,'Shoe size conversion table'!$B$6:$D$22,2),VLOOKUP(H4893,'Shoe size conversion table'!$J$6:$L$22,2))</f>
        <v>41</v>
      </c>
      <c r="J4893" s="12" t="n">
        <f aca="false">IF(G4893="Male",VLOOKUP(H4893,'Shoe size conversion table'!$B$6:$D$22,3),VLOOKUP(H4893,'Shoe size conversion table'!$J$6:$L$22,3))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MONTH(C4893:C19860)</f>
        <v>7</v>
      </c>
      <c r="O4893" s="8" t="n">
        <f aca="false">K4893*(1-L4893)</f>
        <v>169</v>
      </c>
    </row>
    <row r="4894" customFormat="false" ht="11.4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IF(G4894="Male",VLOOKUP(H4894,'Shoe size conversion table'!$B$6:$D$22,2),VLOOKUP(H4894,'Shoe size conversion table'!$J$6:$L$22,2))</f>
        <v>42-43</v>
      </c>
      <c r="J4894" s="12" t="n">
        <f aca="false">IF(G4894="Male",VLOOKUP(H4894,'Shoe size conversion table'!$B$6:$D$22,3),VLOOKUP(H4894,'Shoe size conversion table'!$J$6:$L$22,3))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MONTH(C4894:C19861)</f>
        <v>7</v>
      </c>
      <c r="O4894" s="8" t="n">
        <f aca="false">K4894*(1-L4894)</f>
        <v>104.3</v>
      </c>
    </row>
    <row r="4895" customFormat="false" ht="11.4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IF(G4895="Male",VLOOKUP(H4895,'Shoe size conversion table'!$B$6:$D$22,2),VLOOKUP(H4895,'Shoe size conversion table'!$J$6:$L$22,2))</f>
        <v>37-38</v>
      </c>
      <c r="J4895" s="12" t="n">
        <f aca="false">IF(G4895="Male",VLOOKUP(H4895,'Shoe size conversion table'!$B$6:$D$22,3),VLOOKUP(H4895,'Shoe size conversion table'!$J$6:$L$22,3))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MONTH(C4895:C19862)</f>
        <v>7</v>
      </c>
      <c r="O4895" s="8" t="n">
        <f aca="false">K4895*(1-L4895)</f>
        <v>132.3</v>
      </c>
    </row>
    <row r="4896" customFormat="false" ht="11.4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IF(G4896="Male",VLOOKUP(H4896,'Shoe size conversion table'!$B$6:$D$22,2),VLOOKUP(H4896,'Shoe size conversion table'!$J$6:$L$22,2))</f>
        <v>38-39</v>
      </c>
      <c r="J4896" s="12" t="n">
        <f aca="false">IF(G4896="Male",VLOOKUP(H4896,'Shoe size conversion table'!$B$6:$D$22,3),VLOOKUP(H4896,'Shoe size conversion table'!$J$6:$L$22,3))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MONTH(C4896:C19863)</f>
        <v>7</v>
      </c>
      <c r="O4896" s="8" t="n">
        <f aca="false">K4896*(1-L4896)</f>
        <v>139</v>
      </c>
    </row>
    <row r="4897" customFormat="false" ht="11.4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IF(G4897="Male",VLOOKUP(H4897,'Shoe size conversion table'!$B$6:$D$22,2),VLOOKUP(H4897,'Shoe size conversion table'!$J$6:$L$22,2))</f>
        <v>42-43</v>
      </c>
      <c r="J4897" s="12" t="n">
        <f aca="false">IF(G4897="Male",VLOOKUP(H4897,'Shoe size conversion table'!$B$6:$D$22,3),VLOOKUP(H4897,'Shoe size conversion table'!$J$6:$L$22,3))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MONTH(C4897:C19864)</f>
        <v>7</v>
      </c>
      <c r="O4897" s="8" t="n">
        <f aca="false">K4897*(1-L4897)</f>
        <v>139.3</v>
      </c>
    </row>
    <row r="4898" customFormat="false" ht="11.4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IF(G4898="Male",VLOOKUP(H4898,'Shoe size conversion table'!$B$6:$D$22,2),VLOOKUP(H4898,'Shoe size conversion table'!$J$6:$L$22,2))</f>
        <v>38</v>
      </c>
      <c r="J4898" s="12" t="n">
        <f aca="false">IF(G4898="Male",VLOOKUP(H4898,'Shoe size conversion table'!$B$6:$D$22,3),VLOOKUP(H4898,'Shoe size conversion table'!$J$6:$L$22,3))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MONTH(C4898:C19865)</f>
        <v>7</v>
      </c>
      <c r="O4898" s="8" t="n">
        <f aca="false">K4898*(1-L4898)</f>
        <v>169</v>
      </c>
    </row>
    <row r="4899" customFormat="false" ht="11.4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IF(G4899="Male",VLOOKUP(H4899,'Shoe size conversion table'!$B$6:$D$22,2),VLOOKUP(H4899,'Shoe size conversion table'!$J$6:$L$22,2))</f>
        <v>38-39</v>
      </c>
      <c r="J4899" s="12" t="n">
        <f aca="false">IF(G4899="Male",VLOOKUP(H4899,'Shoe size conversion table'!$B$6:$D$22,3),VLOOKUP(H4899,'Shoe size conversion table'!$J$6:$L$22,3))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MONTH(C4899:C19866)</f>
        <v>7</v>
      </c>
      <c r="O4899" s="8" t="n">
        <f aca="false">K4899*(1-L4899)</f>
        <v>139</v>
      </c>
    </row>
    <row r="4900" customFormat="false" ht="11.4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IF(G4900="Male",VLOOKUP(H4900,'Shoe size conversion table'!$B$6:$D$22,2),VLOOKUP(H4900,'Shoe size conversion table'!$J$6:$L$22,2))</f>
        <v>43-44</v>
      </c>
      <c r="J4900" s="12" t="n">
        <f aca="false">IF(G4900="Male",VLOOKUP(H4900,'Shoe size conversion table'!$B$6:$D$22,3),VLOOKUP(H4900,'Shoe size conversion table'!$J$6:$L$22,3))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MONTH(C4900:C19867)</f>
        <v>7</v>
      </c>
      <c r="O4900" s="8" t="n">
        <f aca="false">K4900*(1-L4900)</f>
        <v>129</v>
      </c>
    </row>
    <row r="4901" customFormat="false" ht="11.4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IF(G4901="Male",VLOOKUP(H4901,'Shoe size conversion table'!$B$6:$D$22,2),VLOOKUP(H4901,'Shoe size conversion table'!$J$6:$L$22,2))</f>
        <v>38-39</v>
      </c>
      <c r="J4901" s="12" t="n">
        <f aca="false">IF(G4901="Male",VLOOKUP(H4901,'Shoe size conversion table'!$B$6:$D$22,3),VLOOKUP(H4901,'Shoe size conversion table'!$J$6:$L$22,3))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MONTH(C4901:C19868)</f>
        <v>7</v>
      </c>
      <c r="O4901" s="8" t="n">
        <f aca="false">K4901*(1-L4901)</f>
        <v>119.2</v>
      </c>
    </row>
    <row r="4902" customFormat="false" ht="11.4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IF(G4902="Male",VLOOKUP(H4902,'Shoe size conversion table'!$B$6:$D$22,2),VLOOKUP(H4902,'Shoe size conversion table'!$J$6:$L$22,2))</f>
        <v>40</v>
      </c>
      <c r="J4902" s="12" t="n">
        <f aca="false">IF(G4902="Male",VLOOKUP(H4902,'Shoe size conversion table'!$B$6:$D$22,3),VLOOKUP(H4902,'Shoe size conversion table'!$J$6:$L$22,3))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MONTH(C4902:C19869)</f>
        <v>7</v>
      </c>
      <c r="O4902" s="8" t="n">
        <f aca="false">K4902*(1-L4902)</f>
        <v>199</v>
      </c>
    </row>
    <row r="4903" customFormat="false" ht="11.4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IF(G4903="Male",VLOOKUP(H4903,'Shoe size conversion table'!$B$6:$D$22,2),VLOOKUP(H4903,'Shoe size conversion table'!$J$6:$L$22,2))</f>
        <v>42</v>
      </c>
      <c r="J4903" s="12" t="n">
        <f aca="false">IF(G4903="Male",VLOOKUP(H4903,'Shoe size conversion table'!$B$6:$D$22,3),VLOOKUP(H4903,'Shoe size conversion table'!$J$6:$L$22,3))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MONTH(C4903:C19870)</f>
        <v>7</v>
      </c>
      <c r="O4903" s="8" t="n">
        <f aca="false">K4903*(1-L4903)</f>
        <v>84.5</v>
      </c>
    </row>
    <row r="4904" customFormat="false" ht="11.4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IF(G4904="Male",VLOOKUP(H4904,'Shoe size conversion table'!$B$6:$D$22,2),VLOOKUP(H4904,'Shoe size conversion table'!$J$6:$L$22,2))</f>
        <v>38-39</v>
      </c>
      <c r="J4904" s="12" t="n">
        <f aca="false">IF(G4904="Male",VLOOKUP(H4904,'Shoe size conversion table'!$B$6:$D$22,3),VLOOKUP(H4904,'Shoe size conversion table'!$J$6:$L$22,3))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MONTH(C4904:C19871)</f>
        <v>7</v>
      </c>
      <c r="O4904" s="8" t="n">
        <f aca="false">K4904*(1-L4904)</f>
        <v>119.2</v>
      </c>
    </row>
    <row r="4905" customFormat="false" ht="11.4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IF(G4905="Male",VLOOKUP(H4905,'Shoe size conversion table'!$B$6:$D$22,2),VLOOKUP(H4905,'Shoe size conversion table'!$J$6:$L$22,2))</f>
        <v>42-43</v>
      </c>
      <c r="J4905" s="12" t="n">
        <f aca="false">IF(G4905="Male",VLOOKUP(H4905,'Shoe size conversion table'!$B$6:$D$22,3),VLOOKUP(H4905,'Shoe size conversion table'!$J$6:$L$22,3))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MONTH(C4905:C19872)</f>
        <v>7</v>
      </c>
      <c r="O4905" s="8" t="n">
        <f aca="false">K4905*(1-L4905)</f>
        <v>179</v>
      </c>
    </row>
    <row r="4906" customFormat="false" ht="11.4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IF(G4906="Male",VLOOKUP(H4906,'Shoe size conversion table'!$B$6:$D$22,2),VLOOKUP(H4906,'Shoe size conversion table'!$J$6:$L$22,2))</f>
        <v>46</v>
      </c>
      <c r="J4906" s="12" t="n">
        <f aca="false">IF(G4906="Male",VLOOKUP(H4906,'Shoe size conversion table'!$B$6:$D$22,3),VLOOKUP(H4906,'Shoe size conversion table'!$J$6:$L$22,3))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MONTH(C4906:C19873)</f>
        <v>7</v>
      </c>
      <c r="O4906" s="8" t="n">
        <f aca="false">K4906*(1-L4906)</f>
        <v>139</v>
      </c>
    </row>
    <row r="4907" customFormat="false" ht="11.4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IF(G4907="Male",VLOOKUP(H4907,'Shoe size conversion table'!$B$6:$D$22,2),VLOOKUP(H4907,'Shoe size conversion table'!$J$6:$L$22,2))</f>
        <v>42-43</v>
      </c>
      <c r="J4907" s="12" t="n">
        <f aca="false">IF(G4907="Male",VLOOKUP(H4907,'Shoe size conversion table'!$B$6:$D$22,3),VLOOKUP(H4907,'Shoe size conversion table'!$J$6:$L$22,3))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MONTH(C4907:C19874)</f>
        <v>7</v>
      </c>
      <c r="O4907" s="8" t="n">
        <f aca="false">K4907*(1-L4907)</f>
        <v>139.3</v>
      </c>
    </row>
    <row r="4908" customFormat="false" ht="11.4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IF(G4908="Male",VLOOKUP(H4908,'Shoe size conversion table'!$B$6:$D$22,2),VLOOKUP(H4908,'Shoe size conversion table'!$J$6:$L$22,2))</f>
        <v>41-42</v>
      </c>
      <c r="J4908" s="12" t="n">
        <f aca="false">IF(G4908="Male",VLOOKUP(H4908,'Shoe size conversion table'!$B$6:$D$22,3),VLOOKUP(H4908,'Shoe size conversion table'!$J$6:$L$22,3))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MONTH(C4908:C19875)</f>
        <v>7</v>
      </c>
      <c r="O4908" s="8" t="n">
        <f aca="false">K4908*(1-L4908)</f>
        <v>169</v>
      </c>
    </row>
    <row r="4909" customFormat="false" ht="11.4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IF(G4909="Male",VLOOKUP(H4909,'Shoe size conversion table'!$B$6:$D$22,2),VLOOKUP(H4909,'Shoe size conversion table'!$J$6:$L$22,2))</f>
        <v>39</v>
      </c>
      <c r="J4909" s="12" t="n">
        <f aca="false">IF(G4909="Male",VLOOKUP(H4909,'Shoe size conversion table'!$B$6:$D$22,3),VLOOKUP(H4909,'Shoe size conversion table'!$J$6:$L$22,3))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MONTH(C4909:C19876)</f>
        <v>7</v>
      </c>
      <c r="O4909" s="8" t="n">
        <f aca="false">K4909*(1-L4909)</f>
        <v>64.5</v>
      </c>
    </row>
    <row r="4910" customFormat="false" ht="11.4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IF(G4910="Male",VLOOKUP(H4910,'Shoe size conversion table'!$B$6:$D$22,2),VLOOKUP(H4910,'Shoe size conversion table'!$J$6:$L$22,2))</f>
        <v>37</v>
      </c>
      <c r="J4910" s="12" t="n">
        <f aca="false">IF(G4910="Male",VLOOKUP(H4910,'Shoe size conversion table'!$B$6:$D$22,3),VLOOKUP(H4910,'Shoe size conversion table'!$J$6:$L$22,3))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MONTH(C4910:C19877)</f>
        <v>7</v>
      </c>
      <c r="O4910" s="8" t="n">
        <f aca="false">K4910*(1-L4910)</f>
        <v>149</v>
      </c>
    </row>
    <row r="4911" customFormat="false" ht="11.4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IF(G4911="Male",VLOOKUP(H4911,'Shoe size conversion table'!$B$6:$D$22,2),VLOOKUP(H4911,'Shoe size conversion table'!$J$6:$L$22,2))</f>
        <v>37</v>
      </c>
      <c r="J4911" s="12" t="n">
        <f aca="false">IF(G4911="Male",VLOOKUP(H4911,'Shoe size conversion table'!$B$6:$D$22,3),VLOOKUP(H4911,'Shoe size conversion table'!$J$6:$L$22,3))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MONTH(C4911:C19878)</f>
        <v>7</v>
      </c>
      <c r="O4911" s="8" t="n">
        <f aca="false">K4911*(1-L4911)</f>
        <v>64.5</v>
      </c>
    </row>
    <row r="4912" customFormat="false" ht="11.4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IF(G4912="Male",VLOOKUP(H4912,'Shoe size conversion table'!$B$6:$D$22,2),VLOOKUP(H4912,'Shoe size conversion table'!$J$6:$L$22,2))</f>
        <v>37-38</v>
      </c>
      <c r="J4912" s="12" t="n">
        <f aca="false">IF(G4912="Male",VLOOKUP(H4912,'Shoe size conversion table'!$B$6:$D$22,3),VLOOKUP(H4912,'Shoe size conversion table'!$J$6:$L$22,3))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MONTH(C4912:C19879)</f>
        <v>7</v>
      </c>
      <c r="O4912" s="8" t="n">
        <f aca="false">K4912*(1-L4912)</f>
        <v>152.1</v>
      </c>
    </row>
    <row r="4913" customFormat="false" ht="11.4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IF(G4913="Male",VLOOKUP(H4913,'Shoe size conversion table'!$B$6:$D$22,2),VLOOKUP(H4913,'Shoe size conversion table'!$J$6:$L$22,2))</f>
        <v>41-42</v>
      </c>
      <c r="J4913" s="12" t="n">
        <f aca="false">IF(G4913="Male",VLOOKUP(H4913,'Shoe size conversion table'!$B$6:$D$22,3),VLOOKUP(H4913,'Shoe size conversion table'!$J$6:$L$22,3))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MONTH(C4913:C19880)</f>
        <v>7</v>
      </c>
      <c r="O4913" s="8" t="n">
        <f aca="false">K4913*(1-L4913)</f>
        <v>90.3</v>
      </c>
    </row>
    <row r="4914" customFormat="false" ht="11.4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IF(G4914="Male",VLOOKUP(H4914,'Shoe size conversion table'!$B$6:$D$22,2),VLOOKUP(H4914,'Shoe size conversion table'!$J$6:$L$22,2))</f>
        <v>38</v>
      </c>
      <c r="J4914" s="12" t="n">
        <f aca="false">IF(G4914="Male",VLOOKUP(H4914,'Shoe size conversion table'!$B$6:$D$22,3),VLOOKUP(H4914,'Shoe size conversion table'!$J$6:$L$22,3))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MONTH(C4914:C19881)</f>
        <v>7</v>
      </c>
      <c r="O4914" s="8" t="n">
        <f aca="false">K4914*(1-L4914)</f>
        <v>159</v>
      </c>
    </row>
    <row r="4915" customFormat="false" ht="11.4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IF(G4915="Male",VLOOKUP(H4915,'Shoe size conversion table'!$B$6:$D$22,2),VLOOKUP(H4915,'Shoe size conversion table'!$J$6:$L$22,2))</f>
        <v>42</v>
      </c>
      <c r="J4915" s="12" t="n">
        <f aca="false">IF(G4915="Male",VLOOKUP(H4915,'Shoe size conversion table'!$B$6:$D$22,3),VLOOKUP(H4915,'Shoe size conversion table'!$J$6:$L$22,3))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MONTH(C4915:C19882)</f>
        <v>7</v>
      </c>
      <c r="O4915" s="8" t="n">
        <f aca="false">K4915*(1-L4915)</f>
        <v>139</v>
      </c>
    </row>
    <row r="4916" customFormat="false" ht="11.4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IF(G4916="Male",VLOOKUP(H4916,'Shoe size conversion table'!$B$6:$D$22,2),VLOOKUP(H4916,'Shoe size conversion table'!$J$6:$L$22,2))</f>
        <v>41-42</v>
      </c>
      <c r="J4916" s="12" t="n">
        <f aca="false">IF(G4916="Male",VLOOKUP(H4916,'Shoe size conversion table'!$B$6:$D$22,3),VLOOKUP(H4916,'Shoe size conversion table'!$J$6:$L$22,3))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MONTH(C4916:C19883)</f>
        <v>7</v>
      </c>
      <c r="O4916" s="8" t="n">
        <f aca="false">K4916*(1-L4916)</f>
        <v>159</v>
      </c>
    </row>
    <row r="4917" customFormat="false" ht="11.4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IF(G4917="Male",VLOOKUP(H4917,'Shoe size conversion table'!$B$6:$D$22,2),VLOOKUP(H4917,'Shoe size conversion table'!$J$6:$L$22,2))</f>
        <v>40</v>
      </c>
      <c r="J4917" s="12" t="n">
        <f aca="false">IF(G4917="Male",VLOOKUP(H4917,'Shoe size conversion table'!$B$6:$D$22,3),VLOOKUP(H4917,'Shoe size conversion table'!$J$6:$L$22,3))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MONTH(C4917:C19884)</f>
        <v>7</v>
      </c>
      <c r="O4917" s="8" t="n">
        <f aca="false">K4917*(1-L4917)</f>
        <v>199</v>
      </c>
    </row>
    <row r="4918" customFormat="false" ht="11.4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IF(G4918="Male",VLOOKUP(H4918,'Shoe size conversion table'!$B$6:$D$22,2),VLOOKUP(H4918,'Shoe size conversion table'!$J$6:$L$22,2))</f>
        <v>42-43</v>
      </c>
      <c r="J4918" s="12" t="n">
        <f aca="false">IF(G4918="Male",VLOOKUP(H4918,'Shoe size conversion table'!$B$6:$D$22,3),VLOOKUP(H4918,'Shoe size conversion table'!$J$6:$L$22,3))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MONTH(C4918:C19885)</f>
        <v>7</v>
      </c>
      <c r="O4918" s="8" t="n">
        <f aca="false">K4918*(1-L4918)</f>
        <v>74.5</v>
      </c>
    </row>
    <row r="4919" customFormat="false" ht="11.4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IF(G4919="Male",VLOOKUP(H4919,'Shoe size conversion table'!$B$6:$D$22,2),VLOOKUP(H4919,'Shoe size conversion table'!$J$6:$L$22,2))</f>
        <v>42</v>
      </c>
      <c r="J4919" s="12" t="n">
        <f aca="false">IF(G4919="Male",VLOOKUP(H4919,'Shoe size conversion table'!$B$6:$D$22,3),VLOOKUP(H4919,'Shoe size conversion table'!$J$6:$L$22,3))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MONTH(C4919:C19886)</f>
        <v>7</v>
      </c>
      <c r="O4919" s="8" t="n">
        <f aca="false">K4919*(1-L4919)</f>
        <v>189</v>
      </c>
    </row>
    <row r="4920" customFormat="false" ht="11.4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IF(G4920="Male",VLOOKUP(H4920,'Shoe size conversion table'!$B$6:$D$22,2),VLOOKUP(H4920,'Shoe size conversion table'!$J$6:$L$22,2))</f>
        <v>43</v>
      </c>
      <c r="J4920" s="12" t="n">
        <f aca="false">IF(G4920="Male",VLOOKUP(H4920,'Shoe size conversion table'!$B$6:$D$22,3),VLOOKUP(H4920,'Shoe size conversion table'!$J$6:$L$22,3))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MONTH(C4920:C19887)</f>
        <v>7</v>
      </c>
      <c r="O4920" s="8" t="n">
        <f aca="false">K4920*(1-L4920)</f>
        <v>84.5</v>
      </c>
    </row>
    <row r="4921" customFormat="false" ht="11.4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IF(G4921="Male",VLOOKUP(H4921,'Shoe size conversion table'!$B$6:$D$22,2),VLOOKUP(H4921,'Shoe size conversion table'!$J$6:$L$22,2))</f>
        <v>39</v>
      </c>
      <c r="J4921" s="12" t="n">
        <f aca="false">IF(G4921="Male",VLOOKUP(H4921,'Shoe size conversion table'!$B$6:$D$22,3),VLOOKUP(H4921,'Shoe size conversion table'!$J$6:$L$22,3))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MONTH(C4921:C19888)</f>
        <v>7</v>
      </c>
      <c r="O4921" s="8" t="n">
        <f aca="false">K4921*(1-L4921)</f>
        <v>170.1</v>
      </c>
    </row>
    <row r="4922" customFormat="false" ht="11.4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IF(G4922="Male",VLOOKUP(H4922,'Shoe size conversion table'!$B$6:$D$22,2),VLOOKUP(H4922,'Shoe size conversion table'!$J$6:$L$22,2))</f>
        <v>44</v>
      </c>
      <c r="J4922" s="12" t="n">
        <f aca="false">IF(G4922="Male",VLOOKUP(H4922,'Shoe size conversion table'!$B$6:$D$22,3),VLOOKUP(H4922,'Shoe size conversion table'!$J$6:$L$22,3))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MONTH(C4922:C19889)</f>
        <v>7</v>
      </c>
      <c r="O4922" s="8" t="n">
        <f aca="false">K4922*(1-L4922)</f>
        <v>129</v>
      </c>
    </row>
    <row r="4923" customFormat="false" ht="11.4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IF(G4923="Male",VLOOKUP(H4923,'Shoe size conversion table'!$B$6:$D$22,2),VLOOKUP(H4923,'Shoe size conversion table'!$J$6:$L$22,2))</f>
        <v>39-40</v>
      </c>
      <c r="J4923" s="12" t="n">
        <f aca="false">IF(G4923="Male",VLOOKUP(H4923,'Shoe size conversion table'!$B$6:$D$22,3),VLOOKUP(H4923,'Shoe size conversion table'!$J$6:$L$22,3))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MONTH(C4923:C19890)</f>
        <v>7</v>
      </c>
      <c r="O4923" s="8" t="n">
        <f aca="false">K4923*(1-L4923)</f>
        <v>139</v>
      </c>
    </row>
    <row r="4924" customFormat="false" ht="11.4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IF(G4924="Male",VLOOKUP(H4924,'Shoe size conversion table'!$B$6:$D$22,2),VLOOKUP(H4924,'Shoe size conversion table'!$J$6:$L$22,2))</f>
        <v>39</v>
      </c>
      <c r="J4924" s="12" t="n">
        <f aca="false">IF(G4924="Male",VLOOKUP(H4924,'Shoe size conversion table'!$B$6:$D$22,3),VLOOKUP(H4924,'Shoe size conversion table'!$J$6:$L$22,3))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MONTH(C4924:C19891)</f>
        <v>7</v>
      </c>
      <c r="O4924" s="8" t="n">
        <f aca="false">K4924*(1-L4924)</f>
        <v>64.5</v>
      </c>
    </row>
    <row r="4925" customFormat="false" ht="11.4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IF(G4925="Male",VLOOKUP(H4925,'Shoe size conversion table'!$B$6:$D$22,2),VLOOKUP(H4925,'Shoe size conversion table'!$J$6:$L$22,2))</f>
        <v>39-40</v>
      </c>
      <c r="J4925" s="12" t="n">
        <f aca="false">IF(G4925="Male",VLOOKUP(H4925,'Shoe size conversion table'!$B$6:$D$22,3),VLOOKUP(H4925,'Shoe size conversion table'!$J$6:$L$22,3))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MONTH(C4925:C19892)</f>
        <v>7</v>
      </c>
      <c r="O4925" s="8" t="n">
        <f aca="false">K4925*(1-L4925)</f>
        <v>169</v>
      </c>
    </row>
    <row r="4926" customFormat="false" ht="11.4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IF(G4926="Male",VLOOKUP(H4926,'Shoe size conversion table'!$B$6:$D$22,2),VLOOKUP(H4926,'Shoe size conversion table'!$J$6:$L$22,2))</f>
        <v>42-43</v>
      </c>
      <c r="J4926" s="12" t="n">
        <f aca="false">IF(G4926="Male",VLOOKUP(H4926,'Shoe size conversion table'!$B$6:$D$22,3),VLOOKUP(H4926,'Shoe size conversion table'!$J$6:$L$22,3))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MONTH(C4926:C19893)</f>
        <v>7</v>
      </c>
      <c r="O4926" s="8" t="n">
        <f aca="false">K4926*(1-L4926)</f>
        <v>74.5</v>
      </c>
    </row>
    <row r="4927" customFormat="false" ht="11.4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IF(G4927="Male",VLOOKUP(H4927,'Shoe size conversion table'!$B$6:$D$22,2),VLOOKUP(H4927,'Shoe size conversion table'!$J$6:$L$22,2))</f>
        <v>42</v>
      </c>
      <c r="J4927" s="12" t="n">
        <f aca="false">IF(G4927="Male",VLOOKUP(H4927,'Shoe size conversion table'!$B$6:$D$22,3),VLOOKUP(H4927,'Shoe size conversion table'!$J$6:$L$22,3))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MONTH(C4927:C19894)</f>
        <v>7</v>
      </c>
      <c r="O4927" s="8" t="n">
        <f aca="false">K4927*(1-L4927)</f>
        <v>79.5</v>
      </c>
    </row>
    <row r="4928" customFormat="false" ht="11.4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IF(G4928="Male",VLOOKUP(H4928,'Shoe size conversion table'!$B$6:$D$22,2),VLOOKUP(H4928,'Shoe size conversion table'!$J$6:$L$22,2))</f>
        <v>38</v>
      </c>
      <c r="J4928" s="12" t="n">
        <f aca="false">IF(G4928="Male",VLOOKUP(H4928,'Shoe size conversion table'!$B$6:$D$22,3),VLOOKUP(H4928,'Shoe size conversion table'!$J$6:$L$22,3))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MONTH(C4928:C19895)</f>
        <v>7</v>
      </c>
      <c r="O4928" s="8" t="n">
        <f aca="false">K4928*(1-L4928)</f>
        <v>149</v>
      </c>
    </row>
    <row r="4929" customFormat="false" ht="11.4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IF(G4929="Male",VLOOKUP(H4929,'Shoe size conversion table'!$B$6:$D$22,2),VLOOKUP(H4929,'Shoe size conversion table'!$J$6:$L$22,2))</f>
        <v>38</v>
      </c>
      <c r="J4929" s="12" t="n">
        <f aca="false">IF(G4929="Male",VLOOKUP(H4929,'Shoe size conversion table'!$B$6:$D$22,3),VLOOKUP(H4929,'Shoe size conversion table'!$J$6:$L$22,3))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MONTH(C4929:C19896)</f>
        <v>7</v>
      </c>
      <c r="O4929" s="8" t="n">
        <f aca="false">K4929*(1-L4929)</f>
        <v>189</v>
      </c>
    </row>
    <row r="4930" customFormat="false" ht="11.4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IF(G4930="Male",VLOOKUP(H4930,'Shoe size conversion table'!$B$6:$D$22,2),VLOOKUP(H4930,'Shoe size conversion table'!$J$6:$L$22,2))</f>
        <v>40</v>
      </c>
      <c r="J4930" s="12" t="n">
        <f aca="false">IF(G4930="Male",VLOOKUP(H4930,'Shoe size conversion table'!$B$6:$D$22,3),VLOOKUP(H4930,'Shoe size conversion table'!$J$6:$L$22,3))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MONTH(C4930:C19897)</f>
        <v>7</v>
      </c>
      <c r="O4930" s="8" t="n">
        <f aca="false">K4930*(1-L4930)</f>
        <v>159.2</v>
      </c>
    </row>
    <row r="4931" customFormat="false" ht="11.4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IF(G4931="Male",VLOOKUP(H4931,'Shoe size conversion table'!$B$6:$D$22,2),VLOOKUP(H4931,'Shoe size conversion table'!$J$6:$L$22,2))</f>
        <v>38-39</v>
      </c>
      <c r="J4931" s="12" t="n">
        <f aca="false">IF(G4931="Male",VLOOKUP(H4931,'Shoe size conversion table'!$B$6:$D$22,3),VLOOKUP(H4931,'Shoe size conversion table'!$J$6:$L$22,3))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MONTH(C4931:C19898)</f>
        <v>7</v>
      </c>
      <c r="O4931" s="8" t="n">
        <f aca="false">K4931*(1-L4931)</f>
        <v>134.1</v>
      </c>
    </row>
    <row r="4932" customFormat="false" ht="11.4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IF(G4932="Male",VLOOKUP(H4932,'Shoe size conversion table'!$B$6:$D$22,2),VLOOKUP(H4932,'Shoe size conversion table'!$J$6:$L$22,2))</f>
        <v>39</v>
      </c>
      <c r="J4932" s="12" t="n">
        <f aca="false">IF(G4932="Male",VLOOKUP(H4932,'Shoe size conversion table'!$B$6:$D$22,3),VLOOKUP(H4932,'Shoe size conversion table'!$J$6:$L$22,3))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MONTH(C4932:C19899)</f>
        <v>7</v>
      </c>
      <c r="O4932" s="8" t="n">
        <f aca="false">K4932*(1-L4932)</f>
        <v>135.2</v>
      </c>
    </row>
    <row r="4933" customFormat="false" ht="11.4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IF(G4933="Male",VLOOKUP(H4933,'Shoe size conversion table'!$B$6:$D$22,2),VLOOKUP(H4933,'Shoe size conversion table'!$J$6:$L$22,2))</f>
        <v>43-44</v>
      </c>
      <c r="J4933" s="12" t="n">
        <f aca="false">IF(G4933="Male",VLOOKUP(H4933,'Shoe size conversion table'!$B$6:$D$22,3),VLOOKUP(H4933,'Shoe size conversion table'!$J$6:$L$22,3))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MONTH(C4933:C19900)</f>
        <v>7</v>
      </c>
      <c r="O4933" s="8" t="n">
        <f aca="false">K4933*(1-L4933)</f>
        <v>84.5</v>
      </c>
    </row>
    <row r="4934" customFormat="false" ht="11.4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IF(G4934="Male",VLOOKUP(H4934,'Shoe size conversion table'!$B$6:$D$22,2),VLOOKUP(H4934,'Shoe size conversion table'!$J$6:$L$22,2))</f>
        <v>43</v>
      </c>
      <c r="J4934" s="12" t="n">
        <f aca="false">IF(G4934="Male",VLOOKUP(H4934,'Shoe size conversion table'!$B$6:$D$22,3),VLOOKUP(H4934,'Shoe size conversion table'!$J$6:$L$22,3))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MONTH(C4934:C19901)</f>
        <v>7</v>
      </c>
      <c r="O4934" s="8" t="n">
        <f aca="false">K4934*(1-L4934)</f>
        <v>179.1</v>
      </c>
    </row>
    <row r="4935" customFormat="false" ht="11.4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IF(G4935="Male",VLOOKUP(H4935,'Shoe size conversion table'!$B$6:$D$22,2),VLOOKUP(H4935,'Shoe size conversion table'!$J$6:$L$22,2))</f>
        <v>38-39</v>
      </c>
      <c r="J4935" s="12" t="n">
        <f aca="false">IF(G4935="Male",VLOOKUP(H4935,'Shoe size conversion table'!$B$6:$D$22,3),VLOOKUP(H4935,'Shoe size conversion table'!$J$6:$L$22,3))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MONTH(C4935:C19902)</f>
        <v>7</v>
      </c>
      <c r="O4935" s="8" t="n">
        <f aca="false">K4935*(1-L4935)</f>
        <v>64.5</v>
      </c>
    </row>
    <row r="4936" customFormat="false" ht="11.4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IF(G4936="Male",VLOOKUP(H4936,'Shoe size conversion table'!$B$6:$D$22,2),VLOOKUP(H4936,'Shoe size conversion table'!$J$6:$L$22,2))</f>
        <v>41-42</v>
      </c>
      <c r="J4936" s="12" t="n">
        <f aca="false">IF(G4936="Male",VLOOKUP(H4936,'Shoe size conversion table'!$B$6:$D$22,3),VLOOKUP(H4936,'Shoe size conversion table'!$J$6:$L$22,3))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MONTH(C4936:C19903)</f>
        <v>7</v>
      </c>
      <c r="O4936" s="8" t="n">
        <f aca="false">K4936*(1-L4936)</f>
        <v>89.5</v>
      </c>
    </row>
    <row r="4937" customFormat="false" ht="11.4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IF(G4937="Male",VLOOKUP(H4937,'Shoe size conversion table'!$B$6:$D$22,2),VLOOKUP(H4937,'Shoe size conversion table'!$J$6:$L$22,2))</f>
        <v>38-39</v>
      </c>
      <c r="J4937" s="12" t="n">
        <f aca="false">IF(G4937="Male",VLOOKUP(H4937,'Shoe size conversion table'!$B$6:$D$22,3),VLOOKUP(H4937,'Shoe size conversion table'!$J$6:$L$22,3))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MONTH(C4937:C19904)</f>
        <v>7</v>
      </c>
      <c r="O4937" s="8" t="n">
        <f aca="false">K4937*(1-L4937)</f>
        <v>119.2</v>
      </c>
    </row>
    <row r="4938" customFormat="false" ht="11.4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IF(G4938="Male",VLOOKUP(H4938,'Shoe size conversion table'!$B$6:$D$22,2),VLOOKUP(H4938,'Shoe size conversion table'!$J$6:$L$22,2))</f>
        <v>43-44</v>
      </c>
      <c r="J4938" s="12" t="n">
        <f aca="false">IF(G4938="Male",VLOOKUP(H4938,'Shoe size conversion table'!$B$6:$D$22,3),VLOOKUP(H4938,'Shoe size conversion table'!$J$6:$L$22,3))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MONTH(C4938:C19905)</f>
        <v>7</v>
      </c>
      <c r="O4938" s="8" t="n">
        <f aca="false">K4938*(1-L4938)</f>
        <v>119.2</v>
      </c>
    </row>
    <row r="4939" customFormat="false" ht="11.4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IF(G4939="Male",VLOOKUP(H4939,'Shoe size conversion table'!$B$6:$D$22,2),VLOOKUP(H4939,'Shoe size conversion table'!$J$6:$L$22,2))</f>
        <v>39-40</v>
      </c>
      <c r="J4939" s="12" t="n">
        <f aca="false">IF(G4939="Male",VLOOKUP(H4939,'Shoe size conversion table'!$B$6:$D$22,3),VLOOKUP(H4939,'Shoe size conversion table'!$J$6:$L$22,3))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MONTH(C4939:C19906)</f>
        <v>7</v>
      </c>
      <c r="O4939" s="8" t="n">
        <f aca="false">K4939*(1-L4939)</f>
        <v>179</v>
      </c>
    </row>
    <row r="4940" customFormat="false" ht="11.4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IF(G4940="Male",VLOOKUP(H4940,'Shoe size conversion table'!$B$6:$D$22,2),VLOOKUP(H4940,'Shoe size conversion table'!$J$6:$L$22,2))</f>
        <v>38</v>
      </c>
      <c r="J4940" s="12" t="n">
        <f aca="false">IF(G4940="Male",VLOOKUP(H4940,'Shoe size conversion table'!$B$6:$D$22,3),VLOOKUP(H4940,'Shoe size conversion table'!$J$6:$L$22,3))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MONTH(C4940:C19907)</f>
        <v>7</v>
      </c>
      <c r="O4940" s="8" t="n">
        <f aca="false">K4940*(1-L4940)</f>
        <v>159</v>
      </c>
    </row>
    <row r="4941" customFormat="false" ht="11.4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IF(G4941="Male",VLOOKUP(H4941,'Shoe size conversion table'!$B$6:$D$22,2),VLOOKUP(H4941,'Shoe size conversion table'!$J$6:$L$22,2))</f>
        <v>43</v>
      </c>
      <c r="J4941" s="12" t="n">
        <f aca="false">IF(G4941="Male",VLOOKUP(H4941,'Shoe size conversion table'!$B$6:$D$22,3),VLOOKUP(H4941,'Shoe size conversion table'!$J$6:$L$22,3))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MONTH(C4941:C19908)</f>
        <v>7</v>
      </c>
      <c r="O4941" s="8" t="n">
        <f aca="false">K4941*(1-L4941)</f>
        <v>159</v>
      </c>
    </row>
    <row r="4942" customFormat="false" ht="11.4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IF(G4942="Male",VLOOKUP(H4942,'Shoe size conversion table'!$B$6:$D$22,2),VLOOKUP(H4942,'Shoe size conversion table'!$J$6:$L$22,2))</f>
        <v>42-43</v>
      </c>
      <c r="J4942" s="12" t="n">
        <f aca="false">IF(G4942="Male",VLOOKUP(H4942,'Shoe size conversion table'!$B$6:$D$22,3),VLOOKUP(H4942,'Shoe size conversion table'!$J$6:$L$22,3))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MONTH(C4942:C19909)</f>
        <v>7</v>
      </c>
      <c r="O4942" s="8" t="n">
        <f aca="false">K4942*(1-L4942)</f>
        <v>199</v>
      </c>
    </row>
    <row r="4943" customFormat="false" ht="11.4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IF(G4943="Male",VLOOKUP(H4943,'Shoe size conversion table'!$B$6:$D$22,2),VLOOKUP(H4943,'Shoe size conversion table'!$J$6:$L$22,2))</f>
        <v>39-40</v>
      </c>
      <c r="J4943" s="12" t="n">
        <f aca="false">IF(G4943="Male",VLOOKUP(H4943,'Shoe size conversion table'!$B$6:$D$22,3),VLOOKUP(H4943,'Shoe size conversion table'!$J$6:$L$22,3))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MONTH(C4943:C19910)</f>
        <v>7</v>
      </c>
      <c r="O4943" s="8" t="n">
        <f aca="false">K4943*(1-L4943)</f>
        <v>179</v>
      </c>
    </row>
    <row r="4944" customFormat="false" ht="11.4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IF(G4944="Male",VLOOKUP(H4944,'Shoe size conversion table'!$B$6:$D$22,2),VLOOKUP(H4944,'Shoe size conversion table'!$J$6:$L$22,2))</f>
        <v>43</v>
      </c>
      <c r="J4944" s="12" t="n">
        <f aca="false">IF(G4944="Male",VLOOKUP(H4944,'Shoe size conversion table'!$B$6:$D$22,3),VLOOKUP(H4944,'Shoe size conversion table'!$J$6:$L$22,3))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MONTH(C4944:C19911)</f>
        <v>7</v>
      </c>
      <c r="O4944" s="8" t="n">
        <f aca="false">K4944*(1-L4944)</f>
        <v>84.5</v>
      </c>
    </row>
    <row r="4945" customFormat="false" ht="11.4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IF(G4945="Male",VLOOKUP(H4945,'Shoe size conversion table'!$B$6:$D$22,2),VLOOKUP(H4945,'Shoe size conversion table'!$J$6:$L$22,2))</f>
        <v>43-44</v>
      </c>
      <c r="J4945" s="12" t="n">
        <f aca="false">IF(G4945="Male",VLOOKUP(H4945,'Shoe size conversion table'!$B$6:$D$22,3),VLOOKUP(H4945,'Shoe size conversion table'!$J$6:$L$22,3))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MONTH(C4945:C19912)</f>
        <v>7</v>
      </c>
      <c r="O4945" s="8" t="n">
        <f aca="false">K4945*(1-L4945)</f>
        <v>139</v>
      </c>
    </row>
    <row r="4946" customFormat="false" ht="11.4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IF(G4946="Male",VLOOKUP(H4946,'Shoe size conversion table'!$B$6:$D$22,2),VLOOKUP(H4946,'Shoe size conversion table'!$J$6:$L$22,2))</f>
        <v>38-39</v>
      </c>
      <c r="J4946" s="12" t="n">
        <f aca="false">IF(G4946="Male",VLOOKUP(H4946,'Shoe size conversion table'!$B$6:$D$22,3),VLOOKUP(H4946,'Shoe size conversion table'!$J$6:$L$22,3))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MONTH(C4946:C19913)</f>
        <v>7</v>
      </c>
      <c r="O4946" s="8" t="n">
        <f aca="false">K4946*(1-L4946)</f>
        <v>64.5</v>
      </c>
    </row>
    <row r="4947" customFormat="false" ht="11.4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IF(G4947="Male",VLOOKUP(H4947,'Shoe size conversion table'!$B$6:$D$22,2),VLOOKUP(H4947,'Shoe size conversion table'!$J$6:$L$22,2))</f>
        <v>43</v>
      </c>
      <c r="J4947" s="12" t="n">
        <f aca="false">IF(G4947="Male",VLOOKUP(H4947,'Shoe size conversion table'!$B$6:$D$22,3),VLOOKUP(H4947,'Shoe size conversion table'!$J$6:$L$22,3))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MONTH(C4947:C19914)</f>
        <v>7</v>
      </c>
      <c r="O4947" s="8" t="n">
        <f aca="false">K4947*(1-L4947)</f>
        <v>159</v>
      </c>
    </row>
    <row r="4948" customFormat="false" ht="11.4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IF(G4948="Male",VLOOKUP(H4948,'Shoe size conversion table'!$B$6:$D$22,2),VLOOKUP(H4948,'Shoe size conversion table'!$J$6:$L$22,2))</f>
        <v>38</v>
      </c>
      <c r="J4948" s="12" t="n">
        <f aca="false">IF(G4948="Male",VLOOKUP(H4948,'Shoe size conversion table'!$B$6:$D$22,3),VLOOKUP(H4948,'Shoe size conversion table'!$J$6:$L$22,3))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MONTH(C4948:C19915)</f>
        <v>7</v>
      </c>
      <c r="O4948" s="8" t="n">
        <f aca="false">K4948*(1-L4948)</f>
        <v>179</v>
      </c>
    </row>
    <row r="4949" customFormat="false" ht="11.4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IF(G4949="Male",VLOOKUP(H4949,'Shoe size conversion table'!$B$6:$D$22,2),VLOOKUP(H4949,'Shoe size conversion table'!$J$6:$L$22,2))</f>
        <v>43-44</v>
      </c>
      <c r="J4949" s="12" t="n">
        <f aca="false">IF(G4949="Male",VLOOKUP(H4949,'Shoe size conversion table'!$B$6:$D$22,3),VLOOKUP(H4949,'Shoe size conversion table'!$J$6:$L$22,3))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MONTH(C4949:C19916)</f>
        <v>7</v>
      </c>
      <c r="O4949" s="8" t="n">
        <f aca="false">K4949*(1-L4949)</f>
        <v>84.5</v>
      </c>
    </row>
    <row r="4950" customFormat="false" ht="11.4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IF(G4950="Male",VLOOKUP(H4950,'Shoe size conversion table'!$B$6:$D$22,2),VLOOKUP(H4950,'Shoe size conversion table'!$J$6:$L$22,2))</f>
        <v>43</v>
      </c>
      <c r="J4950" s="12" t="n">
        <f aca="false">IF(G4950="Male",VLOOKUP(H4950,'Shoe size conversion table'!$B$6:$D$22,3),VLOOKUP(H4950,'Shoe size conversion table'!$J$6:$L$22,3))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MONTH(C4950:C19917)</f>
        <v>7</v>
      </c>
      <c r="O4950" s="8" t="n">
        <f aca="false">K4950*(1-L4950)</f>
        <v>64.5</v>
      </c>
    </row>
    <row r="4951" customFormat="false" ht="11.4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IF(G4951="Male",VLOOKUP(H4951,'Shoe size conversion table'!$B$6:$D$22,2),VLOOKUP(H4951,'Shoe size conversion table'!$J$6:$L$22,2))</f>
        <v>39</v>
      </c>
      <c r="J4951" s="12" t="n">
        <f aca="false">IF(G4951="Male",VLOOKUP(H4951,'Shoe size conversion table'!$B$6:$D$22,3),VLOOKUP(H4951,'Shoe size conversion table'!$J$6:$L$22,3))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MONTH(C4951:C19918)</f>
        <v>7</v>
      </c>
      <c r="O4951" s="8" t="n">
        <f aca="false">K4951*(1-L4951)</f>
        <v>143.1</v>
      </c>
    </row>
    <row r="4952" customFormat="false" ht="11.4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IF(G4952="Male",VLOOKUP(H4952,'Shoe size conversion table'!$B$6:$D$22,2),VLOOKUP(H4952,'Shoe size conversion table'!$J$6:$L$22,2))</f>
        <v>41-42</v>
      </c>
      <c r="J4952" s="12" t="n">
        <f aca="false">IF(G4952="Male",VLOOKUP(H4952,'Shoe size conversion table'!$B$6:$D$22,3),VLOOKUP(H4952,'Shoe size conversion table'!$J$6:$L$22,3))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MONTH(C4952:C19919)</f>
        <v>7</v>
      </c>
      <c r="O4952" s="8" t="n">
        <f aca="false">K4952*(1-L4952)</f>
        <v>159</v>
      </c>
    </row>
    <row r="4953" customFormat="false" ht="11.4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IF(G4953="Male",VLOOKUP(H4953,'Shoe size conversion table'!$B$6:$D$22,2),VLOOKUP(H4953,'Shoe size conversion table'!$J$6:$L$22,2))</f>
        <v>42</v>
      </c>
      <c r="J4953" s="12" t="n">
        <f aca="false">IF(G4953="Male",VLOOKUP(H4953,'Shoe size conversion table'!$B$6:$D$22,3),VLOOKUP(H4953,'Shoe size conversion table'!$J$6:$L$22,3))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MONTH(C4953:C19920)</f>
        <v>7</v>
      </c>
      <c r="O4953" s="8" t="n">
        <f aca="false">K4953*(1-L4953)</f>
        <v>199</v>
      </c>
    </row>
    <row r="4954" customFormat="false" ht="11.4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IF(G4954="Male",VLOOKUP(H4954,'Shoe size conversion table'!$B$6:$D$22,2),VLOOKUP(H4954,'Shoe size conversion table'!$J$6:$L$22,2))</f>
        <v>38-39</v>
      </c>
      <c r="J4954" s="12" t="n">
        <f aca="false">IF(G4954="Male",VLOOKUP(H4954,'Shoe size conversion table'!$B$6:$D$22,3),VLOOKUP(H4954,'Shoe size conversion table'!$J$6:$L$22,3))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MONTH(C4954:C19921)</f>
        <v>7</v>
      </c>
      <c r="O4954" s="8" t="n">
        <f aca="false">K4954*(1-L4954)</f>
        <v>139</v>
      </c>
    </row>
    <row r="4955" customFormat="false" ht="11.4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IF(G4955="Male",VLOOKUP(H4955,'Shoe size conversion table'!$B$6:$D$22,2),VLOOKUP(H4955,'Shoe size conversion table'!$J$6:$L$22,2))</f>
        <v>40-41</v>
      </c>
      <c r="J4955" s="12" t="n">
        <f aca="false">IF(G4955="Male",VLOOKUP(H4955,'Shoe size conversion table'!$B$6:$D$22,3),VLOOKUP(H4955,'Shoe size conversion table'!$J$6:$L$22,3))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MONTH(C4955:C19922)</f>
        <v>7</v>
      </c>
      <c r="O4955" s="8" t="n">
        <f aca="false">K4955*(1-L4955)</f>
        <v>161.1</v>
      </c>
    </row>
    <row r="4956" customFormat="false" ht="11.4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IF(G4956="Male",VLOOKUP(H4956,'Shoe size conversion table'!$B$6:$D$22,2),VLOOKUP(H4956,'Shoe size conversion table'!$J$6:$L$22,2))</f>
        <v>39</v>
      </c>
      <c r="J4956" s="12" t="n">
        <f aca="false">IF(G4956="Male",VLOOKUP(H4956,'Shoe size conversion table'!$B$6:$D$22,3),VLOOKUP(H4956,'Shoe size conversion table'!$J$6:$L$22,3))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MONTH(C4956:C19923)</f>
        <v>7</v>
      </c>
      <c r="O4956" s="8" t="n">
        <f aca="false">K4956*(1-L4956)</f>
        <v>143.1</v>
      </c>
    </row>
    <row r="4957" customFormat="false" ht="11.4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IF(G4957="Male",VLOOKUP(H4957,'Shoe size conversion table'!$B$6:$D$22,2),VLOOKUP(H4957,'Shoe size conversion table'!$J$6:$L$22,2))</f>
        <v>39-40</v>
      </c>
      <c r="J4957" s="12" t="n">
        <f aca="false">IF(G4957="Male",VLOOKUP(H4957,'Shoe size conversion table'!$B$6:$D$22,3),VLOOKUP(H4957,'Shoe size conversion table'!$J$6:$L$22,3))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MONTH(C4957:C19924)</f>
        <v>7</v>
      </c>
      <c r="O4957" s="8" t="n">
        <f aca="false">K4957*(1-L4957)</f>
        <v>143.2</v>
      </c>
    </row>
    <row r="4958" customFormat="false" ht="11.4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IF(G4958="Male",VLOOKUP(H4958,'Shoe size conversion table'!$B$6:$D$22,2),VLOOKUP(H4958,'Shoe size conversion table'!$J$6:$L$22,2))</f>
        <v>38-39</v>
      </c>
      <c r="J4958" s="12" t="n">
        <f aca="false">IF(G4958="Male",VLOOKUP(H4958,'Shoe size conversion table'!$B$6:$D$22,3),VLOOKUP(H4958,'Shoe size conversion table'!$J$6:$L$22,3))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MONTH(C4958:C19925)</f>
        <v>7</v>
      </c>
      <c r="O4958" s="8" t="n">
        <f aca="false">K4958*(1-L4958)</f>
        <v>84.5</v>
      </c>
    </row>
    <row r="4959" customFormat="false" ht="11.4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IF(G4959="Male",VLOOKUP(H4959,'Shoe size conversion table'!$B$6:$D$22,2),VLOOKUP(H4959,'Shoe size conversion table'!$J$6:$L$22,2))</f>
        <v>42-43</v>
      </c>
      <c r="J4959" s="12" t="n">
        <f aca="false">IF(G4959="Male",VLOOKUP(H4959,'Shoe size conversion table'!$B$6:$D$22,3),VLOOKUP(H4959,'Shoe size conversion table'!$J$6:$L$22,3))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MONTH(C4959:C19926)</f>
        <v>7</v>
      </c>
      <c r="O4959" s="8" t="n">
        <f aca="false">K4959*(1-L4959)</f>
        <v>169</v>
      </c>
    </row>
    <row r="4960" customFormat="false" ht="11.4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IF(G4960="Male",VLOOKUP(H4960,'Shoe size conversion table'!$B$6:$D$22,2),VLOOKUP(H4960,'Shoe size conversion table'!$J$6:$L$22,2))</f>
        <v>43-44</v>
      </c>
      <c r="J4960" s="12" t="n">
        <f aca="false">IF(G4960="Male",VLOOKUP(H4960,'Shoe size conversion table'!$B$6:$D$22,3),VLOOKUP(H4960,'Shoe size conversion table'!$J$6:$L$22,3))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MONTH(C4960:C19927)</f>
        <v>7</v>
      </c>
      <c r="O4960" s="8" t="n">
        <f aca="false">K4960*(1-L4960)</f>
        <v>129</v>
      </c>
    </row>
    <row r="4961" customFormat="false" ht="11.4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IF(G4961="Male",VLOOKUP(H4961,'Shoe size conversion table'!$B$6:$D$22,2),VLOOKUP(H4961,'Shoe size conversion table'!$J$6:$L$22,2))</f>
        <v>37-38</v>
      </c>
      <c r="J4961" s="12" t="n">
        <f aca="false">IF(G4961="Male",VLOOKUP(H4961,'Shoe size conversion table'!$B$6:$D$22,3),VLOOKUP(H4961,'Shoe size conversion table'!$J$6:$L$22,3))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MONTH(C4961:C19928)</f>
        <v>7</v>
      </c>
      <c r="O4961" s="8" t="n">
        <f aca="false">K4961*(1-L4961)</f>
        <v>152.1</v>
      </c>
    </row>
    <row r="4962" customFormat="false" ht="11.4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IF(G4962="Male",VLOOKUP(H4962,'Shoe size conversion table'!$B$6:$D$22,2),VLOOKUP(H4962,'Shoe size conversion table'!$J$6:$L$22,2))</f>
        <v>44-45</v>
      </c>
      <c r="J4962" s="12" t="n">
        <f aca="false">IF(G4962="Male",VLOOKUP(H4962,'Shoe size conversion table'!$B$6:$D$22,3),VLOOKUP(H4962,'Shoe size conversion table'!$J$6:$L$22,3))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MONTH(C4962:C19929)</f>
        <v>7</v>
      </c>
      <c r="O4962" s="8" t="n">
        <f aca="false">K4962*(1-L4962)</f>
        <v>129</v>
      </c>
    </row>
    <row r="4963" customFormat="false" ht="11.4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IF(G4963="Male",VLOOKUP(H4963,'Shoe size conversion table'!$B$6:$D$22,2),VLOOKUP(H4963,'Shoe size conversion table'!$J$6:$L$22,2))</f>
        <v>43-44</v>
      </c>
      <c r="J4963" s="12" t="n">
        <f aca="false">IF(G4963="Male",VLOOKUP(H4963,'Shoe size conversion table'!$B$6:$D$22,3),VLOOKUP(H4963,'Shoe size conversion table'!$J$6:$L$22,3))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MONTH(C4963:C19930)</f>
        <v>7</v>
      </c>
      <c r="O4963" s="8" t="n">
        <f aca="false">K4963*(1-L4963)</f>
        <v>189</v>
      </c>
    </row>
    <row r="4964" customFormat="false" ht="11.4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IF(G4964="Male",VLOOKUP(H4964,'Shoe size conversion table'!$B$6:$D$22,2),VLOOKUP(H4964,'Shoe size conversion table'!$J$6:$L$22,2))</f>
        <v>42-43</v>
      </c>
      <c r="J4964" s="12" t="n">
        <f aca="false">IF(G4964="Male",VLOOKUP(H4964,'Shoe size conversion table'!$B$6:$D$22,3),VLOOKUP(H4964,'Shoe size conversion table'!$J$6:$L$22,3))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MONTH(C4964:C19931)</f>
        <v>7</v>
      </c>
      <c r="O4964" s="8" t="n">
        <f aca="false">K4964*(1-L4964)</f>
        <v>179.1</v>
      </c>
    </row>
    <row r="4965" customFormat="false" ht="11.4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IF(G4965="Male",VLOOKUP(H4965,'Shoe size conversion table'!$B$6:$D$22,2),VLOOKUP(H4965,'Shoe size conversion table'!$J$6:$L$22,2))</f>
        <v>43-44</v>
      </c>
      <c r="J4965" s="12" t="n">
        <f aca="false">IF(G4965="Male",VLOOKUP(H4965,'Shoe size conversion table'!$B$6:$D$22,3),VLOOKUP(H4965,'Shoe size conversion table'!$J$6:$L$22,3))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MONTH(C4965:C19932)</f>
        <v>7</v>
      </c>
      <c r="O4965" s="8" t="n">
        <f aca="false">K4965*(1-L4965)</f>
        <v>179</v>
      </c>
    </row>
    <row r="4966" customFormat="false" ht="11.4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IF(G4966="Male",VLOOKUP(H4966,'Shoe size conversion table'!$B$6:$D$22,2),VLOOKUP(H4966,'Shoe size conversion table'!$J$6:$L$22,2))</f>
        <v>40-41</v>
      </c>
      <c r="J4966" s="12" t="n">
        <f aca="false">IF(G4966="Male",VLOOKUP(H4966,'Shoe size conversion table'!$B$6:$D$22,3),VLOOKUP(H4966,'Shoe size conversion table'!$J$6:$L$22,3))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MONTH(C4966:C19933)</f>
        <v>7</v>
      </c>
      <c r="O4966" s="8" t="n">
        <f aca="false">K4966*(1-L4966)</f>
        <v>111.3</v>
      </c>
    </row>
    <row r="4967" customFormat="false" ht="11.4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IF(G4967="Male",VLOOKUP(H4967,'Shoe size conversion table'!$B$6:$D$22,2),VLOOKUP(H4967,'Shoe size conversion table'!$J$6:$L$22,2))</f>
        <v>43-44</v>
      </c>
      <c r="J4967" s="12" t="n">
        <f aca="false">IF(G4967="Male",VLOOKUP(H4967,'Shoe size conversion table'!$B$6:$D$22,3),VLOOKUP(H4967,'Shoe size conversion table'!$J$6:$L$22,3))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MONTH(C4967:C19934)</f>
        <v>7</v>
      </c>
      <c r="O4967" s="8" t="n">
        <f aca="false">K4967*(1-L4967)</f>
        <v>169</v>
      </c>
    </row>
    <row r="4968" customFormat="false" ht="11.4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IF(G4968="Male",VLOOKUP(H4968,'Shoe size conversion table'!$B$6:$D$22,2),VLOOKUP(H4968,'Shoe size conversion table'!$J$6:$L$22,2))</f>
        <v>43</v>
      </c>
      <c r="J4968" s="12" t="n">
        <f aca="false">IF(G4968="Male",VLOOKUP(H4968,'Shoe size conversion table'!$B$6:$D$22,3),VLOOKUP(H4968,'Shoe size conversion table'!$J$6:$L$22,3))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MONTH(C4968:C19935)</f>
        <v>7</v>
      </c>
      <c r="O4968" s="8" t="n">
        <f aca="false">K4968*(1-L4968)</f>
        <v>84.5</v>
      </c>
    </row>
    <row r="4969" customFormat="false" ht="11.4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IF(G4969="Male",VLOOKUP(H4969,'Shoe size conversion table'!$B$6:$D$22,2),VLOOKUP(H4969,'Shoe size conversion table'!$J$6:$L$22,2))</f>
        <v>40</v>
      </c>
      <c r="J4969" s="12" t="n">
        <f aca="false">IF(G4969="Male",VLOOKUP(H4969,'Shoe size conversion table'!$B$6:$D$22,3),VLOOKUP(H4969,'Shoe size conversion table'!$J$6:$L$22,3))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MONTH(C4969:C19936)</f>
        <v>7</v>
      </c>
      <c r="O4969" s="8" t="n">
        <f aca="false">K4969*(1-L4969)</f>
        <v>118.3</v>
      </c>
    </row>
    <row r="4970" customFormat="false" ht="11.4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IF(G4970="Male",VLOOKUP(H4970,'Shoe size conversion table'!$B$6:$D$22,2),VLOOKUP(H4970,'Shoe size conversion table'!$J$6:$L$22,2))</f>
        <v>42</v>
      </c>
      <c r="J4970" s="12" t="n">
        <f aca="false">IF(G4970="Male",VLOOKUP(H4970,'Shoe size conversion table'!$B$6:$D$22,3),VLOOKUP(H4970,'Shoe size conversion table'!$J$6:$L$22,3))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MONTH(C4970:C19937)</f>
        <v>7</v>
      </c>
      <c r="O4970" s="8" t="n">
        <f aca="false">K4970*(1-L4970)</f>
        <v>125.1</v>
      </c>
    </row>
    <row r="4971" customFormat="false" ht="11.4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IF(G4971="Male",VLOOKUP(H4971,'Shoe size conversion table'!$B$6:$D$22,2),VLOOKUP(H4971,'Shoe size conversion table'!$J$6:$L$22,2))</f>
        <v>41-42</v>
      </c>
      <c r="J4971" s="12" t="n">
        <f aca="false">IF(G4971="Male",VLOOKUP(H4971,'Shoe size conversion table'!$B$6:$D$22,3),VLOOKUP(H4971,'Shoe size conversion table'!$J$6:$L$22,3))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MONTH(C4971:C19938)</f>
        <v>7</v>
      </c>
      <c r="O4971" s="8" t="n">
        <f aca="false">K4971*(1-L4971)</f>
        <v>179.1</v>
      </c>
    </row>
    <row r="4972" customFormat="false" ht="11.4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IF(G4972="Male",VLOOKUP(H4972,'Shoe size conversion table'!$B$6:$D$22,2),VLOOKUP(H4972,'Shoe size conversion table'!$J$6:$L$22,2))</f>
        <v>38-39</v>
      </c>
      <c r="J4972" s="12" t="n">
        <f aca="false">IF(G4972="Male",VLOOKUP(H4972,'Shoe size conversion table'!$B$6:$D$22,3),VLOOKUP(H4972,'Shoe size conversion table'!$J$6:$L$22,3))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MONTH(C4972:C19939)</f>
        <v>7</v>
      </c>
      <c r="O4972" s="8" t="n">
        <f aca="false">K4972*(1-L4972)</f>
        <v>149</v>
      </c>
    </row>
    <row r="4973" customFormat="false" ht="11.4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IF(G4973="Male",VLOOKUP(H4973,'Shoe size conversion table'!$B$6:$D$22,2),VLOOKUP(H4973,'Shoe size conversion table'!$J$6:$L$22,2))</f>
        <v>43-44</v>
      </c>
      <c r="J4973" s="12" t="n">
        <f aca="false">IF(G4973="Male",VLOOKUP(H4973,'Shoe size conversion table'!$B$6:$D$22,3),VLOOKUP(H4973,'Shoe size conversion table'!$J$6:$L$22,3))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MONTH(C4973:C19940)</f>
        <v>7</v>
      </c>
      <c r="O4973" s="8" t="n">
        <f aca="false">K4973*(1-L4973)</f>
        <v>139</v>
      </c>
    </row>
    <row r="4974" customFormat="false" ht="11.4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IF(G4974="Male",VLOOKUP(H4974,'Shoe size conversion table'!$B$6:$D$22,2),VLOOKUP(H4974,'Shoe size conversion table'!$J$6:$L$22,2))</f>
        <v>41-42</v>
      </c>
      <c r="J4974" s="12" t="n">
        <f aca="false">IF(G4974="Male",VLOOKUP(H4974,'Shoe size conversion table'!$B$6:$D$22,3),VLOOKUP(H4974,'Shoe size conversion table'!$J$6:$L$22,3))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MONTH(C4974:C19941)</f>
        <v>7</v>
      </c>
      <c r="O4974" s="8" t="n">
        <f aca="false">K4974*(1-L4974)</f>
        <v>104.3</v>
      </c>
    </row>
    <row r="4975" customFormat="false" ht="11.4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IF(G4975="Male",VLOOKUP(H4975,'Shoe size conversion table'!$B$6:$D$22,2),VLOOKUP(H4975,'Shoe size conversion table'!$J$6:$L$22,2))</f>
        <v>43-44</v>
      </c>
      <c r="J4975" s="12" t="n">
        <f aca="false">IF(G4975="Male",VLOOKUP(H4975,'Shoe size conversion table'!$B$6:$D$22,3),VLOOKUP(H4975,'Shoe size conversion table'!$J$6:$L$22,3))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MONTH(C4975:C19942)</f>
        <v>7</v>
      </c>
      <c r="O4975" s="8" t="n">
        <f aca="false">K4975*(1-L4975)</f>
        <v>169</v>
      </c>
    </row>
    <row r="4976" customFormat="false" ht="11.4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IF(G4976="Male",VLOOKUP(H4976,'Shoe size conversion table'!$B$6:$D$22,2),VLOOKUP(H4976,'Shoe size conversion table'!$J$6:$L$22,2))</f>
        <v>43</v>
      </c>
      <c r="J4976" s="12" t="n">
        <f aca="false">IF(G4976="Male",VLOOKUP(H4976,'Shoe size conversion table'!$B$6:$D$22,3),VLOOKUP(H4976,'Shoe size conversion table'!$J$6:$L$22,3))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MONTH(C4976:C19943)</f>
        <v>7</v>
      </c>
      <c r="O4976" s="8" t="n">
        <f aca="false">K4976*(1-L4976)</f>
        <v>79.5</v>
      </c>
    </row>
    <row r="4977" customFormat="false" ht="11.4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IF(G4977="Male",VLOOKUP(H4977,'Shoe size conversion table'!$B$6:$D$22,2),VLOOKUP(H4977,'Shoe size conversion table'!$J$6:$L$22,2))</f>
        <v>38-39</v>
      </c>
      <c r="J4977" s="12" t="n">
        <f aca="false">IF(G4977="Male",VLOOKUP(H4977,'Shoe size conversion table'!$B$6:$D$22,3),VLOOKUP(H4977,'Shoe size conversion table'!$J$6:$L$22,3))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MONTH(C4977:C19944)</f>
        <v>7</v>
      </c>
      <c r="O4977" s="8" t="n">
        <f aca="false">K4977*(1-L4977)</f>
        <v>189</v>
      </c>
    </row>
    <row r="4978" customFormat="false" ht="11.4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IF(G4978="Male",VLOOKUP(H4978,'Shoe size conversion table'!$B$6:$D$22,2),VLOOKUP(H4978,'Shoe size conversion table'!$J$6:$L$22,2))</f>
        <v>44</v>
      </c>
      <c r="J4978" s="12" t="n">
        <f aca="false">IF(G4978="Male",VLOOKUP(H4978,'Shoe size conversion table'!$B$6:$D$22,3),VLOOKUP(H4978,'Shoe size conversion table'!$J$6:$L$22,3))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MONTH(C4978:C19945)</f>
        <v>7</v>
      </c>
      <c r="O4978" s="8" t="n">
        <f aca="false">K4978*(1-L4978)</f>
        <v>149</v>
      </c>
    </row>
    <row r="4979" customFormat="false" ht="11.4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IF(G4979="Male",VLOOKUP(H4979,'Shoe size conversion table'!$B$6:$D$22,2),VLOOKUP(H4979,'Shoe size conversion table'!$J$6:$L$22,2))</f>
        <v>43-44</v>
      </c>
      <c r="J4979" s="12" t="n">
        <f aca="false">IF(G4979="Male",VLOOKUP(H4979,'Shoe size conversion table'!$B$6:$D$22,3),VLOOKUP(H4979,'Shoe size conversion table'!$J$6:$L$22,3))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MONTH(C4979:C19946)</f>
        <v>7</v>
      </c>
      <c r="O4979" s="8" t="n">
        <f aca="false">K4979*(1-L4979)</f>
        <v>159</v>
      </c>
    </row>
    <row r="4980" customFormat="false" ht="11.4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IF(G4980="Male",VLOOKUP(H4980,'Shoe size conversion table'!$B$6:$D$22,2),VLOOKUP(H4980,'Shoe size conversion table'!$J$6:$L$22,2))</f>
        <v>39-40</v>
      </c>
      <c r="J4980" s="12" t="n">
        <f aca="false">IF(G4980="Male",VLOOKUP(H4980,'Shoe size conversion table'!$B$6:$D$22,3),VLOOKUP(H4980,'Shoe size conversion table'!$J$6:$L$22,3))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MONTH(C4980:C19947)</f>
        <v>7</v>
      </c>
      <c r="O4980" s="8" t="n">
        <f aca="false">K4980*(1-L4980)</f>
        <v>159</v>
      </c>
    </row>
    <row r="4981" customFormat="false" ht="11.4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IF(G4981="Male",VLOOKUP(H4981,'Shoe size conversion table'!$B$6:$D$22,2),VLOOKUP(H4981,'Shoe size conversion table'!$J$6:$L$22,2))</f>
        <v>42-43</v>
      </c>
      <c r="J4981" s="12" t="n">
        <f aca="false">IF(G4981="Male",VLOOKUP(H4981,'Shoe size conversion table'!$B$6:$D$22,3),VLOOKUP(H4981,'Shoe size conversion table'!$J$6:$L$22,3))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MONTH(C4981:C19948)</f>
        <v>7</v>
      </c>
      <c r="O4981" s="8" t="n">
        <f aca="false">K4981*(1-L4981)</f>
        <v>139</v>
      </c>
    </row>
    <row r="4982" customFormat="false" ht="11.4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IF(G4982="Male",VLOOKUP(H4982,'Shoe size conversion table'!$B$6:$D$22,2),VLOOKUP(H4982,'Shoe size conversion table'!$J$6:$L$22,2))</f>
        <v>43-44</v>
      </c>
      <c r="J4982" s="12" t="n">
        <f aca="false">IF(G4982="Male",VLOOKUP(H4982,'Shoe size conversion table'!$B$6:$D$22,3),VLOOKUP(H4982,'Shoe size conversion table'!$J$6:$L$22,3))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MONTH(C4982:C19949)</f>
        <v>7</v>
      </c>
      <c r="O4982" s="8" t="n">
        <f aca="false">K4982*(1-L4982)</f>
        <v>159</v>
      </c>
    </row>
    <row r="4983" customFormat="false" ht="11.4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IF(G4983="Male",VLOOKUP(H4983,'Shoe size conversion table'!$B$6:$D$22,2),VLOOKUP(H4983,'Shoe size conversion table'!$J$6:$L$22,2))</f>
        <v>40</v>
      </c>
      <c r="J4983" s="12" t="n">
        <f aca="false">IF(G4983="Male",VLOOKUP(H4983,'Shoe size conversion table'!$B$6:$D$22,3),VLOOKUP(H4983,'Shoe size conversion table'!$J$6:$L$22,3))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MONTH(C4983:C19950)</f>
        <v>7</v>
      </c>
      <c r="O4983" s="8" t="n">
        <f aca="false">K4983*(1-L4983)</f>
        <v>94.5</v>
      </c>
    </row>
    <row r="4984" customFormat="false" ht="11.4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IF(G4984="Male",VLOOKUP(H4984,'Shoe size conversion table'!$B$6:$D$22,2),VLOOKUP(H4984,'Shoe size conversion table'!$J$6:$L$22,2))</f>
        <v>39</v>
      </c>
      <c r="J4984" s="12" t="n">
        <f aca="false">IF(G4984="Male",VLOOKUP(H4984,'Shoe size conversion table'!$B$6:$D$22,3),VLOOKUP(H4984,'Shoe size conversion table'!$J$6:$L$22,3))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MONTH(C4984:C19951)</f>
        <v>7</v>
      </c>
      <c r="O4984" s="8" t="n">
        <f aca="false">K4984*(1-L4984)</f>
        <v>179</v>
      </c>
    </row>
    <row r="4985" customFormat="false" ht="11.4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IF(G4985="Male",VLOOKUP(H4985,'Shoe size conversion table'!$B$6:$D$22,2),VLOOKUP(H4985,'Shoe size conversion table'!$J$6:$L$22,2))</f>
        <v>42-43</v>
      </c>
      <c r="J4985" s="12" t="n">
        <f aca="false">IF(G4985="Male",VLOOKUP(H4985,'Shoe size conversion table'!$B$6:$D$22,3),VLOOKUP(H4985,'Shoe size conversion table'!$J$6:$L$22,3))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MONTH(C4985:C19952)</f>
        <v>7</v>
      </c>
      <c r="O4985" s="8" t="n">
        <f aca="false">K4985*(1-L4985)</f>
        <v>170.1</v>
      </c>
    </row>
    <row r="4986" customFormat="false" ht="11.4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IF(G4986="Male",VLOOKUP(H4986,'Shoe size conversion table'!$B$6:$D$22,2),VLOOKUP(H4986,'Shoe size conversion table'!$J$6:$L$22,2))</f>
        <v>39</v>
      </c>
      <c r="J4986" s="12" t="n">
        <f aca="false">IF(G4986="Male",VLOOKUP(H4986,'Shoe size conversion table'!$B$6:$D$22,3),VLOOKUP(H4986,'Shoe size conversion table'!$J$6:$L$22,3))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MONTH(C4986:C19953)</f>
        <v>7</v>
      </c>
      <c r="O4986" s="8" t="n">
        <f aca="false">K4986*(1-L4986)</f>
        <v>139</v>
      </c>
    </row>
    <row r="4987" customFormat="false" ht="11.4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IF(G4987="Male",VLOOKUP(H4987,'Shoe size conversion table'!$B$6:$D$22,2),VLOOKUP(H4987,'Shoe size conversion table'!$J$6:$L$22,2))</f>
        <v>43</v>
      </c>
      <c r="J4987" s="12" t="n">
        <f aca="false">IF(G4987="Male",VLOOKUP(H4987,'Shoe size conversion table'!$B$6:$D$22,3),VLOOKUP(H4987,'Shoe size conversion table'!$J$6:$L$22,3))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MONTH(C4987:C19954)</f>
        <v>7</v>
      </c>
      <c r="O4987" s="8" t="n">
        <f aca="false">K4987*(1-L4987)</f>
        <v>149</v>
      </c>
    </row>
    <row r="4988" customFormat="false" ht="11.4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IF(G4988="Male",VLOOKUP(H4988,'Shoe size conversion table'!$B$6:$D$22,2),VLOOKUP(H4988,'Shoe size conversion table'!$J$6:$L$22,2))</f>
        <v>40-41</v>
      </c>
      <c r="J4988" s="12" t="n">
        <f aca="false">IF(G4988="Male",VLOOKUP(H4988,'Shoe size conversion table'!$B$6:$D$22,3),VLOOKUP(H4988,'Shoe size conversion table'!$J$6:$L$22,3))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MONTH(C4988:C19955)</f>
        <v>7</v>
      </c>
      <c r="O4988" s="8" t="n">
        <f aca="false">K4988*(1-L4988)</f>
        <v>169</v>
      </c>
    </row>
    <row r="4989" customFormat="false" ht="11.4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IF(G4989="Male",VLOOKUP(H4989,'Shoe size conversion table'!$B$6:$D$22,2),VLOOKUP(H4989,'Shoe size conversion table'!$J$6:$L$22,2))</f>
        <v>38</v>
      </c>
      <c r="J4989" s="12" t="n">
        <f aca="false">IF(G4989="Male",VLOOKUP(H4989,'Shoe size conversion table'!$B$6:$D$22,3),VLOOKUP(H4989,'Shoe size conversion table'!$J$6:$L$22,3))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MONTH(C4989:C19956)</f>
        <v>7</v>
      </c>
      <c r="O4989" s="8" t="n">
        <f aca="false">K4989*(1-L4989)</f>
        <v>99.5</v>
      </c>
    </row>
    <row r="4990" customFormat="false" ht="11.4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IF(G4990="Male",VLOOKUP(H4990,'Shoe size conversion table'!$B$6:$D$22,2),VLOOKUP(H4990,'Shoe size conversion table'!$J$6:$L$22,2))</f>
        <v>42-43</v>
      </c>
      <c r="J4990" s="12" t="n">
        <f aca="false">IF(G4990="Male",VLOOKUP(H4990,'Shoe size conversion table'!$B$6:$D$22,3),VLOOKUP(H4990,'Shoe size conversion table'!$J$6:$L$22,3))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MONTH(C4990:C19957)</f>
        <v>7</v>
      </c>
      <c r="O4990" s="8" t="n">
        <f aca="false">K4990*(1-L4990)</f>
        <v>143.2</v>
      </c>
    </row>
    <row r="4991" customFormat="false" ht="11.4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IF(G4991="Male",VLOOKUP(H4991,'Shoe size conversion table'!$B$6:$D$22,2),VLOOKUP(H4991,'Shoe size conversion table'!$J$6:$L$22,2))</f>
        <v>44-45</v>
      </c>
      <c r="J4991" s="12" t="n">
        <f aca="false">IF(G4991="Male",VLOOKUP(H4991,'Shoe size conversion table'!$B$6:$D$22,3),VLOOKUP(H4991,'Shoe size conversion table'!$J$6:$L$22,3))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MONTH(C4991:C19958)</f>
        <v>7</v>
      </c>
      <c r="O4991" s="8" t="n">
        <f aca="false">K4991*(1-L4991)</f>
        <v>129</v>
      </c>
    </row>
    <row r="4992" customFormat="false" ht="11.4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IF(G4992="Male",VLOOKUP(H4992,'Shoe size conversion table'!$B$6:$D$22,2),VLOOKUP(H4992,'Shoe size conversion table'!$J$6:$L$22,2))</f>
        <v>38</v>
      </c>
      <c r="J4992" s="12" t="n">
        <f aca="false">IF(G4992="Male",VLOOKUP(H4992,'Shoe size conversion table'!$B$6:$D$22,3),VLOOKUP(H4992,'Shoe size conversion table'!$J$6:$L$22,3))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MONTH(C4992:C19959)</f>
        <v>7</v>
      </c>
      <c r="O4992" s="8" t="n">
        <f aca="false">K4992*(1-L4992)</f>
        <v>179</v>
      </c>
    </row>
    <row r="4993" customFormat="false" ht="11.4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IF(G4993="Male",VLOOKUP(H4993,'Shoe size conversion table'!$B$6:$D$22,2),VLOOKUP(H4993,'Shoe size conversion table'!$J$6:$L$22,2))</f>
        <v>38</v>
      </c>
      <c r="J4993" s="12" t="n">
        <f aca="false">IF(G4993="Male",VLOOKUP(H4993,'Shoe size conversion table'!$B$6:$D$22,3),VLOOKUP(H4993,'Shoe size conversion table'!$J$6:$L$22,3))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MONTH(C4993:C19960)</f>
        <v>7</v>
      </c>
      <c r="O4993" s="8" t="n">
        <f aca="false">K4993*(1-L4993)</f>
        <v>116.1</v>
      </c>
    </row>
    <row r="4994" customFormat="false" ht="11.4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IF(G4994="Male",VLOOKUP(H4994,'Shoe size conversion table'!$B$6:$D$22,2),VLOOKUP(H4994,'Shoe size conversion table'!$J$6:$L$22,2))</f>
        <v>38</v>
      </c>
      <c r="J4994" s="12" t="n">
        <f aca="false">IF(G4994="Male",VLOOKUP(H4994,'Shoe size conversion table'!$B$6:$D$22,3),VLOOKUP(H4994,'Shoe size conversion table'!$J$6:$L$22,3))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MONTH(C4994:C19961)</f>
        <v>7</v>
      </c>
      <c r="O4994" s="8" t="n">
        <f aca="false">K4994*(1-L4994)</f>
        <v>199</v>
      </c>
    </row>
    <row r="4995" customFormat="false" ht="11.4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IF(G4995="Male",VLOOKUP(H4995,'Shoe size conversion table'!$B$6:$D$22,2),VLOOKUP(H4995,'Shoe size conversion table'!$J$6:$L$22,2))</f>
        <v>39</v>
      </c>
      <c r="J4995" s="12" t="n">
        <f aca="false">IF(G4995="Male",VLOOKUP(H4995,'Shoe size conversion table'!$B$6:$D$22,3),VLOOKUP(H4995,'Shoe size conversion table'!$J$6:$L$22,3))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MONTH(C4995:C19962)</f>
        <v>7</v>
      </c>
      <c r="O4995" s="8" t="n">
        <f aca="false">K4995*(1-L4995)</f>
        <v>74.5</v>
      </c>
    </row>
    <row r="4996" customFormat="false" ht="11.4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IF(G4996="Male",VLOOKUP(H4996,'Shoe size conversion table'!$B$6:$D$22,2),VLOOKUP(H4996,'Shoe size conversion table'!$J$6:$L$22,2))</f>
        <v>43-44</v>
      </c>
      <c r="J4996" s="12" t="n">
        <f aca="false">IF(G4996="Male",VLOOKUP(H4996,'Shoe size conversion table'!$B$6:$D$22,3),VLOOKUP(H4996,'Shoe size conversion table'!$J$6:$L$22,3))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MONTH(C4996:C19963)</f>
        <v>7</v>
      </c>
      <c r="O4996" s="8" t="n">
        <f aca="false">K4996*(1-L4996)</f>
        <v>139</v>
      </c>
    </row>
    <row r="4997" customFormat="false" ht="11.4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IF(G4997="Male",VLOOKUP(H4997,'Shoe size conversion table'!$B$6:$D$22,2),VLOOKUP(H4997,'Shoe size conversion table'!$J$6:$L$22,2))</f>
        <v>42</v>
      </c>
      <c r="J4997" s="12" t="n">
        <f aca="false">IF(G4997="Male",VLOOKUP(H4997,'Shoe size conversion table'!$B$6:$D$22,3),VLOOKUP(H4997,'Shoe size conversion table'!$J$6:$L$22,3))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MONTH(C4997:C19964)</f>
        <v>7</v>
      </c>
      <c r="O4997" s="8" t="n">
        <f aca="false">K4997*(1-L4997)</f>
        <v>97.3</v>
      </c>
    </row>
    <row r="4998" customFormat="false" ht="11.4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IF(G4998="Male",VLOOKUP(H4998,'Shoe size conversion table'!$B$6:$D$22,2),VLOOKUP(H4998,'Shoe size conversion table'!$J$6:$L$22,2))</f>
        <v>41-42</v>
      </c>
      <c r="J4998" s="12" t="n">
        <f aca="false">IF(G4998="Male",VLOOKUP(H4998,'Shoe size conversion table'!$B$6:$D$22,3),VLOOKUP(H4998,'Shoe size conversion table'!$J$6:$L$22,3))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MONTH(C4998:C19965)</f>
        <v>7</v>
      </c>
      <c r="O4998" s="8" t="n">
        <f aca="false">K4998*(1-L4998)</f>
        <v>151.2</v>
      </c>
    </row>
    <row r="4999" customFormat="false" ht="11.4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IF(G4999="Male",VLOOKUP(H4999,'Shoe size conversion table'!$B$6:$D$22,2),VLOOKUP(H4999,'Shoe size conversion table'!$J$6:$L$22,2))</f>
        <v>38-39</v>
      </c>
      <c r="J4999" s="12" t="n">
        <f aca="false">IF(G4999="Male",VLOOKUP(H4999,'Shoe size conversion table'!$B$6:$D$22,3),VLOOKUP(H4999,'Shoe size conversion table'!$J$6:$L$22,3))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MONTH(C4999:C19966)</f>
        <v>7</v>
      </c>
      <c r="O4999" s="8" t="n">
        <f aca="false">K4999*(1-L4999)</f>
        <v>139</v>
      </c>
    </row>
    <row r="5000" customFormat="false" ht="11.4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IF(G5000="Male",VLOOKUP(H5000,'Shoe size conversion table'!$B$6:$D$22,2),VLOOKUP(H5000,'Shoe size conversion table'!$J$6:$L$22,2))</f>
        <v>44</v>
      </c>
      <c r="J5000" s="12" t="n">
        <f aca="false">IF(G5000="Male",VLOOKUP(H5000,'Shoe size conversion table'!$B$6:$D$22,3),VLOOKUP(H5000,'Shoe size conversion table'!$J$6:$L$22,3))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MONTH(C5000:C19967)</f>
        <v>7</v>
      </c>
      <c r="O5000" s="8" t="n">
        <f aca="false">K5000*(1-L5000)</f>
        <v>135.2</v>
      </c>
    </row>
    <row r="5001" customFormat="false" ht="11.4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IF(G5001="Male",VLOOKUP(H5001,'Shoe size conversion table'!$B$6:$D$22,2),VLOOKUP(H5001,'Shoe size conversion table'!$J$6:$L$22,2))</f>
        <v>42-43</v>
      </c>
      <c r="J5001" s="12" t="n">
        <f aca="false">IF(G5001="Male",VLOOKUP(H5001,'Shoe size conversion table'!$B$6:$D$22,3),VLOOKUP(H5001,'Shoe size conversion table'!$J$6:$L$22,3))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MONTH(C5001:C19968)</f>
        <v>7</v>
      </c>
      <c r="O5001" s="8" t="n">
        <f aca="false">K5001*(1-L5001)</f>
        <v>169</v>
      </c>
    </row>
    <row r="5002" customFormat="false" ht="11.4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IF(G5002="Male",VLOOKUP(H5002,'Shoe size conversion table'!$B$6:$D$22,2),VLOOKUP(H5002,'Shoe size conversion table'!$J$6:$L$22,2))</f>
        <v>42</v>
      </c>
      <c r="J5002" s="12" t="n">
        <f aca="false">IF(G5002="Male",VLOOKUP(H5002,'Shoe size conversion table'!$B$6:$D$22,3),VLOOKUP(H5002,'Shoe size conversion table'!$J$6:$L$22,3))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MONTH(C5002:C19969)</f>
        <v>7</v>
      </c>
      <c r="O5002" s="8" t="n">
        <f aca="false">K5002*(1-L5002)</f>
        <v>170.1</v>
      </c>
    </row>
    <row r="5003" customFormat="false" ht="11.4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IF(G5003="Male",VLOOKUP(H5003,'Shoe size conversion table'!$B$6:$D$22,2),VLOOKUP(H5003,'Shoe size conversion table'!$J$6:$L$22,2))</f>
        <v>43</v>
      </c>
      <c r="J5003" s="12" t="n">
        <f aca="false">IF(G5003="Male",VLOOKUP(H5003,'Shoe size conversion table'!$B$6:$D$22,3),VLOOKUP(H5003,'Shoe size conversion table'!$J$6:$L$22,3))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MONTH(C5003:C19970)</f>
        <v>7</v>
      </c>
      <c r="O5003" s="8" t="n">
        <f aca="false">K5003*(1-L5003)</f>
        <v>169</v>
      </c>
    </row>
    <row r="5004" customFormat="false" ht="11.4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IF(G5004="Male",VLOOKUP(H5004,'Shoe size conversion table'!$B$6:$D$22,2),VLOOKUP(H5004,'Shoe size conversion table'!$J$6:$L$22,2))</f>
        <v>39-40</v>
      </c>
      <c r="J5004" s="12" t="n">
        <f aca="false">IF(G5004="Male",VLOOKUP(H5004,'Shoe size conversion table'!$B$6:$D$22,3),VLOOKUP(H5004,'Shoe size conversion table'!$J$6:$L$22,3))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MONTH(C5004:C19971)</f>
        <v>7</v>
      </c>
      <c r="O5004" s="8" t="n">
        <f aca="false">K5004*(1-L5004)</f>
        <v>129</v>
      </c>
    </row>
    <row r="5005" customFormat="false" ht="11.4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IF(G5005="Male",VLOOKUP(H5005,'Shoe size conversion table'!$B$6:$D$22,2),VLOOKUP(H5005,'Shoe size conversion table'!$J$6:$L$22,2))</f>
        <v>43-44</v>
      </c>
      <c r="J5005" s="12" t="n">
        <f aca="false">IF(G5005="Male",VLOOKUP(H5005,'Shoe size conversion table'!$B$6:$D$22,3),VLOOKUP(H5005,'Shoe size conversion table'!$J$6:$L$22,3))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MONTH(C5005:C19972)</f>
        <v>7</v>
      </c>
      <c r="O5005" s="8" t="n">
        <f aca="false">K5005*(1-L5005)</f>
        <v>179</v>
      </c>
    </row>
    <row r="5006" customFormat="false" ht="11.4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IF(G5006="Male",VLOOKUP(H5006,'Shoe size conversion table'!$B$6:$D$22,2),VLOOKUP(H5006,'Shoe size conversion table'!$J$6:$L$22,2))</f>
        <v>43</v>
      </c>
      <c r="J5006" s="12" t="n">
        <f aca="false">IF(G5006="Male",VLOOKUP(H5006,'Shoe size conversion table'!$B$6:$D$22,3),VLOOKUP(H5006,'Shoe size conversion table'!$J$6:$L$22,3))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MONTH(C5006:C19973)</f>
        <v>7</v>
      </c>
      <c r="O5006" s="8" t="n">
        <f aca="false">K5006*(1-L5006)</f>
        <v>84.5</v>
      </c>
    </row>
    <row r="5007" customFormat="false" ht="11.4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IF(G5007="Male",VLOOKUP(H5007,'Shoe size conversion table'!$B$6:$D$22,2),VLOOKUP(H5007,'Shoe size conversion table'!$J$6:$L$22,2))</f>
        <v>41</v>
      </c>
      <c r="J5007" s="12" t="n">
        <f aca="false">IF(G5007="Male",VLOOKUP(H5007,'Shoe size conversion table'!$B$6:$D$22,3),VLOOKUP(H5007,'Shoe size conversion table'!$J$6:$L$22,3))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MONTH(C5007:C19974)</f>
        <v>7</v>
      </c>
      <c r="O5007" s="8" t="n">
        <f aca="false">K5007*(1-L5007)</f>
        <v>179</v>
      </c>
    </row>
    <row r="5008" customFormat="false" ht="11.4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IF(G5008="Male",VLOOKUP(H5008,'Shoe size conversion table'!$B$6:$D$22,2),VLOOKUP(H5008,'Shoe size conversion table'!$J$6:$L$22,2))</f>
        <v>43-44</v>
      </c>
      <c r="J5008" s="12" t="n">
        <f aca="false">IF(G5008="Male",VLOOKUP(H5008,'Shoe size conversion table'!$B$6:$D$22,3),VLOOKUP(H5008,'Shoe size conversion table'!$J$6:$L$22,3))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MONTH(C5008:C19975)</f>
        <v>7</v>
      </c>
      <c r="O5008" s="8" t="n">
        <f aca="false">K5008*(1-L5008)</f>
        <v>169</v>
      </c>
    </row>
    <row r="5009" customFormat="false" ht="11.4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IF(G5009="Male",VLOOKUP(H5009,'Shoe size conversion table'!$B$6:$D$22,2),VLOOKUP(H5009,'Shoe size conversion table'!$J$6:$L$22,2))</f>
        <v>40</v>
      </c>
      <c r="J5009" s="12" t="n">
        <f aca="false">IF(G5009="Male",VLOOKUP(H5009,'Shoe size conversion table'!$B$6:$D$22,3),VLOOKUP(H5009,'Shoe size conversion table'!$J$6:$L$22,3))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MONTH(C5009:C19976)</f>
        <v>7</v>
      </c>
      <c r="O5009" s="8" t="n">
        <f aca="false">K5009*(1-L5009)</f>
        <v>169</v>
      </c>
    </row>
    <row r="5010" customFormat="false" ht="11.4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IF(G5010="Male",VLOOKUP(H5010,'Shoe size conversion table'!$B$6:$D$22,2),VLOOKUP(H5010,'Shoe size conversion table'!$J$6:$L$22,2))</f>
        <v>42-43</v>
      </c>
      <c r="J5010" s="12" t="n">
        <f aca="false">IF(G5010="Male",VLOOKUP(H5010,'Shoe size conversion table'!$B$6:$D$22,3),VLOOKUP(H5010,'Shoe size conversion table'!$J$6:$L$22,3))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MONTH(C5010:C19977)</f>
        <v>7</v>
      </c>
      <c r="O5010" s="8" t="n">
        <f aca="false">K5010*(1-L5010)</f>
        <v>134.1</v>
      </c>
    </row>
    <row r="5011" customFormat="false" ht="11.4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IF(G5011="Male",VLOOKUP(H5011,'Shoe size conversion table'!$B$6:$D$22,2),VLOOKUP(H5011,'Shoe size conversion table'!$J$6:$L$22,2))</f>
        <v>43</v>
      </c>
      <c r="J5011" s="12" t="n">
        <f aca="false">IF(G5011="Male",VLOOKUP(H5011,'Shoe size conversion table'!$B$6:$D$22,3),VLOOKUP(H5011,'Shoe size conversion table'!$J$6:$L$22,3))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MONTH(C5011:C19978)</f>
        <v>7</v>
      </c>
      <c r="O5011" s="8" t="n">
        <f aca="false">K5011*(1-L5011)</f>
        <v>135.2</v>
      </c>
    </row>
    <row r="5012" customFormat="false" ht="11.4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IF(G5012="Male",VLOOKUP(H5012,'Shoe size conversion table'!$B$6:$D$22,2),VLOOKUP(H5012,'Shoe size conversion table'!$J$6:$L$22,2))</f>
        <v>43</v>
      </c>
      <c r="J5012" s="12" t="n">
        <f aca="false">IF(G5012="Male",VLOOKUP(H5012,'Shoe size conversion table'!$B$6:$D$22,3),VLOOKUP(H5012,'Shoe size conversion table'!$J$6:$L$22,3))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MONTH(C5012:C19979)</f>
        <v>7</v>
      </c>
      <c r="O5012" s="8" t="n">
        <f aca="false">K5012*(1-L5012)</f>
        <v>169</v>
      </c>
    </row>
    <row r="5013" customFormat="false" ht="11.4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IF(G5013="Male",VLOOKUP(H5013,'Shoe size conversion table'!$B$6:$D$22,2),VLOOKUP(H5013,'Shoe size conversion table'!$J$6:$L$22,2))</f>
        <v>43-44</v>
      </c>
      <c r="J5013" s="12" t="n">
        <f aca="false">IF(G5013="Male",VLOOKUP(H5013,'Shoe size conversion table'!$B$6:$D$22,3),VLOOKUP(H5013,'Shoe size conversion table'!$J$6:$L$22,3))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MONTH(C5013:C19980)</f>
        <v>7</v>
      </c>
      <c r="O5013" s="8" t="n">
        <f aca="false">K5013*(1-L5013)</f>
        <v>159</v>
      </c>
    </row>
    <row r="5014" customFormat="false" ht="11.4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IF(G5014="Male",VLOOKUP(H5014,'Shoe size conversion table'!$B$6:$D$22,2),VLOOKUP(H5014,'Shoe size conversion table'!$J$6:$L$22,2))</f>
        <v>41</v>
      </c>
      <c r="J5014" s="12" t="n">
        <f aca="false">IF(G5014="Male",VLOOKUP(H5014,'Shoe size conversion table'!$B$6:$D$22,3),VLOOKUP(H5014,'Shoe size conversion table'!$J$6:$L$22,3))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MONTH(C5014:C19981)</f>
        <v>7</v>
      </c>
      <c r="O5014" s="8" t="n">
        <f aca="false">K5014*(1-L5014)</f>
        <v>125.1</v>
      </c>
    </row>
    <row r="5015" customFormat="false" ht="11.4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IF(G5015="Male",VLOOKUP(H5015,'Shoe size conversion table'!$B$6:$D$22,2),VLOOKUP(H5015,'Shoe size conversion table'!$J$6:$L$22,2))</f>
        <v>43-44</v>
      </c>
      <c r="J5015" s="12" t="n">
        <f aca="false">IF(G5015="Male",VLOOKUP(H5015,'Shoe size conversion table'!$B$6:$D$22,3),VLOOKUP(H5015,'Shoe size conversion table'!$J$6:$L$22,3))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MONTH(C5015:C19982)</f>
        <v>7</v>
      </c>
      <c r="O5015" s="8" t="n">
        <f aca="false">K5015*(1-L5015)</f>
        <v>139</v>
      </c>
    </row>
    <row r="5016" customFormat="false" ht="11.4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IF(G5016="Male",VLOOKUP(H5016,'Shoe size conversion table'!$B$6:$D$22,2),VLOOKUP(H5016,'Shoe size conversion table'!$J$6:$L$22,2))</f>
        <v>43-44</v>
      </c>
      <c r="J5016" s="12" t="n">
        <f aca="false">IF(G5016="Male",VLOOKUP(H5016,'Shoe size conversion table'!$B$6:$D$22,3),VLOOKUP(H5016,'Shoe size conversion table'!$J$6:$L$22,3))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MONTH(C5016:C19983)</f>
        <v>7</v>
      </c>
      <c r="O5016" s="8" t="n">
        <f aca="false">K5016*(1-L5016)</f>
        <v>135.2</v>
      </c>
    </row>
    <row r="5017" customFormat="false" ht="11.4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IF(G5017="Male",VLOOKUP(H5017,'Shoe size conversion table'!$B$6:$D$22,2),VLOOKUP(H5017,'Shoe size conversion table'!$J$6:$L$22,2))</f>
        <v>41</v>
      </c>
      <c r="J5017" s="12" t="n">
        <f aca="false">IF(G5017="Male",VLOOKUP(H5017,'Shoe size conversion table'!$B$6:$D$22,3),VLOOKUP(H5017,'Shoe size conversion table'!$J$6:$L$22,3))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MONTH(C5017:C19984)</f>
        <v>7</v>
      </c>
      <c r="O5017" s="8" t="n">
        <f aca="false">K5017*(1-L5017)</f>
        <v>159</v>
      </c>
    </row>
    <row r="5018" customFormat="false" ht="11.4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IF(G5018="Male",VLOOKUP(H5018,'Shoe size conversion table'!$B$6:$D$22,2),VLOOKUP(H5018,'Shoe size conversion table'!$J$6:$L$22,2))</f>
        <v>39</v>
      </c>
      <c r="J5018" s="12" t="n">
        <f aca="false">IF(G5018="Male",VLOOKUP(H5018,'Shoe size conversion table'!$B$6:$D$22,3),VLOOKUP(H5018,'Shoe size conversion table'!$J$6:$L$22,3))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MONTH(C5018:C19985)</f>
        <v>7</v>
      </c>
      <c r="O5018" s="8" t="n">
        <f aca="false">K5018*(1-L5018)</f>
        <v>74.5</v>
      </c>
    </row>
    <row r="5019" customFormat="false" ht="11.4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IF(G5019="Male",VLOOKUP(H5019,'Shoe size conversion table'!$B$6:$D$22,2),VLOOKUP(H5019,'Shoe size conversion table'!$J$6:$L$22,2))</f>
        <v>42-43</v>
      </c>
      <c r="J5019" s="12" t="n">
        <f aca="false">IF(G5019="Male",VLOOKUP(H5019,'Shoe size conversion table'!$B$6:$D$22,3),VLOOKUP(H5019,'Shoe size conversion table'!$J$6:$L$22,3))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MONTH(C5019:C19986)</f>
        <v>7</v>
      </c>
      <c r="O5019" s="8" t="n">
        <f aca="false">K5019*(1-L5019)</f>
        <v>143.2</v>
      </c>
    </row>
    <row r="5020" customFormat="false" ht="11.4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IF(G5020="Male",VLOOKUP(H5020,'Shoe size conversion table'!$B$6:$D$22,2),VLOOKUP(H5020,'Shoe size conversion table'!$J$6:$L$22,2))</f>
        <v>38-39</v>
      </c>
      <c r="J5020" s="12" t="n">
        <f aca="false">IF(G5020="Male",VLOOKUP(H5020,'Shoe size conversion table'!$B$6:$D$22,3),VLOOKUP(H5020,'Shoe size conversion table'!$J$6:$L$22,3))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MONTH(C5020:C19987)</f>
        <v>7</v>
      </c>
      <c r="O5020" s="8" t="n">
        <f aca="false">K5020*(1-L5020)</f>
        <v>69.5</v>
      </c>
    </row>
    <row r="5021" customFormat="false" ht="11.4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IF(G5021="Male",VLOOKUP(H5021,'Shoe size conversion table'!$B$6:$D$22,2),VLOOKUP(H5021,'Shoe size conversion table'!$J$6:$L$22,2))</f>
        <v>38-39</v>
      </c>
      <c r="J5021" s="12" t="n">
        <f aca="false">IF(G5021="Male",VLOOKUP(H5021,'Shoe size conversion table'!$B$6:$D$22,3),VLOOKUP(H5021,'Shoe size conversion table'!$J$6:$L$22,3))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MONTH(C5021:C19988)</f>
        <v>7</v>
      </c>
      <c r="O5021" s="8" t="n">
        <f aca="false">K5021*(1-L5021)</f>
        <v>149</v>
      </c>
    </row>
    <row r="5022" customFormat="false" ht="11.4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IF(G5022="Male",VLOOKUP(H5022,'Shoe size conversion table'!$B$6:$D$22,2),VLOOKUP(H5022,'Shoe size conversion table'!$J$6:$L$22,2))</f>
        <v>38</v>
      </c>
      <c r="J5022" s="12" t="n">
        <f aca="false">IF(G5022="Male",VLOOKUP(H5022,'Shoe size conversion table'!$B$6:$D$22,3),VLOOKUP(H5022,'Shoe size conversion table'!$J$6:$L$22,3))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MONTH(C5022:C19989)</f>
        <v>7</v>
      </c>
      <c r="O5022" s="8" t="n">
        <f aca="false">K5022*(1-L5022)</f>
        <v>189</v>
      </c>
    </row>
    <row r="5023" customFormat="false" ht="11.4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IF(G5023="Male",VLOOKUP(H5023,'Shoe size conversion table'!$B$6:$D$22,2),VLOOKUP(H5023,'Shoe size conversion table'!$J$6:$L$22,2))</f>
        <v>43-44</v>
      </c>
      <c r="J5023" s="12" t="n">
        <f aca="false">IF(G5023="Male",VLOOKUP(H5023,'Shoe size conversion table'!$B$6:$D$22,3),VLOOKUP(H5023,'Shoe size conversion table'!$J$6:$L$22,3))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MONTH(C5023:C19990)</f>
        <v>7</v>
      </c>
      <c r="O5023" s="8" t="n">
        <f aca="false">K5023*(1-L5023)</f>
        <v>179</v>
      </c>
    </row>
    <row r="5024" customFormat="false" ht="11.4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IF(G5024="Male",VLOOKUP(H5024,'Shoe size conversion table'!$B$6:$D$22,2),VLOOKUP(H5024,'Shoe size conversion table'!$J$6:$L$22,2))</f>
        <v>42</v>
      </c>
      <c r="J5024" s="12" t="n">
        <f aca="false">IF(G5024="Male",VLOOKUP(H5024,'Shoe size conversion table'!$B$6:$D$22,3),VLOOKUP(H5024,'Shoe size conversion table'!$J$6:$L$22,3))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MONTH(C5024:C19991)</f>
        <v>7</v>
      </c>
      <c r="O5024" s="8" t="n">
        <f aca="false">K5024*(1-L5024)</f>
        <v>170.1</v>
      </c>
    </row>
    <row r="5025" customFormat="false" ht="11.4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IF(G5025="Male",VLOOKUP(H5025,'Shoe size conversion table'!$B$6:$D$22,2),VLOOKUP(H5025,'Shoe size conversion table'!$J$6:$L$22,2))</f>
        <v>44</v>
      </c>
      <c r="J5025" s="12" t="n">
        <f aca="false">IF(G5025="Male",VLOOKUP(H5025,'Shoe size conversion table'!$B$6:$D$22,3),VLOOKUP(H5025,'Shoe size conversion table'!$J$6:$L$22,3))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MONTH(C5025:C19992)</f>
        <v>7</v>
      </c>
      <c r="O5025" s="8" t="n">
        <f aca="false">K5025*(1-L5025)</f>
        <v>111.3</v>
      </c>
    </row>
    <row r="5026" customFormat="false" ht="11.4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IF(G5026="Male",VLOOKUP(H5026,'Shoe size conversion table'!$B$6:$D$22,2),VLOOKUP(H5026,'Shoe size conversion table'!$J$6:$L$22,2))</f>
        <v>39-40</v>
      </c>
      <c r="J5026" s="12" t="n">
        <f aca="false">IF(G5026="Male",VLOOKUP(H5026,'Shoe size conversion table'!$B$6:$D$22,3),VLOOKUP(H5026,'Shoe size conversion table'!$J$6:$L$22,3))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MONTH(C5026:C19993)</f>
        <v>7</v>
      </c>
      <c r="O5026" s="8" t="n">
        <f aca="false">K5026*(1-L5026)</f>
        <v>149</v>
      </c>
    </row>
    <row r="5027" customFormat="false" ht="11.4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IF(G5027="Male",VLOOKUP(H5027,'Shoe size conversion table'!$B$6:$D$22,2),VLOOKUP(H5027,'Shoe size conversion table'!$J$6:$L$22,2))</f>
        <v>43</v>
      </c>
      <c r="J5027" s="12" t="n">
        <f aca="false">IF(G5027="Male",VLOOKUP(H5027,'Shoe size conversion table'!$B$6:$D$22,3),VLOOKUP(H5027,'Shoe size conversion table'!$J$6:$L$22,3))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MONTH(C5027:C19994)</f>
        <v>7</v>
      </c>
      <c r="O5027" s="8" t="n">
        <f aca="false">K5027*(1-L5027)</f>
        <v>79.5</v>
      </c>
    </row>
    <row r="5028" customFormat="false" ht="11.4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IF(G5028="Male",VLOOKUP(H5028,'Shoe size conversion table'!$B$6:$D$22,2),VLOOKUP(H5028,'Shoe size conversion table'!$J$6:$L$22,2))</f>
        <v>43-44</v>
      </c>
      <c r="J5028" s="12" t="n">
        <f aca="false">IF(G5028="Male",VLOOKUP(H5028,'Shoe size conversion table'!$B$6:$D$22,3),VLOOKUP(H5028,'Shoe size conversion table'!$J$6:$L$22,3))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MONTH(C5028:C19995)</f>
        <v>7</v>
      </c>
      <c r="O5028" s="8" t="n">
        <f aca="false">K5028*(1-L5028)</f>
        <v>125.1</v>
      </c>
    </row>
    <row r="5029" customFormat="false" ht="11.4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IF(G5029="Male",VLOOKUP(H5029,'Shoe size conversion table'!$B$6:$D$22,2),VLOOKUP(H5029,'Shoe size conversion table'!$J$6:$L$22,2))</f>
        <v>41</v>
      </c>
      <c r="J5029" s="12" t="n">
        <f aca="false">IF(G5029="Male",VLOOKUP(H5029,'Shoe size conversion table'!$B$6:$D$22,3),VLOOKUP(H5029,'Shoe size conversion table'!$J$6:$L$22,3))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MONTH(C5029:C19996)</f>
        <v>7</v>
      </c>
      <c r="O5029" s="8" t="n">
        <f aca="false">K5029*(1-L5029)</f>
        <v>149</v>
      </c>
    </row>
    <row r="5030" customFormat="false" ht="11.4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IF(G5030="Male",VLOOKUP(H5030,'Shoe size conversion table'!$B$6:$D$22,2),VLOOKUP(H5030,'Shoe size conversion table'!$J$6:$L$22,2))</f>
        <v>39</v>
      </c>
      <c r="J5030" s="12" t="n">
        <f aca="false">IF(G5030="Male",VLOOKUP(H5030,'Shoe size conversion table'!$B$6:$D$22,3),VLOOKUP(H5030,'Shoe size conversion table'!$J$6:$L$22,3))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MONTH(C5030:C19997)</f>
        <v>7</v>
      </c>
      <c r="O5030" s="8" t="n">
        <f aca="false">K5030*(1-L5030)</f>
        <v>199</v>
      </c>
    </row>
    <row r="5031" customFormat="false" ht="11.4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IF(G5031="Male",VLOOKUP(H5031,'Shoe size conversion table'!$B$6:$D$22,2),VLOOKUP(H5031,'Shoe size conversion table'!$J$6:$L$22,2))</f>
        <v>39</v>
      </c>
      <c r="J5031" s="12" t="n">
        <f aca="false">IF(G5031="Male",VLOOKUP(H5031,'Shoe size conversion table'!$B$6:$D$22,3),VLOOKUP(H5031,'Shoe size conversion table'!$J$6:$L$22,3))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MONTH(C5031:C19998)</f>
        <v>7</v>
      </c>
      <c r="O5031" s="8" t="n">
        <f aca="false">K5031*(1-L5031)</f>
        <v>74.5</v>
      </c>
    </row>
    <row r="5032" customFormat="false" ht="11.4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IF(G5032="Male",VLOOKUP(H5032,'Shoe size conversion table'!$B$6:$D$22,2),VLOOKUP(H5032,'Shoe size conversion table'!$J$6:$L$22,2))</f>
        <v>39</v>
      </c>
      <c r="J5032" s="12" t="n">
        <f aca="false">IF(G5032="Male",VLOOKUP(H5032,'Shoe size conversion table'!$B$6:$D$22,3),VLOOKUP(H5032,'Shoe size conversion table'!$J$6:$L$22,3))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MONTH(C5032:C19999)</f>
        <v>7</v>
      </c>
      <c r="O5032" s="8" t="n">
        <f aca="false">K5032*(1-L5032)</f>
        <v>169</v>
      </c>
    </row>
    <row r="5033" customFormat="false" ht="11.4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IF(G5033="Male",VLOOKUP(H5033,'Shoe size conversion table'!$B$6:$D$22,2),VLOOKUP(H5033,'Shoe size conversion table'!$J$6:$L$22,2))</f>
        <v>43-44</v>
      </c>
      <c r="J5033" s="12" t="n">
        <f aca="false">IF(G5033="Male",VLOOKUP(H5033,'Shoe size conversion table'!$B$6:$D$22,3),VLOOKUP(H5033,'Shoe size conversion table'!$J$6:$L$22,3))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MONTH(C5033:C20000)</f>
        <v>7</v>
      </c>
      <c r="O5033" s="8" t="n">
        <f aca="false">K5033*(1-L5033)</f>
        <v>169</v>
      </c>
    </row>
    <row r="5034" customFormat="false" ht="11.4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IF(G5034="Male",VLOOKUP(H5034,'Shoe size conversion table'!$B$6:$D$22,2),VLOOKUP(H5034,'Shoe size conversion table'!$J$6:$L$22,2))</f>
        <v>39</v>
      </c>
      <c r="J5034" s="12" t="n">
        <f aca="false">IF(G5034="Male",VLOOKUP(H5034,'Shoe size conversion table'!$B$6:$D$22,3),VLOOKUP(H5034,'Shoe size conversion table'!$J$6:$L$22,3))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MONTH(C5034:C20001)</f>
        <v>7</v>
      </c>
      <c r="O5034" s="8" t="n">
        <f aca="false">K5034*(1-L5034)</f>
        <v>89.5</v>
      </c>
    </row>
    <row r="5035" customFormat="false" ht="11.4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IF(G5035="Male",VLOOKUP(H5035,'Shoe size conversion table'!$B$6:$D$22,2),VLOOKUP(H5035,'Shoe size conversion table'!$J$6:$L$22,2))</f>
        <v>38</v>
      </c>
      <c r="J5035" s="12" t="n">
        <f aca="false">IF(G5035="Male",VLOOKUP(H5035,'Shoe size conversion table'!$B$6:$D$22,3),VLOOKUP(H5035,'Shoe size conversion table'!$J$6:$L$22,3))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MONTH(C5035:C20002)</f>
        <v>7</v>
      </c>
      <c r="O5035" s="8" t="n">
        <f aca="false">K5035*(1-L5035)</f>
        <v>69.5</v>
      </c>
    </row>
    <row r="5036" customFormat="false" ht="11.4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IF(G5036="Male",VLOOKUP(H5036,'Shoe size conversion table'!$B$6:$D$22,2),VLOOKUP(H5036,'Shoe size conversion table'!$J$6:$L$22,2))</f>
        <v>38</v>
      </c>
      <c r="J5036" s="12" t="n">
        <f aca="false">IF(G5036="Male",VLOOKUP(H5036,'Shoe size conversion table'!$B$6:$D$22,3),VLOOKUP(H5036,'Shoe size conversion table'!$J$6:$L$22,3))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MONTH(C5036:C20003)</f>
        <v>7</v>
      </c>
      <c r="O5036" s="8" t="n">
        <f aca="false">K5036*(1-L5036)</f>
        <v>199</v>
      </c>
    </row>
    <row r="5037" customFormat="false" ht="11.4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IF(G5037="Male",VLOOKUP(H5037,'Shoe size conversion table'!$B$6:$D$22,2),VLOOKUP(H5037,'Shoe size conversion table'!$J$6:$L$22,2))</f>
        <v>44</v>
      </c>
      <c r="J5037" s="12" t="n">
        <f aca="false">IF(G5037="Male",VLOOKUP(H5037,'Shoe size conversion table'!$B$6:$D$22,3),VLOOKUP(H5037,'Shoe size conversion table'!$J$6:$L$22,3))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MONTH(C5037:C20004)</f>
        <v>7</v>
      </c>
      <c r="O5037" s="8" t="n">
        <f aca="false">K5037*(1-L5037)</f>
        <v>129</v>
      </c>
    </row>
    <row r="5038" customFormat="false" ht="11.4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IF(G5038="Male",VLOOKUP(H5038,'Shoe size conversion table'!$B$6:$D$22,2),VLOOKUP(H5038,'Shoe size conversion table'!$J$6:$L$22,2))</f>
        <v>43</v>
      </c>
      <c r="J5038" s="12" t="n">
        <f aca="false">IF(G5038="Male",VLOOKUP(H5038,'Shoe size conversion table'!$B$6:$D$22,3),VLOOKUP(H5038,'Shoe size conversion table'!$J$6:$L$22,3))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MONTH(C5038:C20005)</f>
        <v>7</v>
      </c>
      <c r="O5038" s="8" t="n">
        <f aca="false">K5038*(1-L5038)</f>
        <v>119.2</v>
      </c>
    </row>
    <row r="5039" customFormat="false" ht="11.4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IF(G5039="Male",VLOOKUP(H5039,'Shoe size conversion table'!$B$6:$D$22,2),VLOOKUP(H5039,'Shoe size conversion table'!$J$6:$L$22,2))</f>
        <v>39-40</v>
      </c>
      <c r="J5039" s="12" t="n">
        <f aca="false">IF(G5039="Male",VLOOKUP(H5039,'Shoe size conversion table'!$B$6:$D$22,3),VLOOKUP(H5039,'Shoe size conversion table'!$J$6:$L$22,3))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MONTH(C5039:C20006)</f>
        <v>7</v>
      </c>
      <c r="O5039" s="8" t="n">
        <f aca="false">K5039*(1-L5039)</f>
        <v>149</v>
      </c>
    </row>
    <row r="5040" customFormat="false" ht="11.4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IF(G5040="Male",VLOOKUP(H5040,'Shoe size conversion table'!$B$6:$D$22,2),VLOOKUP(H5040,'Shoe size conversion table'!$J$6:$L$22,2))</f>
        <v>47</v>
      </c>
      <c r="J5040" s="12" t="n">
        <f aca="false">IF(G5040="Male",VLOOKUP(H5040,'Shoe size conversion table'!$B$6:$D$22,3),VLOOKUP(H5040,'Shoe size conversion table'!$J$6:$L$22,3))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MONTH(C5040:C20007)</f>
        <v>7</v>
      </c>
      <c r="O5040" s="8" t="n">
        <f aca="false">K5040*(1-L5040)</f>
        <v>139</v>
      </c>
    </row>
    <row r="5041" customFormat="false" ht="11.4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IF(G5041="Male",VLOOKUP(H5041,'Shoe size conversion table'!$B$6:$D$22,2),VLOOKUP(H5041,'Shoe size conversion table'!$J$6:$L$22,2))</f>
        <v>43</v>
      </c>
      <c r="J5041" s="12" t="n">
        <f aca="false">IF(G5041="Male",VLOOKUP(H5041,'Shoe size conversion table'!$B$6:$D$22,3),VLOOKUP(H5041,'Shoe size conversion table'!$J$6:$L$22,3))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MONTH(C5041:C20008)</f>
        <v>7</v>
      </c>
      <c r="O5041" s="8" t="n">
        <f aca="false">K5041*(1-L5041)</f>
        <v>170.1</v>
      </c>
    </row>
    <row r="5042" customFormat="false" ht="11.4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IF(G5042="Male",VLOOKUP(H5042,'Shoe size conversion table'!$B$6:$D$22,2),VLOOKUP(H5042,'Shoe size conversion table'!$J$6:$L$22,2))</f>
        <v>39-40</v>
      </c>
      <c r="J5042" s="12" t="n">
        <f aca="false">IF(G5042="Male",VLOOKUP(H5042,'Shoe size conversion table'!$B$6:$D$22,3),VLOOKUP(H5042,'Shoe size conversion table'!$J$6:$L$22,3))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MONTH(C5042:C20009)</f>
        <v>7</v>
      </c>
      <c r="O5042" s="8" t="n">
        <f aca="false">K5042*(1-L5042)</f>
        <v>189</v>
      </c>
    </row>
    <row r="5043" customFormat="false" ht="11.4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IF(G5043="Male",VLOOKUP(H5043,'Shoe size conversion table'!$B$6:$D$22,2),VLOOKUP(H5043,'Shoe size conversion table'!$J$6:$L$22,2))</f>
        <v>37-38</v>
      </c>
      <c r="J5043" s="12" t="n">
        <f aca="false">IF(G5043="Male",VLOOKUP(H5043,'Shoe size conversion table'!$B$6:$D$22,3),VLOOKUP(H5043,'Shoe size conversion table'!$J$6:$L$22,3))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MONTH(C5043:C20010)</f>
        <v>7</v>
      </c>
      <c r="O5043" s="8" t="n">
        <f aca="false">K5043*(1-L5043)</f>
        <v>127.2</v>
      </c>
    </row>
    <row r="5044" customFormat="false" ht="11.4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IF(G5044="Male",VLOOKUP(H5044,'Shoe size conversion table'!$B$6:$D$22,2),VLOOKUP(H5044,'Shoe size conversion table'!$J$6:$L$22,2))</f>
        <v>38</v>
      </c>
      <c r="J5044" s="12" t="n">
        <f aca="false">IF(G5044="Male",VLOOKUP(H5044,'Shoe size conversion table'!$B$6:$D$22,3),VLOOKUP(H5044,'Shoe size conversion table'!$J$6:$L$22,3))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MONTH(C5044:C20011)</f>
        <v>7</v>
      </c>
      <c r="O5044" s="8" t="n">
        <f aca="false">K5044*(1-L5044)</f>
        <v>159</v>
      </c>
    </row>
    <row r="5045" customFormat="false" ht="11.4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IF(G5045="Male",VLOOKUP(H5045,'Shoe size conversion table'!$B$6:$D$22,2),VLOOKUP(H5045,'Shoe size conversion table'!$J$6:$L$22,2))</f>
        <v>39-40</v>
      </c>
      <c r="J5045" s="12" t="n">
        <f aca="false">IF(G5045="Male",VLOOKUP(H5045,'Shoe size conversion table'!$B$6:$D$22,3),VLOOKUP(H5045,'Shoe size conversion table'!$J$6:$L$22,3))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MONTH(C5045:C20012)</f>
        <v>7</v>
      </c>
      <c r="O5045" s="8" t="n">
        <f aca="false">K5045*(1-L5045)</f>
        <v>129</v>
      </c>
    </row>
    <row r="5046" customFormat="false" ht="11.4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IF(G5046="Male",VLOOKUP(H5046,'Shoe size conversion table'!$B$6:$D$22,2),VLOOKUP(H5046,'Shoe size conversion table'!$J$6:$L$22,2))</f>
        <v>41</v>
      </c>
      <c r="J5046" s="12" t="n">
        <f aca="false">IF(G5046="Male",VLOOKUP(H5046,'Shoe size conversion table'!$B$6:$D$22,3),VLOOKUP(H5046,'Shoe size conversion table'!$J$6:$L$22,3))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MONTH(C5046:C20013)</f>
        <v>7</v>
      </c>
      <c r="O5046" s="8" t="n">
        <f aca="false">K5046*(1-L5046)</f>
        <v>169</v>
      </c>
    </row>
    <row r="5047" customFormat="false" ht="11.4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IF(G5047="Male",VLOOKUP(H5047,'Shoe size conversion table'!$B$6:$D$22,2),VLOOKUP(H5047,'Shoe size conversion table'!$J$6:$L$22,2))</f>
        <v>40-41</v>
      </c>
      <c r="J5047" s="12" t="n">
        <f aca="false">IF(G5047="Male",VLOOKUP(H5047,'Shoe size conversion table'!$B$6:$D$22,3),VLOOKUP(H5047,'Shoe size conversion table'!$J$6:$L$22,3))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MONTH(C5047:C20014)</f>
        <v>7</v>
      </c>
      <c r="O5047" s="8" t="n">
        <f aca="false">K5047*(1-L5047)</f>
        <v>169</v>
      </c>
    </row>
    <row r="5048" customFormat="false" ht="11.4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IF(G5048="Male",VLOOKUP(H5048,'Shoe size conversion table'!$B$6:$D$22,2),VLOOKUP(H5048,'Shoe size conversion table'!$J$6:$L$22,2))</f>
        <v>39</v>
      </c>
      <c r="J5048" s="12" t="n">
        <f aca="false">IF(G5048="Male",VLOOKUP(H5048,'Shoe size conversion table'!$B$6:$D$22,3),VLOOKUP(H5048,'Shoe size conversion table'!$J$6:$L$22,3))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MONTH(C5048:C20015)</f>
        <v>7</v>
      </c>
      <c r="O5048" s="8" t="n">
        <f aca="false">K5048*(1-L5048)</f>
        <v>159</v>
      </c>
    </row>
    <row r="5049" customFormat="false" ht="11.4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IF(G5049="Male",VLOOKUP(H5049,'Shoe size conversion table'!$B$6:$D$22,2),VLOOKUP(H5049,'Shoe size conversion table'!$J$6:$L$22,2))</f>
        <v>43-44</v>
      </c>
      <c r="J5049" s="12" t="n">
        <f aca="false">IF(G5049="Male",VLOOKUP(H5049,'Shoe size conversion table'!$B$6:$D$22,3),VLOOKUP(H5049,'Shoe size conversion table'!$J$6:$L$22,3))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MONTH(C5049:C20016)</f>
        <v>7</v>
      </c>
      <c r="O5049" s="8" t="n">
        <f aca="false">K5049*(1-L5049)</f>
        <v>149</v>
      </c>
    </row>
    <row r="5050" customFormat="false" ht="11.4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IF(G5050="Male",VLOOKUP(H5050,'Shoe size conversion table'!$B$6:$D$22,2),VLOOKUP(H5050,'Shoe size conversion table'!$J$6:$L$22,2))</f>
        <v>40</v>
      </c>
      <c r="J5050" s="12" t="n">
        <f aca="false">IF(G5050="Male",VLOOKUP(H5050,'Shoe size conversion table'!$B$6:$D$22,3),VLOOKUP(H5050,'Shoe size conversion table'!$J$6:$L$22,3))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MONTH(C5050:C20017)</f>
        <v>7</v>
      </c>
      <c r="O5050" s="8" t="n">
        <f aca="false">K5050*(1-L5050)</f>
        <v>118.3</v>
      </c>
    </row>
    <row r="5051" customFormat="false" ht="11.4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IF(G5051="Male",VLOOKUP(H5051,'Shoe size conversion table'!$B$6:$D$22,2),VLOOKUP(H5051,'Shoe size conversion table'!$J$6:$L$22,2))</f>
        <v>38</v>
      </c>
      <c r="J5051" s="12" t="n">
        <f aca="false">IF(G5051="Male",VLOOKUP(H5051,'Shoe size conversion table'!$B$6:$D$22,3),VLOOKUP(H5051,'Shoe size conversion table'!$J$6:$L$22,3))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MONTH(C5051:C20018)</f>
        <v>7</v>
      </c>
      <c r="O5051" s="8" t="n">
        <f aca="false">K5051*(1-L5051)</f>
        <v>159</v>
      </c>
    </row>
    <row r="5052" customFormat="false" ht="11.4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IF(G5052="Male",VLOOKUP(H5052,'Shoe size conversion table'!$B$6:$D$22,2),VLOOKUP(H5052,'Shoe size conversion table'!$J$6:$L$22,2))</f>
        <v>43-44</v>
      </c>
      <c r="J5052" s="12" t="n">
        <f aca="false">IF(G5052="Male",VLOOKUP(H5052,'Shoe size conversion table'!$B$6:$D$22,3),VLOOKUP(H5052,'Shoe size conversion table'!$J$6:$L$22,3))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MONTH(C5052:C20019)</f>
        <v>7</v>
      </c>
      <c r="O5052" s="8" t="n">
        <f aca="false">K5052*(1-L5052)</f>
        <v>139</v>
      </c>
    </row>
    <row r="5053" customFormat="false" ht="11.4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IF(G5053="Male",VLOOKUP(H5053,'Shoe size conversion table'!$B$6:$D$22,2),VLOOKUP(H5053,'Shoe size conversion table'!$J$6:$L$22,2))</f>
        <v>48</v>
      </c>
      <c r="J5053" s="12" t="n">
        <f aca="false">IF(G5053="Male",VLOOKUP(H5053,'Shoe size conversion table'!$B$6:$D$22,3),VLOOKUP(H5053,'Shoe size conversion table'!$J$6:$L$22,3))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MONTH(C5053:C20020)</f>
        <v>7</v>
      </c>
      <c r="O5053" s="8" t="n">
        <f aca="false">K5053*(1-L5053)</f>
        <v>139</v>
      </c>
    </row>
    <row r="5054" customFormat="false" ht="11.4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IF(G5054="Male",VLOOKUP(H5054,'Shoe size conversion table'!$B$6:$D$22,2),VLOOKUP(H5054,'Shoe size conversion table'!$J$6:$L$22,2))</f>
        <v>41</v>
      </c>
      <c r="J5054" s="12" t="n">
        <f aca="false">IF(G5054="Male",VLOOKUP(H5054,'Shoe size conversion table'!$B$6:$D$22,3),VLOOKUP(H5054,'Shoe size conversion table'!$J$6:$L$22,3))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MONTH(C5054:C20021)</f>
        <v>7</v>
      </c>
      <c r="O5054" s="8" t="n">
        <f aca="false">K5054*(1-L5054)</f>
        <v>90.3</v>
      </c>
    </row>
    <row r="5055" customFormat="false" ht="11.4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IF(G5055="Male",VLOOKUP(H5055,'Shoe size conversion table'!$B$6:$D$22,2),VLOOKUP(H5055,'Shoe size conversion table'!$J$6:$L$22,2))</f>
        <v>42</v>
      </c>
      <c r="J5055" s="12" t="n">
        <f aca="false">IF(G5055="Male",VLOOKUP(H5055,'Shoe size conversion table'!$B$6:$D$22,3),VLOOKUP(H5055,'Shoe size conversion table'!$J$6:$L$22,3))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MONTH(C5055:C20022)</f>
        <v>7</v>
      </c>
      <c r="O5055" s="8" t="n">
        <f aca="false">K5055*(1-L5055)</f>
        <v>111.2</v>
      </c>
    </row>
    <row r="5056" customFormat="false" ht="11.4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IF(G5056="Male",VLOOKUP(H5056,'Shoe size conversion table'!$B$6:$D$22,2),VLOOKUP(H5056,'Shoe size conversion table'!$J$6:$L$22,2))</f>
        <v>42</v>
      </c>
      <c r="J5056" s="12" t="n">
        <f aca="false">IF(G5056="Male",VLOOKUP(H5056,'Shoe size conversion table'!$B$6:$D$22,3),VLOOKUP(H5056,'Shoe size conversion table'!$J$6:$L$22,3))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MONTH(C5056:C20023)</f>
        <v>7</v>
      </c>
      <c r="O5056" s="8" t="n">
        <f aca="false">K5056*(1-L5056)</f>
        <v>149</v>
      </c>
    </row>
    <row r="5057" customFormat="false" ht="11.4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IF(G5057="Male",VLOOKUP(H5057,'Shoe size conversion table'!$B$6:$D$22,2),VLOOKUP(H5057,'Shoe size conversion table'!$J$6:$L$22,2))</f>
        <v>39</v>
      </c>
      <c r="J5057" s="12" t="n">
        <f aca="false">IF(G5057="Male",VLOOKUP(H5057,'Shoe size conversion table'!$B$6:$D$22,3),VLOOKUP(H5057,'Shoe size conversion table'!$J$6:$L$22,3))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MONTH(C5057:C20024)</f>
        <v>7</v>
      </c>
      <c r="O5057" s="8" t="n">
        <f aca="false">K5057*(1-L5057)</f>
        <v>139</v>
      </c>
    </row>
    <row r="5058" customFormat="false" ht="11.4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IF(G5058="Male",VLOOKUP(H5058,'Shoe size conversion table'!$B$6:$D$22,2),VLOOKUP(H5058,'Shoe size conversion table'!$J$6:$L$22,2))</f>
        <v>39-40</v>
      </c>
      <c r="J5058" s="12" t="n">
        <f aca="false">IF(G5058="Male",VLOOKUP(H5058,'Shoe size conversion table'!$B$6:$D$22,3),VLOOKUP(H5058,'Shoe size conversion table'!$J$6:$L$22,3))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MONTH(C5058:C20025)</f>
        <v>7</v>
      </c>
      <c r="O5058" s="8" t="n">
        <f aca="false">K5058*(1-L5058)</f>
        <v>139.3</v>
      </c>
    </row>
    <row r="5059" customFormat="false" ht="11.4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IF(G5059="Male",VLOOKUP(H5059,'Shoe size conversion table'!$B$6:$D$22,2),VLOOKUP(H5059,'Shoe size conversion table'!$J$6:$L$22,2))</f>
        <v>39-40</v>
      </c>
      <c r="J5059" s="12" t="n">
        <f aca="false">IF(G5059="Male",VLOOKUP(H5059,'Shoe size conversion table'!$B$6:$D$22,3),VLOOKUP(H5059,'Shoe size conversion table'!$J$6:$L$22,3))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MONTH(C5059:C20026)</f>
        <v>7</v>
      </c>
      <c r="O5059" s="8" t="n">
        <f aca="false">K5059*(1-L5059)</f>
        <v>179</v>
      </c>
    </row>
    <row r="5060" customFormat="false" ht="11.4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IF(G5060="Male",VLOOKUP(H5060,'Shoe size conversion table'!$B$6:$D$22,2),VLOOKUP(H5060,'Shoe size conversion table'!$J$6:$L$22,2))</f>
        <v>39</v>
      </c>
      <c r="J5060" s="12" t="n">
        <f aca="false">IF(G5060="Male",VLOOKUP(H5060,'Shoe size conversion table'!$B$6:$D$22,3),VLOOKUP(H5060,'Shoe size conversion table'!$J$6:$L$22,3))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MONTH(C5060:C20027)</f>
        <v>7</v>
      </c>
      <c r="O5060" s="8" t="n">
        <f aca="false">K5060*(1-L5060)</f>
        <v>125.3</v>
      </c>
    </row>
    <row r="5061" customFormat="false" ht="11.4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IF(G5061="Male",VLOOKUP(H5061,'Shoe size conversion table'!$B$6:$D$22,2),VLOOKUP(H5061,'Shoe size conversion table'!$J$6:$L$22,2))</f>
        <v>45</v>
      </c>
      <c r="J5061" s="12" t="n">
        <f aca="false">IF(G5061="Male",VLOOKUP(H5061,'Shoe size conversion table'!$B$6:$D$22,3),VLOOKUP(H5061,'Shoe size conversion table'!$J$6:$L$22,3))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MONTH(C5061:C20028)</f>
        <v>7</v>
      </c>
      <c r="O5061" s="8" t="n">
        <f aca="false">K5061*(1-L5061)</f>
        <v>152.1</v>
      </c>
    </row>
    <row r="5062" customFormat="false" ht="11.4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IF(G5062="Male",VLOOKUP(H5062,'Shoe size conversion table'!$B$6:$D$22,2),VLOOKUP(H5062,'Shoe size conversion table'!$J$6:$L$22,2))</f>
        <v>39</v>
      </c>
      <c r="J5062" s="12" t="n">
        <f aca="false">IF(G5062="Male",VLOOKUP(H5062,'Shoe size conversion table'!$B$6:$D$22,3),VLOOKUP(H5062,'Shoe size conversion table'!$J$6:$L$22,3))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MONTH(C5062:C20029)</f>
        <v>7</v>
      </c>
      <c r="O5062" s="8" t="n">
        <f aca="false">K5062*(1-L5062)</f>
        <v>99.5</v>
      </c>
    </row>
    <row r="5063" customFormat="false" ht="11.4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IF(G5063="Male",VLOOKUP(H5063,'Shoe size conversion table'!$B$6:$D$22,2),VLOOKUP(H5063,'Shoe size conversion table'!$J$6:$L$22,2))</f>
        <v>43</v>
      </c>
      <c r="J5063" s="12" t="n">
        <f aca="false">IF(G5063="Male",VLOOKUP(H5063,'Shoe size conversion table'!$B$6:$D$22,3),VLOOKUP(H5063,'Shoe size conversion table'!$J$6:$L$22,3))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MONTH(C5063:C20030)</f>
        <v>7</v>
      </c>
      <c r="O5063" s="8" t="n">
        <f aca="false">K5063*(1-L5063)</f>
        <v>179</v>
      </c>
    </row>
    <row r="5064" customFormat="false" ht="11.4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IF(G5064="Male",VLOOKUP(H5064,'Shoe size conversion table'!$B$6:$D$22,2),VLOOKUP(H5064,'Shoe size conversion table'!$J$6:$L$22,2))</f>
        <v>43</v>
      </c>
      <c r="J5064" s="12" t="n">
        <f aca="false">IF(G5064="Male",VLOOKUP(H5064,'Shoe size conversion table'!$B$6:$D$22,3),VLOOKUP(H5064,'Shoe size conversion table'!$J$6:$L$22,3))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MONTH(C5064:C20031)</f>
        <v>7</v>
      </c>
      <c r="O5064" s="8" t="n">
        <f aca="false">K5064*(1-L5064)</f>
        <v>169</v>
      </c>
    </row>
    <row r="5065" customFormat="false" ht="11.4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IF(G5065="Male",VLOOKUP(H5065,'Shoe size conversion table'!$B$6:$D$22,2),VLOOKUP(H5065,'Shoe size conversion table'!$J$6:$L$22,2))</f>
        <v>38-39</v>
      </c>
      <c r="J5065" s="12" t="n">
        <f aca="false">IF(G5065="Male",VLOOKUP(H5065,'Shoe size conversion table'!$B$6:$D$22,3),VLOOKUP(H5065,'Shoe size conversion table'!$J$6:$L$22,3))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MONTH(C5065:C20032)</f>
        <v>7</v>
      </c>
      <c r="O5065" s="8" t="n">
        <f aca="false">K5065*(1-L5065)</f>
        <v>64.5</v>
      </c>
    </row>
    <row r="5066" customFormat="false" ht="11.4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IF(G5066="Male",VLOOKUP(H5066,'Shoe size conversion table'!$B$6:$D$22,2),VLOOKUP(H5066,'Shoe size conversion table'!$J$6:$L$22,2))</f>
        <v>39-40</v>
      </c>
      <c r="J5066" s="12" t="n">
        <f aca="false">IF(G5066="Male",VLOOKUP(H5066,'Shoe size conversion table'!$B$6:$D$22,3),VLOOKUP(H5066,'Shoe size conversion table'!$J$6:$L$22,3))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MONTH(C5066:C20033)</f>
        <v>7</v>
      </c>
      <c r="O5066" s="8" t="n">
        <f aca="false">K5066*(1-L5066)</f>
        <v>179</v>
      </c>
    </row>
    <row r="5067" customFormat="false" ht="11.4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IF(G5067="Male",VLOOKUP(H5067,'Shoe size conversion table'!$B$6:$D$22,2),VLOOKUP(H5067,'Shoe size conversion table'!$J$6:$L$22,2))</f>
        <v>44-45</v>
      </c>
      <c r="J5067" s="12" t="n">
        <f aca="false">IF(G5067="Male",VLOOKUP(H5067,'Shoe size conversion table'!$B$6:$D$22,3),VLOOKUP(H5067,'Shoe size conversion table'!$J$6:$L$22,3))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MONTH(C5067:C20034)</f>
        <v>7</v>
      </c>
      <c r="O5067" s="8" t="n">
        <f aca="false">K5067*(1-L5067)</f>
        <v>139</v>
      </c>
    </row>
    <row r="5068" customFormat="false" ht="11.4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IF(G5068="Male",VLOOKUP(H5068,'Shoe size conversion table'!$B$6:$D$22,2),VLOOKUP(H5068,'Shoe size conversion table'!$J$6:$L$22,2))</f>
        <v>43</v>
      </c>
      <c r="J5068" s="12" t="n">
        <f aca="false">IF(G5068="Male",VLOOKUP(H5068,'Shoe size conversion table'!$B$6:$D$22,3),VLOOKUP(H5068,'Shoe size conversion table'!$J$6:$L$22,3))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MONTH(C5068:C20035)</f>
        <v>7</v>
      </c>
      <c r="O5068" s="8" t="n">
        <f aca="false">K5068*(1-L5068)</f>
        <v>119.2</v>
      </c>
    </row>
    <row r="5069" customFormat="false" ht="11.4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IF(G5069="Male",VLOOKUP(H5069,'Shoe size conversion table'!$B$6:$D$22,2),VLOOKUP(H5069,'Shoe size conversion table'!$J$6:$L$22,2))</f>
        <v>42</v>
      </c>
      <c r="J5069" s="12" t="n">
        <f aca="false">IF(G5069="Male",VLOOKUP(H5069,'Shoe size conversion table'!$B$6:$D$22,3),VLOOKUP(H5069,'Shoe size conversion table'!$J$6:$L$22,3))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MONTH(C5069:C20036)</f>
        <v>7</v>
      </c>
      <c r="O5069" s="8" t="n">
        <f aca="false">K5069*(1-L5069)</f>
        <v>170.1</v>
      </c>
    </row>
    <row r="5070" customFormat="false" ht="11.4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IF(G5070="Male",VLOOKUP(H5070,'Shoe size conversion table'!$B$6:$D$22,2),VLOOKUP(H5070,'Shoe size conversion table'!$J$6:$L$22,2))</f>
        <v>42</v>
      </c>
      <c r="J5070" s="12" t="n">
        <f aca="false">IF(G5070="Male",VLOOKUP(H5070,'Shoe size conversion table'!$B$6:$D$22,3),VLOOKUP(H5070,'Shoe size conversion table'!$J$6:$L$22,3))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MONTH(C5070:C20037)</f>
        <v>7</v>
      </c>
      <c r="O5070" s="8" t="n">
        <f aca="false">K5070*(1-L5070)</f>
        <v>189</v>
      </c>
    </row>
    <row r="5071" customFormat="false" ht="11.4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IF(G5071="Male",VLOOKUP(H5071,'Shoe size conversion table'!$B$6:$D$22,2),VLOOKUP(H5071,'Shoe size conversion table'!$J$6:$L$22,2))</f>
        <v>44-45</v>
      </c>
      <c r="J5071" s="12" t="n">
        <f aca="false">IF(G5071="Male",VLOOKUP(H5071,'Shoe size conversion table'!$B$6:$D$22,3),VLOOKUP(H5071,'Shoe size conversion table'!$J$6:$L$22,3))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MONTH(C5071:C20038)</f>
        <v>7</v>
      </c>
      <c r="O5071" s="8" t="n">
        <f aca="false">K5071*(1-L5071)</f>
        <v>179</v>
      </c>
    </row>
    <row r="5072" customFormat="false" ht="11.4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IF(G5072="Male",VLOOKUP(H5072,'Shoe size conversion table'!$B$6:$D$22,2),VLOOKUP(H5072,'Shoe size conversion table'!$J$6:$L$22,2))</f>
        <v>42-43</v>
      </c>
      <c r="J5072" s="12" t="n">
        <f aca="false">IF(G5072="Male",VLOOKUP(H5072,'Shoe size conversion table'!$B$6:$D$22,3),VLOOKUP(H5072,'Shoe size conversion table'!$J$6:$L$22,3))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MONTH(C5072:C20039)</f>
        <v>7</v>
      </c>
      <c r="O5072" s="8" t="n">
        <f aca="false">K5072*(1-L5072)</f>
        <v>125.3</v>
      </c>
    </row>
    <row r="5073" customFormat="false" ht="11.4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IF(G5073="Male",VLOOKUP(H5073,'Shoe size conversion table'!$B$6:$D$22,2),VLOOKUP(H5073,'Shoe size conversion table'!$J$6:$L$22,2))</f>
        <v>43-44</v>
      </c>
      <c r="J5073" s="12" t="n">
        <f aca="false">IF(G5073="Male",VLOOKUP(H5073,'Shoe size conversion table'!$B$6:$D$22,3),VLOOKUP(H5073,'Shoe size conversion table'!$J$6:$L$22,3))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MONTH(C5073:C20040)</f>
        <v>7</v>
      </c>
      <c r="O5073" s="8" t="n">
        <f aca="false">K5073*(1-L5073)</f>
        <v>169</v>
      </c>
    </row>
    <row r="5074" customFormat="false" ht="11.4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IF(G5074="Male",VLOOKUP(H5074,'Shoe size conversion table'!$B$6:$D$22,2),VLOOKUP(H5074,'Shoe size conversion table'!$J$6:$L$22,2))</f>
        <v>37</v>
      </c>
      <c r="J5074" s="12" t="n">
        <f aca="false">IF(G5074="Male",VLOOKUP(H5074,'Shoe size conversion table'!$B$6:$D$22,3),VLOOKUP(H5074,'Shoe size conversion table'!$J$6:$L$22,3))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MONTH(C5074:C20041)</f>
        <v>7</v>
      </c>
      <c r="O5074" s="8" t="n">
        <f aca="false">K5074*(1-L5074)</f>
        <v>135.2</v>
      </c>
    </row>
    <row r="5075" customFormat="false" ht="11.4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IF(G5075="Male",VLOOKUP(H5075,'Shoe size conversion table'!$B$6:$D$22,2),VLOOKUP(H5075,'Shoe size conversion table'!$J$6:$L$22,2))</f>
        <v>42</v>
      </c>
      <c r="J5075" s="12" t="n">
        <f aca="false">IF(G5075="Male",VLOOKUP(H5075,'Shoe size conversion table'!$B$6:$D$22,3),VLOOKUP(H5075,'Shoe size conversion table'!$J$6:$L$22,3))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MONTH(C5075:C20042)</f>
        <v>7</v>
      </c>
      <c r="O5075" s="8" t="n">
        <f aca="false">K5075*(1-L5075)</f>
        <v>159</v>
      </c>
    </row>
    <row r="5076" customFormat="false" ht="11.4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IF(G5076="Male",VLOOKUP(H5076,'Shoe size conversion table'!$B$6:$D$22,2),VLOOKUP(H5076,'Shoe size conversion table'!$J$6:$L$22,2))</f>
        <v>47</v>
      </c>
      <c r="J5076" s="12" t="n">
        <f aca="false">IF(G5076="Male",VLOOKUP(H5076,'Shoe size conversion table'!$B$6:$D$22,3),VLOOKUP(H5076,'Shoe size conversion table'!$J$6:$L$22,3))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MONTH(C5076:C20043)</f>
        <v>7</v>
      </c>
      <c r="O5076" s="8" t="n">
        <f aca="false">K5076*(1-L5076)</f>
        <v>139</v>
      </c>
    </row>
    <row r="5077" customFormat="false" ht="11.4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IF(G5077="Male",VLOOKUP(H5077,'Shoe size conversion table'!$B$6:$D$22,2),VLOOKUP(H5077,'Shoe size conversion table'!$J$6:$L$22,2))</f>
        <v>42-43</v>
      </c>
      <c r="J5077" s="12" t="n">
        <f aca="false">IF(G5077="Male",VLOOKUP(H5077,'Shoe size conversion table'!$B$6:$D$22,3),VLOOKUP(H5077,'Shoe size conversion table'!$J$6:$L$22,3))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MONTH(C5077:C20044)</f>
        <v>7</v>
      </c>
      <c r="O5077" s="8" t="n">
        <f aca="false">K5077*(1-L5077)</f>
        <v>139</v>
      </c>
    </row>
    <row r="5078" customFormat="false" ht="11.4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IF(G5078="Male",VLOOKUP(H5078,'Shoe size conversion table'!$B$6:$D$22,2),VLOOKUP(H5078,'Shoe size conversion table'!$J$6:$L$22,2))</f>
        <v>42</v>
      </c>
      <c r="J5078" s="12" t="n">
        <f aca="false">IF(G5078="Male",VLOOKUP(H5078,'Shoe size conversion table'!$B$6:$D$22,3),VLOOKUP(H5078,'Shoe size conversion table'!$J$6:$L$22,3))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MONTH(C5078:C20045)</f>
        <v>7</v>
      </c>
      <c r="O5078" s="8" t="n">
        <f aca="false">K5078*(1-L5078)</f>
        <v>179</v>
      </c>
    </row>
    <row r="5079" customFormat="false" ht="11.4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IF(G5079="Male",VLOOKUP(H5079,'Shoe size conversion table'!$B$6:$D$22,2),VLOOKUP(H5079,'Shoe size conversion table'!$J$6:$L$22,2))</f>
        <v>40</v>
      </c>
      <c r="J5079" s="12" t="n">
        <f aca="false">IF(G5079="Male",VLOOKUP(H5079,'Shoe size conversion table'!$B$6:$D$22,3),VLOOKUP(H5079,'Shoe size conversion table'!$J$6:$L$22,3))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MONTH(C5079:C20046)</f>
        <v>7</v>
      </c>
      <c r="O5079" s="8" t="n">
        <f aca="false">K5079*(1-L5079)</f>
        <v>139</v>
      </c>
    </row>
    <row r="5080" customFormat="false" ht="11.4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IF(G5080="Male",VLOOKUP(H5080,'Shoe size conversion table'!$B$6:$D$22,2),VLOOKUP(H5080,'Shoe size conversion table'!$J$6:$L$22,2))</f>
        <v>38-39</v>
      </c>
      <c r="J5080" s="12" t="n">
        <f aca="false">IF(G5080="Male",VLOOKUP(H5080,'Shoe size conversion table'!$B$6:$D$22,3),VLOOKUP(H5080,'Shoe size conversion table'!$J$6:$L$22,3))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MONTH(C5080:C20047)</f>
        <v>7</v>
      </c>
      <c r="O5080" s="8" t="n">
        <f aca="false">K5080*(1-L5080)</f>
        <v>139</v>
      </c>
    </row>
    <row r="5081" customFormat="false" ht="11.4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IF(G5081="Male",VLOOKUP(H5081,'Shoe size conversion table'!$B$6:$D$22,2),VLOOKUP(H5081,'Shoe size conversion table'!$J$6:$L$22,2))</f>
        <v>44</v>
      </c>
      <c r="J5081" s="12" t="n">
        <f aca="false">IF(G5081="Male",VLOOKUP(H5081,'Shoe size conversion table'!$B$6:$D$22,3),VLOOKUP(H5081,'Shoe size conversion table'!$J$6:$L$22,3))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MONTH(C5081:C20048)</f>
        <v>7</v>
      </c>
      <c r="O5081" s="8" t="n">
        <f aca="false">K5081*(1-L5081)</f>
        <v>139</v>
      </c>
    </row>
    <row r="5082" customFormat="false" ht="11.4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IF(G5082="Male",VLOOKUP(H5082,'Shoe size conversion table'!$B$6:$D$22,2),VLOOKUP(H5082,'Shoe size conversion table'!$J$6:$L$22,2))</f>
        <v>39-40</v>
      </c>
      <c r="J5082" s="12" t="n">
        <f aca="false">IF(G5082="Male",VLOOKUP(H5082,'Shoe size conversion table'!$B$6:$D$22,3),VLOOKUP(H5082,'Shoe size conversion table'!$J$6:$L$22,3))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MONTH(C5082:C20049)</f>
        <v>7</v>
      </c>
      <c r="O5082" s="8" t="n">
        <f aca="false">K5082*(1-L5082)</f>
        <v>118.3</v>
      </c>
    </row>
    <row r="5083" customFormat="false" ht="11.4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IF(G5083="Male",VLOOKUP(H5083,'Shoe size conversion table'!$B$6:$D$22,2),VLOOKUP(H5083,'Shoe size conversion table'!$J$6:$L$22,2))</f>
        <v>43</v>
      </c>
      <c r="J5083" s="12" t="n">
        <f aca="false">IF(G5083="Male",VLOOKUP(H5083,'Shoe size conversion table'!$B$6:$D$22,3),VLOOKUP(H5083,'Shoe size conversion table'!$J$6:$L$22,3))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MONTH(C5083:C20050)</f>
        <v>7</v>
      </c>
      <c r="O5083" s="8" t="n">
        <f aca="false">K5083*(1-L5083)</f>
        <v>179</v>
      </c>
    </row>
    <row r="5084" customFormat="false" ht="11.4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IF(G5084="Male",VLOOKUP(H5084,'Shoe size conversion table'!$B$6:$D$22,2),VLOOKUP(H5084,'Shoe size conversion table'!$J$6:$L$22,2))</f>
        <v>40-41</v>
      </c>
      <c r="J5084" s="12" t="n">
        <f aca="false">IF(G5084="Male",VLOOKUP(H5084,'Shoe size conversion table'!$B$6:$D$22,3),VLOOKUP(H5084,'Shoe size conversion table'!$J$6:$L$22,3))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MONTH(C5084:C20051)</f>
        <v>7</v>
      </c>
      <c r="O5084" s="8" t="n">
        <f aca="false">K5084*(1-L5084)</f>
        <v>159</v>
      </c>
    </row>
    <row r="5085" customFormat="false" ht="11.4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IF(G5085="Male",VLOOKUP(H5085,'Shoe size conversion table'!$B$6:$D$22,2),VLOOKUP(H5085,'Shoe size conversion table'!$J$6:$L$22,2))</f>
        <v>39-40</v>
      </c>
      <c r="J5085" s="12" t="n">
        <f aca="false">IF(G5085="Male",VLOOKUP(H5085,'Shoe size conversion table'!$B$6:$D$22,3),VLOOKUP(H5085,'Shoe size conversion table'!$J$6:$L$22,3))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MONTH(C5085:C20052)</f>
        <v>7</v>
      </c>
      <c r="O5085" s="8" t="n">
        <f aca="false">K5085*(1-L5085)</f>
        <v>149</v>
      </c>
    </row>
    <row r="5086" customFormat="false" ht="11.4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IF(G5086="Male",VLOOKUP(H5086,'Shoe size conversion table'!$B$6:$D$22,2),VLOOKUP(H5086,'Shoe size conversion table'!$J$6:$L$22,2))</f>
        <v>42-43</v>
      </c>
      <c r="J5086" s="12" t="n">
        <f aca="false">IF(G5086="Male",VLOOKUP(H5086,'Shoe size conversion table'!$B$6:$D$22,3),VLOOKUP(H5086,'Shoe size conversion table'!$J$6:$L$22,3))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MONTH(C5086:C20053)</f>
        <v>7</v>
      </c>
      <c r="O5086" s="8" t="n">
        <f aca="false">K5086*(1-L5086)</f>
        <v>125.1</v>
      </c>
    </row>
    <row r="5087" customFormat="false" ht="11.4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IF(G5087="Male",VLOOKUP(H5087,'Shoe size conversion table'!$B$6:$D$22,2),VLOOKUP(H5087,'Shoe size conversion table'!$J$6:$L$22,2))</f>
        <v>44-45</v>
      </c>
      <c r="J5087" s="12" t="n">
        <f aca="false">IF(G5087="Male",VLOOKUP(H5087,'Shoe size conversion table'!$B$6:$D$22,3),VLOOKUP(H5087,'Shoe size conversion table'!$J$6:$L$22,3))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MONTH(C5087:C20054)</f>
        <v>7</v>
      </c>
      <c r="O5087" s="8" t="n">
        <f aca="false">K5087*(1-L5087)</f>
        <v>129</v>
      </c>
    </row>
    <row r="5088" customFormat="false" ht="11.4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IF(G5088="Male",VLOOKUP(H5088,'Shoe size conversion table'!$B$6:$D$22,2),VLOOKUP(H5088,'Shoe size conversion table'!$J$6:$L$22,2))</f>
        <v>42-43</v>
      </c>
      <c r="J5088" s="12" t="n">
        <f aca="false">IF(G5088="Male",VLOOKUP(H5088,'Shoe size conversion table'!$B$6:$D$22,3),VLOOKUP(H5088,'Shoe size conversion table'!$J$6:$L$22,3))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MONTH(C5088:C20055)</f>
        <v>7</v>
      </c>
      <c r="O5088" s="8" t="n">
        <f aca="false">K5088*(1-L5088)</f>
        <v>159</v>
      </c>
    </row>
    <row r="5089" customFormat="false" ht="11.4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IF(G5089="Male",VLOOKUP(H5089,'Shoe size conversion table'!$B$6:$D$22,2),VLOOKUP(H5089,'Shoe size conversion table'!$J$6:$L$22,2))</f>
        <v>38-39</v>
      </c>
      <c r="J5089" s="12" t="n">
        <f aca="false">IF(G5089="Male",VLOOKUP(H5089,'Shoe size conversion table'!$B$6:$D$22,3),VLOOKUP(H5089,'Shoe size conversion table'!$J$6:$L$22,3))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MONTH(C5089:C20056)</f>
        <v>7</v>
      </c>
      <c r="O5089" s="8" t="n">
        <f aca="false">K5089*(1-L5089)</f>
        <v>64.5</v>
      </c>
    </row>
    <row r="5090" customFormat="false" ht="11.4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IF(G5090="Male",VLOOKUP(H5090,'Shoe size conversion table'!$B$6:$D$22,2),VLOOKUP(H5090,'Shoe size conversion table'!$J$6:$L$22,2))</f>
        <v>43</v>
      </c>
      <c r="J5090" s="12" t="n">
        <f aca="false">IF(G5090="Male",VLOOKUP(H5090,'Shoe size conversion table'!$B$6:$D$22,3),VLOOKUP(H5090,'Shoe size conversion table'!$J$6:$L$22,3))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MONTH(C5090:C20057)</f>
        <v>7</v>
      </c>
      <c r="O5090" s="8" t="n">
        <f aca="false">K5090*(1-L5090)</f>
        <v>189</v>
      </c>
    </row>
    <row r="5091" customFormat="false" ht="11.4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IF(G5091="Male",VLOOKUP(H5091,'Shoe size conversion table'!$B$6:$D$22,2),VLOOKUP(H5091,'Shoe size conversion table'!$J$6:$L$22,2))</f>
        <v>48</v>
      </c>
      <c r="J5091" s="12" t="n">
        <f aca="false">IF(G5091="Male",VLOOKUP(H5091,'Shoe size conversion table'!$B$6:$D$22,3),VLOOKUP(H5091,'Shoe size conversion table'!$J$6:$L$22,3))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MONTH(C5091:C20058)</f>
        <v>7</v>
      </c>
      <c r="O5091" s="8" t="n">
        <f aca="false">K5091*(1-L5091)</f>
        <v>97.3</v>
      </c>
    </row>
    <row r="5092" customFormat="false" ht="11.4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IF(G5092="Male",VLOOKUP(H5092,'Shoe size conversion table'!$B$6:$D$22,2),VLOOKUP(H5092,'Shoe size conversion table'!$J$6:$L$22,2))</f>
        <v>38-39</v>
      </c>
      <c r="J5092" s="12" t="n">
        <f aca="false">IF(G5092="Male",VLOOKUP(H5092,'Shoe size conversion table'!$B$6:$D$22,3),VLOOKUP(H5092,'Shoe size conversion table'!$J$6:$L$22,3))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MONTH(C5092:C20059)</f>
        <v>7</v>
      </c>
      <c r="O5092" s="8" t="n">
        <f aca="false">K5092*(1-L5092)</f>
        <v>127.2</v>
      </c>
    </row>
    <row r="5093" customFormat="false" ht="11.4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IF(G5093="Male",VLOOKUP(H5093,'Shoe size conversion table'!$B$6:$D$22,2),VLOOKUP(H5093,'Shoe size conversion table'!$J$6:$L$22,2))</f>
        <v>44</v>
      </c>
      <c r="J5093" s="12" t="n">
        <f aca="false">IF(G5093="Male",VLOOKUP(H5093,'Shoe size conversion table'!$B$6:$D$22,3),VLOOKUP(H5093,'Shoe size conversion table'!$J$6:$L$22,3))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MONTH(C5093:C20060)</f>
        <v>7</v>
      </c>
      <c r="O5093" s="8" t="n">
        <f aca="false">K5093*(1-L5093)</f>
        <v>149</v>
      </c>
    </row>
    <row r="5094" customFormat="false" ht="11.4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IF(G5094="Male",VLOOKUP(H5094,'Shoe size conversion table'!$B$6:$D$22,2),VLOOKUP(H5094,'Shoe size conversion table'!$J$6:$L$22,2))</f>
        <v>42-43</v>
      </c>
      <c r="J5094" s="12" t="n">
        <f aca="false">IF(G5094="Male",VLOOKUP(H5094,'Shoe size conversion table'!$B$6:$D$22,3),VLOOKUP(H5094,'Shoe size conversion table'!$J$6:$L$22,3))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MONTH(C5094:C20061)</f>
        <v>7</v>
      </c>
      <c r="O5094" s="8" t="n">
        <f aca="false">K5094*(1-L5094)</f>
        <v>104.3</v>
      </c>
    </row>
    <row r="5095" customFormat="false" ht="11.4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IF(G5095="Male",VLOOKUP(H5095,'Shoe size conversion table'!$B$6:$D$22,2),VLOOKUP(H5095,'Shoe size conversion table'!$J$6:$L$22,2))</f>
        <v>42-43</v>
      </c>
      <c r="J5095" s="12" t="n">
        <f aca="false">IF(G5095="Male",VLOOKUP(H5095,'Shoe size conversion table'!$B$6:$D$22,3),VLOOKUP(H5095,'Shoe size conversion table'!$J$6:$L$22,3))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MONTH(C5095:C20062)</f>
        <v>7</v>
      </c>
      <c r="O5095" s="8" t="n">
        <f aca="false">K5095*(1-L5095)</f>
        <v>189</v>
      </c>
    </row>
    <row r="5096" customFormat="false" ht="11.4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IF(G5096="Male",VLOOKUP(H5096,'Shoe size conversion table'!$B$6:$D$22,2),VLOOKUP(H5096,'Shoe size conversion table'!$J$6:$L$22,2))</f>
        <v>43-44</v>
      </c>
      <c r="J5096" s="12" t="n">
        <f aca="false">IF(G5096="Male",VLOOKUP(H5096,'Shoe size conversion table'!$B$6:$D$22,3),VLOOKUP(H5096,'Shoe size conversion table'!$J$6:$L$22,3))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MONTH(C5096:C20063)</f>
        <v>7</v>
      </c>
      <c r="O5096" s="8" t="n">
        <f aca="false">K5096*(1-L5096)</f>
        <v>139</v>
      </c>
    </row>
    <row r="5097" customFormat="false" ht="11.4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IF(G5097="Male",VLOOKUP(H5097,'Shoe size conversion table'!$B$6:$D$22,2),VLOOKUP(H5097,'Shoe size conversion table'!$J$6:$L$22,2))</f>
        <v>42</v>
      </c>
      <c r="J5097" s="12" t="n">
        <f aca="false">IF(G5097="Male",VLOOKUP(H5097,'Shoe size conversion table'!$B$6:$D$22,3),VLOOKUP(H5097,'Shoe size conversion table'!$J$6:$L$22,3))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MONTH(C5097:C20064)</f>
        <v>7</v>
      </c>
      <c r="O5097" s="8" t="n">
        <f aca="false">K5097*(1-L5097)</f>
        <v>149</v>
      </c>
    </row>
    <row r="5098" customFormat="false" ht="11.4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IF(G5098="Male",VLOOKUP(H5098,'Shoe size conversion table'!$B$6:$D$22,2),VLOOKUP(H5098,'Shoe size conversion table'!$J$6:$L$22,2))</f>
        <v>37</v>
      </c>
      <c r="J5098" s="12" t="n">
        <f aca="false">IF(G5098="Male",VLOOKUP(H5098,'Shoe size conversion table'!$B$6:$D$22,3),VLOOKUP(H5098,'Shoe size conversion table'!$J$6:$L$22,3))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MONTH(C5098:C20065)</f>
        <v>7</v>
      </c>
      <c r="O5098" s="8" t="n">
        <f aca="false">K5098*(1-L5098)</f>
        <v>135.2</v>
      </c>
    </row>
    <row r="5099" customFormat="false" ht="11.4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IF(G5099="Male",VLOOKUP(H5099,'Shoe size conversion table'!$B$6:$D$22,2),VLOOKUP(H5099,'Shoe size conversion table'!$J$6:$L$22,2))</f>
        <v>43</v>
      </c>
      <c r="J5099" s="12" t="n">
        <f aca="false">IF(G5099="Male",VLOOKUP(H5099,'Shoe size conversion table'!$B$6:$D$22,3),VLOOKUP(H5099,'Shoe size conversion table'!$J$6:$L$22,3))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MONTH(C5099:C20066)</f>
        <v>7</v>
      </c>
      <c r="O5099" s="8" t="n">
        <f aca="false">K5099*(1-L5099)</f>
        <v>139.3</v>
      </c>
    </row>
    <row r="5100" customFormat="false" ht="11.4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IF(G5100="Male",VLOOKUP(H5100,'Shoe size conversion table'!$B$6:$D$22,2),VLOOKUP(H5100,'Shoe size conversion table'!$J$6:$L$22,2))</f>
        <v>39</v>
      </c>
      <c r="J5100" s="12" t="n">
        <f aca="false">IF(G5100="Male",VLOOKUP(H5100,'Shoe size conversion table'!$B$6:$D$22,3),VLOOKUP(H5100,'Shoe size conversion table'!$J$6:$L$22,3))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MONTH(C5100:C20067)</f>
        <v>7</v>
      </c>
      <c r="O5100" s="8" t="n">
        <f aca="false">K5100*(1-L5100)</f>
        <v>104.3</v>
      </c>
    </row>
    <row r="5101" customFormat="false" ht="11.4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IF(G5101="Male",VLOOKUP(H5101,'Shoe size conversion table'!$B$6:$D$22,2),VLOOKUP(H5101,'Shoe size conversion table'!$J$6:$L$22,2))</f>
        <v>38</v>
      </c>
      <c r="J5101" s="12" t="n">
        <f aca="false">IF(G5101="Male",VLOOKUP(H5101,'Shoe size conversion table'!$B$6:$D$22,3),VLOOKUP(H5101,'Shoe size conversion table'!$J$6:$L$22,3))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MONTH(C5101:C20068)</f>
        <v>7</v>
      </c>
      <c r="O5101" s="8" t="n">
        <f aca="false">K5101*(1-L5101)</f>
        <v>94.5</v>
      </c>
    </row>
    <row r="5102" customFormat="false" ht="11.4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IF(G5102="Male",VLOOKUP(H5102,'Shoe size conversion table'!$B$6:$D$22,2),VLOOKUP(H5102,'Shoe size conversion table'!$J$6:$L$22,2))</f>
        <v>38</v>
      </c>
      <c r="J5102" s="12" t="n">
        <f aca="false">IF(G5102="Male",VLOOKUP(H5102,'Shoe size conversion table'!$B$6:$D$22,3),VLOOKUP(H5102,'Shoe size conversion table'!$J$6:$L$22,3))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MONTH(C5102:C20069)</f>
        <v>7</v>
      </c>
      <c r="O5102" s="8" t="n">
        <f aca="false">K5102*(1-L5102)</f>
        <v>159</v>
      </c>
    </row>
    <row r="5103" customFormat="false" ht="11.4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IF(G5103="Male",VLOOKUP(H5103,'Shoe size conversion table'!$B$6:$D$22,2),VLOOKUP(H5103,'Shoe size conversion table'!$J$6:$L$22,2))</f>
        <v>42</v>
      </c>
      <c r="J5103" s="12" t="n">
        <f aca="false">IF(G5103="Male",VLOOKUP(H5103,'Shoe size conversion table'!$B$6:$D$22,3),VLOOKUP(H5103,'Shoe size conversion table'!$J$6:$L$22,3))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MONTH(C5103:C20070)</f>
        <v>7</v>
      </c>
      <c r="O5103" s="8" t="n">
        <f aca="false">K5103*(1-L5103)</f>
        <v>189</v>
      </c>
    </row>
    <row r="5104" customFormat="false" ht="11.4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IF(G5104="Male",VLOOKUP(H5104,'Shoe size conversion table'!$B$6:$D$22,2),VLOOKUP(H5104,'Shoe size conversion table'!$J$6:$L$22,2))</f>
        <v>44-45</v>
      </c>
      <c r="J5104" s="12" t="n">
        <f aca="false">IF(G5104="Male",VLOOKUP(H5104,'Shoe size conversion table'!$B$6:$D$22,3),VLOOKUP(H5104,'Shoe size conversion table'!$J$6:$L$22,3))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MONTH(C5104:C20071)</f>
        <v>7</v>
      </c>
      <c r="O5104" s="8" t="n">
        <f aca="false">K5104*(1-L5104)</f>
        <v>179</v>
      </c>
    </row>
    <row r="5105" customFormat="false" ht="11.4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IF(G5105="Male",VLOOKUP(H5105,'Shoe size conversion table'!$B$6:$D$22,2),VLOOKUP(H5105,'Shoe size conversion table'!$J$6:$L$22,2))</f>
        <v>42-43</v>
      </c>
      <c r="J5105" s="12" t="n">
        <f aca="false">IF(G5105="Male",VLOOKUP(H5105,'Shoe size conversion table'!$B$6:$D$22,3),VLOOKUP(H5105,'Shoe size conversion table'!$J$6:$L$22,3))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MONTH(C5105:C20072)</f>
        <v>7</v>
      </c>
      <c r="O5105" s="8" t="n">
        <f aca="false">K5105*(1-L5105)</f>
        <v>104.3</v>
      </c>
    </row>
    <row r="5106" customFormat="false" ht="11.4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IF(G5106="Male",VLOOKUP(H5106,'Shoe size conversion table'!$B$6:$D$22,2),VLOOKUP(H5106,'Shoe size conversion table'!$J$6:$L$22,2))</f>
        <v>43-44</v>
      </c>
      <c r="J5106" s="12" t="n">
        <f aca="false">IF(G5106="Male",VLOOKUP(H5106,'Shoe size conversion table'!$B$6:$D$22,3),VLOOKUP(H5106,'Shoe size conversion table'!$J$6:$L$22,3))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MONTH(C5106:C20073)</f>
        <v>7</v>
      </c>
      <c r="O5106" s="8" t="n">
        <f aca="false">K5106*(1-L5106)</f>
        <v>149</v>
      </c>
    </row>
    <row r="5107" customFormat="false" ht="11.4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IF(G5107="Male",VLOOKUP(H5107,'Shoe size conversion table'!$B$6:$D$22,2),VLOOKUP(H5107,'Shoe size conversion table'!$J$6:$L$22,2))</f>
        <v>38-39</v>
      </c>
      <c r="J5107" s="12" t="n">
        <f aca="false">IF(G5107="Male",VLOOKUP(H5107,'Shoe size conversion table'!$B$6:$D$22,3),VLOOKUP(H5107,'Shoe size conversion table'!$J$6:$L$22,3))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MONTH(C5107:C20074)</f>
        <v>7</v>
      </c>
      <c r="O5107" s="8" t="n">
        <f aca="false">K5107*(1-L5107)</f>
        <v>179</v>
      </c>
    </row>
    <row r="5108" customFormat="false" ht="11.4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IF(G5108="Male",VLOOKUP(H5108,'Shoe size conversion table'!$B$6:$D$22,2),VLOOKUP(H5108,'Shoe size conversion table'!$J$6:$L$22,2))</f>
        <v>40</v>
      </c>
      <c r="J5108" s="12" t="n">
        <f aca="false">IF(G5108="Male",VLOOKUP(H5108,'Shoe size conversion table'!$B$6:$D$22,3),VLOOKUP(H5108,'Shoe size conversion table'!$J$6:$L$22,3))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MONTH(C5108:C20075)</f>
        <v>7</v>
      </c>
      <c r="O5108" s="8" t="n">
        <f aca="false">K5108*(1-L5108)</f>
        <v>143.1</v>
      </c>
    </row>
    <row r="5109" customFormat="false" ht="11.4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IF(G5109="Male",VLOOKUP(H5109,'Shoe size conversion table'!$B$6:$D$22,2),VLOOKUP(H5109,'Shoe size conversion table'!$J$6:$L$22,2))</f>
        <v>43</v>
      </c>
      <c r="J5109" s="12" t="n">
        <f aca="false">IF(G5109="Male",VLOOKUP(H5109,'Shoe size conversion table'!$B$6:$D$22,3),VLOOKUP(H5109,'Shoe size conversion table'!$J$6:$L$22,3))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MONTH(C5109:C20076)</f>
        <v>7</v>
      </c>
      <c r="O5109" s="8" t="n">
        <f aca="false">K5109*(1-L5109)</f>
        <v>189</v>
      </c>
    </row>
    <row r="5110" customFormat="false" ht="11.4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IF(G5110="Male",VLOOKUP(H5110,'Shoe size conversion table'!$B$6:$D$22,2),VLOOKUP(H5110,'Shoe size conversion table'!$J$6:$L$22,2))</f>
        <v>43</v>
      </c>
      <c r="J5110" s="12" t="n">
        <f aca="false">IF(G5110="Male",VLOOKUP(H5110,'Shoe size conversion table'!$B$6:$D$22,3),VLOOKUP(H5110,'Shoe size conversion table'!$J$6:$L$22,3))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MONTH(C5110:C20077)</f>
        <v>7</v>
      </c>
      <c r="O5110" s="8" t="n">
        <f aca="false">K5110*(1-L5110)</f>
        <v>169</v>
      </c>
    </row>
    <row r="5111" customFormat="false" ht="11.4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IF(G5111="Male",VLOOKUP(H5111,'Shoe size conversion table'!$B$6:$D$22,2),VLOOKUP(H5111,'Shoe size conversion table'!$J$6:$L$22,2))</f>
        <v>42</v>
      </c>
      <c r="J5111" s="12" t="n">
        <f aca="false">IF(G5111="Male",VLOOKUP(H5111,'Shoe size conversion table'!$B$6:$D$22,3),VLOOKUP(H5111,'Shoe size conversion table'!$J$6:$L$22,3))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MONTH(C5111:C20078)</f>
        <v>7</v>
      </c>
      <c r="O5111" s="8" t="n">
        <f aca="false">K5111*(1-L5111)</f>
        <v>79.5</v>
      </c>
    </row>
    <row r="5112" customFormat="false" ht="11.4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IF(G5112="Male",VLOOKUP(H5112,'Shoe size conversion table'!$B$6:$D$22,2),VLOOKUP(H5112,'Shoe size conversion table'!$J$6:$L$22,2))</f>
        <v>43-44</v>
      </c>
      <c r="J5112" s="12" t="n">
        <f aca="false">IF(G5112="Male",VLOOKUP(H5112,'Shoe size conversion table'!$B$6:$D$22,3),VLOOKUP(H5112,'Shoe size conversion table'!$J$6:$L$22,3))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MONTH(C5112:C20079)</f>
        <v>7</v>
      </c>
      <c r="O5112" s="8" t="n">
        <f aca="false">K5112*(1-L5112)</f>
        <v>169</v>
      </c>
    </row>
    <row r="5113" customFormat="false" ht="11.4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IF(G5113="Male",VLOOKUP(H5113,'Shoe size conversion table'!$B$6:$D$22,2),VLOOKUP(H5113,'Shoe size conversion table'!$J$6:$L$22,2))</f>
        <v>38-39</v>
      </c>
      <c r="J5113" s="12" t="n">
        <f aca="false">IF(G5113="Male",VLOOKUP(H5113,'Shoe size conversion table'!$B$6:$D$22,3),VLOOKUP(H5113,'Shoe size conversion table'!$J$6:$L$22,3))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MONTH(C5113:C20080)</f>
        <v>7</v>
      </c>
      <c r="O5113" s="8" t="n">
        <f aca="false">K5113*(1-L5113)</f>
        <v>139.3</v>
      </c>
    </row>
    <row r="5114" customFormat="false" ht="11.4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IF(G5114="Male",VLOOKUP(H5114,'Shoe size conversion table'!$B$6:$D$22,2),VLOOKUP(H5114,'Shoe size conversion table'!$J$6:$L$22,2))</f>
        <v>43</v>
      </c>
      <c r="J5114" s="12" t="n">
        <f aca="false">IF(G5114="Male",VLOOKUP(H5114,'Shoe size conversion table'!$B$6:$D$22,3),VLOOKUP(H5114,'Shoe size conversion table'!$J$6:$L$22,3))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MONTH(C5114:C20081)</f>
        <v>7</v>
      </c>
      <c r="O5114" s="8" t="n">
        <f aca="false">K5114*(1-L5114)</f>
        <v>64.5</v>
      </c>
    </row>
    <row r="5115" customFormat="false" ht="11.4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IF(G5115="Male",VLOOKUP(H5115,'Shoe size conversion table'!$B$6:$D$22,2),VLOOKUP(H5115,'Shoe size conversion table'!$J$6:$L$22,2))</f>
        <v>37-38</v>
      </c>
      <c r="J5115" s="12" t="n">
        <f aca="false">IF(G5115="Male",VLOOKUP(H5115,'Shoe size conversion table'!$B$6:$D$22,3),VLOOKUP(H5115,'Shoe size conversion table'!$J$6:$L$22,3))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MONTH(C5115:C20082)</f>
        <v>7</v>
      </c>
      <c r="O5115" s="8" t="n">
        <f aca="false">K5115*(1-L5115)</f>
        <v>179.1</v>
      </c>
    </row>
    <row r="5116" customFormat="false" ht="11.4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IF(G5116="Male",VLOOKUP(H5116,'Shoe size conversion table'!$B$6:$D$22,2),VLOOKUP(H5116,'Shoe size conversion table'!$J$6:$L$22,2))</f>
        <v>38-39</v>
      </c>
      <c r="J5116" s="12" t="n">
        <f aca="false">IF(G5116="Male",VLOOKUP(H5116,'Shoe size conversion table'!$B$6:$D$22,3),VLOOKUP(H5116,'Shoe size conversion table'!$J$6:$L$22,3))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MONTH(C5116:C20083)</f>
        <v>7</v>
      </c>
      <c r="O5116" s="8" t="n">
        <f aca="false">K5116*(1-L5116)</f>
        <v>179</v>
      </c>
    </row>
    <row r="5117" customFormat="false" ht="11.4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IF(G5117="Male",VLOOKUP(H5117,'Shoe size conversion table'!$B$6:$D$22,2),VLOOKUP(H5117,'Shoe size conversion table'!$J$6:$L$22,2))</f>
        <v>41</v>
      </c>
      <c r="J5117" s="12" t="n">
        <f aca="false">IF(G5117="Male",VLOOKUP(H5117,'Shoe size conversion table'!$B$6:$D$22,3),VLOOKUP(H5117,'Shoe size conversion table'!$J$6:$L$22,3))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MONTH(C5117:C20084)</f>
        <v>7</v>
      </c>
      <c r="O5117" s="8" t="n">
        <f aca="false">K5117*(1-L5117)</f>
        <v>90.3</v>
      </c>
    </row>
    <row r="5118" customFormat="false" ht="11.4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IF(G5118="Male",VLOOKUP(H5118,'Shoe size conversion table'!$B$6:$D$22,2),VLOOKUP(H5118,'Shoe size conversion table'!$J$6:$L$22,2))</f>
        <v>37-38</v>
      </c>
      <c r="J5118" s="12" t="n">
        <f aca="false">IF(G5118="Male",VLOOKUP(H5118,'Shoe size conversion table'!$B$6:$D$22,3),VLOOKUP(H5118,'Shoe size conversion table'!$J$6:$L$22,3))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MONTH(C5118:C20085)</f>
        <v>7</v>
      </c>
      <c r="O5118" s="8" t="n">
        <f aca="false">K5118*(1-L5118)</f>
        <v>94.5</v>
      </c>
    </row>
    <row r="5119" customFormat="false" ht="11.4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IF(G5119="Male",VLOOKUP(H5119,'Shoe size conversion table'!$B$6:$D$22,2),VLOOKUP(H5119,'Shoe size conversion table'!$J$6:$L$22,2))</f>
        <v>42-43</v>
      </c>
      <c r="J5119" s="12" t="n">
        <f aca="false">IF(G5119="Male",VLOOKUP(H5119,'Shoe size conversion table'!$B$6:$D$22,3),VLOOKUP(H5119,'Shoe size conversion table'!$J$6:$L$22,3))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MONTH(C5119:C20086)</f>
        <v>7</v>
      </c>
      <c r="O5119" s="8" t="n">
        <f aca="false">K5119*(1-L5119)</f>
        <v>189</v>
      </c>
    </row>
    <row r="5120" customFormat="false" ht="11.4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IF(G5120="Male",VLOOKUP(H5120,'Shoe size conversion table'!$B$6:$D$22,2),VLOOKUP(H5120,'Shoe size conversion table'!$J$6:$L$22,2))</f>
        <v>39-40</v>
      </c>
      <c r="J5120" s="12" t="n">
        <f aca="false">IF(G5120="Male",VLOOKUP(H5120,'Shoe size conversion table'!$B$6:$D$22,3),VLOOKUP(H5120,'Shoe size conversion table'!$J$6:$L$22,3))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MONTH(C5120:C20087)</f>
        <v>7</v>
      </c>
      <c r="O5120" s="8" t="n">
        <f aca="false">K5120*(1-L5120)</f>
        <v>199</v>
      </c>
    </row>
    <row r="5121" customFormat="false" ht="11.4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IF(G5121="Male",VLOOKUP(H5121,'Shoe size conversion table'!$B$6:$D$22,2),VLOOKUP(H5121,'Shoe size conversion table'!$J$6:$L$22,2))</f>
        <v>42</v>
      </c>
      <c r="J5121" s="12" t="n">
        <f aca="false">IF(G5121="Male",VLOOKUP(H5121,'Shoe size conversion table'!$B$6:$D$22,3),VLOOKUP(H5121,'Shoe size conversion table'!$J$6:$L$22,3))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MONTH(C5121:C20088)</f>
        <v>7</v>
      </c>
      <c r="O5121" s="8" t="n">
        <f aca="false">K5121*(1-L5121)</f>
        <v>159</v>
      </c>
    </row>
    <row r="5122" customFormat="false" ht="11.4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IF(G5122="Male",VLOOKUP(H5122,'Shoe size conversion table'!$B$6:$D$22,2),VLOOKUP(H5122,'Shoe size conversion table'!$J$6:$L$22,2))</f>
        <v>42-43</v>
      </c>
      <c r="J5122" s="12" t="n">
        <f aca="false">IF(G5122="Male",VLOOKUP(H5122,'Shoe size conversion table'!$B$6:$D$22,3),VLOOKUP(H5122,'Shoe size conversion table'!$J$6:$L$22,3))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MONTH(C5122:C20089)</f>
        <v>7</v>
      </c>
      <c r="O5122" s="8" t="n">
        <f aca="false">K5122*(1-L5122)</f>
        <v>179</v>
      </c>
    </row>
    <row r="5123" customFormat="false" ht="11.4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IF(G5123="Male",VLOOKUP(H5123,'Shoe size conversion table'!$B$6:$D$22,2),VLOOKUP(H5123,'Shoe size conversion table'!$J$6:$L$22,2))</f>
        <v>41-42</v>
      </c>
      <c r="J5123" s="12" t="n">
        <f aca="false">IF(G5123="Male",VLOOKUP(H5123,'Shoe size conversion table'!$B$6:$D$22,3),VLOOKUP(H5123,'Shoe size conversion table'!$J$6:$L$22,3))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MONTH(C5123:C20090)</f>
        <v>7</v>
      </c>
      <c r="O5123" s="8" t="n">
        <f aca="false">K5123*(1-L5123)</f>
        <v>189</v>
      </c>
    </row>
    <row r="5124" customFormat="false" ht="11.4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IF(G5124="Male",VLOOKUP(H5124,'Shoe size conversion table'!$B$6:$D$22,2),VLOOKUP(H5124,'Shoe size conversion table'!$J$6:$L$22,2))</f>
        <v>44</v>
      </c>
      <c r="J5124" s="12" t="n">
        <f aca="false">IF(G5124="Male",VLOOKUP(H5124,'Shoe size conversion table'!$B$6:$D$22,3),VLOOKUP(H5124,'Shoe size conversion table'!$J$6:$L$22,3))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MONTH(C5124:C20091)</f>
        <v>7</v>
      </c>
      <c r="O5124" s="8" t="n">
        <f aca="false">K5124*(1-L5124)</f>
        <v>139</v>
      </c>
    </row>
    <row r="5125" customFormat="false" ht="11.4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IF(G5125="Male",VLOOKUP(H5125,'Shoe size conversion table'!$B$6:$D$22,2),VLOOKUP(H5125,'Shoe size conversion table'!$J$6:$L$22,2))</f>
        <v>38</v>
      </c>
      <c r="J5125" s="12" t="n">
        <f aca="false">IF(G5125="Male",VLOOKUP(H5125,'Shoe size conversion table'!$B$6:$D$22,3),VLOOKUP(H5125,'Shoe size conversion table'!$J$6:$L$22,3))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MONTH(C5125:C20092)</f>
        <v>7</v>
      </c>
      <c r="O5125" s="8" t="n">
        <f aca="false">K5125*(1-L5125)</f>
        <v>139</v>
      </c>
    </row>
    <row r="5126" customFormat="false" ht="11.4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IF(G5126="Male",VLOOKUP(H5126,'Shoe size conversion table'!$B$6:$D$22,2),VLOOKUP(H5126,'Shoe size conversion table'!$J$6:$L$22,2))</f>
        <v>43</v>
      </c>
      <c r="J5126" s="12" t="n">
        <f aca="false">IF(G5126="Male",VLOOKUP(H5126,'Shoe size conversion table'!$B$6:$D$22,3),VLOOKUP(H5126,'Shoe size conversion table'!$J$6:$L$22,3))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MONTH(C5126:C20093)</f>
        <v>7</v>
      </c>
      <c r="O5126" s="8" t="n">
        <f aca="false">K5126*(1-L5126)</f>
        <v>129</v>
      </c>
    </row>
    <row r="5127" customFormat="false" ht="11.4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IF(G5127="Male",VLOOKUP(H5127,'Shoe size conversion table'!$B$6:$D$22,2),VLOOKUP(H5127,'Shoe size conversion table'!$J$6:$L$22,2))</f>
        <v>42</v>
      </c>
      <c r="J5127" s="12" t="n">
        <f aca="false">IF(G5127="Male",VLOOKUP(H5127,'Shoe size conversion table'!$B$6:$D$22,3),VLOOKUP(H5127,'Shoe size conversion table'!$J$6:$L$22,3))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MONTH(C5127:C20094)</f>
        <v>7</v>
      </c>
      <c r="O5127" s="8" t="n">
        <f aca="false">K5127*(1-L5127)</f>
        <v>103.2</v>
      </c>
    </row>
    <row r="5128" customFormat="false" ht="11.4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IF(G5128="Male",VLOOKUP(H5128,'Shoe size conversion table'!$B$6:$D$22,2),VLOOKUP(H5128,'Shoe size conversion table'!$J$6:$L$22,2))</f>
        <v>44</v>
      </c>
      <c r="J5128" s="12" t="n">
        <f aca="false">IF(G5128="Male",VLOOKUP(H5128,'Shoe size conversion table'!$B$6:$D$22,3),VLOOKUP(H5128,'Shoe size conversion table'!$J$6:$L$22,3))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MONTH(C5128:C20095)</f>
        <v>7</v>
      </c>
      <c r="O5128" s="8" t="n">
        <f aca="false">K5128*(1-L5128)</f>
        <v>119.2</v>
      </c>
    </row>
    <row r="5129" customFormat="false" ht="11.4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IF(G5129="Male",VLOOKUP(H5129,'Shoe size conversion table'!$B$6:$D$22,2),VLOOKUP(H5129,'Shoe size conversion table'!$J$6:$L$22,2))</f>
        <v>38</v>
      </c>
      <c r="J5129" s="12" t="n">
        <f aca="false">IF(G5129="Male",VLOOKUP(H5129,'Shoe size conversion table'!$B$6:$D$22,3),VLOOKUP(H5129,'Shoe size conversion table'!$J$6:$L$22,3))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MONTH(C5129:C20096)</f>
        <v>7</v>
      </c>
      <c r="O5129" s="8" t="n">
        <f aca="false">K5129*(1-L5129)</f>
        <v>179</v>
      </c>
    </row>
    <row r="5130" customFormat="false" ht="11.4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IF(G5130="Male",VLOOKUP(H5130,'Shoe size conversion table'!$B$6:$D$22,2),VLOOKUP(H5130,'Shoe size conversion table'!$J$6:$L$22,2))</f>
        <v>38</v>
      </c>
      <c r="J5130" s="12" t="n">
        <f aca="false">IF(G5130="Male",VLOOKUP(H5130,'Shoe size conversion table'!$B$6:$D$22,3),VLOOKUP(H5130,'Shoe size conversion table'!$J$6:$L$22,3))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MONTH(C5130:C20097)</f>
        <v>7</v>
      </c>
      <c r="O5130" s="8" t="n">
        <f aca="false">K5130*(1-L5130)</f>
        <v>129</v>
      </c>
    </row>
    <row r="5131" customFormat="false" ht="11.4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IF(G5131="Male",VLOOKUP(H5131,'Shoe size conversion table'!$B$6:$D$22,2),VLOOKUP(H5131,'Shoe size conversion table'!$J$6:$L$22,2))</f>
        <v>40-41</v>
      </c>
      <c r="J5131" s="12" t="n">
        <f aca="false">IF(G5131="Male",VLOOKUP(H5131,'Shoe size conversion table'!$B$6:$D$22,3),VLOOKUP(H5131,'Shoe size conversion table'!$J$6:$L$22,3))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MONTH(C5131:C20098)</f>
        <v>7</v>
      </c>
      <c r="O5131" s="8" t="n">
        <f aca="false">K5131*(1-L5131)</f>
        <v>104.3</v>
      </c>
    </row>
    <row r="5132" customFormat="false" ht="11.4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IF(G5132="Male",VLOOKUP(H5132,'Shoe size conversion table'!$B$6:$D$22,2),VLOOKUP(H5132,'Shoe size conversion table'!$J$6:$L$22,2))</f>
        <v>41-42</v>
      </c>
      <c r="J5132" s="12" t="n">
        <f aca="false">IF(G5132="Male",VLOOKUP(H5132,'Shoe size conversion table'!$B$6:$D$22,3),VLOOKUP(H5132,'Shoe size conversion table'!$J$6:$L$22,3))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MONTH(C5132:C20099)</f>
        <v>7</v>
      </c>
      <c r="O5132" s="8" t="n">
        <f aca="false">K5132*(1-L5132)</f>
        <v>169</v>
      </c>
    </row>
    <row r="5133" customFormat="false" ht="11.4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IF(G5133="Male",VLOOKUP(H5133,'Shoe size conversion table'!$B$6:$D$22,2),VLOOKUP(H5133,'Shoe size conversion table'!$J$6:$L$22,2))</f>
        <v>37-38</v>
      </c>
      <c r="J5133" s="12" t="n">
        <f aca="false">IF(G5133="Male",VLOOKUP(H5133,'Shoe size conversion table'!$B$6:$D$22,3),VLOOKUP(H5133,'Shoe size conversion table'!$J$6:$L$22,3))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MONTH(C5133:C20100)</f>
        <v>7</v>
      </c>
      <c r="O5133" s="8" t="n">
        <f aca="false">K5133*(1-L5133)</f>
        <v>129</v>
      </c>
    </row>
    <row r="5134" customFormat="false" ht="11.4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IF(G5134="Male",VLOOKUP(H5134,'Shoe size conversion table'!$B$6:$D$22,2),VLOOKUP(H5134,'Shoe size conversion table'!$J$6:$L$22,2))</f>
        <v>41-42</v>
      </c>
      <c r="J5134" s="12" t="n">
        <f aca="false">IF(G5134="Male",VLOOKUP(H5134,'Shoe size conversion table'!$B$6:$D$22,3),VLOOKUP(H5134,'Shoe size conversion table'!$J$6:$L$22,3))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MONTH(C5134:C20101)</f>
        <v>7</v>
      </c>
      <c r="O5134" s="8" t="n">
        <f aca="false">K5134*(1-L5134)</f>
        <v>199</v>
      </c>
    </row>
    <row r="5135" customFormat="false" ht="11.4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IF(G5135="Male",VLOOKUP(H5135,'Shoe size conversion table'!$B$6:$D$22,2),VLOOKUP(H5135,'Shoe size conversion table'!$J$6:$L$22,2))</f>
        <v>38-39</v>
      </c>
      <c r="J5135" s="12" t="n">
        <f aca="false">IF(G5135="Male",VLOOKUP(H5135,'Shoe size conversion table'!$B$6:$D$22,3),VLOOKUP(H5135,'Shoe size conversion table'!$J$6:$L$22,3))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MONTH(C5135:C20102)</f>
        <v>7</v>
      </c>
      <c r="O5135" s="8" t="n">
        <f aca="false">K5135*(1-L5135)</f>
        <v>199</v>
      </c>
    </row>
    <row r="5136" customFormat="false" ht="11.4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IF(G5136="Male",VLOOKUP(H5136,'Shoe size conversion table'!$B$6:$D$22,2),VLOOKUP(H5136,'Shoe size conversion table'!$J$6:$L$22,2))</f>
        <v>42</v>
      </c>
      <c r="J5136" s="12" t="n">
        <f aca="false">IF(G5136="Male",VLOOKUP(H5136,'Shoe size conversion table'!$B$6:$D$22,3),VLOOKUP(H5136,'Shoe size conversion table'!$J$6:$L$22,3))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MONTH(C5136:C20103)</f>
        <v>7</v>
      </c>
      <c r="O5136" s="8" t="n">
        <f aca="false">K5136*(1-L5136)</f>
        <v>199</v>
      </c>
    </row>
    <row r="5137" customFormat="false" ht="11.4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IF(G5137="Male",VLOOKUP(H5137,'Shoe size conversion table'!$B$6:$D$22,2),VLOOKUP(H5137,'Shoe size conversion table'!$J$6:$L$22,2))</f>
        <v>38-39</v>
      </c>
      <c r="J5137" s="12" t="n">
        <f aca="false">IF(G5137="Male",VLOOKUP(H5137,'Shoe size conversion table'!$B$6:$D$22,3),VLOOKUP(H5137,'Shoe size conversion table'!$J$6:$L$22,3))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MONTH(C5137:C20104)</f>
        <v>7</v>
      </c>
      <c r="O5137" s="8" t="n">
        <f aca="false">K5137*(1-L5137)</f>
        <v>127.2</v>
      </c>
    </row>
    <row r="5138" customFormat="false" ht="11.4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IF(G5138="Male",VLOOKUP(H5138,'Shoe size conversion table'!$B$6:$D$22,2),VLOOKUP(H5138,'Shoe size conversion table'!$J$6:$L$22,2))</f>
        <v>48</v>
      </c>
      <c r="J5138" s="12" t="n">
        <f aca="false">IF(G5138="Male",VLOOKUP(H5138,'Shoe size conversion table'!$B$6:$D$22,3),VLOOKUP(H5138,'Shoe size conversion table'!$J$6:$L$22,3))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MONTH(C5138:C20105)</f>
        <v>7</v>
      </c>
      <c r="O5138" s="8" t="n">
        <f aca="false">K5138*(1-L5138)</f>
        <v>129</v>
      </c>
    </row>
    <row r="5139" customFormat="false" ht="11.4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IF(G5139="Male",VLOOKUP(H5139,'Shoe size conversion table'!$B$6:$D$22,2),VLOOKUP(H5139,'Shoe size conversion table'!$J$6:$L$22,2))</f>
        <v>43</v>
      </c>
      <c r="J5139" s="12" t="n">
        <f aca="false">IF(G5139="Male",VLOOKUP(H5139,'Shoe size conversion table'!$B$6:$D$22,3),VLOOKUP(H5139,'Shoe size conversion table'!$J$6:$L$22,3))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MONTH(C5139:C20106)</f>
        <v>7</v>
      </c>
      <c r="O5139" s="8" t="n">
        <f aca="false">K5139*(1-L5139)</f>
        <v>104.3</v>
      </c>
    </row>
    <row r="5140" customFormat="false" ht="11.4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IF(G5140="Male",VLOOKUP(H5140,'Shoe size conversion table'!$B$6:$D$22,2),VLOOKUP(H5140,'Shoe size conversion table'!$J$6:$L$22,2))</f>
        <v>43-44</v>
      </c>
      <c r="J5140" s="12" t="n">
        <f aca="false">IF(G5140="Male",VLOOKUP(H5140,'Shoe size conversion table'!$B$6:$D$22,3),VLOOKUP(H5140,'Shoe size conversion table'!$J$6:$L$22,3))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MONTH(C5140:C20107)</f>
        <v>7</v>
      </c>
      <c r="O5140" s="8" t="n">
        <f aca="false">K5140*(1-L5140)</f>
        <v>139</v>
      </c>
    </row>
    <row r="5141" customFormat="false" ht="11.4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IF(G5141="Male",VLOOKUP(H5141,'Shoe size conversion table'!$B$6:$D$22,2),VLOOKUP(H5141,'Shoe size conversion table'!$J$6:$L$22,2))</f>
        <v>37</v>
      </c>
      <c r="J5141" s="12" t="n">
        <f aca="false">IF(G5141="Male",VLOOKUP(H5141,'Shoe size conversion table'!$B$6:$D$22,3),VLOOKUP(H5141,'Shoe size conversion table'!$J$6:$L$22,3))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MONTH(C5141:C20108)</f>
        <v>7</v>
      </c>
      <c r="O5141" s="8" t="n">
        <f aca="false">K5141*(1-L5141)</f>
        <v>94.5</v>
      </c>
    </row>
    <row r="5142" customFormat="false" ht="11.4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IF(G5142="Male",VLOOKUP(H5142,'Shoe size conversion table'!$B$6:$D$22,2),VLOOKUP(H5142,'Shoe size conversion table'!$J$6:$L$22,2))</f>
        <v>38-39</v>
      </c>
      <c r="J5142" s="12" t="n">
        <f aca="false">IF(G5142="Male",VLOOKUP(H5142,'Shoe size conversion table'!$B$6:$D$22,3),VLOOKUP(H5142,'Shoe size conversion table'!$J$6:$L$22,3))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MONTH(C5142:C20109)</f>
        <v>7</v>
      </c>
      <c r="O5142" s="8" t="n">
        <f aca="false">K5142*(1-L5142)</f>
        <v>143.2</v>
      </c>
    </row>
    <row r="5143" customFormat="false" ht="11.4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IF(G5143="Male",VLOOKUP(H5143,'Shoe size conversion table'!$B$6:$D$22,2),VLOOKUP(H5143,'Shoe size conversion table'!$J$6:$L$22,2))</f>
        <v>40</v>
      </c>
      <c r="J5143" s="12" t="n">
        <f aca="false">IF(G5143="Male",VLOOKUP(H5143,'Shoe size conversion table'!$B$6:$D$22,3),VLOOKUP(H5143,'Shoe size conversion table'!$J$6:$L$22,3))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MONTH(C5143:C20110)</f>
        <v>7</v>
      </c>
      <c r="O5143" s="8" t="n">
        <f aca="false">K5143*(1-L5143)</f>
        <v>118.3</v>
      </c>
    </row>
    <row r="5144" customFormat="false" ht="11.4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IF(G5144="Male",VLOOKUP(H5144,'Shoe size conversion table'!$B$6:$D$22,2),VLOOKUP(H5144,'Shoe size conversion table'!$J$6:$L$22,2))</f>
        <v>40-41</v>
      </c>
      <c r="J5144" s="12" t="n">
        <f aca="false">IF(G5144="Male",VLOOKUP(H5144,'Shoe size conversion table'!$B$6:$D$22,3),VLOOKUP(H5144,'Shoe size conversion table'!$J$6:$L$22,3))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MONTH(C5144:C20111)</f>
        <v>7</v>
      </c>
      <c r="O5144" s="8" t="n">
        <f aca="false">K5144*(1-L5144)</f>
        <v>132.3</v>
      </c>
    </row>
    <row r="5145" customFormat="false" ht="11.4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IF(G5145="Male",VLOOKUP(H5145,'Shoe size conversion table'!$B$6:$D$22,2),VLOOKUP(H5145,'Shoe size conversion table'!$J$6:$L$22,2))</f>
        <v>43-44</v>
      </c>
      <c r="J5145" s="12" t="n">
        <f aca="false">IF(G5145="Male",VLOOKUP(H5145,'Shoe size conversion table'!$B$6:$D$22,3),VLOOKUP(H5145,'Shoe size conversion table'!$J$6:$L$22,3))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MONTH(C5145:C20112)</f>
        <v>7</v>
      </c>
      <c r="O5145" s="8" t="n">
        <f aca="false">K5145*(1-L5145)</f>
        <v>179</v>
      </c>
    </row>
    <row r="5146" customFormat="false" ht="11.4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IF(G5146="Male",VLOOKUP(H5146,'Shoe size conversion table'!$B$6:$D$22,2),VLOOKUP(H5146,'Shoe size conversion table'!$J$6:$L$22,2))</f>
        <v>42-43</v>
      </c>
      <c r="J5146" s="12" t="n">
        <f aca="false">IF(G5146="Male",VLOOKUP(H5146,'Shoe size conversion table'!$B$6:$D$22,3),VLOOKUP(H5146,'Shoe size conversion table'!$J$6:$L$22,3))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MONTH(C5146:C20113)</f>
        <v>7</v>
      </c>
      <c r="O5146" s="8" t="n">
        <f aca="false">K5146*(1-L5146)</f>
        <v>159.2</v>
      </c>
    </row>
    <row r="5147" customFormat="false" ht="11.4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IF(G5147="Male",VLOOKUP(H5147,'Shoe size conversion table'!$B$6:$D$22,2),VLOOKUP(H5147,'Shoe size conversion table'!$J$6:$L$22,2))</f>
        <v>38</v>
      </c>
      <c r="J5147" s="12" t="n">
        <f aca="false">IF(G5147="Male",VLOOKUP(H5147,'Shoe size conversion table'!$B$6:$D$22,3),VLOOKUP(H5147,'Shoe size conversion table'!$J$6:$L$22,3))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MONTH(C5147:C20114)</f>
        <v>7</v>
      </c>
      <c r="O5147" s="8" t="n">
        <f aca="false">K5147*(1-L5147)</f>
        <v>99.5</v>
      </c>
    </row>
    <row r="5148" customFormat="false" ht="11.4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IF(G5148="Male",VLOOKUP(H5148,'Shoe size conversion table'!$B$6:$D$22,2),VLOOKUP(H5148,'Shoe size conversion table'!$J$6:$L$22,2))</f>
        <v>46</v>
      </c>
      <c r="J5148" s="12" t="n">
        <f aca="false">IF(G5148="Male",VLOOKUP(H5148,'Shoe size conversion table'!$B$6:$D$22,3),VLOOKUP(H5148,'Shoe size conversion table'!$J$6:$L$22,3))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MONTH(C5148:C20115)</f>
        <v>7</v>
      </c>
      <c r="O5148" s="8" t="n">
        <f aca="false">K5148*(1-L5148)</f>
        <v>189</v>
      </c>
    </row>
    <row r="5149" customFormat="false" ht="11.4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IF(G5149="Male",VLOOKUP(H5149,'Shoe size conversion table'!$B$6:$D$22,2),VLOOKUP(H5149,'Shoe size conversion table'!$J$6:$L$22,2))</f>
        <v>41</v>
      </c>
      <c r="J5149" s="12" t="n">
        <f aca="false">IF(G5149="Male",VLOOKUP(H5149,'Shoe size conversion table'!$B$6:$D$22,3),VLOOKUP(H5149,'Shoe size conversion table'!$J$6:$L$22,3))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MONTH(C5149:C20116)</f>
        <v>7</v>
      </c>
      <c r="O5149" s="8" t="n">
        <f aca="false">K5149*(1-L5149)</f>
        <v>125.3</v>
      </c>
    </row>
    <row r="5150" customFormat="false" ht="11.4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IF(G5150="Male",VLOOKUP(H5150,'Shoe size conversion table'!$B$6:$D$22,2),VLOOKUP(H5150,'Shoe size conversion table'!$J$6:$L$22,2))</f>
        <v>43-44</v>
      </c>
      <c r="J5150" s="12" t="n">
        <f aca="false">IF(G5150="Male",VLOOKUP(H5150,'Shoe size conversion table'!$B$6:$D$22,3),VLOOKUP(H5150,'Shoe size conversion table'!$J$6:$L$22,3))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MONTH(C5150:C20117)</f>
        <v>7</v>
      </c>
      <c r="O5150" s="8" t="n">
        <f aca="false">K5150*(1-L5150)</f>
        <v>169</v>
      </c>
    </row>
    <row r="5151" customFormat="false" ht="11.4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IF(G5151="Male",VLOOKUP(H5151,'Shoe size conversion table'!$B$6:$D$22,2),VLOOKUP(H5151,'Shoe size conversion table'!$J$6:$L$22,2))</f>
        <v>42</v>
      </c>
      <c r="J5151" s="12" t="n">
        <f aca="false">IF(G5151="Male",VLOOKUP(H5151,'Shoe size conversion table'!$B$6:$D$22,3),VLOOKUP(H5151,'Shoe size conversion table'!$J$6:$L$22,3))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MONTH(C5151:C20118)</f>
        <v>7</v>
      </c>
      <c r="O5151" s="8" t="n">
        <f aca="false">K5151*(1-L5151)</f>
        <v>97.3</v>
      </c>
    </row>
    <row r="5152" customFormat="false" ht="11.4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IF(G5152="Male",VLOOKUP(H5152,'Shoe size conversion table'!$B$6:$D$22,2),VLOOKUP(H5152,'Shoe size conversion table'!$J$6:$L$22,2))</f>
        <v>43</v>
      </c>
      <c r="J5152" s="12" t="n">
        <f aca="false">IF(G5152="Male",VLOOKUP(H5152,'Shoe size conversion table'!$B$6:$D$22,3),VLOOKUP(H5152,'Shoe size conversion table'!$J$6:$L$22,3))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MONTH(C5152:C20119)</f>
        <v>7</v>
      </c>
      <c r="O5152" s="8" t="n">
        <f aca="false">K5152*(1-L5152)</f>
        <v>179</v>
      </c>
    </row>
    <row r="5153" customFormat="false" ht="11.4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IF(G5153="Male",VLOOKUP(H5153,'Shoe size conversion table'!$B$6:$D$22,2),VLOOKUP(H5153,'Shoe size conversion table'!$J$6:$L$22,2))</f>
        <v>42-43</v>
      </c>
      <c r="J5153" s="12" t="n">
        <f aca="false">IF(G5153="Male",VLOOKUP(H5153,'Shoe size conversion table'!$B$6:$D$22,3),VLOOKUP(H5153,'Shoe size conversion table'!$J$6:$L$22,3))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MONTH(C5153:C20120)</f>
        <v>7</v>
      </c>
      <c r="O5153" s="8" t="n">
        <f aca="false">K5153*(1-L5153)</f>
        <v>119.2</v>
      </c>
    </row>
    <row r="5154" customFormat="false" ht="11.4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IF(G5154="Male",VLOOKUP(H5154,'Shoe size conversion table'!$B$6:$D$22,2),VLOOKUP(H5154,'Shoe size conversion table'!$J$6:$L$22,2))</f>
        <v>45</v>
      </c>
      <c r="J5154" s="12" t="n">
        <f aca="false">IF(G5154="Male",VLOOKUP(H5154,'Shoe size conversion table'!$B$6:$D$22,3),VLOOKUP(H5154,'Shoe size conversion table'!$J$6:$L$22,3))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MONTH(C5154:C20121)</f>
        <v>7</v>
      </c>
      <c r="O5154" s="8" t="n">
        <f aca="false">K5154*(1-L5154)</f>
        <v>169</v>
      </c>
    </row>
    <row r="5155" customFormat="false" ht="11.4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IF(G5155="Male",VLOOKUP(H5155,'Shoe size conversion table'!$B$6:$D$22,2),VLOOKUP(H5155,'Shoe size conversion table'!$J$6:$L$22,2))</f>
        <v>42</v>
      </c>
      <c r="J5155" s="12" t="n">
        <f aca="false">IF(G5155="Male",VLOOKUP(H5155,'Shoe size conversion table'!$B$6:$D$22,3),VLOOKUP(H5155,'Shoe size conversion table'!$J$6:$L$22,3))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MONTH(C5155:C20122)</f>
        <v>7</v>
      </c>
      <c r="O5155" s="8" t="n">
        <f aca="false">K5155*(1-L5155)</f>
        <v>129</v>
      </c>
    </row>
    <row r="5156" customFormat="false" ht="11.4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IF(G5156="Male",VLOOKUP(H5156,'Shoe size conversion table'!$B$6:$D$22,2),VLOOKUP(H5156,'Shoe size conversion table'!$J$6:$L$22,2))</f>
        <v>39</v>
      </c>
      <c r="J5156" s="12" t="n">
        <f aca="false">IF(G5156="Male",VLOOKUP(H5156,'Shoe size conversion table'!$B$6:$D$22,3),VLOOKUP(H5156,'Shoe size conversion table'!$J$6:$L$22,3))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MONTH(C5156:C20123)</f>
        <v>7</v>
      </c>
      <c r="O5156" s="8" t="n">
        <f aca="false">K5156*(1-L5156)</f>
        <v>179</v>
      </c>
    </row>
    <row r="5157" customFormat="false" ht="11.4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IF(G5157="Male",VLOOKUP(H5157,'Shoe size conversion table'!$B$6:$D$22,2),VLOOKUP(H5157,'Shoe size conversion table'!$J$6:$L$22,2))</f>
        <v>43</v>
      </c>
      <c r="J5157" s="12" t="n">
        <f aca="false">IF(G5157="Male",VLOOKUP(H5157,'Shoe size conversion table'!$B$6:$D$22,3),VLOOKUP(H5157,'Shoe size conversion table'!$J$6:$L$22,3))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MONTH(C5157:C20124)</f>
        <v>7</v>
      </c>
      <c r="O5157" s="8" t="n">
        <f aca="false">K5157*(1-L5157)</f>
        <v>159</v>
      </c>
    </row>
    <row r="5158" customFormat="false" ht="11.4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IF(G5158="Male",VLOOKUP(H5158,'Shoe size conversion table'!$B$6:$D$22,2),VLOOKUP(H5158,'Shoe size conversion table'!$J$6:$L$22,2))</f>
        <v>43</v>
      </c>
      <c r="J5158" s="12" t="n">
        <f aca="false">IF(G5158="Male",VLOOKUP(H5158,'Shoe size conversion table'!$B$6:$D$22,3),VLOOKUP(H5158,'Shoe size conversion table'!$J$6:$L$22,3))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MONTH(C5158:C20125)</f>
        <v>7</v>
      </c>
      <c r="O5158" s="8" t="n">
        <f aca="false">K5158*(1-L5158)</f>
        <v>199</v>
      </c>
    </row>
    <row r="5159" customFormat="false" ht="11.4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IF(G5159="Male",VLOOKUP(H5159,'Shoe size conversion table'!$B$6:$D$22,2),VLOOKUP(H5159,'Shoe size conversion table'!$J$6:$L$22,2))</f>
        <v>39</v>
      </c>
      <c r="J5159" s="12" t="n">
        <f aca="false">IF(G5159="Male",VLOOKUP(H5159,'Shoe size conversion table'!$B$6:$D$22,3),VLOOKUP(H5159,'Shoe size conversion table'!$J$6:$L$22,3))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MONTH(C5159:C20126)</f>
        <v>7</v>
      </c>
      <c r="O5159" s="8" t="n">
        <f aca="false">K5159*(1-L5159)</f>
        <v>129</v>
      </c>
    </row>
    <row r="5160" customFormat="false" ht="11.4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IF(G5160="Male",VLOOKUP(H5160,'Shoe size conversion table'!$B$6:$D$22,2),VLOOKUP(H5160,'Shoe size conversion table'!$J$6:$L$22,2))</f>
        <v>37-38</v>
      </c>
      <c r="J5160" s="12" t="n">
        <f aca="false">IF(G5160="Male",VLOOKUP(H5160,'Shoe size conversion table'!$B$6:$D$22,3),VLOOKUP(H5160,'Shoe size conversion table'!$J$6:$L$22,3))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MONTH(C5160:C20127)</f>
        <v>7</v>
      </c>
      <c r="O5160" s="8" t="n">
        <f aca="false">K5160*(1-L5160)</f>
        <v>170.1</v>
      </c>
    </row>
    <row r="5161" customFormat="false" ht="11.4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IF(G5161="Male",VLOOKUP(H5161,'Shoe size conversion table'!$B$6:$D$22,2),VLOOKUP(H5161,'Shoe size conversion table'!$J$6:$L$22,2))</f>
        <v>42-43</v>
      </c>
      <c r="J5161" s="12" t="n">
        <f aca="false">IF(G5161="Male",VLOOKUP(H5161,'Shoe size conversion table'!$B$6:$D$22,3),VLOOKUP(H5161,'Shoe size conversion table'!$J$6:$L$22,3))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MONTH(C5161:C20128)</f>
        <v>7</v>
      </c>
      <c r="O5161" s="8" t="n">
        <f aca="false">K5161*(1-L5161)</f>
        <v>149</v>
      </c>
    </row>
    <row r="5162" customFormat="false" ht="11.4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IF(G5162="Male",VLOOKUP(H5162,'Shoe size conversion table'!$B$6:$D$22,2),VLOOKUP(H5162,'Shoe size conversion table'!$J$6:$L$22,2))</f>
        <v>42</v>
      </c>
      <c r="J5162" s="12" t="n">
        <f aca="false">IF(G5162="Male",VLOOKUP(H5162,'Shoe size conversion table'!$B$6:$D$22,3),VLOOKUP(H5162,'Shoe size conversion table'!$J$6:$L$22,3))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MONTH(C5162:C20129)</f>
        <v>7</v>
      </c>
      <c r="O5162" s="8" t="n">
        <f aca="false">K5162*(1-L5162)</f>
        <v>189</v>
      </c>
    </row>
    <row r="5163" customFormat="false" ht="11.4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IF(G5163="Male",VLOOKUP(H5163,'Shoe size conversion table'!$B$6:$D$22,2),VLOOKUP(H5163,'Shoe size conversion table'!$J$6:$L$22,2))</f>
        <v>41-42</v>
      </c>
      <c r="J5163" s="12" t="n">
        <f aca="false">IF(G5163="Male",VLOOKUP(H5163,'Shoe size conversion table'!$B$6:$D$22,3),VLOOKUP(H5163,'Shoe size conversion table'!$J$6:$L$22,3))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MONTH(C5163:C20130)</f>
        <v>7</v>
      </c>
      <c r="O5163" s="8" t="n">
        <f aca="false">K5163*(1-L5163)</f>
        <v>169</v>
      </c>
    </row>
    <row r="5164" customFormat="false" ht="11.4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IF(G5164="Male",VLOOKUP(H5164,'Shoe size conversion table'!$B$6:$D$22,2),VLOOKUP(H5164,'Shoe size conversion table'!$J$6:$L$22,2))</f>
        <v>43-44</v>
      </c>
      <c r="J5164" s="12" t="n">
        <f aca="false">IF(G5164="Male",VLOOKUP(H5164,'Shoe size conversion table'!$B$6:$D$22,3),VLOOKUP(H5164,'Shoe size conversion table'!$J$6:$L$22,3))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MONTH(C5164:C20131)</f>
        <v>7</v>
      </c>
      <c r="O5164" s="8" t="n">
        <f aca="false">K5164*(1-L5164)</f>
        <v>149</v>
      </c>
    </row>
    <row r="5165" customFormat="false" ht="11.4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IF(G5165="Male",VLOOKUP(H5165,'Shoe size conversion table'!$B$6:$D$22,2),VLOOKUP(H5165,'Shoe size conversion table'!$J$6:$L$22,2))</f>
        <v>37</v>
      </c>
      <c r="J5165" s="12" t="n">
        <f aca="false">IF(G5165="Male",VLOOKUP(H5165,'Shoe size conversion table'!$B$6:$D$22,3),VLOOKUP(H5165,'Shoe size conversion table'!$J$6:$L$22,3))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MONTH(C5165:C20132)</f>
        <v>7</v>
      </c>
      <c r="O5165" s="8" t="n">
        <f aca="false">K5165*(1-L5165)</f>
        <v>103.2</v>
      </c>
    </row>
    <row r="5166" customFormat="false" ht="11.4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IF(G5166="Male",VLOOKUP(H5166,'Shoe size conversion table'!$B$6:$D$22,2),VLOOKUP(H5166,'Shoe size conversion table'!$J$6:$L$22,2))</f>
        <v>42</v>
      </c>
      <c r="J5166" s="12" t="n">
        <f aca="false">IF(G5166="Male",VLOOKUP(H5166,'Shoe size conversion table'!$B$6:$D$22,3),VLOOKUP(H5166,'Shoe size conversion table'!$J$6:$L$22,3))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MONTH(C5166:C20133)</f>
        <v>7</v>
      </c>
      <c r="O5166" s="8" t="n">
        <f aca="false">K5166*(1-L5166)</f>
        <v>74.5</v>
      </c>
    </row>
    <row r="5167" customFormat="false" ht="11.4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IF(G5167="Male",VLOOKUP(H5167,'Shoe size conversion table'!$B$6:$D$22,2),VLOOKUP(H5167,'Shoe size conversion table'!$J$6:$L$22,2))</f>
        <v>44</v>
      </c>
      <c r="J5167" s="12" t="n">
        <f aca="false">IF(G5167="Male",VLOOKUP(H5167,'Shoe size conversion table'!$B$6:$D$22,3),VLOOKUP(H5167,'Shoe size conversion table'!$J$6:$L$22,3))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MONTH(C5167:C20134)</f>
        <v>7</v>
      </c>
      <c r="O5167" s="8" t="n">
        <f aca="false">K5167*(1-L5167)</f>
        <v>161.1</v>
      </c>
    </row>
    <row r="5168" customFormat="false" ht="11.4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IF(G5168="Male",VLOOKUP(H5168,'Shoe size conversion table'!$B$6:$D$22,2),VLOOKUP(H5168,'Shoe size conversion table'!$J$6:$L$22,2))</f>
        <v>43-44</v>
      </c>
      <c r="J5168" s="12" t="n">
        <f aca="false">IF(G5168="Male",VLOOKUP(H5168,'Shoe size conversion table'!$B$6:$D$22,3),VLOOKUP(H5168,'Shoe size conversion table'!$J$6:$L$22,3))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MONTH(C5168:C20135)</f>
        <v>7</v>
      </c>
      <c r="O5168" s="8" t="n">
        <f aca="false">K5168*(1-L5168)</f>
        <v>139</v>
      </c>
    </row>
    <row r="5169" customFormat="false" ht="11.4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IF(G5169="Male",VLOOKUP(H5169,'Shoe size conversion table'!$B$6:$D$22,2),VLOOKUP(H5169,'Shoe size conversion table'!$J$6:$L$22,2))</f>
        <v>38-39</v>
      </c>
      <c r="J5169" s="12" t="n">
        <f aca="false">IF(G5169="Male",VLOOKUP(H5169,'Shoe size conversion table'!$B$6:$D$22,3),VLOOKUP(H5169,'Shoe size conversion table'!$J$6:$L$22,3))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MONTH(C5169:C20136)</f>
        <v>7</v>
      </c>
      <c r="O5169" s="8" t="n">
        <f aca="false">K5169*(1-L5169)</f>
        <v>111.3</v>
      </c>
    </row>
    <row r="5170" customFormat="false" ht="11.4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IF(G5170="Male",VLOOKUP(H5170,'Shoe size conversion table'!$B$6:$D$22,2),VLOOKUP(H5170,'Shoe size conversion table'!$J$6:$L$22,2))</f>
        <v>38</v>
      </c>
      <c r="J5170" s="12" t="n">
        <f aca="false">IF(G5170="Male",VLOOKUP(H5170,'Shoe size conversion table'!$B$6:$D$22,3),VLOOKUP(H5170,'Shoe size conversion table'!$J$6:$L$22,3))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MONTH(C5170:C20137)</f>
        <v>7</v>
      </c>
      <c r="O5170" s="8" t="n">
        <f aca="false">K5170*(1-L5170)</f>
        <v>119.2</v>
      </c>
    </row>
    <row r="5171" customFormat="false" ht="11.4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IF(G5171="Male",VLOOKUP(H5171,'Shoe size conversion table'!$B$6:$D$22,2),VLOOKUP(H5171,'Shoe size conversion table'!$J$6:$L$22,2))</f>
        <v>38</v>
      </c>
      <c r="J5171" s="12" t="n">
        <f aca="false">IF(G5171="Male",VLOOKUP(H5171,'Shoe size conversion table'!$B$6:$D$22,3),VLOOKUP(H5171,'Shoe size conversion table'!$J$6:$L$22,3))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MONTH(C5171:C20138)</f>
        <v>7</v>
      </c>
      <c r="O5171" s="8" t="n">
        <f aca="false">K5171*(1-L5171)</f>
        <v>149</v>
      </c>
    </row>
    <row r="5172" customFormat="false" ht="11.4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IF(G5172="Male",VLOOKUP(H5172,'Shoe size conversion table'!$B$6:$D$22,2),VLOOKUP(H5172,'Shoe size conversion table'!$J$6:$L$22,2))</f>
        <v>43-44</v>
      </c>
      <c r="J5172" s="12" t="n">
        <f aca="false">IF(G5172="Male",VLOOKUP(H5172,'Shoe size conversion table'!$B$6:$D$22,3),VLOOKUP(H5172,'Shoe size conversion table'!$J$6:$L$22,3))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MONTH(C5172:C20139)</f>
        <v>7</v>
      </c>
      <c r="O5172" s="8" t="n">
        <f aca="false">K5172*(1-L5172)</f>
        <v>119.2</v>
      </c>
    </row>
    <row r="5173" customFormat="false" ht="11.4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IF(G5173="Male",VLOOKUP(H5173,'Shoe size conversion table'!$B$6:$D$22,2),VLOOKUP(H5173,'Shoe size conversion table'!$J$6:$L$22,2))</f>
        <v>42-43</v>
      </c>
      <c r="J5173" s="12" t="n">
        <f aca="false">IF(G5173="Male",VLOOKUP(H5173,'Shoe size conversion table'!$B$6:$D$22,3),VLOOKUP(H5173,'Shoe size conversion table'!$J$6:$L$22,3))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MONTH(C5173:C20140)</f>
        <v>7</v>
      </c>
      <c r="O5173" s="8" t="n">
        <f aca="false">K5173*(1-L5173)</f>
        <v>64.5</v>
      </c>
    </row>
    <row r="5174" customFormat="false" ht="11.4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IF(G5174="Male",VLOOKUP(H5174,'Shoe size conversion table'!$B$6:$D$22,2),VLOOKUP(H5174,'Shoe size conversion table'!$J$6:$L$22,2))</f>
        <v>42</v>
      </c>
      <c r="J5174" s="12" t="n">
        <f aca="false">IF(G5174="Male",VLOOKUP(H5174,'Shoe size conversion table'!$B$6:$D$22,3),VLOOKUP(H5174,'Shoe size conversion table'!$J$6:$L$22,3))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MONTH(C5174:C20141)</f>
        <v>7</v>
      </c>
      <c r="O5174" s="8" t="n">
        <f aca="false">K5174*(1-L5174)</f>
        <v>152.1</v>
      </c>
    </row>
    <row r="5175" customFormat="false" ht="11.4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IF(G5175="Male",VLOOKUP(H5175,'Shoe size conversion table'!$B$6:$D$22,2),VLOOKUP(H5175,'Shoe size conversion table'!$J$6:$L$22,2))</f>
        <v>41</v>
      </c>
      <c r="J5175" s="12" t="n">
        <f aca="false">IF(G5175="Male",VLOOKUP(H5175,'Shoe size conversion table'!$B$6:$D$22,3),VLOOKUP(H5175,'Shoe size conversion table'!$J$6:$L$22,3))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MONTH(C5175:C20142)</f>
        <v>7</v>
      </c>
      <c r="O5175" s="8" t="n">
        <f aca="false">K5175*(1-L5175)</f>
        <v>90.3</v>
      </c>
    </row>
    <row r="5176" customFormat="false" ht="11.4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IF(G5176="Male",VLOOKUP(H5176,'Shoe size conversion table'!$B$6:$D$22,2),VLOOKUP(H5176,'Shoe size conversion table'!$J$6:$L$22,2))</f>
        <v>43</v>
      </c>
      <c r="J5176" s="12" t="n">
        <f aca="false">IF(G5176="Male",VLOOKUP(H5176,'Shoe size conversion table'!$B$6:$D$22,3),VLOOKUP(H5176,'Shoe size conversion table'!$J$6:$L$22,3))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MONTH(C5176:C20143)</f>
        <v>7</v>
      </c>
      <c r="O5176" s="8" t="n">
        <f aca="false">K5176*(1-L5176)</f>
        <v>149</v>
      </c>
    </row>
    <row r="5177" customFormat="false" ht="11.4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IF(G5177="Male",VLOOKUP(H5177,'Shoe size conversion table'!$B$6:$D$22,2),VLOOKUP(H5177,'Shoe size conversion table'!$J$6:$L$22,2))</f>
        <v>42</v>
      </c>
      <c r="J5177" s="12" t="n">
        <f aca="false">IF(G5177="Male",VLOOKUP(H5177,'Shoe size conversion table'!$B$6:$D$22,3),VLOOKUP(H5177,'Shoe size conversion table'!$J$6:$L$22,3))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MONTH(C5177:C20144)</f>
        <v>7</v>
      </c>
      <c r="O5177" s="8" t="n">
        <f aca="false">K5177*(1-L5177)</f>
        <v>159</v>
      </c>
    </row>
    <row r="5178" customFormat="false" ht="11.4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IF(G5178="Male",VLOOKUP(H5178,'Shoe size conversion table'!$B$6:$D$22,2),VLOOKUP(H5178,'Shoe size conversion table'!$J$6:$L$22,2))</f>
        <v>42</v>
      </c>
      <c r="J5178" s="12" t="n">
        <f aca="false">IF(G5178="Male",VLOOKUP(H5178,'Shoe size conversion table'!$B$6:$D$22,3),VLOOKUP(H5178,'Shoe size conversion table'!$J$6:$L$22,3))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MONTH(C5178:C20145)</f>
        <v>7</v>
      </c>
      <c r="O5178" s="8" t="n">
        <f aca="false">K5178*(1-L5178)</f>
        <v>139</v>
      </c>
    </row>
    <row r="5179" customFormat="false" ht="11.4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IF(G5179="Male",VLOOKUP(H5179,'Shoe size conversion table'!$B$6:$D$22,2),VLOOKUP(H5179,'Shoe size conversion table'!$J$6:$L$22,2))</f>
        <v>43</v>
      </c>
      <c r="J5179" s="12" t="n">
        <f aca="false">IF(G5179="Male",VLOOKUP(H5179,'Shoe size conversion table'!$B$6:$D$22,3),VLOOKUP(H5179,'Shoe size conversion table'!$J$6:$L$22,3))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MONTH(C5179:C20146)</f>
        <v>7</v>
      </c>
      <c r="O5179" s="8" t="n">
        <f aca="false">K5179*(1-L5179)</f>
        <v>199</v>
      </c>
    </row>
    <row r="5180" customFormat="false" ht="11.4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IF(G5180="Male",VLOOKUP(H5180,'Shoe size conversion table'!$B$6:$D$22,2),VLOOKUP(H5180,'Shoe size conversion table'!$J$6:$L$22,2))</f>
        <v>42</v>
      </c>
      <c r="J5180" s="12" t="n">
        <f aca="false">IF(G5180="Male",VLOOKUP(H5180,'Shoe size conversion table'!$B$6:$D$22,3),VLOOKUP(H5180,'Shoe size conversion table'!$J$6:$L$22,3))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MONTH(C5180:C20147)</f>
        <v>7</v>
      </c>
      <c r="O5180" s="8" t="n">
        <f aca="false">K5180*(1-L5180)</f>
        <v>139.3</v>
      </c>
    </row>
    <row r="5181" customFormat="false" ht="11.4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IF(G5181="Male",VLOOKUP(H5181,'Shoe size conversion table'!$B$6:$D$22,2),VLOOKUP(H5181,'Shoe size conversion table'!$J$6:$L$22,2))</f>
        <v>42</v>
      </c>
      <c r="J5181" s="12" t="n">
        <f aca="false">IF(G5181="Male",VLOOKUP(H5181,'Shoe size conversion table'!$B$6:$D$22,3),VLOOKUP(H5181,'Shoe size conversion table'!$J$6:$L$22,3))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MONTH(C5181:C20148)</f>
        <v>7</v>
      </c>
      <c r="O5181" s="8" t="n">
        <f aca="false">K5181*(1-L5181)</f>
        <v>97.3</v>
      </c>
    </row>
    <row r="5182" customFormat="false" ht="11.4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IF(G5182="Male",VLOOKUP(H5182,'Shoe size conversion table'!$B$6:$D$22,2),VLOOKUP(H5182,'Shoe size conversion table'!$J$6:$L$22,2))</f>
        <v>38-39</v>
      </c>
      <c r="J5182" s="12" t="n">
        <f aca="false">IF(G5182="Male",VLOOKUP(H5182,'Shoe size conversion table'!$B$6:$D$22,3),VLOOKUP(H5182,'Shoe size conversion table'!$J$6:$L$22,3))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MONTH(C5182:C20149)</f>
        <v>7</v>
      </c>
      <c r="O5182" s="8" t="n">
        <f aca="false">K5182*(1-L5182)</f>
        <v>199</v>
      </c>
    </row>
    <row r="5183" customFormat="false" ht="11.4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IF(G5183="Male",VLOOKUP(H5183,'Shoe size conversion table'!$B$6:$D$22,2),VLOOKUP(H5183,'Shoe size conversion table'!$J$6:$L$22,2))</f>
        <v>44</v>
      </c>
      <c r="J5183" s="12" t="n">
        <f aca="false">IF(G5183="Male",VLOOKUP(H5183,'Shoe size conversion table'!$B$6:$D$22,3),VLOOKUP(H5183,'Shoe size conversion table'!$J$6:$L$22,3))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MONTH(C5183:C20150)</f>
        <v>7</v>
      </c>
      <c r="O5183" s="8" t="n">
        <f aca="false">K5183*(1-L5183)</f>
        <v>143.2</v>
      </c>
    </row>
    <row r="5184" customFormat="false" ht="11.4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IF(G5184="Male",VLOOKUP(H5184,'Shoe size conversion table'!$B$6:$D$22,2),VLOOKUP(H5184,'Shoe size conversion table'!$J$6:$L$22,2))</f>
        <v>42</v>
      </c>
      <c r="J5184" s="12" t="n">
        <f aca="false">IF(G5184="Male",VLOOKUP(H5184,'Shoe size conversion table'!$B$6:$D$22,3),VLOOKUP(H5184,'Shoe size conversion table'!$J$6:$L$22,3))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MONTH(C5184:C20151)</f>
        <v>7</v>
      </c>
      <c r="O5184" s="8" t="n">
        <f aca="false">K5184*(1-L5184)</f>
        <v>129</v>
      </c>
    </row>
    <row r="5185" customFormat="false" ht="11.4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IF(G5185="Male",VLOOKUP(H5185,'Shoe size conversion table'!$B$6:$D$22,2),VLOOKUP(H5185,'Shoe size conversion table'!$J$6:$L$22,2))</f>
        <v>35</v>
      </c>
      <c r="J5185" s="12" t="n">
        <f aca="false">IF(G5185="Male",VLOOKUP(H5185,'Shoe size conversion table'!$B$6:$D$22,3),VLOOKUP(H5185,'Shoe size conversion table'!$J$6:$L$22,3))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MONTH(C5185:C20152)</f>
        <v>7</v>
      </c>
      <c r="O5185" s="8" t="n">
        <f aca="false">K5185*(1-L5185)</f>
        <v>111.2</v>
      </c>
    </row>
    <row r="5186" customFormat="false" ht="11.4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IF(G5186="Male",VLOOKUP(H5186,'Shoe size conversion table'!$B$6:$D$22,2),VLOOKUP(H5186,'Shoe size conversion table'!$J$6:$L$22,2))</f>
        <v>42-43</v>
      </c>
      <c r="J5186" s="12" t="n">
        <f aca="false">IF(G5186="Male",VLOOKUP(H5186,'Shoe size conversion table'!$B$6:$D$22,3),VLOOKUP(H5186,'Shoe size conversion table'!$J$6:$L$22,3))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MONTH(C5186:C20153)</f>
        <v>7</v>
      </c>
      <c r="O5186" s="8" t="n">
        <f aca="false">K5186*(1-L5186)</f>
        <v>139</v>
      </c>
    </row>
    <row r="5187" customFormat="false" ht="11.4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IF(G5187="Male",VLOOKUP(H5187,'Shoe size conversion table'!$B$6:$D$22,2),VLOOKUP(H5187,'Shoe size conversion table'!$J$6:$L$22,2))</f>
        <v>38</v>
      </c>
      <c r="J5187" s="12" t="n">
        <f aca="false">IF(G5187="Male",VLOOKUP(H5187,'Shoe size conversion table'!$B$6:$D$22,3),VLOOKUP(H5187,'Shoe size conversion table'!$J$6:$L$22,3))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MONTH(C5187:C20154)</f>
        <v>7</v>
      </c>
      <c r="O5187" s="8" t="n">
        <f aca="false">K5187*(1-L5187)</f>
        <v>119.2</v>
      </c>
    </row>
    <row r="5188" customFormat="false" ht="11.4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IF(G5188="Male",VLOOKUP(H5188,'Shoe size conversion table'!$B$6:$D$22,2),VLOOKUP(H5188,'Shoe size conversion table'!$J$6:$L$22,2))</f>
        <v>41-42</v>
      </c>
      <c r="J5188" s="12" t="n">
        <f aca="false">IF(G5188="Male",VLOOKUP(H5188,'Shoe size conversion table'!$B$6:$D$22,3),VLOOKUP(H5188,'Shoe size conversion table'!$J$6:$L$22,3))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MONTH(C5188:C20155)</f>
        <v>7</v>
      </c>
      <c r="O5188" s="8" t="n">
        <f aca="false">K5188*(1-L5188)</f>
        <v>118.3</v>
      </c>
    </row>
    <row r="5189" customFormat="false" ht="11.4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IF(G5189="Male",VLOOKUP(H5189,'Shoe size conversion table'!$B$6:$D$22,2),VLOOKUP(H5189,'Shoe size conversion table'!$J$6:$L$22,2))</f>
        <v>42</v>
      </c>
      <c r="J5189" s="12" t="n">
        <f aca="false">IF(G5189="Male",VLOOKUP(H5189,'Shoe size conversion table'!$B$6:$D$22,3),VLOOKUP(H5189,'Shoe size conversion table'!$J$6:$L$22,3))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MONTH(C5189:C20156)</f>
        <v>7</v>
      </c>
      <c r="O5189" s="8" t="n">
        <f aca="false">K5189*(1-L5189)</f>
        <v>94.5</v>
      </c>
    </row>
    <row r="5190" customFormat="false" ht="11.4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IF(G5190="Male",VLOOKUP(H5190,'Shoe size conversion table'!$B$6:$D$22,2),VLOOKUP(H5190,'Shoe size conversion table'!$J$6:$L$22,2))</f>
        <v>43-44</v>
      </c>
      <c r="J5190" s="12" t="n">
        <f aca="false">IF(G5190="Male",VLOOKUP(H5190,'Shoe size conversion table'!$B$6:$D$22,3),VLOOKUP(H5190,'Shoe size conversion table'!$J$6:$L$22,3))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MONTH(C5190:C20157)</f>
        <v>7</v>
      </c>
      <c r="O5190" s="8" t="n">
        <f aca="false">K5190*(1-L5190)</f>
        <v>169</v>
      </c>
    </row>
    <row r="5191" customFormat="false" ht="11.4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IF(G5191="Male",VLOOKUP(H5191,'Shoe size conversion table'!$B$6:$D$22,2),VLOOKUP(H5191,'Shoe size conversion table'!$J$6:$L$22,2))</f>
        <v>39</v>
      </c>
      <c r="J5191" s="12" t="n">
        <f aca="false">IF(G5191="Male",VLOOKUP(H5191,'Shoe size conversion table'!$B$6:$D$22,3),VLOOKUP(H5191,'Shoe size conversion table'!$J$6:$L$22,3))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MONTH(C5191:C20158)</f>
        <v>7</v>
      </c>
      <c r="O5191" s="8" t="n">
        <f aca="false">K5191*(1-L5191)</f>
        <v>189</v>
      </c>
    </row>
    <row r="5192" customFormat="false" ht="11.4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IF(G5192="Male",VLOOKUP(H5192,'Shoe size conversion table'!$B$6:$D$22,2),VLOOKUP(H5192,'Shoe size conversion table'!$J$6:$L$22,2))</f>
        <v>43</v>
      </c>
      <c r="J5192" s="12" t="n">
        <f aca="false">IF(G5192="Male",VLOOKUP(H5192,'Shoe size conversion table'!$B$6:$D$22,3),VLOOKUP(H5192,'Shoe size conversion table'!$J$6:$L$22,3))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MONTH(C5192:C20159)</f>
        <v>7</v>
      </c>
      <c r="O5192" s="8" t="n">
        <f aca="false">K5192*(1-L5192)</f>
        <v>149</v>
      </c>
    </row>
    <row r="5193" customFormat="false" ht="11.4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IF(G5193="Male",VLOOKUP(H5193,'Shoe size conversion table'!$B$6:$D$22,2),VLOOKUP(H5193,'Shoe size conversion table'!$J$6:$L$22,2))</f>
        <v>39-40</v>
      </c>
      <c r="J5193" s="12" t="n">
        <f aca="false">IF(G5193="Male",VLOOKUP(H5193,'Shoe size conversion table'!$B$6:$D$22,3),VLOOKUP(H5193,'Shoe size conversion table'!$J$6:$L$22,3))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MONTH(C5193:C20160)</f>
        <v>7</v>
      </c>
      <c r="O5193" s="8" t="n">
        <f aca="false">K5193*(1-L5193)</f>
        <v>199</v>
      </c>
    </row>
    <row r="5194" customFormat="false" ht="11.4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IF(G5194="Male",VLOOKUP(H5194,'Shoe size conversion table'!$B$6:$D$22,2),VLOOKUP(H5194,'Shoe size conversion table'!$J$6:$L$22,2))</f>
        <v>43-44</v>
      </c>
      <c r="J5194" s="12" t="n">
        <f aca="false">IF(G5194="Male",VLOOKUP(H5194,'Shoe size conversion table'!$B$6:$D$22,3),VLOOKUP(H5194,'Shoe size conversion table'!$J$6:$L$22,3))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MONTH(C5194:C20161)</f>
        <v>7</v>
      </c>
      <c r="O5194" s="8" t="n">
        <f aca="false">K5194*(1-L5194)</f>
        <v>149</v>
      </c>
    </row>
    <row r="5195" customFormat="false" ht="11.4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IF(G5195="Male",VLOOKUP(H5195,'Shoe size conversion table'!$B$6:$D$22,2),VLOOKUP(H5195,'Shoe size conversion table'!$J$6:$L$22,2))</f>
        <v>42-43</v>
      </c>
      <c r="J5195" s="12" t="n">
        <f aca="false">IF(G5195="Male",VLOOKUP(H5195,'Shoe size conversion table'!$B$6:$D$22,3),VLOOKUP(H5195,'Shoe size conversion table'!$J$6:$L$22,3))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MONTH(C5195:C20162)</f>
        <v>7</v>
      </c>
      <c r="O5195" s="8" t="n">
        <f aca="false">K5195*(1-L5195)</f>
        <v>119.2</v>
      </c>
    </row>
    <row r="5196" customFormat="false" ht="11.4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IF(G5196="Male",VLOOKUP(H5196,'Shoe size conversion table'!$B$6:$D$22,2),VLOOKUP(H5196,'Shoe size conversion table'!$J$6:$L$22,2))</f>
        <v>40</v>
      </c>
      <c r="J5196" s="12" t="n">
        <f aca="false">IF(G5196="Male",VLOOKUP(H5196,'Shoe size conversion table'!$B$6:$D$22,3),VLOOKUP(H5196,'Shoe size conversion table'!$J$6:$L$22,3))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MONTH(C5196:C20163)</f>
        <v>7</v>
      </c>
      <c r="O5196" s="8" t="n">
        <f aca="false">K5196*(1-L5196)</f>
        <v>179</v>
      </c>
    </row>
    <row r="5197" customFormat="false" ht="11.4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IF(G5197="Male",VLOOKUP(H5197,'Shoe size conversion table'!$B$6:$D$22,2),VLOOKUP(H5197,'Shoe size conversion table'!$J$6:$L$22,2))</f>
        <v>43</v>
      </c>
      <c r="J5197" s="12" t="n">
        <f aca="false">IF(G5197="Male",VLOOKUP(H5197,'Shoe size conversion table'!$B$6:$D$22,3),VLOOKUP(H5197,'Shoe size conversion table'!$J$6:$L$22,3))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MONTH(C5197:C20164)</f>
        <v>7</v>
      </c>
      <c r="O5197" s="8" t="n">
        <f aca="false">K5197*(1-L5197)</f>
        <v>129</v>
      </c>
    </row>
    <row r="5198" customFormat="false" ht="11.4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IF(G5198="Male",VLOOKUP(H5198,'Shoe size conversion table'!$B$6:$D$22,2),VLOOKUP(H5198,'Shoe size conversion table'!$J$6:$L$22,2))</f>
        <v>44</v>
      </c>
      <c r="J5198" s="12" t="n">
        <f aca="false">IF(G5198="Male",VLOOKUP(H5198,'Shoe size conversion table'!$B$6:$D$22,3),VLOOKUP(H5198,'Shoe size conversion table'!$J$6:$L$22,3))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MONTH(C5198:C20165)</f>
        <v>7</v>
      </c>
      <c r="O5198" s="8" t="n">
        <f aca="false">K5198*(1-L5198)</f>
        <v>161.1</v>
      </c>
    </row>
    <row r="5199" customFormat="false" ht="11.4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IF(G5199="Male",VLOOKUP(H5199,'Shoe size conversion table'!$B$6:$D$22,2),VLOOKUP(H5199,'Shoe size conversion table'!$J$6:$L$22,2))</f>
        <v>42-43</v>
      </c>
      <c r="J5199" s="12" t="n">
        <f aca="false">IF(G5199="Male",VLOOKUP(H5199,'Shoe size conversion table'!$B$6:$D$22,3),VLOOKUP(H5199,'Shoe size conversion table'!$J$6:$L$22,3))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MONTH(C5199:C20166)</f>
        <v>7</v>
      </c>
      <c r="O5199" s="8" t="n">
        <f aca="false">K5199*(1-L5199)</f>
        <v>139</v>
      </c>
    </row>
    <row r="5200" customFormat="false" ht="11.4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IF(G5200="Male",VLOOKUP(H5200,'Shoe size conversion table'!$B$6:$D$22,2),VLOOKUP(H5200,'Shoe size conversion table'!$J$6:$L$22,2))</f>
        <v>38</v>
      </c>
      <c r="J5200" s="12" t="n">
        <f aca="false">IF(G5200="Male",VLOOKUP(H5200,'Shoe size conversion table'!$B$6:$D$22,3),VLOOKUP(H5200,'Shoe size conversion table'!$J$6:$L$22,3))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MONTH(C5200:C20167)</f>
        <v>7</v>
      </c>
      <c r="O5200" s="8" t="n">
        <f aca="false">K5200*(1-L5200)</f>
        <v>74.5</v>
      </c>
    </row>
    <row r="5201" customFormat="false" ht="11.4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IF(G5201="Male",VLOOKUP(H5201,'Shoe size conversion table'!$B$6:$D$22,2),VLOOKUP(H5201,'Shoe size conversion table'!$J$6:$L$22,2))</f>
        <v>41</v>
      </c>
      <c r="J5201" s="12" t="n">
        <f aca="false">IF(G5201="Male",VLOOKUP(H5201,'Shoe size conversion table'!$B$6:$D$22,3),VLOOKUP(H5201,'Shoe size conversion table'!$J$6:$L$22,3))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MONTH(C5201:C20168)</f>
        <v>7</v>
      </c>
      <c r="O5201" s="8" t="n">
        <f aca="false">K5201*(1-L5201)</f>
        <v>139</v>
      </c>
    </row>
    <row r="5202" customFormat="false" ht="11.4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IF(G5202="Male",VLOOKUP(H5202,'Shoe size conversion table'!$B$6:$D$22,2),VLOOKUP(H5202,'Shoe size conversion table'!$J$6:$L$22,2))</f>
        <v>39</v>
      </c>
      <c r="J5202" s="12" t="n">
        <f aca="false">IF(G5202="Male",VLOOKUP(H5202,'Shoe size conversion table'!$B$6:$D$22,3),VLOOKUP(H5202,'Shoe size conversion table'!$J$6:$L$22,3))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MONTH(C5202:C20169)</f>
        <v>7</v>
      </c>
      <c r="O5202" s="8" t="n">
        <f aca="false">K5202*(1-L5202)</f>
        <v>143.1</v>
      </c>
    </row>
    <row r="5203" customFormat="false" ht="11.4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IF(G5203="Male",VLOOKUP(H5203,'Shoe size conversion table'!$B$6:$D$22,2),VLOOKUP(H5203,'Shoe size conversion table'!$J$6:$L$22,2))</f>
        <v>42</v>
      </c>
      <c r="J5203" s="12" t="n">
        <f aca="false">IF(G5203="Male",VLOOKUP(H5203,'Shoe size conversion table'!$B$6:$D$22,3),VLOOKUP(H5203,'Shoe size conversion table'!$J$6:$L$22,3))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MONTH(C5203:C20170)</f>
        <v>7</v>
      </c>
      <c r="O5203" s="8" t="n">
        <f aca="false">K5203*(1-L5203)</f>
        <v>189</v>
      </c>
    </row>
    <row r="5204" customFormat="false" ht="11.4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IF(G5204="Male",VLOOKUP(H5204,'Shoe size conversion table'!$B$6:$D$22,2),VLOOKUP(H5204,'Shoe size conversion table'!$J$6:$L$22,2))</f>
        <v>42</v>
      </c>
      <c r="J5204" s="12" t="n">
        <f aca="false">IF(G5204="Male",VLOOKUP(H5204,'Shoe size conversion table'!$B$6:$D$22,3),VLOOKUP(H5204,'Shoe size conversion table'!$J$6:$L$22,3))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MONTH(C5204:C20171)</f>
        <v>7</v>
      </c>
      <c r="O5204" s="8" t="n">
        <f aca="false">K5204*(1-L5204)</f>
        <v>118.3</v>
      </c>
    </row>
    <row r="5205" customFormat="false" ht="11.4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IF(G5205="Male",VLOOKUP(H5205,'Shoe size conversion table'!$B$6:$D$22,2),VLOOKUP(H5205,'Shoe size conversion table'!$J$6:$L$22,2))</f>
        <v>38-39</v>
      </c>
      <c r="J5205" s="12" t="n">
        <f aca="false">IF(G5205="Male",VLOOKUP(H5205,'Shoe size conversion table'!$B$6:$D$22,3),VLOOKUP(H5205,'Shoe size conversion table'!$J$6:$L$22,3))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MONTH(C5205:C20172)</f>
        <v>7</v>
      </c>
      <c r="O5205" s="8" t="n">
        <f aca="false">K5205*(1-L5205)</f>
        <v>94.5</v>
      </c>
    </row>
    <row r="5206" customFormat="false" ht="11.4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IF(G5206="Male",VLOOKUP(H5206,'Shoe size conversion table'!$B$6:$D$22,2),VLOOKUP(H5206,'Shoe size conversion table'!$J$6:$L$22,2))</f>
        <v>38-39</v>
      </c>
      <c r="J5206" s="12" t="n">
        <f aca="false">IF(G5206="Male",VLOOKUP(H5206,'Shoe size conversion table'!$B$6:$D$22,3),VLOOKUP(H5206,'Shoe size conversion table'!$J$6:$L$22,3))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MONTH(C5206:C20173)</f>
        <v>7</v>
      </c>
      <c r="O5206" s="8" t="n">
        <f aca="false">K5206*(1-L5206)</f>
        <v>159</v>
      </c>
    </row>
    <row r="5207" customFormat="false" ht="11.4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IF(G5207="Male",VLOOKUP(H5207,'Shoe size conversion table'!$B$6:$D$22,2),VLOOKUP(H5207,'Shoe size conversion table'!$J$6:$L$22,2))</f>
        <v>39</v>
      </c>
      <c r="J5207" s="12" t="n">
        <f aca="false">IF(G5207="Male",VLOOKUP(H5207,'Shoe size conversion table'!$B$6:$D$22,3),VLOOKUP(H5207,'Shoe size conversion table'!$J$6:$L$22,3))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MONTH(C5207:C20174)</f>
        <v>7</v>
      </c>
      <c r="O5207" s="8" t="n">
        <f aca="false">K5207*(1-L5207)</f>
        <v>90.3</v>
      </c>
    </row>
    <row r="5208" customFormat="false" ht="11.4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IF(G5208="Male",VLOOKUP(H5208,'Shoe size conversion table'!$B$6:$D$22,2),VLOOKUP(H5208,'Shoe size conversion table'!$J$6:$L$22,2))</f>
        <v>39</v>
      </c>
      <c r="J5208" s="12" t="n">
        <f aca="false">IF(G5208="Male",VLOOKUP(H5208,'Shoe size conversion table'!$B$6:$D$22,3),VLOOKUP(H5208,'Shoe size conversion table'!$J$6:$L$22,3))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MONTH(C5208:C20175)</f>
        <v>7</v>
      </c>
      <c r="O5208" s="8" t="n">
        <f aca="false">K5208*(1-L5208)</f>
        <v>111.2</v>
      </c>
    </row>
    <row r="5209" customFormat="false" ht="11.4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IF(G5209="Male",VLOOKUP(H5209,'Shoe size conversion table'!$B$6:$D$22,2),VLOOKUP(H5209,'Shoe size conversion table'!$J$6:$L$22,2))</f>
        <v>42-43</v>
      </c>
      <c r="J5209" s="12" t="n">
        <f aca="false">IF(G5209="Male",VLOOKUP(H5209,'Shoe size conversion table'!$B$6:$D$22,3),VLOOKUP(H5209,'Shoe size conversion table'!$J$6:$L$22,3))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MONTH(C5209:C20176)</f>
        <v>7</v>
      </c>
      <c r="O5209" s="8" t="n">
        <f aca="false">K5209*(1-L5209)</f>
        <v>143.1</v>
      </c>
    </row>
    <row r="5210" customFormat="false" ht="11.4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IF(G5210="Male",VLOOKUP(H5210,'Shoe size conversion table'!$B$6:$D$22,2),VLOOKUP(H5210,'Shoe size conversion table'!$J$6:$L$22,2))</f>
        <v>40-41</v>
      </c>
      <c r="J5210" s="12" t="n">
        <f aca="false">IF(G5210="Male",VLOOKUP(H5210,'Shoe size conversion table'!$B$6:$D$22,3),VLOOKUP(H5210,'Shoe size conversion table'!$J$6:$L$22,3))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MONTH(C5210:C20177)</f>
        <v>7</v>
      </c>
      <c r="O5210" s="8" t="n">
        <f aca="false">K5210*(1-L5210)</f>
        <v>199</v>
      </c>
    </row>
    <row r="5211" customFormat="false" ht="11.4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IF(G5211="Male",VLOOKUP(H5211,'Shoe size conversion table'!$B$6:$D$22,2),VLOOKUP(H5211,'Shoe size conversion table'!$J$6:$L$22,2))</f>
        <v>43-44</v>
      </c>
      <c r="J5211" s="12" t="n">
        <f aca="false">IF(G5211="Male",VLOOKUP(H5211,'Shoe size conversion table'!$B$6:$D$22,3),VLOOKUP(H5211,'Shoe size conversion table'!$J$6:$L$22,3))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MONTH(C5211:C20178)</f>
        <v>7</v>
      </c>
      <c r="O5211" s="8" t="n">
        <f aca="false">K5211*(1-L5211)</f>
        <v>119.2</v>
      </c>
    </row>
    <row r="5212" customFormat="false" ht="11.4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IF(G5212="Male",VLOOKUP(H5212,'Shoe size conversion table'!$B$6:$D$22,2),VLOOKUP(H5212,'Shoe size conversion table'!$J$6:$L$22,2))</f>
        <v>39-40</v>
      </c>
      <c r="J5212" s="12" t="n">
        <f aca="false">IF(G5212="Male",VLOOKUP(H5212,'Shoe size conversion table'!$B$6:$D$22,3),VLOOKUP(H5212,'Shoe size conversion table'!$J$6:$L$22,3))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MONTH(C5212:C20179)</f>
        <v>7</v>
      </c>
      <c r="O5212" s="8" t="n">
        <f aca="false">K5212*(1-L5212)</f>
        <v>159</v>
      </c>
    </row>
    <row r="5213" customFormat="false" ht="11.4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IF(G5213="Male",VLOOKUP(H5213,'Shoe size conversion table'!$B$6:$D$22,2),VLOOKUP(H5213,'Shoe size conversion table'!$J$6:$L$22,2))</f>
        <v>43-44</v>
      </c>
      <c r="J5213" s="12" t="n">
        <f aca="false">IF(G5213="Male",VLOOKUP(H5213,'Shoe size conversion table'!$B$6:$D$22,3),VLOOKUP(H5213,'Shoe size conversion table'!$J$6:$L$22,3))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MONTH(C5213:C20180)</f>
        <v>7</v>
      </c>
      <c r="O5213" s="8" t="n">
        <f aca="false">K5213*(1-L5213)</f>
        <v>116.1</v>
      </c>
    </row>
    <row r="5214" customFormat="false" ht="11.4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IF(G5214="Male",VLOOKUP(H5214,'Shoe size conversion table'!$B$6:$D$22,2),VLOOKUP(H5214,'Shoe size conversion table'!$J$6:$L$22,2))</f>
        <v>42-43</v>
      </c>
      <c r="J5214" s="12" t="n">
        <f aca="false">IF(G5214="Male",VLOOKUP(H5214,'Shoe size conversion table'!$B$6:$D$22,3),VLOOKUP(H5214,'Shoe size conversion table'!$J$6:$L$22,3))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MONTH(C5214:C20181)</f>
        <v>7</v>
      </c>
      <c r="O5214" s="8" t="n">
        <f aca="false">K5214*(1-L5214)</f>
        <v>179</v>
      </c>
    </row>
    <row r="5215" customFormat="false" ht="11.4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IF(G5215="Male",VLOOKUP(H5215,'Shoe size conversion table'!$B$6:$D$22,2),VLOOKUP(H5215,'Shoe size conversion table'!$J$6:$L$22,2))</f>
        <v>42-43</v>
      </c>
      <c r="J5215" s="12" t="n">
        <f aca="false">IF(G5215="Male",VLOOKUP(H5215,'Shoe size conversion table'!$B$6:$D$22,3),VLOOKUP(H5215,'Shoe size conversion table'!$J$6:$L$22,3))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MONTH(C5215:C20182)</f>
        <v>7</v>
      </c>
      <c r="O5215" s="8" t="n">
        <f aca="false">K5215*(1-L5215)</f>
        <v>159</v>
      </c>
    </row>
    <row r="5216" customFormat="false" ht="11.4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IF(G5216="Male",VLOOKUP(H5216,'Shoe size conversion table'!$B$6:$D$22,2),VLOOKUP(H5216,'Shoe size conversion table'!$J$6:$L$22,2))</f>
        <v>44</v>
      </c>
      <c r="J5216" s="12" t="n">
        <f aca="false">IF(G5216="Male",VLOOKUP(H5216,'Shoe size conversion table'!$B$6:$D$22,3),VLOOKUP(H5216,'Shoe size conversion table'!$J$6:$L$22,3))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MONTH(C5216:C20183)</f>
        <v>7</v>
      </c>
      <c r="O5216" s="8" t="n">
        <f aca="false">K5216*(1-L5216)</f>
        <v>97.3</v>
      </c>
    </row>
    <row r="5217" customFormat="false" ht="11.4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IF(G5217="Male",VLOOKUP(H5217,'Shoe size conversion table'!$B$6:$D$22,2),VLOOKUP(H5217,'Shoe size conversion table'!$J$6:$L$22,2))</f>
        <v>42</v>
      </c>
      <c r="J5217" s="12" t="n">
        <f aca="false">IF(G5217="Male",VLOOKUP(H5217,'Shoe size conversion table'!$B$6:$D$22,3),VLOOKUP(H5217,'Shoe size conversion table'!$J$6:$L$22,3))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MONTH(C5217:C20184)</f>
        <v>7</v>
      </c>
      <c r="O5217" s="8" t="n">
        <f aca="false">K5217*(1-L5217)</f>
        <v>199</v>
      </c>
    </row>
    <row r="5218" customFormat="false" ht="11.4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IF(G5218="Male",VLOOKUP(H5218,'Shoe size conversion table'!$B$6:$D$22,2),VLOOKUP(H5218,'Shoe size conversion table'!$J$6:$L$22,2))</f>
        <v>41</v>
      </c>
      <c r="J5218" s="12" t="n">
        <f aca="false">IF(G5218="Male",VLOOKUP(H5218,'Shoe size conversion table'!$B$6:$D$22,3),VLOOKUP(H5218,'Shoe size conversion table'!$J$6:$L$22,3))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MONTH(C5218:C20185)</f>
        <v>7</v>
      </c>
      <c r="O5218" s="8" t="n">
        <f aca="false">K5218*(1-L5218)</f>
        <v>169</v>
      </c>
    </row>
    <row r="5219" customFormat="false" ht="11.4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IF(G5219="Male",VLOOKUP(H5219,'Shoe size conversion table'!$B$6:$D$22,2),VLOOKUP(H5219,'Shoe size conversion table'!$J$6:$L$22,2))</f>
        <v>42</v>
      </c>
      <c r="J5219" s="12" t="n">
        <f aca="false">IF(G5219="Male",VLOOKUP(H5219,'Shoe size conversion table'!$B$6:$D$22,3),VLOOKUP(H5219,'Shoe size conversion table'!$J$6:$L$22,3))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MONTH(C5219:C20186)</f>
        <v>7</v>
      </c>
      <c r="O5219" s="8" t="n">
        <f aca="false">K5219*(1-L5219)</f>
        <v>129</v>
      </c>
    </row>
    <row r="5220" customFormat="false" ht="11.4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IF(G5220="Male",VLOOKUP(H5220,'Shoe size conversion table'!$B$6:$D$22,2),VLOOKUP(H5220,'Shoe size conversion table'!$J$6:$L$22,2))</f>
        <v>42</v>
      </c>
      <c r="J5220" s="12" t="n">
        <f aca="false">IF(G5220="Male",VLOOKUP(H5220,'Shoe size conversion table'!$B$6:$D$22,3),VLOOKUP(H5220,'Shoe size conversion table'!$J$6:$L$22,3))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MONTH(C5220:C20187)</f>
        <v>7</v>
      </c>
      <c r="O5220" s="8" t="n">
        <f aca="false">K5220*(1-L5220)</f>
        <v>199</v>
      </c>
    </row>
    <row r="5221" customFormat="false" ht="11.4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IF(G5221="Male",VLOOKUP(H5221,'Shoe size conversion table'!$B$6:$D$22,2),VLOOKUP(H5221,'Shoe size conversion table'!$J$6:$L$22,2))</f>
        <v>39</v>
      </c>
      <c r="J5221" s="12" t="n">
        <f aca="false">IF(G5221="Male",VLOOKUP(H5221,'Shoe size conversion table'!$B$6:$D$22,3),VLOOKUP(H5221,'Shoe size conversion table'!$J$6:$L$22,3))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MONTH(C5221:C20188)</f>
        <v>7</v>
      </c>
      <c r="O5221" s="8" t="n">
        <f aca="false">K5221*(1-L5221)</f>
        <v>84.5</v>
      </c>
    </row>
    <row r="5222" customFormat="false" ht="11.4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IF(G5222="Male",VLOOKUP(H5222,'Shoe size conversion table'!$B$6:$D$22,2),VLOOKUP(H5222,'Shoe size conversion table'!$J$6:$L$22,2))</f>
        <v>37</v>
      </c>
      <c r="J5222" s="12" t="n">
        <f aca="false">IF(G5222="Male",VLOOKUP(H5222,'Shoe size conversion table'!$B$6:$D$22,3),VLOOKUP(H5222,'Shoe size conversion table'!$J$6:$L$22,3))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MONTH(C5222:C20189)</f>
        <v>7</v>
      </c>
      <c r="O5222" s="8" t="n">
        <f aca="false">K5222*(1-L5222)</f>
        <v>169</v>
      </c>
    </row>
    <row r="5223" customFormat="false" ht="11.4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IF(G5223="Male",VLOOKUP(H5223,'Shoe size conversion table'!$B$6:$D$22,2),VLOOKUP(H5223,'Shoe size conversion table'!$J$6:$L$22,2))</f>
        <v>38-39</v>
      </c>
      <c r="J5223" s="12" t="n">
        <f aca="false">IF(G5223="Male",VLOOKUP(H5223,'Shoe size conversion table'!$B$6:$D$22,3),VLOOKUP(H5223,'Shoe size conversion table'!$J$6:$L$22,3))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MONTH(C5223:C20190)</f>
        <v>7</v>
      </c>
      <c r="O5223" s="8" t="n">
        <f aca="false">K5223*(1-L5223)</f>
        <v>179</v>
      </c>
    </row>
    <row r="5224" customFormat="false" ht="11.4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IF(G5224="Male",VLOOKUP(H5224,'Shoe size conversion table'!$B$6:$D$22,2),VLOOKUP(H5224,'Shoe size conversion table'!$J$6:$L$22,2))</f>
        <v>40</v>
      </c>
      <c r="J5224" s="12" t="n">
        <f aca="false">IF(G5224="Male",VLOOKUP(H5224,'Shoe size conversion table'!$B$6:$D$22,3),VLOOKUP(H5224,'Shoe size conversion table'!$J$6:$L$22,3))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MONTH(C5224:C20191)</f>
        <v>7</v>
      </c>
      <c r="O5224" s="8" t="n">
        <f aca="false">K5224*(1-L5224)</f>
        <v>125.3</v>
      </c>
    </row>
    <row r="5225" customFormat="false" ht="11.4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IF(G5225="Male",VLOOKUP(H5225,'Shoe size conversion table'!$B$6:$D$22,2),VLOOKUP(H5225,'Shoe size conversion table'!$J$6:$L$22,2))</f>
        <v>42</v>
      </c>
      <c r="J5225" s="12" t="n">
        <f aca="false">IF(G5225="Male",VLOOKUP(H5225,'Shoe size conversion table'!$B$6:$D$22,3),VLOOKUP(H5225,'Shoe size conversion table'!$J$6:$L$22,3))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MONTH(C5225:C20192)</f>
        <v>7</v>
      </c>
      <c r="O5225" s="8" t="n">
        <f aca="false">K5225*(1-L5225)</f>
        <v>179</v>
      </c>
    </row>
    <row r="5226" customFormat="false" ht="11.4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IF(G5226="Male",VLOOKUP(H5226,'Shoe size conversion table'!$B$6:$D$22,2),VLOOKUP(H5226,'Shoe size conversion table'!$J$6:$L$22,2))</f>
        <v>43-44</v>
      </c>
      <c r="J5226" s="12" t="n">
        <f aca="false">IF(G5226="Male",VLOOKUP(H5226,'Shoe size conversion table'!$B$6:$D$22,3),VLOOKUP(H5226,'Shoe size conversion table'!$J$6:$L$22,3))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MONTH(C5226:C20193)</f>
        <v>7</v>
      </c>
      <c r="O5226" s="8" t="n">
        <f aca="false">K5226*(1-L5226)</f>
        <v>189</v>
      </c>
    </row>
    <row r="5227" customFormat="false" ht="11.4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IF(G5227="Male",VLOOKUP(H5227,'Shoe size conversion table'!$B$6:$D$22,2),VLOOKUP(H5227,'Shoe size conversion table'!$J$6:$L$22,2))</f>
        <v>39</v>
      </c>
      <c r="J5227" s="12" t="n">
        <f aca="false">IF(G5227="Male",VLOOKUP(H5227,'Shoe size conversion table'!$B$6:$D$22,3),VLOOKUP(H5227,'Shoe size conversion table'!$J$6:$L$22,3))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MONTH(C5227:C20194)</f>
        <v>7</v>
      </c>
      <c r="O5227" s="8" t="n">
        <f aca="false">K5227*(1-L5227)</f>
        <v>134.1</v>
      </c>
    </row>
    <row r="5228" customFormat="false" ht="11.4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IF(G5228="Male",VLOOKUP(H5228,'Shoe size conversion table'!$B$6:$D$22,2),VLOOKUP(H5228,'Shoe size conversion table'!$J$6:$L$22,2))</f>
        <v>40-41</v>
      </c>
      <c r="J5228" s="12" t="n">
        <f aca="false">IF(G5228="Male",VLOOKUP(H5228,'Shoe size conversion table'!$B$6:$D$22,3),VLOOKUP(H5228,'Shoe size conversion table'!$J$6:$L$22,3))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MONTH(C5228:C20195)</f>
        <v>7</v>
      </c>
      <c r="O5228" s="8" t="n">
        <f aca="false">K5228*(1-L5228)</f>
        <v>97.3</v>
      </c>
    </row>
    <row r="5229" customFormat="false" ht="11.4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IF(G5229="Male",VLOOKUP(H5229,'Shoe size conversion table'!$B$6:$D$22,2),VLOOKUP(H5229,'Shoe size conversion table'!$J$6:$L$22,2))</f>
        <v>42</v>
      </c>
      <c r="J5229" s="12" t="n">
        <f aca="false">IF(G5229="Male",VLOOKUP(H5229,'Shoe size conversion table'!$B$6:$D$22,3),VLOOKUP(H5229,'Shoe size conversion table'!$J$6:$L$22,3))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MONTH(C5229:C20196)</f>
        <v>7</v>
      </c>
      <c r="O5229" s="8" t="n">
        <f aca="false">K5229*(1-L5229)</f>
        <v>179.1</v>
      </c>
    </row>
    <row r="5230" customFormat="false" ht="11.4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IF(G5230="Male",VLOOKUP(H5230,'Shoe size conversion table'!$B$6:$D$22,2),VLOOKUP(H5230,'Shoe size conversion table'!$J$6:$L$22,2))</f>
        <v>38-39</v>
      </c>
      <c r="J5230" s="12" t="n">
        <f aca="false">IF(G5230="Male",VLOOKUP(H5230,'Shoe size conversion table'!$B$6:$D$22,3),VLOOKUP(H5230,'Shoe size conversion table'!$J$6:$L$22,3))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MONTH(C5230:C20197)</f>
        <v>7</v>
      </c>
      <c r="O5230" s="8" t="n">
        <f aca="false">K5230*(1-L5230)</f>
        <v>179</v>
      </c>
    </row>
    <row r="5231" customFormat="false" ht="11.4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IF(G5231="Male",VLOOKUP(H5231,'Shoe size conversion table'!$B$6:$D$22,2),VLOOKUP(H5231,'Shoe size conversion table'!$J$6:$L$22,2))</f>
        <v>37</v>
      </c>
      <c r="J5231" s="12" t="n">
        <f aca="false">IF(G5231="Male",VLOOKUP(H5231,'Shoe size conversion table'!$B$6:$D$22,3),VLOOKUP(H5231,'Shoe size conversion table'!$J$6:$L$22,3))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MONTH(C5231:C20198)</f>
        <v>7</v>
      </c>
      <c r="O5231" s="8" t="n">
        <f aca="false">K5231*(1-L5231)</f>
        <v>199</v>
      </c>
    </row>
    <row r="5232" customFormat="false" ht="11.4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IF(G5232="Male",VLOOKUP(H5232,'Shoe size conversion table'!$B$6:$D$22,2),VLOOKUP(H5232,'Shoe size conversion table'!$J$6:$L$22,2))</f>
        <v>43-44</v>
      </c>
      <c r="J5232" s="12" t="n">
        <f aca="false">IF(G5232="Male",VLOOKUP(H5232,'Shoe size conversion table'!$B$6:$D$22,3),VLOOKUP(H5232,'Shoe size conversion table'!$J$6:$L$22,3))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MONTH(C5232:C20199)</f>
        <v>7</v>
      </c>
      <c r="O5232" s="8" t="n">
        <f aca="false">K5232*(1-L5232)</f>
        <v>152.1</v>
      </c>
    </row>
    <row r="5233" customFormat="false" ht="11.4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IF(G5233="Male",VLOOKUP(H5233,'Shoe size conversion table'!$B$6:$D$22,2),VLOOKUP(H5233,'Shoe size conversion table'!$J$6:$L$22,2))</f>
        <v>41</v>
      </c>
      <c r="J5233" s="12" t="n">
        <f aca="false">IF(G5233="Male",VLOOKUP(H5233,'Shoe size conversion table'!$B$6:$D$22,3),VLOOKUP(H5233,'Shoe size conversion table'!$J$6:$L$22,3))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MONTH(C5233:C20200)</f>
        <v>7</v>
      </c>
      <c r="O5233" s="8" t="n">
        <f aca="false">K5233*(1-L5233)</f>
        <v>119.2</v>
      </c>
    </row>
    <row r="5234" customFormat="false" ht="11.4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IF(G5234="Male",VLOOKUP(H5234,'Shoe size conversion table'!$B$6:$D$22,2),VLOOKUP(H5234,'Shoe size conversion table'!$J$6:$L$22,2))</f>
        <v>38-39</v>
      </c>
      <c r="J5234" s="12" t="n">
        <f aca="false">IF(G5234="Male",VLOOKUP(H5234,'Shoe size conversion table'!$B$6:$D$22,3),VLOOKUP(H5234,'Shoe size conversion table'!$J$6:$L$22,3))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MONTH(C5234:C20201)</f>
        <v>7</v>
      </c>
      <c r="O5234" s="8" t="n">
        <f aca="false">K5234*(1-L5234)</f>
        <v>179</v>
      </c>
    </row>
    <row r="5235" customFormat="false" ht="11.4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IF(G5235="Male",VLOOKUP(H5235,'Shoe size conversion table'!$B$6:$D$22,2),VLOOKUP(H5235,'Shoe size conversion table'!$J$6:$L$22,2))</f>
        <v>42</v>
      </c>
      <c r="J5235" s="12" t="n">
        <f aca="false">IF(G5235="Male",VLOOKUP(H5235,'Shoe size conversion table'!$B$6:$D$22,3),VLOOKUP(H5235,'Shoe size conversion table'!$J$6:$L$22,3))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MONTH(C5235:C20202)</f>
        <v>7</v>
      </c>
      <c r="O5235" s="8" t="n">
        <f aca="false">K5235*(1-L5235)</f>
        <v>152.1</v>
      </c>
    </row>
    <row r="5236" customFormat="false" ht="11.4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IF(G5236="Male",VLOOKUP(H5236,'Shoe size conversion table'!$B$6:$D$22,2),VLOOKUP(H5236,'Shoe size conversion table'!$J$6:$L$22,2))</f>
        <v>38-39</v>
      </c>
      <c r="J5236" s="12" t="n">
        <f aca="false">IF(G5236="Male",VLOOKUP(H5236,'Shoe size conversion table'!$B$6:$D$22,3),VLOOKUP(H5236,'Shoe size conversion table'!$J$6:$L$22,3))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MONTH(C5236:C20203)</f>
        <v>7</v>
      </c>
      <c r="O5236" s="8" t="n">
        <f aca="false">K5236*(1-L5236)</f>
        <v>132.3</v>
      </c>
    </row>
    <row r="5237" customFormat="false" ht="11.4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IF(G5237="Male",VLOOKUP(H5237,'Shoe size conversion table'!$B$6:$D$22,2),VLOOKUP(H5237,'Shoe size conversion table'!$J$6:$L$22,2))</f>
        <v>42</v>
      </c>
      <c r="J5237" s="12" t="n">
        <f aca="false">IF(G5237="Male",VLOOKUP(H5237,'Shoe size conversion table'!$B$6:$D$22,3),VLOOKUP(H5237,'Shoe size conversion table'!$J$6:$L$22,3))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MONTH(C5237:C20204)</f>
        <v>7</v>
      </c>
      <c r="O5237" s="8" t="n">
        <f aca="false">K5237*(1-L5237)</f>
        <v>189</v>
      </c>
    </row>
    <row r="5238" customFormat="false" ht="11.4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IF(G5238="Male",VLOOKUP(H5238,'Shoe size conversion table'!$B$6:$D$22,2),VLOOKUP(H5238,'Shoe size conversion table'!$J$6:$L$22,2))</f>
        <v>45</v>
      </c>
      <c r="J5238" s="12" t="n">
        <f aca="false">IF(G5238="Male",VLOOKUP(H5238,'Shoe size conversion table'!$B$6:$D$22,3),VLOOKUP(H5238,'Shoe size conversion table'!$J$6:$L$22,3))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MONTH(C5238:C20205)</f>
        <v>7</v>
      </c>
      <c r="O5238" s="8" t="n">
        <f aca="false">K5238*(1-L5238)</f>
        <v>139.3</v>
      </c>
    </row>
    <row r="5239" customFormat="false" ht="11.4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IF(G5239="Male",VLOOKUP(H5239,'Shoe size conversion table'!$B$6:$D$22,2),VLOOKUP(H5239,'Shoe size conversion table'!$J$6:$L$22,2))</f>
        <v>38-39</v>
      </c>
      <c r="J5239" s="12" t="n">
        <f aca="false">IF(G5239="Male",VLOOKUP(H5239,'Shoe size conversion table'!$B$6:$D$22,3),VLOOKUP(H5239,'Shoe size conversion table'!$J$6:$L$22,3))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MONTH(C5239:C20206)</f>
        <v>7</v>
      </c>
      <c r="O5239" s="8" t="n">
        <f aca="false">K5239*(1-L5239)</f>
        <v>119.2</v>
      </c>
    </row>
    <row r="5240" customFormat="false" ht="11.4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IF(G5240="Male",VLOOKUP(H5240,'Shoe size conversion table'!$B$6:$D$22,2),VLOOKUP(H5240,'Shoe size conversion table'!$J$6:$L$22,2))</f>
        <v>39-40</v>
      </c>
      <c r="J5240" s="12" t="n">
        <f aca="false">IF(G5240="Male",VLOOKUP(H5240,'Shoe size conversion table'!$B$6:$D$22,3),VLOOKUP(H5240,'Shoe size conversion table'!$J$6:$L$22,3))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MONTH(C5240:C20207)</f>
        <v>7</v>
      </c>
      <c r="O5240" s="8" t="n">
        <f aca="false">K5240*(1-L5240)</f>
        <v>199</v>
      </c>
    </row>
    <row r="5241" customFormat="false" ht="11.4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IF(G5241="Male",VLOOKUP(H5241,'Shoe size conversion table'!$B$6:$D$22,2),VLOOKUP(H5241,'Shoe size conversion table'!$J$6:$L$22,2))</f>
        <v>38-39</v>
      </c>
      <c r="J5241" s="12" t="n">
        <f aca="false">IF(G5241="Male",VLOOKUP(H5241,'Shoe size conversion table'!$B$6:$D$22,3),VLOOKUP(H5241,'Shoe size conversion table'!$J$6:$L$22,3))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MONTH(C5241:C20208)</f>
        <v>7</v>
      </c>
      <c r="O5241" s="8" t="n">
        <f aca="false">K5241*(1-L5241)</f>
        <v>170.1</v>
      </c>
    </row>
    <row r="5242" customFormat="false" ht="11.4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IF(G5242="Male",VLOOKUP(H5242,'Shoe size conversion table'!$B$6:$D$22,2),VLOOKUP(H5242,'Shoe size conversion table'!$J$6:$L$22,2))</f>
        <v>42-43</v>
      </c>
      <c r="J5242" s="12" t="n">
        <f aca="false">IF(G5242="Male",VLOOKUP(H5242,'Shoe size conversion table'!$B$6:$D$22,3),VLOOKUP(H5242,'Shoe size conversion table'!$J$6:$L$22,3))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MONTH(C5242:C20209)</f>
        <v>7</v>
      </c>
      <c r="O5242" s="8" t="n">
        <f aca="false">K5242*(1-L5242)</f>
        <v>179</v>
      </c>
    </row>
    <row r="5243" customFormat="false" ht="11.4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IF(G5243="Male",VLOOKUP(H5243,'Shoe size conversion table'!$B$6:$D$22,2),VLOOKUP(H5243,'Shoe size conversion table'!$J$6:$L$22,2))</f>
        <v>42-43</v>
      </c>
      <c r="J5243" s="12" t="n">
        <f aca="false">IF(G5243="Male",VLOOKUP(H5243,'Shoe size conversion table'!$B$6:$D$22,3),VLOOKUP(H5243,'Shoe size conversion table'!$J$6:$L$22,3))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MONTH(C5243:C20210)</f>
        <v>7</v>
      </c>
      <c r="O5243" s="8" t="n">
        <f aca="false">K5243*(1-L5243)</f>
        <v>189</v>
      </c>
    </row>
    <row r="5244" customFormat="false" ht="11.4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IF(G5244="Male",VLOOKUP(H5244,'Shoe size conversion table'!$B$6:$D$22,2),VLOOKUP(H5244,'Shoe size conversion table'!$J$6:$L$22,2))</f>
        <v>42-43</v>
      </c>
      <c r="J5244" s="12" t="n">
        <f aca="false">IF(G5244="Male",VLOOKUP(H5244,'Shoe size conversion table'!$B$6:$D$22,3),VLOOKUP(H5244,'Shoe size conversion table'!$J$6:$L$22,3))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MONTH(C5244:C20211)</f>
        <v>7</v>
      </c>
      <c r="O5244" s="8" t="n">
        <f aca="false">K5244*(1-L5244)</f>
        <v>111.3</v>
      </c>
    </row>
    <row r="5245" customFormat="false" ht="11.4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IF(G5245="Male",VLOOKUP(H5245,'Shoe size conversion table'!$B$6:$D$22,2),VLOOKUP(H5245,'Shoe size conversion table'!$J$6:$L$22,2))</f>
        <v>39-40</v>
      </c>
      <c r="J5245" s="12" t="n">
        <f aca="false">IF(G5245="Male",VLOOKUP(H5245,'Shoe size conversion table'!$B$6:$D$22,3),VLOOKUP(H5245,'Shoe size conversion table'!$J$6:$L$22,3))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MONTH(C5245:C20212)</f>
        <v>7</v>
      </c>
      <c r="O5245" s="8" t="n">
        <f aca="false">K5245*(1-L5245)</f>
        <v>104.3</v>
      </c>
    </row>
    <row r="5246" customFormat="false" ht="11.4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IF(G5246="Male",VLOOKUP(H5246,'Shoe size conversion table'!$B$6:$D$22,2),VLOOKUP(H5246,'Shoe size conversion table'!$J$6:$L$22,2))</f>
        <v>44-45</v>
      </c>
      <c r="J5246" s="12" t="n">
        <f aca="false">IF(G5246="Male",VLOOKUP(H5246,'Shoe size conversion table'!$B$6:$D$22,3),VLOOKUP(H5246,'Shoe size conversion table'!$J$6:$L$22,3))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MONTH(C5246:C20213)</f>
        <v>7</v>
      </c>
      <c r="O5246" s="8" t="n">
        <f aca="false">K5246*(1-L5246)</f>
        <v>129</v>
      </c>
    </row>
    <row r="5247" customFormat="false" ht="11.4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IF(G5247="Male",VLOOKUP(H5247,'Shoe size conversion table'!$B$6:$D$22,2),VLOOKUP(H5247,'Shoe size conversion table'!$J$6:$L$22,2))</f>
        <v>41-42</v>
      </c>
      <c r="J5247" s="12" t="n">
        <f aca="false">IF(G5247="Male",VLOOKUP(H5247,'Shoe size conversion table'!$B$6:$D$22,3),VLOOKUP(H5247,'Shoe size conversion table'!$J$6:$L$22,3))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MONTH(C5247:C20214)</f>
        <v>7</v>
      </c>
      <c r="O5247" s="8" t="n">
        <f aca="false">K5247*(1-L5247)</f>
        <v>199</v>
      </c>
    </row>
    <row r="5248" customFormat="false" ht="11.4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IF(G5248="Male",VLOOKUP(H5248,'Shoe size conversion table'!$B$6:$D$22,2),VLOOKUP(H5248,'Shoe size conversion table'!$J$6:$L$22,2))</f>
        <v>43-44</v>
      </c>
      <c r="J5248" s="12" t="n">
        <f aca="false">IF(G5248="Male",VLOOKUP(H5248,'Shoe size conversion table'!$B$6:$D$22,3),VLOOKUP(H5248,'Shoe size conversion table'!$J$6:$L$22,3))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MONTH(C5248:C20215)</f>
        <v>7</v>
      </c>
      <c r="O5248" s="8" t="n">
        <f aca="false">K5248*(1-L5248)</f>
        <v>152.1</v>
      </c>
    </row>
    <row r="5249" customFormat="false" ht="11.4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IF(G5249="Male",VLOOKUP(H5249,'Shoe size conversion table'!$B$6:$D$22,2),VLOOKUP(H5249,'Shoe size conversion table'!$J$6:$L$22,2))</f>
        <v>42-43</v>
      </c>
      <c r="J5249" s="12" t="n">
        <f aca="false">IF(G5249="Male",VLOOKUP(H5249,'Shoe size conversion table'!$B$6:$D$22,3),VLOOKUP(H5249,'Shoe size conversion table'!$J$6:$L$22,3))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MONTH(C5249:C20216)</f>
        <v>7</v>
      </c>
      <c r="O5249" s="8" t="n">
        <f aca="false">K5249*(1-L5249)</f>
        <v>64.5</v>
      </c>
    </row>
    <row r="5250" customFormat="false" ht="11.4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IF(G5250="Male",VLOOKUP(H5250,'Shoe size conversion table'!$B$6:$D$22,2),VLOOKUP(H5250,'Shoe size conversion table'!$J$6:$L$22,2))</f>
        <v>42</v>
      </c>
      <c r="J5250" s="12" t="n">
        <f aca="false">IF(G5250="Male",VLOOKUP(H5250,'Shoe size conversion table'!$B$6:$D$22,3),VLOOKUP(H5250,'Shoe size conversion table'!$J$6:$L$22,3))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MONTH(C5250:C20217)</f>
        <v>7</v>
      </c>
      <c r="O5250" s="8" t="n">
        <f aca="false">K5250*(1-L5250)</f>
        <v>149</v>
      </c>
    </row>
    <row r="5251" customFormat="false" ht="11.4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IF(G5251="Male",VLOOKUP(H5251,'Shoe size conversion table'!$B$6:$D$22,2),VLOOKUP(H5251,'Shoe size conversion table'!$J$6:$L$22,2))</f>
        <v>43-44</v>
      </c>
      <c r="J5251" s="12" t="n">
        <f aca="false">IF(G5251="Male",VLOOKUP(H5251,'Shoe size conversion table'!$B$6:$D$22,3),VLOOKUP(H5251,'Shoe size conversion table'!$J$6:$L$22,3))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MONTH(C5251:C20218)</f>
        <v>7</v>
      </c>
      <c r="O5251" s="8" t="n">
        <f aca="false">K5251*(1-L5251)</f>
        <v>179</v>
      </c>
    </row>
    <row r="5252" customFormat="false" ht="11.4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IF(G5252="Male",VLOOKUP(H5252,'Shoe size conversion table'!$B$6:$D$22,2),VLOOKUP(H5252,'Shoe size conversion table'!$J$6:$L$22,2))</f>
        <v>37-38</v>
      </c>
      <c r="J5252" s="12" t="n">
        <f aca="false">IF(G5252="Male",VLOOKUP(H5252,'Shoe size conversion table'!$B$6:$D$22,3),VLOOKUP(H5252,'Shoe size conversion table'!$J$6:$L$22,3))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MONTH(C5252:C20219)</f>
        <v>7</v>
      </c>
      <c r="O5252" s="8" t="n">
        <f aca="false">K5252*(1-L5252)</f>
        <v>69.5</v>
      </c>
    </row>
    <row r="5253" customFormat="false" ht="11.4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IF(G5253="Male",VLOOKUP(H5253,'Shoe size conversion table'!$B$6:$D$22,2),VLOOKUP(H5253,'Shoe size conversion table'!$J$6:$L$22,2))</f>
        <v>39-40</v>
      </c>
      <c r="J5253" s="12" t="n">
        <f aca="false">IF(G5253="Male",VLOOKUP(H5253,'Shoe size conversion table'!$B$6:$D$22,3),VLOOKUP(H5253,'Shoe size conversion table'!$J$6:$L$22,3))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MONTH(C5253:C20220)</f>
        <v>7</v>
      </c>
      <c r="O5253" s="8" t="n">
        <f aca="false">K5253*(1-L5253)</f>
        <v>125.1</v>
      </c>
    </row>
    <row r="5254" customFormat="false" ht="11.4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IF(G5254="Male",VLOOKUP(H5254,'Shoe size conversion table'!$B$6:$D$22,2),VLOOKUP(H5254,'Shoe size conversion table'!$J$6:$L$22,2))</f>
        <v>40</v>
      </c>
      <c r="J5254" s="12" t="n">
        <f aca="false">IF(G5254="Male",VLOOKUP(H5254,'Shoe size conversion table'!$B$6:$D$22,3),VLOOKUP(H5254,'Shoe size conversion table'!$J$6:$L$22,3))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MONTH(C5254:C20221)</f>
        <v>7</v>
      </c>
      <c r="O5254" s="8" t="n">
        <f aca="false">K5254*(1-L5254)</f>
        <v>179</v>
      </c>
    </row>
    <row r="5255" customFormat="false" ht="11.4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IF(G5255="Male",VLOOKUP(H5255,'Shoe size conversion table'!$B$6:$D$22,2),VLOOKUP(H5255,'Shoe size conversion table'!$J$6:$L$22,2))</f>
        <v>39</v>
      </c>
      <c r="J5255" s="12" t="n">
        <f aca="false">IF(G5255="Male",VLOOKUP(H5255,'Shoe size conversion table'!$B$6:$D$22,3),VLOOKUP(H5255,'Shoe size conversion table'!$J$6:$L$22,3))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MONTH(C5255:C20222)</f>
        <v>7</v>
      </c>
      <c r="O5255" s="8" t="n">
        <f aca="false">K5255*(1-L5255)</f>
        <v>152.1</v>
      </c>
    </row>
    <row r="5256" customFormat="false" ht="11.4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IF(G5256="Male",VLOOKUP(H5256,'Shoe size conversion table'!$B$6:$D$22,2),VLOOKUP(H5256,'Shoe size conversion table'!$J$6:$L$22,2))</f>
        <v>43-44</v>
      </c>
      <c r="J5256" s="12" t="n">
        <f aca="false">IF(G5256="Male",VLOOKUP(H5256,'Shoe size conversion table'!$B$6:$D$22,3),VLOOKUP(H5256,'Shoe size conversion table'!$J$6:$L$22,3))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MONTH(C5256:C20223)</f>
        <v>7</v>
      </c>
      <c r="O5256" s="8" t="n">
        <f aca="false">K5256*(1-L5256)</f>
        <v>143.2</v>
      </c>
    </row>
    <row r="5257" customFormat="false" ht="11.4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IF(G5257="Male",VLOOKUP(H5257,'Shoe size conversion table'!$B$6:$D$22,2),VLOOKUP(H5257,'Shoe size conversion table'!$J$6:$L$22,2))</f>
        <v>43-44</v>
      </c>
      <c r="J5257" s="12" t="n">
        <f aca="false">IF(G5257="Male",VLOOKUP(H5257,'Shoe size conversion table'!$B$6:$D$22,3),VLOOKUP(H5257,'Shoe size conversion table'!$J$6:$L$22,3))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MONTH(C5257:C20224)</f>
        <v>7</v>
      </c>
      <c r="O5257" s="8" t="n">
        <f aca="false">K5257*(1-L5257)</f>
        <v>149</v>
      </c>
    </row>
    <row r="5258" customFormat="false" ht="11.4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IF(G5258="Male",VLOOKUP(H5258,'Shoe size conversion table'!$B$6:$D$22,2),VLOOKUP(H5258,'Shoe size conversion table'!$J$6:$L$22,2))</f>
        <v>43-44</v>
      </c>
      <c r="J5258" s="12" t="n">
        <f aca="false">IF(G5258="Male",VLOOKUP(H5258,'Shoe size conversion table'!$B$6:$D$22,3),VLOOKUP(H5258,'Shoe size conversion table'!$J$6:$L$22,3))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MONTH(C5258:C20225)</f>
        <v>7</v>
      </c>
      <c r="O5258" s="8" t="n">
        <f aca="false">K5258*(1-L5258)</f>
        <v>116.1</v>
      </c>
    </row>
    <row r="5259" customFormat="false" ht="11.4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IF(G5259="Male",VLOOKUP(H5259,'Shoe size conversion table'!$B$6:$D$22,2),VLOOKUP(H5259,'Shoe size conversion table'!$J$6:$L$22,2))</f>
        <v>43</v>
      </c>
      <c r="J5259" s="12" t="n">
        <f aca="false">IF(G5259="Male",VLOOKUP(H5259,'Shoe size conversion table'!$B$6:$D$22,3),VLOOKUP(H5259,'Shoe size conversion table'!$J$6:$L$22,3))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MONTH(C5259:C20226)</f>
        <v>7</v>
      </c>
      <c r="O5259" s="8" t="n">
        <f aca="false">K5259*(1-L5259)</f>
        <v>189</v>
      </c>
    </row>
    <row r="5260" customFormat="false" ht="11.4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IF(G5260="Male",VLOOKUP(H5260,'Shoe size conversion table'!$B$6:$D$22,2),VLOOKUP(H5260,'Shoe size conversion table'!$J$6:$L$22,2))</f>
        <v>43</v>
      </c>
      <c r="J5260" s="12" t="n">
        <f aca="false">IF(G5260="Male",VLOOKUP(H5260,'Shoe size conversion table'!$B$6:$D$22,3),VLOOKUP(H5260,'Shoe size conversion table'!$J$6:$L$22,3))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MONTH(C5260:C20227)</f>
        <v>7</v>
      </c>
      <c r="O5260" s="8" t="n">
        <f aca="false">K5260*(1-L5260)</f>
        <v>159.2</v>
      </c>
    </row>
    <row r="5261" customFormat="false" ht="11.4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IF(G5261="Male",VLOOKUP(H5261,'Shoe size conversion table'!$B$6:$D$22,2),VLOOKUP(H5261,'Shoe size conversion table'!$J$6:$L$22,2))</f>
        <v>37-38</v>
      </c>
      <c r="J5261" s="12" t="n">
        <f aca="false">IF(G5261="Male",VLOOKUP(H5261,'Shoe size conversion table'!$B$6:$D$22,3),VLOOKUP(H5261,'Shoe size conversion table'!$J$6:$L$22,3))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MONTH(C5261:C20228)</f>
        <v>7</v>
      </c>
      <c r="O5261" s="8" t="n">
        <f aca="false">K5261*(1-L5261)</f>
        <v>97.3</v>
      </c>
    </row>
    <row r="5262" customFormat="false" ht="11.4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IF(G5262="Male",VLOOKUP(H5262,'Shoe size conversion table'!$B$6:$D$22,2),VLOOKUP(H5262,'Shoe size conversion table'!$J$6:$L$22,2))</f>
        <v>44-45</v>
      </c>
      <c r="J5262" s="12" t="n">
        <f aca="false">IF(G5262="Male",VLOOKUP(H5262,'Shoe size conversion table'!$B$6:$D$22,3),VLOOKUP(H5262,'Shoe size conversion table'!$J$6:$L$22,3))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MONTH(C5262:C20229)</f>
        <v>7</v>
      </c>
      <c r="O5262" s="8" t="n">
        <f aca="false">K5262*(1-L5262)</f>
        <v>129</v>
      </c>
    </row>
    <row r="5263" customFormat="false" ht="11.4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IF(G5263="Male",VLOOKUP(H5263,'Shoe size conversion table'!$B$6:$D$22,2),VLOOKUP(H5263,'Shoe size conversion table'!$J$6:$L$22,2))</f>
        <v>42-43</v>
      </c>
      <c r="J5263" s="12" t="n">
        <f aca="false">IF(G5263="Male",VLOOKUP(H5263,'Shoe size conversion table'!$B$6:$D$22,3),VLOOKUP(H5263,'Shoe size conversion table'!$J$6:$L$22,3))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MONTH(C5263:C20230)</f>
        <v>7</v>
      </c>
      <c r="O5263" s="8" t="n">
        <f aca="false">K5263*(1-L5263)</f>
        <v>90.3</v>
      </c>
    </row>
    <row r="5264" customFormat="false" ht="11.4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IF(G5264="Male",VLOOKUP(H5264,'Shoe size conversion table'!$B$6:$D$22,2),VLOOKUP(H5264,'Shoe size conversion table'!$J$6:$L$22,2))</f>
        <v>38-39</v>
      </c>
      <c r="J5264" s="12" t="n">
        <f aca="false">IF(G5264="Male",VLOOKUP(H5264,'Shoe size conversion table'!$B$6:$D$22,3),VLOOKUP(H5264,'Shoe size conversion table'!$J$6:$L$22,3))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MONTH(C5264:C20231)</f>
        <v>7</v>
      </c>
      <c r="O5264" s="8" t="n">
        <f aca="false">K5264*(1-L5264)</f>
        <v>159</v>
      </c>
    </row>
    <row r="5265" customFormat="false" ht="11.4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IF(G5265="Male",VLOOKUP(H5265,'Shoe size conversion table'!$B$6:$D$22,2),VLOOKUP(H5265,'Shoe size conversion table'!$J$6:$L$22,2))</f>
        <v>45</v>
      </c>
      <c r="J5265" s="12" t="n">
        <f aca="false">IF(G5265="Male",VLOOKUP(H5265,'Shoe size conversion table'!$B$6:$D$22,3),VLOOKUP(H5265,'Shoe size conversion table'!$J$6:$L$22,3))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MONTH(C5265:C20232)</f>
        <v>7</v>
      </c>
      <c r="O5265" s="8" t="n">
        <f aca="false">K5265*(1-L5265)</f>
        <v>161.1</v>
      </c>
    </row>
    <row r="5266" customFormat="false" ht="11.4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IF(G5266="Male",VLOOKUP(H5266,'Shoe size conversion table'!$B$6:$D$22,2),VLOOKUP(H5266,'Shoe size conversion table'!$J$6:$L$22,2))</f>
        <v>40</v>
      </c>
      <c r="J5266" s="12" t="n">
        <f aca="false">IF(G5266="Male",VLOOKUP(H5266,'Shoe size conversion table'!$B$6:$D$22,3),VLOOKUP(H5266,'Shoe size conversion table'!$J$6:$L$22,3))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MONTH(C5266:C20233)</f>
        <v>7</v>
      </c>
      <c r="O5266" s="8" t="n">
        <f aca="false">K5266*(1-L5266)</f>
        <v>125.3</v>
      </c>
    </row>
    <row r="5267" customFormat="false" ht="11.4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IF(G5267="Male",VLOOKUP(H5267,'Shoe size conversion table'!$B$6:$D$22,2),VLOOKUP(H5267,'Shoe size conversion table'!$J$6:$L$22,2))</f>
        <v>42-43</v>
      </c>
      <c r="J5267" s="12" t="n">
        <f aca="false">IF(G5267="Male",VLOOKUP(H5267,'Shoe size conversion table'!$B$6:$D$22,3),VLOOKUP(H5267,'Shoe size conversion table'!$J$6:$L$22,3))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MONTH(C5267:C20234)</f>
        <v>7</v>
      </c>
      <c r="O5267" s="8" t="n">
        <f aca="false">K5267*(1-L5267)</f>
        <v>199</v>
      </c>
    </row>
    <row r="5268" customFormat="false" ht="11.4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IF(G5268="Male",VLOOKUP(H5268,'Shoe size conversion table'!$B$6:$D$22,2),VLOOKUP(H5268,'Shoe size conversion table'!$J$6:$L$22,2))</f>
        <v>38-39</v>
      </c>
      <c r="J5268" s="12" t="n">
        <f aca="false">IF(G5268="Male",VLOOKUP(H5268,'Shoe size conversion table'!$B$6:$D$22,3),VLOOKUP(H5268,'Shoe size conversion table'!$J$6:$L$22,3))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MONTH(C5268:C20235)</f>
        <v>7</v>
      </c>
      <c r="O5268" s="8" t="n">
        <f aca="false">K5268*(1-L5268)</f>
        <v>119.2</v>
      </c>
    </row>
    <row r="5269" customFormat="false" ht="11.4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IF(G5269="Male",VLOOKUP(H5269,'Shoe size conversion table'!$B$6:$D$22,2),VLOOKUP(H5269,'Shoe size conversion table'!$J$6:$L$22,2))</f>
        <v>41-42</v>
      </c>
      <c r="J5269" s="12" t="n">
        <f aca="false">IF(G5269="Male",VLOOKUP(H5269,'Shoe size conversion table'!$B$6:$D$22,3),VLOOKUP(H5269,'Shoe size conversion table'!$J$6:$L$22,3))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MONTH(C5269:C20236)</f>
        <v>7</v>
      </c>
      <c r="O5269" s="8" t="n">
        <f aca="false">K5269*(1-L5269)</f>
        <v>89.5</v>
      </c>
    </row>
    <row r="5270" customFormat="false" ht="11.4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IF(G5270="Male",VLOOKUP(H5270,'Shoe size conversion table'!$B$6:$D$22,2),VLOOKUP(H5270,'Shoe size conversion table'!$J$6:$L$22,2))</f>
        <v>42</v>
      </c>
      <c r="J5270" s="12" t="n">
        <f aca="false">IF(G5270="Male",VLOOKUP(H5270,'Shoe size conversion table'!$B$6:$D$22,3),VLOOKUP(H5270,'Shoe size conversion table'!$J$6:$L$22,3))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MONTH(C5270:C20237)</f>
        <v>7</v>
      </c>
      <c r="O5270" s="8" t="n">
        <f aca="false">K5270*(1-L5270)</f>
        <v>169</v>
      </c>
    </row>
    <row r="5271" customFormat="false" ht="11.4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IF(G5271="Male",VLOOKUP(H5271,'Shoe size conversion table'!$B$6:$D$22,2),VLOOKUP(H5271,'Shoe size conversion table'!$J$6:$L$22,2))</f>
        <v>38-39</v>
      </c>
      <c r="J5271" s="12" t="n">
        <f aca="false">IF(G5271="Male",VLOOKUP(H5271,'Shoe size conversion table'!$B$6:$D$22,3),VLOOKUP(H5271,'Shoe size conversion table'!$J$6:$L$22,3))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MONTH(C5271:C20238)</f>
        <v>7</v>
      </c>
      <c r="O5271" s="8" t="n">
        <f aca="false">K5271*(1-L5271)</f>
        <v>111.2</v>
      </c>
    </row>
    <row r="5272" customFormat="false" ht="11.4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IF(G5272="Male",VLOOKUP(H5272,'Shoe size conversion table'!$B$6:$D$22,2),VLOOKUP(H5272,'Shoe size conversion table'!$J$6:$L$22,2))</f>
        <v>40</v>
      </c>
      <c r="J5272" s="12" t="n">
        <f aca="false">IF(G5272="Male",VLOOKUP(H5272,'Shoe size conversion table'!$B$6:$D$22,3),VLOOKUP(H5272,'Shoe size conversion table'!$J$6:$L$22,3))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MONTH(C5272:C20239)</f>
        <v>7</v>
      </c>
      <c r="O5272" s="8" t="n">
        <f aca="false">K5272*(1-L5272)</f>
        <v>169</v>
      </c>
    </row>
    <row r="5273" customFormat="false" ht="11.4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IF(G5273="Male",VLOOKUP(H5273,'Shoe size conversion table'!$B$6:$D$22,2),VLOOKUP(H5273,'Shoe size conversion table'!$J$6:$L$22,2))</f>
        <v>39</v>
      </c>
      <c r="J5273" s="12" t="n">
        <f aca="false">IF(G5273="Male",VLOOKUP(H5273,'Shoe size conversion table'!$B$6:$D$22,3),VLOOKUP(H5273,'Shoe size conversion table'!$J$6:$L$22,3))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MONTH(C5273:C20240)</f>
        <v>7</v>
      </c>
      <c r="O5273" s="8" t="n">
        <f aca="false">K5273*(1-L5273)</f>
        <v>179</v>
      </c>
    </row>
    <row r="5274" customFormat="false" ht="11.4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IF(G5274="Male",VLOOKUP(H5274,'Shoe size conversion table'!$B$6:$D$22,2),VLOOKUP(H5274,'Shoe size conversion table'!$J$6:$L$22,2))</f>
        <v>39-40</v>
      </c>
      <c r="J5274" s="12" t="n">
        <f aca="false">IF(G5274="Male",VLOOKUP(H5274,'Shoe size conversion table'!$B$6:$D$22,3),VLOOKUP(H5274,'Shoe size conversion table'!$J$6:$L$22,3))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MONTH(C5274:C20241)</f>
        <v>7</v>
      </c>
      <c r="O5274" s="8" t="n">
        <f aca="false">K5274*(1-L5274)</f>
        <v>179</v>
      </c>
    </row>
    <row r="5275" customFormat="false" ht="11.4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IF(G5275="Male",VLOOKUP(H5275,'Shoe size conversion table'!$B$6:$D$22,2),VLOOKUP(H5275,'Shoe size conversion table'!$J$6:$L$22,2))</f>
        <v>42</v>
      </c>
      <c r="J5275" s="12" t="n">
        <f aca="false">IF(G5275="Male",VLOOKUP(H5275,'Shoe size conversion table'!$B$6:$D$22,3),VLOOKUP(H5275,'Shoe size conversion table'!$J$6:$L$22,3))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MONTH(C5275:C20242)</f>
        <v>7</v>
      </c>
      <c r="O5275" s="8" t="n">
        <f aca="false">K5275*(1-L5275)</f>
        <v>97.3</v>
      </c>
    </row>
    <row r="5276" customFormat="false" ht="11.4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IF(G5276="Male",VLOOKUP(H5276,'Shoe size conversion table'!$B$6:$D$22,2),VLOOKUP(H5276,'Shoe size conversion table'!$J$6:$L$22,2))</f>
        <v>47</v>
      </c>
      <c r="J5276" s="12" t="n">
        <f aca="false">IF(G5276="Male",VLOOKUP(H5276,'Shoe size conversion table'!$B$6:$D$22,3),VLOOKUP(H5276,'Shoe size conversion table'!$J$6:$L$22,3))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MONTH(C5276:C20243)</f>
        <v>7</v>
      </c>
      <c r="O5276" s="8" t="n">
        <f aca="false">K5276*(1-L5276)</f>
        <v>129</v>
      </c>
    </row>
    <row r="5277" customFormat="false" ht="11.4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IF(G5277="Male",VLOOKUP(H5277,'Shoe size conversion table'!$B$6:$D$22,2),VLOOKUP(H5277,'Shoe size conversion table'!$J$6:$L$22,2))</f>
        <v>38</v>
      </c>
      <c r="J5277" s="12" t="n">
        <f aca="false">IF(G5277="Male",VLOOKUP(H5277,'Shoe size conversion table'!$B$6:$D$22,3),VLOOKUP(H5277,'Shoe size conversion table'!$J$6:$L$22,3))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MONTH(C5277:C20244)</f>
        <v>7</v>
      </c>
      <c r="O5277" s="8" t="n">
        <f aca="false">K5277*(1-L5277)</f>
        <v>179</v>
      </c>
    </row>
    <row r="5278" customFormat="false" ht="11.4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IF(G5278="Male",VLOOKUP(H5278,'Shoe size conversion table'!$B$6:$D$22,2),VLOOKUP(H5278,'Shoe size conversion table'!$J$6:$L$22,2))</f>
        <v>43-44</v>
      </c>
      <c r="J5278" s="12" t="n">
        <f aca="false">IF(G5278="Male",VLOOKUP(H5278,'Shoe size conversion table'!$B$6:$D$22,3),VLOOKUP(H5278,'Shoe size conversion table'!$J$6:$L$22,3))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MONTH(C5278:C20245)</f>
        <v>7</v>
      </c>
      <c r="O5278" s="8" t="n">
        <f aca="false">K5278*(1-L5278)</f>
        <v>64.5</v>
      </c>
    </row>
    <row r="5279" customFormat="false" ht="11.4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IF(G5279="Male",VLOOKUP(H5279,'Shoe size conversion table'!$B$6:$D$22,2),VLOOKUP(H5279,'Shoe size conversion table'!$J$6:$L$22,2))</f>
        <v>43</v>
      </c>
      <c r="J5279" s="12" t="n">
        <f aca="false">IF(G5279="Male",VLOOKUP(H5279,'Shoe size conversion table'!$B$6:$D$22,3),VLOOKUP(H5279,'Shoe size conversion table'!$J$6:$L$22,3))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MONTH(C5279:C20246)</f>
        <v>7</v>
      </c>
      <c r="O5279" s="8" t="n">
        <f aca="false">K5279*(1-L5279)</f>
        <v>149</v>
      </c>
    </row>
    <row r="5280" customFormat="false" ht="11.4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IF(G5280="Male",VLOOKUP(H5280,'Shoe size conversion table'!$B$6:$D$22,2),VLOOKUP(H5280,'Shoe size conversion table'!$J$6:$L$22,2))</f>
        <v>39-40</v>
      </c>
      <c r="J5280" s="12" t="n">
        <f aca="false">IF(G5280="Male",VLOOKUP(H5280,'Shoe size conversion table'!$B$6:$D$22,3),VLOOKUP(H5280,'Shoe size conversion table'!$J$6:$L$22,3))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MONTH(C5280:C20247)</f>
        <v>7</v>
      </c>
      <c r="O5280" s="8" t="n">
        <f aca="false">K5280*(1-L5280)</f>
        <v>189</v>
      </c>
    </row>
    <row r="5281" customFormat="false" ht="11.4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IF(G5281="Male",VLOOKUP(H5281,'Shoe size conversion table'!$B$6:$D$22,2),VLOOKUP(H5281,'Shoe size conversion table'!$J$6:$L$22,2))</f>
        <v>45</v>
      </c>
      <c r="J5281" s="12" t="n">
        <f aca="false">IF(G5281="Male",VLOOKUP(H5281,'Shoe size conversion table'!$B$6:$D$22,3),VLOOKUP(H5281,'Shoe size conversion table'!$J$6:$L$22,3))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MONTH(C5281:C20248)</f>
        <v>7</v>
      </c>
      <c r="O5281" s="8" t="n">
        <f aca="false">K5281*(1-L5281)</f>
        <v>151.2</v>
      </c>
    </row>
    <row r="5282" customFormat="false" ht="11.4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IF(G5282="Male",VLOOKUP(H5282,'Shoe size conversion table'!$B$6:$D$22,2),VLOOKUP(H5282,'Shoe size conversion table'!$J$6:$L$22,2))</f>
        <v>41-42</v>
      </c>
      <c r="J5282" s="12" t="n">
        <f aca="false">IF(G5282="Male",VLOOKUP(H5282,'Shoe size conversion table'!$B$6:$D$22,3),VLOOKUP(H5282,'Shoe size conversion table'!$J$6:$L$22,3))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MONTH(C5282:C20249)</f>
        <v>7</v>
      </c>
      <c r="O5282" s="8" t="n">
        <f aca="false">K5282*(1-L5282)</f>
        <v>139</v>
      </c>
    </row>
    <row r="5283" customFormat="false" ht="11.4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IF(G5283="Male",VLOOKUP(H5283,'Shoe size conversion table'!$B$6:$D$22,2),VLOOKUP(H5283,'Shoe size conversion table'!$J$6:$L$22,2))</f>
        <v>40</v>
      </c>
      <c r="J5283" s="12" t="n">
        <f aca="false">IF(G5283="Male",VLOOKUP(H5283,'Shoe size conversion table'!$B$6:$D$22,3),VLOOKUP(H5283,'Shoe size conversion table'!$J$6:$L$22,3))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MONTH(C5283:C20250)</f>
        <v>7</v>
      </c>
      <c r="O5283" s="8" t="n">
        <f aca="false">K5283*(1-L5283)</f>
        <v>149</v>
      </c>
    </row>
    <row r="5284" customFormat="false" ht="11.4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IF(G5284="Male",VLOOKUP(H5284,'Shoe size conversion table'!$B$6:$D$22,2),VLOOKUP(H5284,'Shoe size conversion table'!$J$6:$L$22,2))</f>
        <v>40</v>
      </c>
      <c r="J5284" s="12" t="n">
        <f aca="false">IF(G5284="Male",VLOOKUP(H5284,'Shoe size conversion table'!$B$6:$D$22,3),VLOOKUP(H5284,'Shoe size conversion table'!$J$6:$L$22,3))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MONTH(C5284:C20251)</f>
        <v>7</v>
      </c>
      <c r="O5284" s="8" t="n">
        <f aca="false">K5284*(1-L5284)</f>
        <v>159.2</v>
      </c>
    </row>
    <row r="5285" customFormat="false" ht="11.4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IF(G5285="Male",VLOOKUP(H5285,'Shoe size conversion table'!$B$6:$D$22,2),VLOOKUP(H5285,'Shoe size conversion table'!$J$6:$L$22,2))</f>
        <v>39</v>
      </c>
      <c r="J5285" s="12" t="n">
        <f aca="false">IF(G5285="Male",VLOOKUP(H5285,'Shoe size conversion table'!$B$6:$D$22,3),VLOOKUP(H5285,'Shoe size conversion table'!$J$6:$L$22,3))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MONTH(C5285:C20252)</f>
        <v>7</v>
      </c>
      <c r="O5285" s="8" t="n">
        <f aca="false">K5285*(1-L5285)</f>
        <v>125.1</v>
      </c>
    </row>
    <row r="5286" customFormat="false" ht="11.4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IF(G5286="Male",VLOOKUP(H5286,'Shoe size conversion table'!$B$6:$D$22,2),VLOOKUP(H5286,'Shoe size conversion table'!$J$6:$L$22,2))</f>
        <v>43</v>
      </c>
      <c r="J5286" s="12" t="n">
        <f aca="false">IF(G5286="Male",VLOOKUP(H5286,'Shoe size conversion table'!$B$6:$D$22,3),VLOOKUP(H5286,'Shoe size conversion table'!$J$6:$L$22,3))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MONTH(C5286:C20253)</f>
        <v>7</v>
      </c>
      <c r="O5286" s="8" t="n">
        <f aca="false">K5286*(1-L5286)</f>
        <v>159</v>
      </c>
    </row>
    <row r="5287" customFormat="false" ht="11.4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IF(G5287="Male",VLOOKUP(H5287,'Shoe size conversion table'!$B$6:$D$22,2),VLOOKUP(H5287,'Shoe size conversion table'!$J$6:$L$22,2))</f>
        <v>42</v>
      </c>
      <c r="J5287" s="12" t="n">
        <f aca="false">IF(G5287="Male",VLOOKUP(H5287,'Shoe size conversion table'!$B$6:$D$22,3),VLOOKUP(H5287,'Shoe size conversion table'!$J$6:$L$22,3))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MONTH(C5287:C20254)</f>
        <v>7</v>
      </c>
      <c r="O5287" s="8" t="n">
        <f aca="false">K5287*(1-L5287)</f>
        <v>169</v>
      </c>
    </row>
    <row r="5288" customFormat="false" ht="11.4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IF(G5288="Male",VLOOKUP(H5288,'Shoe size conversion table'!$B$6:$D$22,2),VLOOKUP(H5288,'Shoe size conversion table'!$J$6:$L$22,2))</f>
        <v>38-39</v>
      </c>
      <c r="J5288" s="12" t="n">
        <f aca="false">IF(G5288="Male",VLOOKUP(H5288,'Shoe size conversion table'!$B$6:$D$22,3),VLOOKUP(H5288,'Shoe size conversion table'!$J$6:$L$22,3))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MONTH(C5288:C20255)</f>
        <v>7</v>
      </c>
      <c r="O5288" s="8" t="n">
        <f aca="false">K5288*(1-L5288)</f>
        <v>111.2</v>
      </c>
    </row>
    <row r="5289" customFormat="false" ht="11.4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IF(G5289="Male",VLOOKUP(H5289,'Shoe size conversion table'!$B$6:$D$22,2),VLOOKUP(H5289,'Shoe size conversion table'!$J$6:$L$22,2))</f>
        <v>39-40</v>
      </c>
      <c r="J5289" s="12" t="n">
        <f aca="false">IF(G5289="Male",VLOOKUP(H5289,'Shoe size conversion table'!$B$6:$D$22,3),VLOOKUP(H5289,'Shoe size conversion table'!$J$6:$L$22,3))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MONTH(C5289:C20256)</f>
        <v>7</v>
      </c>
      <c r="O5289" s="8" t="n">
        <f aca="false">K5289*(1-L5289)</f>
        <v>139.3</v>
      </c>
    </row>
    <row r="5290" customFormat="false" ht="11.4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IF(G5290="Male",VLOOKUP(H5290,'Shoe size conversion table'!$B$6:$D$22,2),VLOOKUP(H5290,'Shoe size conversion table'!$J$6:$L$22,2))</f>
        <v>39</v>
      </c>
      <c r="J5290" s="12" t="n">
        <f aca="false">IF(G5290="Male",VLOOKUP(H5290,'Shoe size conversion table'!$B$6:$D$22,3),VLOOKUP(H5290,'Shoe size conversion table'!$J$6:$L$22,3))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MONTH(C5290:C20257)</f>
        <v>7</v>
      </c>
      <c r="O5290" s="8" t="n">
        <f aca="false">K5290*(1-L5290)</f>
        <v>139</v>
      </c>
    </row>
    <row r="5291" customFormat="false" ht="11.4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IF(G5291="Male",VLOOKUP(H5291,'Shoe size conversion table'!$B$6:$D$22,2),VLOOKUP(H5291,'Shoe size conversion table'!$J$6:$L$22,2))</f>
        <v>43-44</v>
      </c>
      <c r="J5291" s="12" t="n">
        <f aca="false">IF(G5291="Male",VLOOKUP(H5291,'Shoe size conversion table'!$B$6:$D$22,3),VLOOKUP(H5291,'Shoe size conversion table'!$J$6:$L$22,3))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MONTH(C5291:C20258)</f>
        <v>7</v>
      </c>
      <c r="O5291" s="8" t="n">
        <f aca="false">K5291*(1-L5291)</f>
        <v>169</v>
      </c>
    </row>
    <row r="5292" customFormat="false" ht="11.4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IF(G5292="Male",VLOOKUP(H5292,'Shoe size conversion table'!$B$6:$D$22,2),VLOOKUP(H5292,'Shoe size conversion table'!$J$6:$L$22,2))</f>
        <v>42-43</v>
      </c>
      <c r="J5292" s="12" t="n">
        <f aca="false">IF(G5292="Male",VLOOKUP(H5292,'Shoe size conversion table'!$B$6:$D$22,3),VLOOKUP(H5292,'Shoe size conversion table'!$J$6:$L$22,3))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MONTH(C5292:C20259)</f>
        <v>7</v>
      </c>
      <c r="O5292" s="8" t="n">
        <f aca="false">K5292*(1-L5292)</f>
        <v>169</v>
      </c>
    </row>
    <row r="5293" customFormat="false" ht="11.4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IF(G5293="Male",VLOOKUP(H5293,'Shoe size conversion table'!$B$6:$D$22,2),VLOOKUP(H5293,'Shoe size conversion table'!$J$6:$L$22,2))</f>
        <v>44-45</v>
      </c>
      <c r="J5293" s="12" t="n">
        <f aca="false">IF(G5293="Male",VLOOKUP(H5293,'Shoe size conversion table'!$B$6:$D$22,3),VLOOKUP(H5293,'Shoe size conversion table'!$J$6:$L$22,3))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MONTH(C5293:C20260)</f>
        <v>7</v>
      </c>
      <c r="O5293" s="8" t="n">
        <f aca="false">K5293*(1-L5293)</f>
        <v>79.5</v>
      </c>
    </row>
    <row r="5294" customFormat="false" ht="11.4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IF(G5294="Male",VLOOKUP(H5294,'Shoe size conversion table'!$B$6:$D$22,2),VLOOKUP(H5294,'Shoe size conversion table'!$J$6:$L$22,2))</f>
        <v>42</v>
      </c>
      <c r="J5294" s="12" t="n">
        <f aca="false">IF(G5294="Male",VLOOKUP(H5294,'Shoe size conversion table'!$B$6:$D$22,3),VLOOKUP(H5294,'Shoe size conversion table'!$J$6:$L$22,3))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MONTH(C5294:C20261)</f>
        <v>7</v>
      </c>
      <c r="O5294" s="8" t="n">
        <f aca="false">K5294*(1-L5294)</f>
        <v>179.1</v>
      </c>
    </row>
    <row r="5295" customFormat="false" ht="11.4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IF(G5295="Male",VLOOKUP(H5295,'Shoe size conversion table'!$B$6:$D$22,2),VLOOKUP(H5295,'Shoe size conversion table'!$J$6:$L$22,2))</f>
        <v>42</v>
      </c>
      <c r="J5295" s="12" t="n">
        <f aca="false">IF(G5295="Male",VLOOKUP(H5295,'Shoe size conversion table'!$B$6:$D$22,3),VLOOKUP(H5295,'Shoe size conversion table'!$J$6:$L$22,3))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MONTH(C5295:C20262)</f>
        <v>7</v>
      </c>
      <c r="O5295" s="8" t="n">
        <f aca="false">K5295*(1-L5295)</f>
        <v>179.1</v>
      </c>
    </row>
    <row r="5296" customFormat="false" ht="11.4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IF(G5296="Male",VLOOKUP(H5296,'Shoe size conversion table'!$B$6:$D$22,2),VLOOKUP(H5296,'Shoe size conversion table'!$J$6:$L$22,2))</f>
        <v>37</v>
      </c>
      <c r="J5296" s="12" t="n">
        <f aca="false">IF(G5296="Male",VLOOKUP(H5296,'Shoe size conversion table'!$B$6:$D$22,3),VLOOKUP(H5296,'Shoe size conversion table'!$J$6:$L$22,3))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MONTH(C5296:C20263)</f>
        <v>7</v>
      </c>
      <c r="O5296" s="8" t="n">
        <f aca="false">K5296*(1-L5296)</f>
        <v>103.2</v>
      </c>
    </row>
    <row r="5297" customFormat="false" ht="11.4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IF(G5297="Male",VLOOKUP(H5297,'Shoe size conversion table'!$B$6:$D$22,2),VLOOKUP(H5297,'Shoe size conversion table'!$J$6:$L$22,2))</f>
        <v>40-41</v>
      </c>
      <c r="J5297" s="12" t="n">
        <f aca="false">IF(G5297="Male",VLOOKUP(H5297,'Shoe size conversion table'!$B$6:$D$22,3),VLOOKUP(H5297,'Shoe size conversion table'!$J$6:$L$22,3))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MONTH(C5297:C20264)</f>
        <v>7</v>
      </c>
      <c r="O5297" s="8" t="n">
        <f aca="false">K5297*(1-L5297)</f>
        <v>189</v>
      </c>
    </row>
    <row r="5298" customFormat="false" ht="11.4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IF(G5298="Male",VLOOKUP(H5298,'Shoe size conversion table'!$B$6:$D$22,2),VLOOKUP(H5298,'Shoe size conversion table'!$J$6:$L$22,2))</f>
        <v>39</v>
      </c>
      <c r="J5298" s="12" t="n">
        <f aca="false">IF(G5298="Male",VLOOKUP(H5298,'Shoe size conversion table'!$B$6:$D$22,3),VLOOKUP(H5298,'Shoe size conversion table'!$J$6:$L$22,3))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MONTH(C5298:C20265)</f>
        <v>7</v>
      </c>
      <c r="O5298" s="8" t="n">
        <f aca="false">K5298*(1-L5298)</f>
        <v>152.1</v>
      </c>
    </row>
    <row r="5299" customFormat="false" ht="11.4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IF(G5299="Male",VLOOKUP(H5299,'Shoe size conversion table'!$B$6:$D$22,2),VLOOKUP(H5299,'Shoe size conversion table'!$J$6:$L$22,2))</f>
        <v>43</v>
      </c>
      <c r="J5299" s="12" t="n">
        <f aca="false">IF(G5299="Male",VLOOKUP(H5299,'Shoe size conversion table'!$B$6:$D$22,3),VLOOKUP(H5299,'Shoe size conversion table'!$J$6:$L$22,3))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MONTH(C5299:C20266)</f>
        <v>7</v>
      </c>
      <c r="O5299" s="8" t="n">
        <f aca="false">K5299*(1-L5299)</f>
        <v>149</v>
      </c>
    </row>
    <row r="5300" customFormat="false" ht="11.4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IF(G5300="Male",VLOOKUP(H5300,'Shoe size conversion table'!$B$6:$D$22,2),VLOOKUP(H5300,'Shoe size conversion table'!$J$6:$L$22,2))</f>
        <v>42</v>
      </c>
      <c r="J5300" s="12" t="n">
        <f aca="false">IF(G5300="Male",VLOOKUP(H5300,'Shoe size conversion table'!$B$6:$D$22,3),VLOOKUP(H5300,'Shoe size conversion table'!$J$6:$L$22,3))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MONTH(C5300:C20267)</f>
        <v>7</v>
      </c>
      <c r="O5300" s="8" t="n">
        <f aca="false">K5300*(1-L5300)</f>
        <v>152.1</v>
      </c>
    </row>
    <row r="5301" customFormat="false" ht="11.4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IF(G5301="Male",VLOOKUP(H5301,'Shoe size conversion table'!$B$6:$D$22,2),VLOOKUP(H5301,'Shoe size conversion table'!$J$6:$L$22,2))</f>
        <v>37-38</v>
      </c>
      <c r="J5301" s="12" t="n">
        <f aca="false">IF(G5301="Male",VLOOKUP(H5301,'Shoe size conversion table'!$B$6:$D$22,3),VLOOKUP(H5301,'Shoe size conversion table'!$J$6:$L$22,3))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MONTH(C5301:C20268)</f>
        <v>7</v>
      </c>
      <c r="O5301" s="8" t="n">
        <f aca="false">K5301*(1-L5301)</f>
        <v>189</v>
      </c>
    </row>
    <row r="5302" customFormat="false" ht="11.4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IF(G5302="Male",VLOOKUP(H5302,'Shoe size conversion table'!$B$6:$D$22,2),VLOOKUP(H5302,'Shoe size conversion table'!$J$6:$L$22,2))</f>
        <v>42</v>
      </c>
      <c r="J5302" s="12" t="n">
        <f aca="false">IF(G5302="Male",VLOOKUP(H5302,'Shoe size conversion table'!$B$6:$D$22,3),VLOOKUP(H5302,'Shoe size conversion table'!$J$6:$L$22,3))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MONTH(C5302:C20269)</f>
        <v>7</v>
      </c>
      <c r="O5302" s="8" t="n">
        <f aca="false">K5302*(1-L5302)</f>
        <v>169</v>
      </c>
    </row>
    <row r="5303" customFormat="false" ht="11.4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IF(G5303="Male",VLOOKUP(H5303,'Shoe size conversion table'!$B$6:$D$22,2),VLOOKUP(H5303,'Shoe size conversion table'!$J$6:$L$22,2))</f>
        <v>39-40</v>
      </c>
      <c r="J5303" s="12" t="n">
        <f aca="false">IF(G5303="Male",VLOOKUP(H5303,'Shoe size conversion table'!$B$6:$D$22,3),VLOOKUP(H5303,'Shoe size conversion table'!$J$6:$L$22,3))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MONTH(C5303:C20270)</f>
        <v>7</v>
      </c>
      <c r="O5303" s="8" t="n">
        <f aca="false">K5303*(1-L5303)</f>
        <v>104.3</v>
      </c>
    </row>
    <row r="5304" customFormat="false" ht="11.4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IF(G5304="Male",VLOOKUP(H5304,'Shoe size conversion table'!$B$6:$D$22,2),VLOOKUP(H5304,'Shoe size conversion table'!$J$6:$L$22,2))</f>
        <v>42</v>
      </c>
      <c r="J5304" s="12" t="n">
        <f aca="false">IF(G5304="Male",VLOOKUP(H5304,'Shoe size conversion table'!$B$6:$D$22,3),VLOOKUP(H5304,'Shoe size conversion table'!$J$6:$L$22,3))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MONTH(C5304:C20271)</f>
        <v>7</v>
      </c>
      <c r="O5304" s="8" t="n">
        <f aca="false">K5304*(1-L5304)</f>
        <v>94.5</v>
      </c>
    </row>
    <row r="5305" customFormat="false" ht="11.4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IF(G5305="Male",VLOOKUP(H5305,'Shoe size conversion table'!$B$6:$D$22,2),VLOOKUP(H5305,'Shoe size conversion table'!$J$6:$L$22,2))</f>
        <v>43-44</v>
      </c>
      <c r="J5305" s="12" t="n">
        <f aca="false">IF(G5305="Male",VLOOKUP(H5305,'Shoe size conversion table'!$B$6:$D$22,3),VLOOKUP(H5305,'Shoe size conversion table'!$J$6:$L$22,3))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MONTH(C5305:C20272)</f>
        <v>7</v>
      </c>
      <c r="O5305" s="8" t="n">
        <f aca="false">K5305*(1-L5305)</f>
        <v>132.3</v>
      </c>
    </row>
    <row r="5306" customFormat="false" ht="11.4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IF(G5306="Male",VLOOKUP(H5306,'Shoe size conversion table'!$B$6:$D$22,2),VLOOKUP(H5306,'Shoe size conversion table'!$J$6:$L$22,2))</f>
        <v>43-44</v>
      </c>
      <c r="J5306" s="12" t="n">
        <f aca="false">IF(G5306="Male",VLOOKUP(H5306,'Shoe size conversion table'!$B$6:$D$22,3),VLOOKUP(H5306,'Shoe size conversion table'!$J$6:$L$22,3))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MONTH(C5306:C20273)</f>
        <v>7</v>
      </c>
      <c r="O5306" s="8" t="n">
        <f aca="false">K5306*(1-L5306)</f>
        <v>189</v>
      </c>
    </row>
    <row r="5307" customFormat="false" ht="11.4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IF(G5307="Male",VLOOKUP(H5307,'Shoe size conversion table'!$B$6:$D$22,2),VLOOKUP(H5307,'Shoe size conversion table'!$J$6:$L$22,2))</f>
        <v>42</v>
      </c>
      <c r="J5307" s="12" t="n">
        <f aca="false">IF(G5307="Male",VLOOKUP(H5307,'Shoe size conversion table'!$B$6:$D$22,3),VLOOKUP(H5307,'Shoe size conversion table'!$J$6:$L$22,3))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MONTH(C5307:C20274)</f>
        <v>7</v>
      </c>
      <c r="O5307" s="8" t="n">
        <f aca="false">K5307*(1-L5307)</f>
        <v>169</v>
      </c>
    </row>
    <row r="5308" customFormat="false" ht="11.4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IF(G5308="Male",VLOOKUP(H5308,'Shoe size conversion table'!$B$6:$D$22,2),VLOOKUP(H5308,'Shoe size conversion table'!$J$6:$L$22,2))</f>
        <v>44</v>
      </c>
      <c r="J5308" s="12" t="n">
        <f aca="false">IF(G5308="Male",VLOOKUP(H5308,'Shoe size conversion table'!$B$6:$D$22,3),VLOOKUP(H5308,'Shoe size conversion table'!$J$6:$L$22,3))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MONTH(C5308:C20275)</f>
        <v>7</v>
      </c>
      <c r="O5308" s="8" t="n">
        <f aca="false">K5308*(1-L5308)</f>
        <v>129</v>
      </c>
    </row>
    <row r="5309" customFormat="false" ht="11.4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IF(G5309="Male",VLOOKUP(H5309,'Shoe size conversion table'!$B$6:$D$22,2),VLOOKUP(H5309,'Shoe size conversion table'!$J$6:$L$22,2))</f>
        <v>44-45</v>
      </c>
      <c r="J5309" s="12" t="n">
        <f aca="false">IF(G5309="Male",VLOOKUP(H5309,'Shoe size conversion table'!$B$6:$D$22,3),VLOOKUP(H5309,'Shoe size conversion table'!$J$6:$L$22,3))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MONTH(C5309:C20276)</f>
        <v>7</v>
      </c>
      <c r="O5309" s="8" t="n">
        <f aca="false">K5309*(1-L5309)</f>
        <v>129</v>
      </c>
    </row>
    <row r="5310" customFormat="false" ht="11.4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IF(G5310="Male",VLOOKUP(H5310,'Shoe size conversion table'!$B$6:$D$22,2),VLOOKUP(H5310,'Shoe size conversion table'!$J$6:$L$22,2))</f>
        <v>35-36</v>
      </c>
      <c r="J5310" s="12" t="n">
        <f aca="false">IF(G5310="Male",VLOOKUP(H5310,'Shoe size conversion table'!$B$6:$D$22,3),VLOOKUP(H5310,'Shoe size conversion table'!$J$6:$L$22,3))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MONTH(C5310:C20277)</f>
        <v>7</v>
      </c>
      <c r="O5310" s="8" t="n">
        <f aca="false">K5310*(1-L5310)</f>
        <v>159</v>
      </c>
    </row>
    <row r="5311" customFormat="false" ht="11.4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IF(G5311="Male",VLOOKUP(H5311,'Shoe size conversion table'!$B$6:$D$22,2),VLOOKUP(H5311,'Shoe size conversion table'!$J$6:$L$22,2))</f>
        <v>38-39</v>
      </c>
      <c r="J5311" s="12" t="n">
        <f aca="false">IF(G5311="Male",VLOOKUP(H5311,'Shoe size conversion table'!$B$6:$D$22,3),VLOOKUP(H5311,'Shoe size conversion table'!$J$6:$L$22,3))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MONTH(C5311:C20278)</f>
        <v>7</v>
      </c>
      <c r="O5311" s="8" t="n">
        <f aca="false">K5311*(1-L5311)</f>
        <v>189</v>
      </c>
    </row>
    <row r="5312" customFormat="false" ht="11.4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IF(G5312="Male",VLOOKUP(H5312,'Shoe size conversion table'!$B$6:$D$22,2),VLOOKUP(H5312,'Shoe size conversion table'!$J$6:$L$22,2))</f>
        <v>42-43</v>
      </c>
      <c r="J5312" s="12" t="n">
        <f aca="false">IF(G5312="Male",VLOOKUP(H5312,'Shoe size conversion table'!$B$6:$D$22,3),VLOOKUP(H5312,'Shoe size conversion table'!$J$6:$L$22,3))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MONTH(C5312:C20279)</f>
        <v>7</v>
      </c>
      <c r="O5312" s="8" t="n">
        <f aca="false">K5312*(1-L5312)</f>
        <v>139.3</v>
      </c>
    </row>
    <row r="5313" customFormat="false" ht="11.4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IF(G5313="Male",VLOOKUP(H5313,'Shoe size conversion table'!$B$6:$D$22,2),VLOOKUP(H5313,'Shoe size conversion table'!$J$6:$L$22,2))</f>
        <v>41-42</v>
      </c>
      <c r="J5313" s="12" t="n">
        <f aca="false">IF(G5313="Male",VLOOKUP(H5313,'Shoe size conversion table'!$B$6:$D$22,3),VLOOKUP(H5313,'Shoe size conversion table'!$J$6:$L$22,3))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MONTH(C5313:C20280)</f>
        <v>7</v>
      </c>
      <c r="O5313" s="8" t="n">
        <f aca="false">K5313*(1-L5313)</f>
        <v>169</v>
      </c>
    </row>
    <row r="5314" customFormat="false" ht="11.4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IF(G5314="Male",VLOOKUP(H5314,'Shoe size conversion table'!$B$6:$D$22,2),VLOOKUP(H5314,'Shoe size conversion table'!$J$6:$L$22,2))</f>
        <v>43-44</v>
      </c>
      <c r="J5314" s="12" t="n">
        <f aca="false">IF(G5314="Male",VLOOKUP(H5314,'Shoe size conversion table'!$B$6:$D$22,3),VLOOKUP(H5314,'Shoe size conversion table'!$J$6:$L$22,3))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MONTH(C5314:C20281)</f>
        <v>7</v>
      </c>
      <c r="O5314" s="8" t="n">
        <f aca="false">K5314*(1-L5314)</f>
        <v>159</v>
      </c>
    </row>
    <row r="5315" customFormat="false" ht="11.4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IF(G5315="Male",VLOOKUP(H5315,'Shoe size conversion table'!$B$6:$D$22,2),VLOOKUP(H5315,'Shoe size conversion table'!$J$6:$L$22,2))</f>
        <v>42-43</v>
      </c>
      <c r="J5315" s="12" t="n">
        <f aca="false">IF(G5315="Male",VLOOKUP(H5315,'Shoe size conversion table'!$B$6:$D$22,3),VLOOKUP(H5315,'Shoe size conversion table'!$J$6:$L$22,3))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MONTH(C5315:C20282)</f>
        <v>7</v>
      </c>
      <c r="O5315" s="8" t="n">
        <f aca="false">K5315*(1-L5315)</f>
        <v>159</v>
      </c>
    </row>
    <row r="5316" customFormat="false" ht="11.4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IF(G5316="Male",VLOOKUP(H5316,'Shoe size conversion table'!$B$6:$D$22,2),VLOOKUP(H5316,'Shoe size conversion table'!$J$6:$L$22,2))</f>
        <v>43</v>
      </c>
      <c r="J5316" s="12" t="n">
        <f aca="false">IF(G5316="Male",VLOOKUP(H5316,'Shoe size conversion table'!$B$6:$D$22,3),VLOOKUP(H5316,'Shoe size conversion table'!$J$6:$L$22,3))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MONTH(C5316:C20283)</f>
        <v>7</v>
      </c>
      <c r="O5316" s="8" t="n">
        <f aca="false">K5316*(1-L5316)</f>
        <v>139</v>
      </c>
    </row>
    <row r="5317" customFormat="false" ht="11.4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IF(G5317="Male",VLOOKUP(H5317,'Shoe size conversion table'!$B$6:$D$22,2),VLOOKUP(H5317,'Shoe size conversion table'!$J$6:$L$22,2))</f>
        <v>37-38</v>
      </c>
      <c r="J5317" s="12" t="n">
        <f aca="false">IF(G5317="Male",VLOOKUP(H5317,'Shoe size conversion table'!$B$6:$D$22,3),VLOOKUP(H5317,'Shoe size conversion table'!$J$6:$L$22,3))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MONTH(C5317:C20284)</f>
        <v>7</v>
      </c>
      <c r="O5317" s="8" t="n">
        <f aca="false">K5317*(1-L5317)</f>
        <v>179</v>
      </c>
    </row>
    <row r="5318" customFormat="false" ht="11.4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IF(G5318="Male",VLOOKUP(H5318,'Shoe size conversion table'!$B$6:$D$22,2),VLOOKUP(H5318,'Shoe size conversion table'!$J$6:$L$22,2))</f>
        <v>38-39</v>
      </c>
      <c r="J5318" s="12" t="n">
        <f aca="false">IF(G5318="Male",VLOOKUP(H5318,'Shoe size conversion table'!$B$6:$D$22,3),VLOOKUP(H5318,'Shoe size conversion table'!$J$6:$L$22,3))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MONTH(C5318:C20285)</f>
        <v>7</v>
      </c>
      <c r="O5318" s="8" t="n">
        <f aca="false">K5318*(1-L5318)</f>
        <v>170.1</v>
      </c>
    </row>
    <row r="5319" customFormat="false" ht="11.4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IF(G5319="Male",VLOOKUP(H5319,'Shoe size conversion table'!$B$6:$D$22,2),VLOOKUP(H5319,'Shoe size conversion table'!$J$6:$L$22,2))</f>
        <v>42</v>
      </c>
      <c r="J5319" s="12" t="n">
        <f aca="false">IF(G5319="Male",VLOOKUP(H5319,'Shoe size conversion table'!$B$6:$D$22,3),VLOOKUP(H5319,'Shoe size conversion table'!$J$6:$L$22,3))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MONTH(C5319:C20286)</f>
        <v>7</v>
      </c>
      <c r="O5319" s="8" t="n">
        <f aca="false">K5319*(1-L5319)</f>
        <v>189</v>
      </c>
    </row>
    <row r="5320" customFormat="false" ht="11.4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IF(G5320="Male",VLOOKUP(H5320,'Shoe size conversion table'!$B$6:$D$22,2),VLOOKUP(H5320,'Shoe size conversion table'!$J$6:$L$22,2))</f>
        <v>43-44</v>
      </c>
      <c r="J5320" s="12" t="n">
        <f aca="false">IF(G5320="Male",VLOOKUP(H5320,'Shoe size conversion table'!$B$6:$D$22,3),VLOOKUP(H5320,'Shoe size conversion table'!$J$6:$L$22,3))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MONTH(C5320:C20287)</f>
        <v>7</v>
      </c>
      <c r="O5320" s="8" t="n">
        <f aca="false">K5320*(1-L5320)</f>
        <v>79.5</v>
      </c>
    </row>
    <row r="5321" customFormat="false" ht="11.4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IF(G5321="Male",VLOOKUP(H5321,'Shoe size conversion table'!$B$6:$D$22,2),VLOOKUP(H5321,'Shoe size conversion table'!$J$6:$L$22,2))</f>
        <v>42-43</v>
      </c>
      <c r="J5321" s="12" t="n">
        <f aca="false">IF(G5321="Male",VLOOKUP(H5321,'Shoe size conversion table'!$B$6:$D$22,3),VLOOKUP(H5321,'Shoe size conversion table'!$J$6:$L$22,3))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MONTH(C5321:C20288)</f>
        <v>7</v>
      </c>
      <c r="O5321" s="8" t="n">
        <f aca="false">K5321*(1-L5321)</f>
        <v>90.3</v>
      </c>
    </row>
    <row r="5322" customFormat="false" ht="11.4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IF(G5322="Male",VLOOKUP(H5322,'Shoe size conversion table'!$B$6:$D$22,2),VLOOKUP(H5322,'Shoe size conversion table'!$J$6:$L$22,2))</f>
        <v>39-40</v>
      </c>
      <c r="J5322" s="12" t="n">
        <f aca="false">IF(G5322="Male",VLOOKUP(H5322,'Shoe size conversion table'!$B$6:$D$22,3),VLOOKUP(H5322,'Shoe size conversion table'!$J$6:$L$22,3))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MONTH(C5322:C20289)</f>
        <v>7</v>
      </c>
      <c r="O5322" s="8" t="n">
        <f aca="false">K5322*(1-L5322)</f>
        <v>189</v>
      </c>
    </row>
    <row r="5323" customFormat="false" ht="11.4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IF(G5323="Male",VLOOKUP(H5323,'Shoe size conversion table'!$B$6:$D$22,2),VLOOKUP(H5323,'Shoe size conversion table'!$J$6:$L$22,2))</f>
        <v>39-40</v>
      </c>
      <c r="J5323" s="12" t="n">
        <f aca="false">IF(G5323="Male",VLOOKUP(H5323,'Shoe size conversion table'!$B$6:$D$22,3),VLOOKUP(H5323,'Shoe size conversion table'!$J$6:$L$22,3))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MONTH(C5323:C20290)</f>
        <v>7</v>
      </c>
      <c r="O5323" s="8" t="n">
        <f aca="false">K5323*(1-L5323)</f>
        <v>189</v>
      </c>
    </row>
    <row r="5324" customFormat="false" ht="11.4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IF(G5324="Male",VLOOKUP(H5324,'Shoe size conversion table'!$B$6:$D$22,2),VLOOKUP(H5324,'Shoe size conversion table'!$J$6:$L$22,2))</f>
        <v>40</v>
      </c>
      <c r="J5324" s="12" t="n">
        <f aca="false">IF(G5324="Male",VLOOKUP(H5324,'Shoe size conversion table'!$B$6:$D$22,3),VLOOKUP(H5324,'Shoe size conversion table'!$J$6:$L$22,3))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MONTH(C5324:C20291)</f>
        <v>7</v>
      </c>
      <c r="O5324" s="8" t="n">
        <f aca="false">K5324*(1-L5324)</f>
        <v>179</v>
      </c>
    </row>
    <row r="5325" customFormat="false" ht="11.4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IF(G5325="Male",VLOOKUP(H5325,'Shoe size conversion table'!$B$6:$D$22,2),VLOOKUP(H5325,'Shoe size conversion table'!$J$6:$L$22,2))</f>
        <v>39</v>
      </c>
      <c r="J5325" s="12" t="n">
        <f aca="false">IF(G5325="Male",VLOOKUP(H5325,'Shoe size conversion table'!$B$6:$D$22,3),VLOOKUP(H5325,'Shoe size conversion table'!$J$6:$L$22,3))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MONTH(C5325:C20292)</f>
        <v>7</v>
      </c>
      <c r="O5325" s="8" t="n">
        <f aca="false">K5325*(1-L5325)</f>
        <v>169</v>
      </c>
    </row>
    <row r="5326" customFormat="false" ht="11.4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IF(G5326="Male",VLOOKUP(H5326,'Shoe size conversion table'!$B$6:$D$22,2),VLOOKUP(H5326,'Shoe size conversion table'!$J$6:$L$22,2))</f>
        <v>43-44</v>
      </c>
      <c r="J5326" s="12" t="n">
        <f aca="false">IF(G5326="Male",VLOOKUP(H5326,'Shoe size conversion table'!$B$6:$D$22,3),VLOOKUP(H5326,'Shoe size conversion table'!$J$6:$L$22,3))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MONTH(C5326:C20293)</f>
        <v>7</v>
      </c>
      <c r="O5326" s="8" t="n">
        <f aca="false">K5326*(1-L5326)</f>
        <v>118.3</v>
      </c>
    </row>
    <row r="5327" customFormat="false" ht="11.4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IF(G5327="Male",VLOOKUP(H5327,'Shoe size conversion table'!$B$6:$D$22,2),VLOOKUP(H5327,'Shoe size conversion table'!$J$6:$L$22,2))</f>
        <v>35-36</v>
      </c>
      <c r="J5327" s="12" t="n">
        <f aca="false">IF(G5327="Male",VLOOKUP(H5327,'Shoe size conversion table'!$B$6:$D$22,3),VLOOKUP(H5327,'Shoe size conversion table'!$J$6:$L$22,3))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MONTH(C5327:C20294)</f>
        <v>7</v>
      </c>
      <c r="O5327" s="8" t="n">
        <f aca="false">K5327*(1-L5327)</f>
        <v>159</v>
      </c>
    </row>
    <row r="5328" customFormat="false" ht="11.4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IF(G5328="Male",VLOOKUP(H5328,'Shoe size conversion table'!$B$6:$D$22,2),VLOOKUP(H5328,'Shoe size conversion table'!$J$6:$L$22,2))</f>
        <v>42</v>
      </c>
      <c r="J5328" s="12" t="n">
        <f aca="false">IF(G5328="Male",VLOOKUP(H5328,'Shoe size conversion table'!$B$6:$D$22,3),VLOOKUP(H5328,'Shoe size conversion table'!$J$6:$L$22,3))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MONTH(C5328:C20295)</f>
        <v>7</v>
      </c>
      <c r="O5328" s="8" t="n">
        <f aca="false">K5328*(1-L5328)</f>
        <v>189</v>
      </c>
    </row>
    <row r="5329" customFormat="false" ht="11.4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IF(G5329="Male",VLOOKUP(H5329,'Shoe size conversion table'!$B$6:$D$22,2),VLOOKUP(H5329,'Shoe size conversion table'!$J$6:$L$22,2))</f>
        <v>41</v>
      </c>
      <c r="J5329" s="12" t="n">
        <f aca="false">IF(G5329="Male",VLOOKUP(H5329,'Shoe size conversion table'!$B$6:$D$22,3),VLOOKUP(H5329,'Shoe size conversion table'!$J$6:$L$22,3))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MONTH(C5329:C20296)</f>
        <v>7</v>
      </c>
      <c r="O5329" s="8" t="n">
        <f aca="false">K5329*(1-L5329)</f>
        <v>139</v>
      </c>
    </row>
    <row r="5330" customFormat="false" ht="11.4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IF(G5330="Male",VLOOKUP(H5330,'Shoe size conversion table'!$B$6:$D$22,2),VLOOKUP(H5330,'Shoe size conversion table'!$J$6:$L$22,2))</f>
        <v>40</v>
      </c>
      <c r="J5330" s="12" t="n">
        <f aca="false">IF(G5330="Male",VLOOKUP(H5330,'Shoe size conversion table'!$B$6:$D$22,3),VLOOKUP(H5330,'Shoe size conversion table'!$J$6:$L$22,3))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MONTH(C5330:C20297)</f>
        <v>7</v>
      </c>
      <c r="O5330" s="8" t="n">
        <f aca="false">K5330*(1-L5330)</f>
        <v>170.1</v>
      </c>
    </row>
    <row r="5331" customFormat="false" ht="11.4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IF(G5331="Male",VLOOKUP(H5331,'Shoe size conversion table'!$B$6:$D$22,2),VLOOKUP(H5331,'Shoe size conversion table'!$J$6:$L$22,2))</f>
        <v>43-44</v>
      </c>
      <c r="J5331" s="12" t="n">
        <f aca="false">IF(G5331="Male",VLOOKUP(H5331,'Shoe size conversion table'!$B$6:$D$22,3),VLOOKUP(H5331,'Shoe size conversion table'!$J$6:$L$22,3))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MONTH(C5331:C20298)</f>
        <v>7</v>
      </c>
      <c r="O5331" s="8" t="n">
        <f aca="false">K5331*(1-L5331)</f>
        <v>159</v>
      </c>
    </row>
    <row r="5332" customFormat="false" ht="11.4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IF(G5332="Male",VLOOKUP(H5332,'Shoe size conversion table'!$B$6:$D$22,2),VLOOKUP(H5332,'Shoe size conversion table'!$J$6:$L$22,2))</f>
        <v>41-42</v>
      </c>
      <c r="J5332" s="12" t="n">
        <f aca="false">IF(G5332="Male",VLOOKUP(H5332,'Shoe size conversion table'!$B$6:$D$22,3),VLOOKUP(H5332,'Shoe size conversion table'!$J$6:$L$22,3))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MONTH(C5332:C20299)</f>
        <v>7</v>
      </c>
      <c r="O5332" s="8" t="n">
        <f aca="false">K5332*(1-L5332)</f>
        <v>151.2</v>
      </c>
    </row>
    <row r="5333" customFormat="false" ht="11.4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IF(G5333="Male",VLOOKUP(H5333,'Shoe size conversion table'!$B$6:$D$22,2),VLOOKUP(H5333,'Shoe size conversion table'!$J$6:$L$22,2))</f>
        <v>40-41</v>
      </c>
      <c r="J5333" s="12" t="n">
        <f aca="false">IF(G5333="Male",VLOOKUP(H5333,'Shoe size conversion table'!$B$6:$D$22,3),VLOOKUP(H5333,'Shoe size conversion table'!$J$6:$L$22,3))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MONTH(C5333:C20300)</f>
        <v>7</v>
      </c>
      <c r="O5333" s="8" t="n">
        <f aca="false">K5333*(1-L5333)</f>
        <v>89.5</v>
      </c>
    </row>
    <row r="5334" customFormat="false" ht="11.4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IF(G5334="Male",VLOOKUP(H5334,'Shoe size conversion table'!$B$6:$D$22,2),VLOOKUP(H5334,'Shoe size conversion table'!$J$6:$L$22,2))</f>
        <v>40</v>
      </c>
      <c r="J5334" s="12" t="n">
        <f aca="false">IF(G5334="Male",VLOOKUP(H5334,'Shoe size conversion table'!$B$6:$D$22,3),VLOOKUP(H5334,'Shoe size conversion table'!$J$6:$L$22,3))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MONTH(C5334:C20301)</f>
        <v>7</v>
      </c>
      <c r="O5334" s="8" t="n">
        <f aca="false">K5334*(1-L5334)</f>
        <v>143.2</v>
      </c>
    </row>
    <row r="5335" customFormat="false" ht="11.4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IF(G5335="Male",VLOOKUP(H5335,'Shoe size conversion table'!$B$6:$D$22,2),VLOOKUP(H5335,'Shoe size conversion table'!$J$6:$L$22,2))</f>
        <v>42</v>
      </c>
      <c r="J5335" s="12" t="n">
        <f aca="false">IF(G5335="Male",VLOOKUP(H5335,'Shoe size conversion table'!$B$6:$D$22,3),VLOOKUP(H5335,'Shoe size conversion table'!$J$6:$L$22,3))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MONTH(C5335:C20302)</f>
        <v>8</v>
      </c>
      <c r="O5335" s="8" t="n">
        <f aca="false">K5335*(1-L5335)</f>
        <v>135.2</v>
      </c>
    </row>
    <row r="5336" customFormat="false" ht="11.4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IF(G5336="Male",VLOOKUP(H5336,'Shoe size conversion table'!$B$6:$D$22,2),VLOOKUP(H5336,'Shoe size conversion table'!$J$6:$L$22,2))</f>
        <v>42-43</v>
      </c>
      <c r="J5336" s="12" t="n">
        <f aca="false">IF(G5336="Male",VLOOKUP(H5336,'Shoe size conversion table'!$B$6:$D$22,3),VLOOKUP(H5336,'Shoe size conversion table'!$J$6:$L$22,3))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MONTH(C5336:C20303)</f>
        <v>8</v>
      </c>
      <c r="O5336" s="8" t="n">
        <f aca="false">K5336*(1-L5336)</f>
        <v>84.5</v>
      </c>
    </row>
    <row r="5337" customFormat="false" ht="11.4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IF(G5337="Male",VLOOKUP(H5337,'Shoe size conversion table'!$B$6:$D$22,2),VLOOKUP(H5337,'Shoe size conversion table'!$J$6:$L$22,2))</f>
        <v>41-42</v>
      </c>
      <c r="J5337" s="12" t="n">
        <f aca="false">IF(G5337="Male",VLOOKUP(H5337,'Shoe size conversion table'!$B$6:$D$22,3),VLOOKUP(H5337,'Shoe size conversion table'!$J$6:$L$22,3))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MONTH(C5337:C20304)</f>
        <v>8</v>
      </c>
      <c r="O5337" s="8" t="n">
        <f aca="false">K5337*(1-L5337)</f>
        <v>125.3</v>
      </c>
    </row>
    <row r="5338" customFormat="false" ht="11.4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IF(G5338="Male",VLOOKUP(H5338,'Shoe size conversion table'!$B$6:$D$22,2),VLOOKUP(H5338,'Shoe size conversion table'!$J$6:$L$22,2))</f>
        <v>42</v>
      </c>
      <c r="J5338" s="12" t="n">
        <f aca="false">IF(G5338="Male",VLOOKUP(H5338,'Shoe size conversion table'!$B$6:$D$22,3),VLOOKUP(H5338,'Shoe size conversion table'!$J$6:$L$22,3))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MONTH(C5338:C20305)</f>
        <v>8</v>
      </c>
      <c r="O5338" s="8" t="n">
        <f aca="false">K5338*(1-L5338)</f>
        <v>139</v>
      </c>
    </row>
    <row r="5339" customFormat="false" ht="11.4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IF(G5339="Male",VLOOKUP(H5339,'Shoe size conversion table'!$B$6:$D$22,2),VLOOKUP(H5339,'Shoe size conversion table'!$J$6:$L$22,2))</f>
        <v>42</v>
      </c>
      <c r="J5339" s="12" t="n">
        <f aca="false">IF(G5339="Male",VLOOKUP(H5339,'Shoe size conversion table'!$B$6:$D$22,3),VLOOKUP(H5339,'Shoe size conversion table'!$J$6:$L$22,3))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MONTH(C5339:C20306)</f>
        <v>8</v>
      </c>
      <c r="O5339" s="8" t="n">
        <f aca="false">K5339*(1-L5339)</f>
        <v>199</v>
      </c>
    </row>
    <row r="5340" customFormat="false" ht="11.4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IF(G5340="Male",VLOOKUP(H5340,'Shoe size conversion table'!$B$6:$D$22,2),VLOOKUP(H5340,'Shoe size conversion table'!$J$6:$L$22,2))</f>
        <v>38-39</v>
      </c>
      <c r="J5340" s="12" t="n">
        <f aca="false">IF(G5340="Male",VLOOKUP(H5340,'Shoe size conversion table'!$B$6:$D$22,3),VLOOKUP(H5340,'Shoe size conversion table'!$J$6:$L$22,3))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MONTH(C5340:C20307)</f>
        <v>8</v>
      </c>
      <c r="O5340" s="8" t="n">
        <f aca="false">K5340*(1-L5340)</f>
        <v>170.1</v>
      </c>
    </row>
    <row r="5341" customFormat="false" ht="11.4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IF(G5341="Male",VLOOKUP(H5341,'Shoe size conversion table'!$B$6:$D$22,2),VLOOKUP(H5341,'Shoe size conversion table'!$J$6:$L$22,2))</f>
        <v>38</v>
      </c>
      <c r="J5341" s="12" t="n">
        <f aca="false">IF(G5341="Male",VLOOKUP(H5341,'Shoe size conversion table'!$B$6:$D$22,3),VLOOKUP(H5341,'Shoe size conversion table'!$J$6:$L$22,3))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MONTH(C5341:C20308)</f>
        <v>8</v>
      </c>
      <c r="O5341" s="8" t="n">
        <f aca="false">K5341*(1-L5341)</f>
        <v>129</v>
      </c>
    </row>
    <row r="5342" customFormat="false" ht="11.4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IF(G5342="Male",VLOOKUP(H5342,'Shoe size conversion table'!$B$6:$D$22,2),VLOOKUP(H5342,'Shoe size conversion table'!$J$6:$L$22,2))</f>
        <v>43</v>
      </c>
      <c r="J5342" s="12" t="n">
        <f aca="false">IF(G5342="Male",VLOOKUP(H5342,'Shoe size conversion table'!$B$6:$D$22,3),VLOOKUP(H5342,'Shoe size conversion table'!$J$6:$L$22,3))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MONTH(C5342:C20309)</f>
        <v>8</v>
      </c>
      <c r="O5342" s="8" t="n">
        <f aca="false">K5342*(1-L5342)</f>
        <v>199</v>
      </c>
    </row>
    <row r="5343" customFormat="false" ht="11.4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IF(G5343="Male",VLOOKUP(H5343,'Shoe size conversion table'!$B$6:$D$22,2),VLOOKUP(H5343,'Shoe size conversion table'!$J$6:$L$22,2))</f>
        <v>44</v>
      </c>
      <c r="J5343" s="12" t="n">
        <f aca="false">IF(G5343="Male",VLOOKUP(H5343,'Shoe size conversion table'!$B$6:$D$22,3),VLOOKUP(H5343,'Shoe size conversion table'!$J$6:$L$22,3))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MONTH(C5343:C20310)</f>
        <v>8</v>
      </c>
      <c r="O5343" s="8" t="n">
        <f aca="false">K5343*(1-L5343)</f>
        <v>127.2</v>
      </c>
    </row>
    <row r="5344" customFormat="false" ht="11.4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IF(G5344="Male",VLOOKUP(H5344,'Shoe size conversion table'!$B$6:$D$22,2),VLOOKUP(H5344,'Shoe size conversion table'!$J$6:$L$22,2))</f>
        <v>39</v>
      </c>
      <c r="J5344" s="12" t="n">
        <f aca="false">IF(G5344="Male",VLOOKUP(H5344,'Shoe size conversion table'!$B$6:$D$22,3),VLOOKUP(H5344,'Shoe size conversion table'!$J$6:$L$22,3))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MONTH(C5344:C20311)</f>
        <v>8</v>
      </c>
      <c r="O5344" s="8" t="n">
        <f aca="false">K5344*(1-L5344)</f>
        <v>152.1</v>
      </c>
    </row>
    <row r="5345" customFormat="false" ht="11.4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IF(G5345="Male",VLOOKUP(H5345,'Shoe size conversion table'!$B$6:$D$22,2),VLOOKUP(H5345,'Shoe size conversion table'!$J$6:$L$22,2))</f>
        <v>39</v>
      </c>
      <c r="J5345" s="12" t="n">
        <f aca="false">IF(G5345="Male",VLOOKUP(H5345,'Shoe size conversion table'!$B$6:$D$22,3),VLOOKUP(H5345,'Shoe size conversion table'!$J$6:$L$22,3))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MONTH(C5345:C20312)</f>
        <v>8</v>
      </c>
      <c r="O5345" s="8" t="n">
        <f aca="false">K5345*(1-L5345)</f>
        <v>118.3</v>
      </c>
    </row>
    <row r="5346" customFormat="false" ht="11.4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IF(G5346="Male",VLOOKUP(H5346,'Shoe size conversion table'!$B$6:$D$22,2),VLOOKUP(H5346,'Shoe size conversion table'!$J$6:$L$22,2))</f>
        <v>42</v>
      </c>
      <c r="J5346" s="12" t="n">
        <f aca="false">IF(G5346="Male",VLOOKUP(H5346,'Shoe size conversion table'!$B$6:$D$22,3),VLOOKUP(H5346,'Shoe size conversion table'!$J$6:$L$22,3))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MONTH(C5346:C20313)</f>
        <v>8</v>
      </c>
      <c r="O5346" s="8" t="n">
        <f aca="false">K5346*(1-L5346)</f>
        <v>179.1</v>
      </c>
    </row>
    <row r="5347" customFormat="false" ht="11.4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IF(G5347="Male",VLOOKUP(H5347,'Shoe size conversion table'!$B$6:$D$22,2),VLOOKUP(H5347,'Shoe size conversion table'!$J$6:$L$22,2))</f>
        <v>38</v>
      </c>
      <c r="J5347" s="12" t="n">
        <f aca="false">IF(G5347="Male",VLOOKUP(H5347,'Shoe size conversion table'!$B$6:$D$22,3),VLOOKUP(H5347,'Shoe size conversion table'!$J$6:$L$22,3))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MONTH(C5347:C20314)</f>
        <v>8</v>
      </c>
      <c r="O5347" s="8" t="n">
        <f aca="false">K5347*(1-L5347)</f>
        <v>179.1</v>
      </c>
    </row>
    <row r="5348" customFormat="false" ht="11.4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IF(G5348="Male",VLOOKUP(H5348,'Shoe size conversion table'!$B$6:$D$22,2),VLOOKUP(H5348,'Shoe size conversion table'!$J$6:$L$22,2))</f>
        <v>40</v>
      </c>
      <c r="J5348" s="12" t="n">
        <f aca="false">IF(G5348="Male",VLOOKUP(H5348,'Shoe size conversion table'!$B$6:$D$22,3),VLOOKUP(H5348,'Shoe size conversion table'!$J$6:$L$22,3))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MONTH(C5348:C20315)</f>
        <v>8</v>
      </c>
      <c r="O5348" s="8" t="n">
        <f aca="false">K5348*(1-L5348)</f>
        <v>127.2</v>
      </c>
    </row>
    <row r="5349" customFormat="false" ht="11.4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IF(G5349="Male",VLOOKUP(H5349,'Shoe size conversion table'!$B$6:$D$22,2),VLOOKUP(H5349,'Shoe size conversion table'!$J$6:$L$22,2))</f>
        <v>42-43</v>
      </c>
      <c r="J5349" s="12" t="n">
        <f aca="false">IF(G5349="Male",VLOOKUP(H5349,'Shoe size conversion table'!$B$6:$D$22,3),VLOOKUP(H5349,'Shoe size conversion table'!$J$6:$L$22,3))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MONTH(C5349:C20316)</f>
        <v>8</v>
      </c>
      <c r="O5349" s="8" t="n">
        <f aca="false">K5349*(1-L5349)</f>
        <v>125.3</v>
      </c>
    </row>
    <row r="5350" customFormat="false" ht="11.4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IF(G5350="Male",VLOOKUP(H5350,'Shoe size conversion table'!$B$6:$D$22,2),VLOOKUP(H5350,'Shoe size conversion table'!$J$6:$L$22,2))</f>
        <v>39-40</v>
      </c>
      <c r="J5350" s="12" t="n">
        <f aca="false">IF(G5350="Male",VLOOKUP(H5350,'Shoe size conversion table'!$B$6:$D$22,3),VLOOKUP(H5350,'Shoe size conversion table'!$J$6:$L$22,3))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MONTH(C5350:C20317)</f>
        <v>8</v>
      </c>
      <c r="O5350" s="8" t="n">
        <f aca="false">K5350*(1-L5350)</f>
        <v>170.1</v>
      </c>
    </row>
    <row r="5351" customFormat="false" ht="11.4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IF(G5351="Male",VLOOKUP(H5351,'Shoe size conversion table'!$B$6:$D$22,2),VLOOKUP(H5351,'Shoe size conversion table'!$J$6:$L$22,2))</f>
        <v>42</v>
      </c>
      <c r="J5351" s="12" t="n">
        <f aca="false">IF(G5351="Male",VLOOKUP(H5351,'Shoe size conversion table'!$B$6:$D$22,3),VLOOKUP(H5351,'Shoe size conversion table'!$J$6:$L$22,3))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MONTH(C5351:C20318)</f>
        <v>8</v>
      </c>
      <c r="O5351" s="8" t="n">
        <f aca="false">K5351*(1-L5351)</f>
        <v>116.1</v>
      </c>
    </row>
    <row r="5352" customFormat="false" ht="11.4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IF(G5352="Male",VLOOKUP(H5352,'Shoe size conversion table'!$B$6:$D$22,2),VLOOKUP(H5352,'Shoe size conversion table'!$J$6:$L$22,2))</f>
        <v>43-44</v>
      </c>
      <c r="J5352" s="12" t="n">
        <f aca="false">IF(G5352="Male",VLOOKUP(H5352,'Shoe size conversion table'!$B$6:$D$22,3),VLOOKUP(H5352,'Shoe size conversion table'!$J$6:$L$22,3))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MONTH(C5352:C20319)</f>
        <v>8</v>
      </c>
      <c r="O5352" s="8" t="n">
        <f aca="false">K5352*(1-L5352)</f>
        <v>94.5</v>
      </c>
    </row>
    <row r="5353" customFormat="false" ht="11.4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IF(G5353="Male",VLOOKUP(H5353,'Shoe size conversion table'!$B$6:$D$22,2),VLOOKUP(H5353,'Shoe size conversion table'!$J$6:$L$22,2))</f>
        <v>39-40</v>
      </c>
      <c r="J5353" s="12" t="n">
        <f aca="false">IF(G5353="Male",VLOOKUP(H5353,'Shoe size conversion table'!$B$6:$D$22,3),VLOOKUP(H5353,'Shoe size conversion table'!$J$6:$L$22,3))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MONTH(C5353:C20320)</f>
        <v>8</v>
      </c>
      <c r="O5353" s="8" t="n">
        <f aca="false">K5353*(1-L5353)</f>
        <v>179</v>
      </c>
    </row>
    <row r="5354" customFormat="false" ht="11.4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IF(G5354="Male",VLOOKUP(H5354,'Shoe size conversion table'!$B$6:$D$22,2),VLOOKUP(H5354,'Shoe size conversion table'!$J$6:$L$22,2))</f>
        <v>39</v>
      </c>
      <c r="J5354" s="12" t="n">
        <f aca="false">IF(G5354="Male",VLOOKUP(H5354,'Shoe size conversion table'!$B$6:$D$22,3),VLOOKUP(H5354,'Shoe size conversion table'!$J$6:$L$22,3))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MONTH(C5354:C20321)</f>
        <v>8</v>
      </c>
      <c r="O5354" s="8" t="n">
        <f aca="false">K5354*(1-L5354)</f>
        <v>139</v>
      </c>
    </row>
    <row r="5355" customFormat="false" ht="11.4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IF(G5355="Male",VLOOKUP(H5355,'Shoe size conversion table'!$B$6:$D$22,2),VLOOKUP(H5355,'Shoe size conversion table'!$J$6:$L$22,2))</f>
        <v>39-40</v>
      </c>
      <c r="J5355" s="12" t="n">
        <f aca="false">IF(G5355="Male",VLOOKUP(H5355,'Shoe size conversion table'!$B$6:$D$22,3),VLOOKUP(H5355,'Shoe size conversion table'!$J$6:$L$22,3))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MONTH(C5355:C20322)</f>
        <v>8</v>
      </c>
      <c r="O5355" s="8" t="n">
        <f aca="false">K5355*(1-L5355)</f>
        <v>169</v>
      </c>
    </row>
    <row r="5356" customFormat="false" ht="11.4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IF(G5356="Male",VLOOKUP(H5356,'Shoe size conversion table'!$B$6:$D$22,2),VLOOKUP(H5356,'Shoe size conversion table'!$J$6:$L$22,2))</f>
        <v>39</v>
      </c>
      <c r="J5356" s="12" t="n">
        <f aca="false">IF(G5356="Male",VLOOKUP(H5356,'Shoe size conversion table'!$B$6:$D$22,3),VLOOKUP(H5356,'Shoe size conversion table'!$J$6:$L$22,3))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MONTH(C5356:C20323)</f>
        <v>8</v>
      </c>
      <c r="O5356" s="8" t="n">
        <f aca="false">K5356*(1-L5356)</f>
        <v>199</v>
      </c>
    </row>
    <row r="5357" customFormat="false" ht="11.4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IF(G5357="Male",VLOOKUP(H5357,'Shoe size conversion table'!$B$6:$D$22,2),VLOOKUP(H5357,'Shoe size conversion table'!$J$6:$L$22,2))</f>
        <v>43</v>
      </c>
      <c r="J5357" s="12" t="n">
        <f aca="false">IF(G5357="Male",VLOOKUP(H5357,'Shoe size conversion table'!$B$6:$D$22,3),VLOOKUP(H5357,'Shoe size conversion table'!$J$6:$L$22,3))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MONTH(C5357:C20324)</f>
        <v>8</v>
      </c>
      <c r="O5357" s="8" t="n">
        <f aca="false">K5357*(1-L5357)</f>
        <v>139</v>
      </c>
    </row>
    <row r="5358" customFormat="false" ht="11.4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IF(G5358="Male",VLOOKUP(H5358,'Shoe size conversion table'!$B$6:$D$22,2),VLOOKUP(H5358,'Shoe size conversion table'!$J$6:$L$22,2))</f>
        <v>39</v>
      </c>
      <c r="J5358" s="12" t="n">
        <f aca="false">IF(G5358="Male",VLOOKUP(H5358,'Shoe size conversion table'!$B$6:$D$22,3),VLOOKUP(H5358,'Shoe size conversion table'!$J$6:$L$22,3))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MONTH(C5358:C20325)</f>
        <v>8</v>
      </c>
      <c r="O5358" s="8" t="n">
        <f aca="false">K5358*(1-L5358)</f>
        <v>134.1</v>
      </c>
    </row>
    <row r="5359" customFormat="false" ht="11.4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IF(G5359="Male",VLOOKUP(H5359,'Shoe size conversion table'!$B$6:$D$22,2),VLOOKUP(H5359,'Shoe size conversion table'!$J$6:$L$22,2))</f>
        <v>38</v>
      </c>
      <c r="J5359" s="12" t="n">
        <f aca="false">IF(G5359="Male",VLOOKUP(H5359,'Shoe size conversion table'!$B$6:$D$22,3),VLOOKUP(H5359,'Shoe size conversion table'!$J$6:$L$22,3))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MONTH(C5359:C20326)</f>
        <v>8</v>
      </c>
      <c r="O5359" s="8" t="n">
        <f aca="false">K5359*(1-L5359)</f>
        <v>179.1</v>
      </c>
    </row>
    <row r="5360" customFormat="false" ht="11.4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IF(G5360="Male",VLOOKUP(H5360,'Shoe size conversion table'!$B$6:$D$22,2),VLOOKUP(H5360,'Shoe size conversion table'!$J$6:$L$22,2))</f>
        <v>42</v>
      </c>
      <c r="J5360" s="12" t="n">
        <f aca="false">IF(G5360="Male",VLOOKUP(H5360,'Shoe size conversion table'!$B$6:$D$22,3),VLOOKUP(H5360,'Shoe size conversion table'!$J$6:$L$22,3))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MONTH(C5360:C20327)</f>
        <v>8</v>
      </c>
      <c r="O5360" s="8" t="n">
        <f aca="false">K5360*(1-L5360)</f>
        <v>179</v>
      </c>
    </row>
    <row r="5361" customFormat="false" ht="11.4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IF(G5361="Male",VLOOKUP(H5361,'Shoe size conversion table'!$B$6:$D$22,2),VLOOKUP(H5361,'Shoe size conversion table'!$J$6:$L$22,2))</f>
        <v>43</v>
      </c>
      <c r="J5361" s="12" t="n">
        <f aca="false">IF(G5361="Male",VLOOKUP(H5361,'Shoe size conversion table'!$B$6:$D$22,3),VLOOKUP(H5361,'Shoe size conversion table'!$J$6:$L$22,3))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MONTH(C5361:C20328)</f>
        <v>8</v>
      </c>
      <c r="O5361" s="8" t="n">
        <f aca="false">K5361*(1-L5361)</f>
        <v>151.2</v>
      </c>
    </row>
    <row r="5362" customFormat="false" ht="11.4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IF(G5362="Male",VLOOKUP(H5362,'Shoe size conversion table'!$B$6:$D$22,2),VLOOKUP(H5362,'Shoe size conversion table'!$J$6:$L$22,2))</f>
        <v>42-43</v>
      </c>
      <c r="J5362" s="12" t="n">
        <f aca="false">IF(G5362="Male",VLOOKUP(H5362,'Shoe size conversion table'!$B$6:$D$22,3),VLOOKUP(H5362,'Shoe size conversion table'!$J$6:$L$22,3))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MONTH(C5362:C20329)</f>
        <v>8</v>
      </c>
      <c r="O5362" s="8" t="n">
        <f aca="false">K5362*(1-L5362)</f>
        <v>179</v>
      </c>
    </row>
    <row r="5363" customFormat="false" ht="11.4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IF(G5363="Male",VLOOKUP(H5363,'Shoe size conversion table'!$B$6:$D$22,2),VLOOKUP(H5363,'Shoe size conversion table'!$J$6:$L$22,2))</f>
        <v>43-44</v>
      </c>
      <c r="J5363" s="12" t="n">
        <f aca="false">IF(G5363="Male",VLOOKUP(H5363,'Shoe size conversion table'!$B$6:$D$22,3),VLOOKUP(H5363,'Shoe size conversion table'!$J$6:$L$22,3))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MONTH(C5363:C20330)</f>
        <v>8</v>
      </c>
      <c r="O5363" s="8" t="n">
        <f aca="false">K5363*(1-L5363)</f>
        <v>189</v>
      </c>
    </row>
    <row r="5364" customFormat="false" ht="11.4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IF(G5364="Male",VLOOKUP(H5364,'Shoe size conversion table'!$B$6:$D$22,2),VLOOKUP(H5364,'Shoe size conversion table'!$J$6:$L$22,2))</f>
        <v>38-39</v>
      </c>
      <c r="J5364" s="12" t="n">
        <f aca="false">IF(G5364="Male",VLOOKUP(H5364,'Shoe size conversion table'!$B$6:$D$22,3),VLOOKUP(H5364,'Shoe size conversion table'!$J$6:$L$22,3))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MONTH(C5364:C20331)</f>
        <v>8</v>
      </c>
      <c r="O5364" s="8" t="n">
        <f aca="false">K5364*(1-L5364)</f>
        <v>139</v>
      </c>
    </row>
    <row r="5365" customFormat="false" ht="11.4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IF(G5365="Male",VLOOKUP(H5365,'Shoe size conversion table'!$B$6:$D$22,2),VLOOKUP(H5365,'Shoe size conversion table'!$J$6:$L$22,2))</f>
        <v>42</v>
      </c>
      <c r="J5365" s="12" t="n">
        <f aca="false">IF(G5365="Male",VLOOKUP(H5365,'Shoe size conversion table'!$B$6:$D$22,3),VLOOKUP(H5365,'Shoe size conversion table'!$J$6:$L$22,3))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MONTH(C5365:C20332)</f>
        <v>8</v>
      </c>
      <c r="O5365" s="8" t="n">
        <f aca="false">K5365*(1-L5365)</f>
        <v>125.1</v>
      </c>
    </row>
    <row r="5366" customFormat="false" ht="11.4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IF(G5366="Male",VLOOKUP(H5366,'Shoe size conversion table'!$B$6:$D$22,2),VLOOKUP(H5366,'Shoe size conversion table'!$J$6:$L$22,2))</f>
        <v>41-42</v>
      </c>
      <c r="J5366" s="12" t="n">
        <f aca="false">IF(G5366="Male",VLOOKUP(H5366,'Shoe size conversion table'!$B$6:$D$22,3),VLOOKUP(H5366,'Shoe size conversion table'!$J$6:$L$22,3))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MONTH(C5366:C20333)</f>
        <v>8</v>
      </c>
      <c r="O5366" s="8" t="n">
        <f aca="false">K5366*(1-L5366)</f>
        <v>104.3</v>
      </c>
    </row>
    <row r="5367" customFormat="false" ht="11.4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IF(G5367="Male",VLOOKUP(H5367,'Shoe size conversion table'!$B$6:$D$22,2),VLOOKUP(H5367,'Shoe size conversion table'!$J$6:$L$22,2))</f>
        <v>40-41</v>
      </c>
      <c r="J5367" s="12" t="n">
        <f aca="false">IF(G5367="Male",VLOOKUP(H5367,'Shoe size conversion table'!$B$6:$D$22,3),VLOOKUP(H5367,'Shoe size conversion table'!$J$6:$L$22,3))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MONTH(C5367:C20334)</f>
        <v>8</v>
      </c>
      <c r="O5367" s="8" t="n">
        <f aca="false">K5367*(1-L5367)</f>
        <v>199</v>
      </c>
    </row>
    <row r="5368" customFormat="false" ht="11.4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IF(G5368="Male",VLOOKUP(H5368,'Shoe size conversion table'!$B$6:$D$22,2),VLOOKUP(H5368,'Shoe size conversion table'!$J$6:$L$22,2))</f>
        <v>41-42</v>
      </c>
      <c r="J5368" s="12" t="n">
        <f aca="false">IF(G5368="Male",VLOOKUP(H5368,'Shoe size conversion table'!$B$6:$D$22,3),VLOOKUP(H5368,'Shoe size conversion table'!$J$6:$L$22,3))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MONTH(C5368:C20335)</f>
        <v>8</v>
      </c>
      <c r="O5368" s="8" t="n">
        <f aca="false">K5368*(1-L5368)</f>
        <v>179</v>
      </c>
    </row>
    <row r="5369" customFormat="false" ht="11.4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IF(G5369="Male",VLOOKUP(H5369,'Shoe size conversion table'!$B$6:$D$22,2),VLOOKUP(H5369,'Shoe size conversion table'!$J$6:$L$22,2))</f>
        <v>42-43</v>
      </c>
      <c r="J5369" s="12" t="n">
        <f aca="false">IF(G5369="Male",VLOOKUP(H5369,'Shoe size conversion table'!$B$6:$D$22,3),VLOOKUP(H5369,'Shoe size conversion table'!$J$6:$L$22,3))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MONTH(C5369:C20336)</f>
        <v>8</v>
      </c>
      <c r="O5369" s="8" t="n">
        <f aca="false">K5369*(1-L5369)</f>
        <v>99.5</v>
      </c>
    </row>
    <row r="5370" customFormat="false" ht="11.4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IF(G5370="Male",VLOOKUP(H5370,'Shoe size conversion table'!$B$6:$D$22,2),VLOOKUP(H5370,'Shoe size conversion table'!$J$6:$L$22,2))</f>
        <v>44-45</v>
      </c>
      <c r="J5370" s="12" t="n">
        <f aca="false">IF(G5370="Male",VLOOKUP(H5370,'Shoe size conversion table'!$B$6:$D$22,3),VLOOKUP(H5370,'Shoe size conversion table'!$J$6:$L$22,3))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MONTH(C5370:C20337)</f>
        <v>8</v>
      </c>
      <c r="O5370" s="8" t="n">
        <f aca="false">K5370*(1-L5370)</f>
        <v>79.5</v>
      </c>
    </row>
    <row r="5371" customFormat="false" ht="11.4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IF(G5371="Male",VLOOKUP(H5371,'Shoe size conversion table'!$B$6:$D$22,2),VLOOKUP(H5371,'Shoe size conversion table'!$J$6:$L$22,2))</f>
        <v>39</v>
      </c>
      <c r="J5371" s="12" t="n">
        <f aca="false">IF(G5371="Male",VLOOKUP(H5371,'Shoe size conversion table'!$B$6:$D$22,3),VLOOKUP(H5371,'Shoe size conversion table'!$J$6:$L$22,3))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MONTH(C5371:C20338)</f>
        <v>8</v>
      </c>
      <c r="O5371" s="8" t="n">
        <f aca="false">K5371*(1-L5371)</f>
        <v>149</v>
      </c>
    </row>
    <row r="5372" customFormat="false" ht="11.4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IF(G5372="Male",VLOOKUP(H5372,'Shoe size conversion table'!$B$6:$D$22,2),VLOOKUP(H5372,'Shoe size conversion table'!$J$6:$L$22,2))</f>
        <v>41</v>
      </c>
      <c r="J5372" s="12" t="n">
        <f aca="false">IF(G5372="Male",VLOOKUP(H5372,'Shoe size conversion table'!$B$6:$D$22,3),VLOOKUP(H5372,'Shoe size conversion table'!$J$6:$L$22,3))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MONTH(C5372:C20339)</f>
        <v>8</v>
      </c>
      <c r="O5372" s="8" t="n">
        <f aca="false">K5372*(1-L5372)</f>
        <v>74.5</v>
      </c>
    </row>
    <row r="5373" customFormat="false" ht="11.4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IF(G5373="Male",VLOOKUP(H5373,'Shoe size conversion table'!$B$6:$D$22,2),VLOOKUP(H5373,'Shoe size conversion table'!$J$6:$L$22,2))</f>
        <v>38</v>
      </c>
      <c r="J5373" s="12" t="n">
        <f aca="false">IF(G5373="Male",VLOOKUP(H5373,'Shoe size conversion table'!$B$6:$D$22,3),VLOOKUP(H5373,'Shoe size conversion table'!$J$6:$L$22,3))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MONTH(C5373:C20340)</f>
        <v>8</v>
      </c>
      <c r="O5373" s="8" t="n">
        <f aca="false">K5373*(1-L5373)</f>
        <v>129</v>
      </c>
    </row>
    <row r="5374" customFormat="false" ht="11.4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IF(G5374="Male",VLOOKUP(H5374,'Shoe size conversion table'!$B$6:$D$22,2),VLOOKUP(H5374,'Shoe size conversion table'!$J$6:$L$22,2))</f>
        <v>44</v>
      </c>
      <c r="J5374" s="12" t="n">
        <f aca="false">IF(G5374="Male",VLOOKUP(H5374,'Shoe size conversion table'!$B$6:$D$22,3),VLOOKUP(H5374,'Shoe size conversion table'!$J$6:$L$22,3))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MONTH(C5374:C20341)</f>
        <v>8</v>
      </c>
      <c r="O5374" s="8" t="n">
        <f aca="false">K5374*(1-L5374)</f>
        <v>152.1</v>
      </c>
    </row>
    <row r="5375" customFormat="false" ht="11.4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IF(G5375="Male",VLOOKUP(H5375,'Shoe size conversion table'!$B$6:$D$22,2),VLOOKUP(H5375,'Shoe size conversion table'!$J$6:$L$22,2))</f>
        <v>42</v>
      </c>
      <c r="J5375" s="12" t="n">
        <f aca="false">IF(G5375="Male",VLOOKUP(H5375,'Shoe size conversion table'!$B$6:$D$22,3),VLOOKUP(H5375,'Shoe size conversion table'!$J$6:$L$22,3))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MONTH(C5375:C20342)</f>
        <v>8</v>
      </c>
      <c r="O5375" s="8" t="n">
        <f aca="false">K5375*(1-L5375)</f>
        <v>179</v>
      </c>
    </row>
    <row r="5376" customFormat="false" ht="11.4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IF(G5376="Male",VLOOKUP(H5376,'Shoe size conversion table'!$B$6:$D$22,2),VLOOKUP(H5376,'Shoe size conversion table'!$J$6:$L$22,2))</f>
        <v>38-39</v>
      </c>
      <c r="J5376" s="12" t="n">
        <f aca="false">IF(G5376="Male",VLOOKUP(H5376,'Shoe size conversion table'!$B$6:$D$22,3),VLOOKUP(H5376,'Shoe size conversion table'!$J$6:$L$22,3))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MONTH(C5376:C20343)</f>
        <v>8</v>
      </c>
      <c r="O5376" s="8" t="n">
        <f aca="false">K5376*(1-L5376)</f>
        <v>149</v>
      </c>
    </row>
    <row r="5377" customFormat="false" ht="11.4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IF(G5377="Male",VLOOKUP(H5377,'Shoe size conversion table'!$B$6:$D$22,2),VLOOKUP(H5377,'Shoe size conversion table'!$J$6:$L$22,2))</f>
        <v>42-43</v>
      </c>
      <c r="J5377" s="12" t="n">
        <f aca="false">IF(G5377="Male",VLOOKUP(H5377,'Shoe size conversion table'!$B$6:$D$22,3),VLOOKUP(H5377,'Shoe size conversion table'!$J$6:$L$22,3))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MONTH(C5377:C20344)</f>
        <v>8</v>
      </c>
      <c r="O5377" s="8" t="n">
        <f aca="false">K5377*(1-L5377)</f>
        <v>90.3</v>
      </c>
    </row>
    <row r="5378" customFormat="false" ht="11.4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IF(G5378="Male",VLOOKUP(H5378,'Shoe size conversion table'!$B$6:$D$22,2),VLOOKUP(H5378,'Shoe size conversion table'!$J$6:$L$22,2))</f>
        <v>38-39</v>
      </c>
      <c r="J5378" s="12" t="n">
        <f aca="false">IF(G5378="Male",VLOOKUP(H5378,'Shoe size conversion table'!$B$6:$D$22,3),VLOOKUP(H5378,'Shoe size conversion table'!$J$6:$L$22,3))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MONTH(C5378:C20345)</f>
        <v>8</v>
      </c>
      <c r="O5378" s="8" t="n">
        <f aca="false">K5378*(1-L5378)</f>
        <v>139</v>
      </c>
    </row>
    <row r="5379" customFormat="false" ht="11.4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IF(G5379="Male",VLOOKUP(H5379,'Shoe size conversion table'!$B$6:$D$22,2),VLOOKUP(H5379,'Shoe size conversion table'!$J$6:$L$22,2))</f>
        <v>42</v>
      </c>
      <c r="J5379" s="12" t="n">
        <f aca="false">IF(G5379="Male",VLOOKUP(H5379,'Shoe size conversion table'!$B$6:$D$22,3),VLOOKUP(H5379,'Shoe size conversion table'!$J$6:$L$22,3))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MONTH(C5379:C20346)</f>
        <v>8</v>
      </c>
      <c r="O5379" s="8" t="n">
        <f aca="false">K5379*(1-L5379)</f>
        <v>139</v>
      </c>
    </row>
    <row r="5380" customFormat="false" ht="11.4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IF(G5380="Male",VLOOKUP(H5380,'Shoe size conversion table'!$B$6:$D$22,2),VLOOKUP(H5380,'Shoe size conversion table'!$J$6:$L$22,2))</f>
        <v>39-40</v>
      </c>
      <c r="J5380" s="12" t="n">
        <f aca="false">IF(G5380="Male",VLOOKUP(H5380,'Shoe size conversion table'!$B$6:$D$22,3),VLOOKUP(H5380,'Shoe size conversion table'!$J$6:$L$22,3))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MONTH(C5380:C20347)</f>
        <v>8</v>
      </c>
      <c r="O5380" s="8" t="n">
        <f aca="false">K5380*(1-L5380)</f>
        <v>159</v>
      </c>
    </row>
    <row r="5381" customFormat="false" ht="11.4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IF(G5381="Male",VLOOKUP(H5381,'Shoe size conversion table'!$B$6:$D$22,2),VLOOKUP(H5381,'Shoe size conversion table'!$J$6:$L$22,2))</f>
        <v>42-43</v>
      </c>
      <c r="J5381" s="12" t="n">
        <f aca="false">IF(G5381="Male",VLOOKUP(H5381,'Shoe size conversion table'!$B$6:$D$22,3),VLOOKUP(H5381,'Shoe size conversion table'!$J$6:$L$22,3))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MONTH(C5381:C20348)</f>
        <v>8</v>
      </c>
      <c r="O5381" s="8" t="n">
        <f aca="false">K5381*(1-L5381)</f>
        <v>119.2</v>
      </c>
    </row>
    <row r="5382" customFormat="false" ht="11.4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IF(G5382="Male",VLOOKUP(H5382,'Shoe size conversion table'!$B$6:$D$22,2),VLOOKUP(H5382,'Shoe size conversion table'!$J$6:$L$22,2))</f>
        <v>41-42</v>
      </c>
      <c r="J5382" s="12" t="n">
        <f aca="false">IF(G5382="Male",VLOOKUP(H5382,'Shoe size conversion table'!$B$6:$D$22,3),VLOOKUP(H5382,'Shoe size conversion table'!$J$6:$L$22,3))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MONTH(C5382:C20349)</f>
        <v>8</v>
      </c>
      <c r="O5382" s="8" t="n">
        <f aca="false">K5382*(1-L5382)</f>
        <v>151.2</v>
      </c>
    </row>
    <row r="5383" customFormat="false" ht="11.4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IF(G5383="Male",VLOOKUP(H5383,'Shoe size conversion table'!$B$6:$D$22,2),VLOOKUP(H5383,'Shoe size conversion table'!$J$6:$L$22,2))</f>
        <v>45</v>
      </c>
      <c r="J5383" s="12" t="n">
        <f aca="false">IF(G5383="Male",VLOOKUP(H5383,'Shoe size conversion table'!$B$6:$D$22,3),VLOOKUP(H5383,'Shoe size conversion table'!$J$6:$L$22,3))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MONTH(C5383:C20350)</f>
        <v>8</v>
      </c>
      <c r="O5383" s="8" t="n">
        <f aca="false">K5383*(1-L5383)</f>
        <v>161.1</v>
      </c>
    </row>
    <row r="5384" customFormat="false" ht="11.4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IF(G5384="Male",VLOOKUP(H5384,'Shoe size conversion table'!$B$6:$D$22,2),VLOOKUP(H5384,'Shoe size conversion table'!$J$6:$L$22,2))</f>
        <v>39-40</v>
      </c>
      <c r="J5384" s="12" t="n">
        <f aca="false">IF(G5384="Male",VLOOKUP(H5384,'Shoe size conversion table'!$B$6:$D$22,3),VLOOKUP(H5384,'Shoe size conversion table'!$J$6:$L$22,3))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MONTH(C5384:C20351)</f>
        <v>8</v>
      </c>
      <c r="O5384" s="8" t="n">
        <f aca="false">K5384*(1-L5384)</f>
        <v>139.3</v>
      </c>
    </row>
    <row r="5385" customFormat="false" ht="11.4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IF(G5385="Male",VLOOKUP(H5385,'Shoe size conversion table'!$B$6:$D$22,2),VLOOKUP(H5385,'Shoe size conversion table'!$J$6:$L$22,2))</f>
        <v>43</v>
      </c>
      <c r="J5385" s="12" t="n">
        <f aca="false">IF(G5385="Male",VLOOKUP(H5385,'Shoe size conversion table'!$B$6:$D$22,3),VLOOKUP(H5385,'Shoe size conversion table'!$J$6:$L$22,3))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MONTH(C5385:C20352)</f>
        <v>8</v>
      </c>
      <c r="O5385" s="8" t="n">
        <f aca="false">K5385*(1-L5385)</f>
        <v>129</v>
      </c>
    </row>
    <row r="5386" customFormat="false" ht="11.4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IF(G5386="Male",VLOOKUP(H5386,'Shoe size conversion table'!$B$6:$D$22,2),VLOOKUP(H5386,'Shoe size conversion table'!$J$6:$L$22,2))</f>
        <v>39</v>
      </c>
      <c r="J5386" s="12" t="n">
        <f aca="false">IF(G5386="Male",VLOOKUP(H5386,'Shoe size conversion table'!$B$6:$D$22,3),VLOOKUP(H5386,'Shoe size conversion table'!$J$6:$L$22,3))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MONTH(C5386:C20353)</f>
        <v>8</v>
      </c>
      <c r="O5386" s="8" t="n">
        <f aca="false">K5386*(1-L5386)</f>
        <v>97.3</v>
      </c>
    </row>
    <row r="5387" customFormat="false" ht="11.4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IF(G5387="Male",VLOOKUP(H5387,'Shoe size conversion table'!$B$6:$D$22,2),VLOOKUP(H5387,'Shoe size conversion table'!$J$6:$L$22,2))</f>
        <v>43-44</v>
      </c>
      <c r="J5387" s="12" t="n">
        <f aca="false">IF(G5387="Male",VLOOKUP(H5387,'Shoe size conversion table'!$B$6:$D$22,3),VLOOKUP(H5387,'Shoe size conversion table'!$J$6:$L$22,3))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MONTH(C5387:C20354)</f>
        <v>8</v>
      </c>
      <c r="O5387" s="8" t="n">
        <f aca="false">K5387*(1-L5387)</f>
        <v>129</v>
      </c>
    </row>
    <row r="5388" customFormat="false" ht="11.4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IF(G5388="Male",VLOOKUP(H5388,'Shoe size conversion table'!$B$6:$D$22,2),VLOOKUP(H5388,'Shoe size conversion table'!$J$6:$L$22,2))</f>
        <v>41</v>
      </c>
      <c r="J5388" s="12" t="n">
        <f aca="false">IF(G5388="Male",VLOOKUP(H5388,'Shoe size conversion table'!$B$6:$D$22,3),VLOOKUP(H5388,'Shoe size conversion table'!$J$6:$L$22,3))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MONTH(C5388:C20355)</f>
        <v>8</v>
      </c>
      <c r="O5388" s="8" t="n">
        <f aca="false">K5388*(1-L5388)</f>
        <v>199</v>
      </c>
    </row>
    <row r="5389" customFormat="false" ht="11.4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IF(G5389="Male",VLOOKUP(H5389,'Shoe size conversion table'!$B$6:$D$22,2),VLOOKUP(H5389,'Shoe size conversion table'!$J$6:$L$22,2))</f>
        <v>42-43</v>
      </c>
      <c r="J5389" s="12" t="n">
        <f aca="false">IF(G5389="Male",VLOOKUP(H5389,'Shoe size conversion table'!$B$6:$D$22,3),VLOOKUP(H5389,'Shoe size conversion table'!$J$6:$L$22,3))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MONTH(C5389:C20356)</f>
        <v>8</v>
      </c>
      <c r="O5389" s="8" t="n">
        <f aca="false">K5389*(1-L5389)</f>
        <v>179</v>
      </c>
    </row>
    <row r="5390" customFormat="false" ht="11.4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IF(G5390="Male",VLOOKUP(H5390,'Shoe size conversion table'!$B$6:$D$22,2),VLOOKUP(H5390,'Shoe size conversion table'!$J$6:$L$22,2))</f>
        <v>41</v>
      </c>
      <c r="J5390" s="12" t="n">
        <f aca="false">IF(G5390="Male",VLOOKUP(H5390,'Shoe size conversion table'!$B$6:$D$22,3),VLOOKUP(H5390,'Shoe size conversion table'!$J$6:$L$22,3))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MONTH(C5390:C20357)</f>
        <v>8</v>
      </c>
      <c r="O5390" s="8" t="n">
        <f aca="false">K5390*(1-L5390)</f>
        <v>99.5</v>
      </c>
    </row>
    <row r="5391" customFormat="false" ht="11.4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IF(G5391="Male",VLOOKUP(H5391,'Shoe size conversion table'!$B$6:$D$22,2),VLOOKUP(H5391,'Shoe size conversion table'!$J$6:$L$22,2))</f>
        <v>43</v>
      </c>
      <c r="J5391" s="12" t="n">
        <f aca="false">IF(G5391="Male",VLOOKUP(H5391,'Shoe size conversion table'!$B$6:$D$22,3),VLOOKUP(H5391,'Shoe size conversion table'!$J$6:$L$22,3))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MONTH(C5391:C20358)</f>
        <v>8</v>
      </c>
      <c r="O5391" s="8" t="n">
        <f aca="false">K5391*(1-L5391)</f>
        <v>179</v>
      </c>
    </row>
    <row r="5392" customFormat="false" ht="11.4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IF(G5392="Male",VLOOKUP(H5392,'Shoe size conversion table'!$B$6:$D$22,2),VLOOKUP(H5392,'Shoe size conversion table'!$J$6:$L$22,2))</f>
        <v>39-40</v>
      </c>
      <c r="J5392" s="12" t="n">
        <f aca="false">IF(G5392="Male",VLOOKUP(H5392,'Shoe size conversion table'!$B$6:$D$22,3),VLOOKUP(H5392,'Shoe size conversion table'!$J$6:$L$22,3))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MONTH(C5392:C20359)</f>
        <v>8</v>
      </c>
      <c r="O5392" s="8" t="n">
        <f aca="false">K5392*(1-L5392)</f>
        <v>149</v>
      </c>
    </row>
    <row r="5393" customFormat="false" ht="11.4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IF(G5393="Male",VLOOKUP(H5393,'Shoe size conversion table'!$B$6:$D$22,2),VLOOKUP(H5393,'Shoe size conversion table'!$J$6:$L$22,2))</f>
        <v>38</v>
      </c>
      <c r="J5393" s="12" t="n">
        <f aca="false">IF(G5393="Male",VLOOKUP(H5393,'Shoe size conversion table'!$B$6:$D$22,3),VLOOKUP(H5393,'Shoe size conversion table'!$J$6:$L$22,3))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MONTH(C5393:C20360)</f>
        <v>8</v>
      </c>
      <c r="O5393" s="8" t="n">
        <f aca="false">K5393*(1-L5393)</f>
        <v>143.1</v>
      </c>
    </row>
    <row r="5394" customFormat="false" ht="11.4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IF(G5394="Male",VLOOKUP(H5394,'Shoe size conversion table'!$B$6:$D$22,2),VLOOKUP(H5394,'Shoe size conversion table'!$J$6:$L$22,2))</f>
        <v>48</v>
      </c>
      <c r="J5394" s="12" t="n">
        <f aca="false">IF(G5394="Male",VLOOKUP(H5394,'Shoe size conversion table'!$B$6:$D$22,3),VLOOKUP(H5394,'Shoe size conversion table'!$J$6:$L$22,3))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MONTH(C5394:C20361)</f>
        <v>8</v>
      </c>
      <c r="O5394" s="8" t="n">
        <f aca="false">K5394*(1-L5394)</f>
        <v>139</v>
      </c>
    </row>
    <row r="5395" customFormat="false" ht="11.4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IF(G5395="Male",VLOOKUP(H5395,'Shoe size conversion table'!$B$6:$D$22,2),VLOOKUP(H5395,'Shoe size conversion table'!$J$6:$L$22,2))</f>
        <v>42</v>
      </c>
      <c r="J5395" s="12" t="n">
        <f aca="false">IF(G5395="Male",VLOOKUP(H5395,'Shoe size conversion table'!$B$6:$D$22,3),VLOOKUP(H5395,'Shoe size conversion table'!$J$6:$L$22,3))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MONTH(C5395:C20362)</f>
        <v>8</v>
      </c>
      <c r="O5395" s="8" t="n">
        <f aca="false">K5395*(1-L5395)</f>
        <v>149</v>
      </c>
    </row>
    <row r="5396" customFormat="false" ht="11.4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IF(G5396="Male",VLOOKUP(H5396,'Shoe size conversion table'!$B$6:$D$22,2),VLOOKUP(H5396,'Shoe size conversion table'!$J$6:$L$22,2))</f>
        <v>39</v>
      </c>
      <c r="J5396" s="12" t="n">
        <f aca="false">IF(G5396="Male",VLOOKUP(H5396,'Shoe size conversion table'!$B$6:$D$22,3),VLOOKUP(H5396,'Shoe size conversion table'!$J$6:$L$22,3))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MONTH(C5396:C20363)</f>
        <v>8</v>
      </c>
      <c r="O5396" s="8" t="n">
        <f aca="false">K5396*(1-L5396)</f>
        <v>127.2</v>
      </c>
    </row>
    <row r="5397" customFormat="false" ht="11.4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IF(G5397="Male",VLOOKUP(H5397,'Shoe size conversion table'!$B$6:$D$22,2),VLOOKUP(H5397,'Shoe size conversion table'!$J$6:$L$22,2))</f>
        <v>43-44</v>
      </c>
      <c r="J5397" s="12" t="n">
        <f aca="false">IF(G5397="Male",VLOOKUP(H5397,'Shoe size conversion table'!$B$6:$D$22,3),VLOOKUP(H5397,'Shoe size conversion table'!$J$6:$L$22,3))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MONTH(C5397:C20364)</f>
        <v>8</v>
      </c>
      <c r="O5397" s="8" t="n">
        <f aca="false">K5397*(1-L5397)</f>
        <v>159</v>
      </c>
    </row>
    <row r="5398" customFormat="false" ht="11.4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IF(G5398="Male",VLOOKUP(H5398,'Shoe size conversion table'!$B$6:$D$22,2),VLOOKUP(H5398,'Shoe size conversion table'!$J$6:$L$22,2))</f>
        <v>42-43</v>
      </c>
      <c r="J5398" s="12" t="n">
        <f aca="false">IF(G5398="Male",VLOOKUP(H5398,'Shoe size conversion table'!$B$6:$D$22,3),VLOOKUP(H5398,'Shoe size conversion table'!$J$6:$L$22,3))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MONTH(C5398:C20365)</f>
        <v>8</v>
      </c>
      <c r="O5398" s="8" t="n">
        <f aca="false">K5398*(1-L5398)</f>
        <v>179</v>
      </c>
    </row>
    <row r="5399" customFormat="false" ht="11.4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IF(G5399="Male",VLOOKUP(H5399,'Shoe size conversion table'!$B$6:$D$22,2),VLOOKUP(H5399,'Shoe size conversion table'!$J$6:$L$22,2))</f>
        <v>42-43</v>
      </c>
      <c r="J5399" s="12" t="n">
        <f aca="false">IF(G5399="Male",VLOOKUP(H5399,'Shoe size conversion table'!$B$6:$D$22,3),VLOOKUP(H5399,'Shoe size conversion table'!$J$6:$L$22,3))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MONTH(C5399:C20366)</f>
        <v>8</v>
      </c>
      <c r="O5399" s="8" t="n">
        <f aca="false">K5399*(1-L5399)</f>
        <v>132.3</v>
      </c>
    </row>
    <row r="5400" customFormat="false" ht="11.4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IF(G5400="Male",VLOOKUP(H5400,'Shoe size conversion table'!$B$6:$D$22,2),VLOOKUP(H5400,'Shoe size conversion table'!$J$6:$L$22,2))</f>
        <v>39</v>
      </c>
      <c r="J5400" s="12" t="n">
        <f aca="false">IF(G5400="Male",VLOOKUP(H5400,'Shoe size conversion table'!$B$6:$D$22,3),VLOOKUP(H5400,'Shoe size conversion table'!$J$6:$L$22,3))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MONTH(C5400:C20367)</f>
        <v>8</v>
      </c>
      <c r="O5400" s="8" t="n">
        <f aca="false">K5400*(1-L5400)</f>
        <v>199</v>
      </c>
    </row>
    <row r="5401" customFormat="false" ht="11.4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IF(G5401="Male",VLOOKUP(H5401,'Shoe size conversion table'!$B$6:$D$22,2),VLOOKUP(H5401,'Shoe size conversion table'!$J$6:$L$22,2))</f>
        <v>43-44</v>
      </c>
      <c r="J5401" s="12" t="n">
        <f aca="false">IF(G5401="Male",VLOOKUP(H5401,'Shoe size conversion table'!$B$6:$D$22,3),VLOOKUP(H5401,'Shoe size conversion table'!$J$6:$L$22,3))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MONTH(C5401:C20368)</f>
        <v>8</v>
      </c>
      <c r="O5401" s="8" t="n">
        <f aca="false">K5401*(1-L5401)</f>
        <v>127.2</v>
      </c>
    </row>
    <row r="5402" customFormat="false" ht="11.4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IF(G5402="Male",VLOOKUP(H5402,'Shoe size conversion table'!$B$6:$D$22,2),VLOOKUP(H5402,'Shoe size conversion table'!$J$6:$L$22,2))</f>
        <v>39-40</v>
      </c>
      <c r="J5402" s="12" t="n">
        <f aca="false">IF(G5402="Male",VLOOKUP(H5402,'Shoe size conversion table'!$B$6:$D$22,3),VLOOKUP(H5402,'Shoe size conversion table'!$J$6:$L$22,3))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MONTH(C5402:C20369)</f>
        <v>8</v>
      </c>
      <c r="O5402" s="8" t="n">
        <f aca="false">K5402*(1-L5402)</f>
        <v>179</v>
      </c>
    </row>
    <row r="5403" customFormat="false" ht="11.4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IF(G5403="Male",VLOOKUP(H5403,'Shoe size conversion table'!$B$6:$D$22,2),VLOOKUP(H5403,'Shoe size conversion table'!$J$6:$L$22,2))</f>
        <v>40</v>
      </c>
      <c r="J5403" s="12" t="n">
        <f aca="false">IF(G5403="Male",VLOOKUP(H5403,'Shoe size conversion table'!$B$6:$D$22,3),VLOOKUP(H5403,'Shoe size conversion table'!$J$6:$L$22,3))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MONTH(C5403:C20370)</f>
        <v>8</v>
      </c>
      <c r="O5403" s="8" t="n">
        <f aca="false">K5403*(1-L5403)</f>
        <v>79.5</v>
      </c>
    </row>
    <row r="5404" customFormat="false" ht="11.4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IF(G5404="Male",VLOOKUP(H5404,'Shoe size conversion table'!$B$6:$D$22,2),VLOOKUP(H5404,'Shoe size conversion table'!$J$6:$L$22,2))</f>
        <v>41-42</v>
      </c>
      <c r="J5404" s="12" t="n">
        <f aca="false">IF(G5404="Male",VLOOKUP(H5404,'Shoe size conversion table'!$B$6:$D$22,3),VLOOKUP(H5404,'Shoe size conversion table'!$J$6:$L$22,3))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MONTH(C5404:C20371)</f>
        <v>8</v>
      </c>
      <c r="O5404" s="8" t="n">
        <f aca="false">K5404*(1-L5404)</f>
        <v>151.2</v>
      </c>
    </row>
    <row r="5405" customFormat="false" ht="11.4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IF(G5405="Male",VLOOKUP(H5405,'Shoe size conversion table'!$B$6:$D$22,2),VLOOKUP(H5405,'Shoe size conversion table'!$J$6:$L$22,2))</f>
        <v>37</v>
      </c>
      <c r="J5405" s="12" t="n">
        <f aca="false">IF(G5405="Male",VLOOKUP(H5405,'Shoe size conversion table'!$B$6:$D$22,3),VLOOKUP(H5405,'Shoe size conversion table'!$J$6:$L$22,3))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MONTH(C5405:C20372)</f>
        <v>8</v>
      </c>
      <c r="O5405" s="8" t="n">
        <f aca="false">K5405*(1-L5405)</f>
        <v>97.3</v>
      </c>
    </row>
    <row r="5406" customFormat="false" ht="11.4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IF(G5406="Male",VLOOKUP(H5406,'Shoe size conversion table'!$B$6:$D$22,2),VLOOKUP(H5406,'Shoe size conversion table'!$J$6:$L$22,2))</f>
        <v>41</v>
      </c>
      <c r="J5406" s="12" t="n">
        <f aca="false">IF(G5406="Male",VLOOKUP(H5406,'Shoe size conversion table'!$B$6:$D$22,3),VLOOKUP(H5406,'Shoe size conversion table'!$J$6:$L$22,3))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MONTH(C5406:C20373)</f>
        <v>8</v>
      </c>
      <c r="O5406" s="8" t="n">
        <f aca="false">K5406*(1-L5406)</f>
        <v>139</v>
      </c>
    </row>
    <row r="5407" customFormat="false" ht="11.4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IF(G5407="Male",VLOOKUP(H5407,'Shoe size conversion table'!$B$6:$D$22,2),VLOOKUP(H5407,'Shoe size conversion table'!$J$6:$L$22,2))</f>
        <v>42</v>
      </c>
      <c r="J5407" s="12" t="n">
        <f aca="false">IF(G5407="Male",VLOOKUP(H5407,'Shoe size conversion table'!$B$6:$D$22,3),VLOOKUP(H5407,'Shoe size conversion table'!$J$6:$L$22,3))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MONTH(C5407:C20374)</f>
        <v>8</v>
      </c>
      <c r="O5407" s="8" t="n">
        <f aca="false">K5407*(1-L5407)</f>
        <v>125.1</v>
      </c>
    </row>
    <row r="5408" customFormat="false" ht="11.4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IF(G5408="Male",VLOOKUP(H5408,'Shoe size conversion table'!$B$6:$D$22,2),VLOOKUP(H5408,'Shoe size conversion table'!$J$6:$L$22,2))</f>
        <v>42</v>
      </c>
      <c r="J5408" s="12" t="n">
        <f aca="false">IF(G5408="Male",VLOOKUP(H5408,'Shoe size conversion table'!$B$6:$D$22,3),VLOOKUP(H5408,'Shoe size conversion table'!$J$6:$L$22,3))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MONTH(C5408:C20375)</f>
        <v>8</v>
      </c>
      <c r="O5408" s="8" t="n">
        <f aca="false">K5408*(1-L5408)</f>
        <v>199</v>
      </c>
    </row>
    <row r="5409" customFormat="false" ht="11.4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IF(G5409="Male",VLOOKUP(H5409,'Shoe size conversion table'!$B$6:$D$22,2),VLOOKUP(H5409,'Shoe size conversion table'!$J$6:$L$22,2))</f>
        <v>42-43</v>
      </c>
      <c r="J5409" s="12" t="n">
        <f aca="false">IF(G5409="Male",VLOOKUP(H5409,'Shoe size conversion table'!$B$6:$D$22,3),VLOOKUP(H5409,'Shoe size conversion table'!$J$6:$L$22,3))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MONTH(C5409:C20376)</f>
        <v>8</v>
      </c>
      <c r="O5409" s="8" t="n">
        <f aca="false">K5409*(1-L5409)</f>
        <v>118.3</v>
      </c>
    </row>
    <row r="5410" customFormat="false" ht="11.4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IF(G5410="Male",VLOOKUP(H5410,'Shoe size conversion table'!$B$6:$D$22,2),VLOOKUP(H5410,'Shoe size conversion table'!$J$6:$L$22,2))</f>
        <v>39</v>
      </c>
      <c r="J5410" s="12" t="n">
        <f aca="false">IF(G5410="Male",VLOOKUP(H5410,'Shoe size conversion table'!$B$6:$D$22,3),VLOOKUP(H5410,'Shoe size conversion table'!$J$6:$L$22,3))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MONTH(C5410:C20377)</f>
        <v>8</v>
      </c>
      <c r="O5410" s="8" t="n">
        <f aca="false">K5410*(1-L5410)</f>
        <v>84.5</v>
      </c>
    </row>
    <row r="5411" customFormat="false" ht="11.4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IF(G5411="Male",VLOOKUP(H5411,'Shoe size conversion table'!$B$6:$D$22,2),VLOOKUP(H5411,'Shoe size conversion table'!$J$6:$L$22,2))</f>
        <v>45</v>
      </c>
      <c r="J5411" s="12" t="n">
        <f aca="false">IF(G5411="Male",VLOOKUP(H5411,'Shoe size conversion table'!$B$6:$D$22,3),VLOOKUP(H5411,'Shoe size conversion table'!$J$6:$L$22,3))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MONTH(C5411:C20378)</f>
        <v>8</v>
      </c>
      <c r="O5411" s="8" t="n">
        <f aca="false">K5411*(1-L5411)</f>
        <v>189</v>
      </c>
    </row>
    <row r="5412" customFormat="false" ht="11.4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IF(G5412="Male",VLOOKUP(H5412,'Shoe size conversion table'!$B$6:$D$22,2),VLOOKUP(H5412,'Shoe size conversion table'!$J$6:$L$22,2))</f>
        <v>39</v>
      </c>
      <c r="J5412" s="12" t="n">
        <f aca="false">IF(G5412="Male",VLOOKUP(H5412,'Shoe size conversion table'!$B$6:$D$22,3),VLOOKUP(H5412,'Shoe size conversion table'!$J$6:$L$22,3))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MONTH(C5412:C20379)</f>
        <v>8</v>
      </c>
      <c r="O5412" s="8" t="n">
        <f aca="false">K5412*(1-L5412)</f>
        <v>149</v>
      </c>
    </row>
    <row r="5413" customFormat="false" ht="11.4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IF(G5413="Male",VLOOKUP(H5413,'Shoe size conversion table'!$B$6:$D$22,2),VLOOKUP(H5413,'Shoe size conversion table'!$J$6:$L$22,2))</f>
        <v>40</v>
      </c>
      <c r="J5413" s="12" t="n">
        <f aca="false">IF(G5413="Male",VLOOKUP(H5413,'Shoe size conversion table'!$B$6:$D$22,3),VLOOKUP(H5413,'Shoe size conversion table'!$J$6:$L$22,3))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MONTH(C5413:C20380)</f>
        <v>8</v>
      </c>
      <c r="O5413" s="8" t="n">
        <f aca="false">K5413*(1-L5413)</f>
        <v>134.1</v>
      </c>
    </row>
    <row r="5414" customFormat="false" ht="11.4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IF(G5414="Male",VLOOKUP(H5414,'Shoe size conversion table'!$B$6:$D$22,2),VLOOKUP(H5414,'Shoe size conversion table'!$J$6:$L$22,2))</f>
        <v>42</v>
      </c>
      <c r="J5414" s="12" t="n">
        <f aca="false">IF(G5414="Male",VLOOKUP(H5414,'Shoe size conversion table'!$B$6:$D$22,3),VLOOKUP(H5414,'Shoe size conversion table'!$J$6:$L$22,3))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MONTH(C5414:C20381)</f>
        <v>8</v>
      </c>
      <c r="O5414" s="8" t="n">
        <f aca="false">K5414*(1-L5414)</f>
        <v>119.2</v>
      </c>
    </row>
    <row r="5415" customFormat="false" ht="11.4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IF(G5415="Male",VLOOKUP(H5415,'Shoe size conversion table'!$B$6:$D$22,2),VLOOKUP(H5415,'Shoe size conversion table'!$J$6:$L$22,2))</f>
        <v>41-42</v>
      </c>
      <c r="J5415" s="12" t="n">
        <f aca="false">IF(G5415="Male",VLOOKUP(H5415,'Shoe size conversion table'!$B$6:$D$22,3),VLOOKUP(H5415,'Shoe size conversion table'!$J$6:$L$22,3))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MONTH(C5415:C20382)</f>
        <v>8</v>
      </c>
      <c r="O5415" s="8" t="n">
        <f aca="false">K5415*(1-L5415)</f>
        <v>111.3</v>
      </c>
    </row>
    <row r="5416" customFormat="false" ht="11.4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IF(G5416="Male",VLOOKUP(H5416,'Shoe size conversion table'!$B$6:$D$22,2),VLOOKUP(H5416,'Shoe size conversion table'!$J$6:$L$22,2))</f>
        <v>37</v>
      </c>
      <c r="J5416" s="12" t="n">
        <f aca="false">IF(G5416="Male",VLOOKUP(H5416,'Shoe size conversion table'!$B$6:$D$22,3),VLOOKUP(H5416,'Shoe size conversion table'!$J$6:$L$22,3))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MONTH(C5416:C20383)</f>
        <v>8</v>
      </c>
      <c r="O5416" s="8" t="n">
        <f aca="false">K5416*(1-L5416)</f>
        <v>99.5</v>
      </c>
    </row>
    <row r="5417" customFormat="false" ht="11.4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IF(G5417="Male",VLOOKUP(H5417,'Shoe size conversion table'!$B$6:$D$22,2),VLOOKUP(H5417,'Shoe size conversion table'!$J$6:$L$22,2))</f>
        <v>41</v>
      </c>
      <c r="J5417" s="12" t="n">
        <f aca="false">IF(G5417="Male",VLOOKUP(H5417,'Shoe size conversion table'!$B$6:$D$22,3),VLOOKUP(H5417,'Shoe size conversion table'!$J$6:$L$22,3))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MONTH(C5417:C20384)</f>
        <v>8</v>
      </c>
      <c r="O5417" s="8" t="n">
        <f aca="false">K5417*(1-L5417)</f>
        <v>99.5</v>
      </c>
    </row>
    <row r="5418" customFormat="false" ht="11.4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IF(G5418="Male",VLOOKUP(H5418,'Shoe size conversion table'!$B$6:$D$22,2),VLOOKUP(H5418,'Shoe size conversion table'!$J$6:$L$22,2))</f>
        <v>38</v>
      </c>
      <c r="J5418" s="12" t="n">
        <f aca="false">IF(G5418="Male",VLOOKUP(H5418,'Shoe size conversion table'!$B$6:$D$22,3),VLOOKUP(H5418,'Shoe size conversion table'!$J$6:$L$22,3))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MONTH(C5418:C20385)</f>
        <v>8</v>
      </c>
      <c r="O5418" s="8" t="n">
        <f aca="false">K5418*(1-L5418)</f>
        <v>152.1</v>
      </c>
    </row>
    <row r="5419" customFormat="false" ht="11.4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IF(G5419="Male",VLOOKUP(H5419,'Shoe size conversion table'!$B$6:$D$22,2),VLOOKUP(H5419,'Shoe size conversion table'!$J$6:$L$22,2))</f>
        <v>39-40</v>
      </c>
      <c r="J5419" s="12" t="n">
        <f aca="false">IF(G5419="Male",VLOOKUP(H5419,'Shoe size conversion table'!$B$6:$D$22,3),VLOOKUP(H5419,'Shoe size conversion table'!$J$6:$L$22,3))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MONTH(C5419:C20386)</f>
        <v>8</v>
      </c>
      <c r="O5419" s="8" t="n">
        <f aca="false">K5419*(1-L5419)</f>
        <v>129</v>
      </c>
    </row>
    <row r="5420" customFormat="false" ht="11.4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IF(G5420="Male",VLOOKUP(H5420,'Shoe size conversion table'!$B$6:$D$22,2),VLOOKUP(H5420,'Shoe size conversion table'!$J$6:$L$22,2))</f>
        <v>42-43</v>
      </c>
      <c r="J5420" s="12" t="n">
        <f aca="false">IF(G5420="Male",VLOOKUP(H5420,'Shoe size conversion table'!$B$6:$D$22,3),VLOOKUP(H5420,'Shoe size conversion table'!$J$6:$L$22,3))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MONTH(C5420:C20387)</f>
        <v>8</v>
      </c>
      <c r="O5420" s="8" t="n">
        <f aca="false">K5420*(1-L5420)</f>
        <v>104.3</v>
      </c>
    </row>
    <row r="5421" customFormat="false" ht="11.4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IF(G5421="Male",VLOOKUP(H5421,'Shoe size conversion table'!$B$6:$D$22,2),VLOOKUP(H5421,'Shoe size conversion table'!$J$6:$L$22,2))</f>
        <v>42-43</v>
      </c>
      <c r="J5421" s="12" t="n">
        <f aca="false">IF(G5421="Male",VLOOKUP(H5421,'Shoe size conversion table'!$B$6:$D$22,3),VLOOKUP(H5421,'Shoe size conversion table'!$J$6:$L$22,3))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MONTH(C5421:C20388)</f>
        <v>8</v>
      </c>
      <c r="O5421" s="8" t="n">
        <f aca="false">K5421*(1-L5421)</f>
        <v>127.2</v>
      </c>
    </row>
    <row r="5422" customFormat="false" ht="11.4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IF(G5422="Male",VLOOKUP(H5422,'Shoe size conversion table'!$B$6:$D$22,2),VLOOKUP(H5422,'Shoe size conversion table'!$J$6:$L$22,2))</f>
        <v>37</v>
      </c>
      <c r="J5422" s="12" t="n">
        <f aca="false">IF(G5422="Male",VLOOKUP(H5422,'Shoe size conversion table'!$B$6:$D$22,3),VLOOKUP(H5422,'Shoe size conversion table'!$J$6:$L$22,3))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MONTH(C5422:C20389)</f>
        <v>8</v>
      </c>
      <c r="O5422" s="8" t="n">
        <f aca="false">K5422*(1-L5422)</f>
        <v>129</v>
      </c>
    </row>
    <row r="5423" customFormat="false" ht="11.4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IF(G5423="Male",VLOOKUP(H5423,'Shoe size conversion table'!$B$6:$D$22,2),VLOOKUP(H5423,'Shoe size conversion table'!$J$6:$L$22,2))</f>
        <v>39</v>
      </c>
      <c r="J5423" s="12" t="n">
        <f aca="false">IF(G5423="Male",VLOOKUP(H5423,'Shoe size conversion table'!$B$6:$D$22,3),VLOOKUP(H5423,'Shoe size conversion table'!$J$6:$L$22,3))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MONTH(C5423:C20390)</f>
        <v>8</v>
      </c>
      <c r="O5423" s="8" t="n">
        <f aca="false">K5423*(1-L5423)</f>
        <v>149</v>
      </c>
    </row>
    <row r="5424" customFormat="false" ht="11.4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IF(G5424="Male",VLOOKUP(H5424,'Shoe size conversion table'!$B$6:$D$22,2),VLOOKUP(H5424,'Shoe size conversion table'!$J$6:$L$22,2))</f>
        <v>42</v>
      </c>
      <c r="J5424" s="12" t="n">
        <f aca="false">IF(G5424="Male",VLOOKUP(H5424,'Shoe size conversion table'!$B$6:$D$22,3),VLOOKUP(H5424,'Shoe size conversion table'!$J$6:$L$22,3))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MONTH(C5424:C20391)</f>
        <v>8</v>
      </c>
      <c r="O5424" s="8" t="n">
        <f aca="false">K5424*(1-L5424)</f>
        <v>127.2</v>
      </c>
    </row>
    <row r="5425" customFormat="false" ht="11.4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IF(G5425="Male",VLOOKUP(H5425,'Shoe size conversion table'!$B$6:$D$22,2),VLOOKUP(H5425,'Shoe size conversion table'!$J$6:$L$22,2))</f>
        <v>39</v>
      </c>
      <c r="J5425" s="12" t="n">
        <f aca="false">IF(G5425="Male",VLOOKUP(H5425,'Shoe size conversion table'!$B$6:$D$22,3),VLOOKUP(H5425,'Shoe size conversion table'!$J$6:$L$22,3))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MONTH(C5425:C20392)</f>
        <v>8</v>
      </c>
      <c r="O5425" s="8" t="n">
        <f aca="false">K5425*(1-L5425)</f>
        <v>149</v>
      </c>
    </row>
    <row r="5426" customFormat="false" ht="11.4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IF(G5426="Male",VLOOKUP(H5426,'Shoe size conversion table'!$B$6:$D$22,2),VLOOKUP(H5426,'Shoe size conversion table'!$J$6:$L$22,2))</f>
        <v>42</v>
      </c>
      <c r="J5426" s="12" t="n">
        <f aca="false">IF(G5426="Male",VLOOKUP(H5426,'Shoe size conversion table'!$B$6:$D$22,3),VLOOKUP(H5426,'Shoe size conversion table'!$J$6:$L$22,3))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MONTH(C5426:C20393)</f>
        <v>8</v>
      </c>
      <c r="O5426" s="8" t="n">
        <f aca="false">K5426*(1-L5426)</f>
        <v>94.5</v>
      </c>
    </row>
    <row r="5427" customFormat="false" ht="11.4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IF(G5427="Male",VLOOKUP(H5427,'Shoe size conversion table'!$B$6:$D$22,2),VLOOKUP(H5427,'Shoe size conversion table'!$J$6:$L$22,2))</f>
        <v>42-43</v>
      </c>
      <c r="J5427" s="12" t="n">
        <f aca="false">IF(G5427="Male",VLOOKUP(H5427,'Shoe size conversion table'!$B$6:$D$22,3),VLOOKUP(H5427,'Shoe size conversion table'!$J$6:$L$22,3))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MONTH(C5427:C20394)</f>
        <v>8</v>
      </c>
      <c r="O5427" s="8" t="n">
        <f aca="false">K5427*(1-L5427)</f>
        <v>179</v>
      </c>
    </row>
    <row r="5428" customFormat="false" ht="11.4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IF(G5428="Male",VLOOKUP(H5428,'Shoe size conversion table'!$B$6:$D$22,2),VLOOKUP(H5428,'Shoe size conversion table'!$J$6:$L$22,2))</f>
        <v>44-45</v>
      </c>
      <c r="J5428" s="12" t="n">
        <f aca="false">IF(G5428="Male",VLOOKUP(H5428,'Shoe size conversion table'!$B$6:$D$22,3),VLOOKUP(H5428,'Shoe size conversion table'!$J$6:$L$22,3))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MONTH(C5428:C20395)</f>
        <v>8</v>
      </c>
      <c r="O5428" s="8" t="n">
        <f aca="false">K5428*(1-L5428)</f>
        <v>129</v>
      </c>
    </row>
    <row r="5429" customFormat="false" ht="11.4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IF(G5429="Male",VLOOKUP(H5429,'Shoe size conversion table'!$B$6:$D$22,2),VLOOKUP(H5429,'Shoe size conversion table'!$J$6:$L$22,2))</f>
        <v>39-40</v>
      </c>
      <c r="J5429" s="12" t="n">
        <f aca="false">IF(G5429="Male",VLOOKUP(H5429,'Shoe size conversion table'!$B$6:$D$22,3),VLOOKUP(H5429,'Shoe size conversion table'!$J$6:$L$22,3))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MONTH(C5429:C20396)</f>
        <v>8</v>
      </c>
      <c r="O5429" s="8" t="n">
        <f aca="false">K5429*(1-L5429)</f>
        <v>139.3</v>
      </c>
    </row>
    <row r="5430" customFormat="false" ht="11.4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IF(G5430="Male",VLOOKUP(H5430,'Shoe size conversion table'!$B$6:$D$22,2),VLOOKUP(H5430,'Shoe size conversion table'!$J$6:$L$22,2))</f>
        <v>36</v>
      </c>
      <c r="J5430" s="12" t="n">
        <f aca="false">IF(G5430="Male",VLOOKUP(H5430,'Shoe size conversion table'!$B$6:$D$22,3),VLOOKUP(H5430,'Shoe size conversion table'!$J$6:$L$22,3))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MONTH(C5430:C20397)</f>
        <v>8</v>
      </c>
      <c r="O5430" s="8" t="n">
        <f aca="false">K5430*(1-L5430)</f>
        <v>149</v>
      </c>
    </row>
    <row r="5431" customFormat="false" ht="11.4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IF(G5431="Male",VLOOKUP(H5431,'Shoe size conversion table'!$B$6:$D$22,2),VLOOKUP(H5431,'Shoe size conversion table'!$J$6:$L$22,2))</f>
        <v>41-42</v>
      </c>
      <c r="J5431" s="12" t="n">
        <f aca="false">IF(G5431="Male",VLOOKUP(H5431,'Shoe size conversion table'!$B$6:$D$22,3),VLOOKUP(H5431,'Shoe size conversion table'!$J$6:$L$22,3))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MONTH(C5431:C20398)</f>
        <v>8</v>
      </c>
      <c r="O5431" s="8" t="n">
        <f aca="false">K5431*(1-L5431)</f>
        <v>129</v>
      </c>
    </row>
    <row r="5432" customFormat="false" ht="11.4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IF(G5432="Male",VLOOKUP(H5432,'Shoe size conversion table'!$B$6:$D$22,2),VLOOKUP(H5432,'Shoe size conversion table'!$J$6:$L$22,2))</f>
        <v>38-39</v>
      </c>
      <c r="J5432" s="12" t="n">
        <f aca="false">IF(G5432="Male",VLOOKUP(H5432,'Shoe size conversion table'!$B$6:$D$22,3),VLOOKUP(H5432,'Shoe size conversion table'!$J$6:$L$22,3))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MONTH(C5432:C20399)</f>
        <v>8</v>
      </c>
      <c r="O5432" s="8" t="n">
        <f aca="false">K5432*(1-L5432)</f>
        <v>143.1</v>
      </c>
    </row>
    <row r="5433" customFormat="false" ht="11.4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IF(G5433="Male",VLOOKUP(H5433,'Shoe size conversion table'!$B$6:$D$22,2),VLOOKUP(H5433,'Shoe size conversion table'!$J$6:$L$22,2))</f>
        <v>42-43</v>
      </c>
      <c r="J5433" s="12" t="n">
        <f aca="false">IF(G5433="Male",VLOOKUP(H5433,'Shoe size conversion table'!$B$6:$D$22,3),VLOOKUP(H5433,'Shoe size conversion table'!$J$6:$L$22,3))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MONTH(C5433:C20400)</f>
        <v>8</v>
      </c>
      <c r="O5433" s="8" t="n">
        <f aca="false">K5433*(1-L5433)</f>
        <v>104.3</v>
      </c>
    </row>
    <row r="5434" customFormat="false" ht="11.4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IF(G5434="Male",VLOOKUP(H5434,'Shoe size conversion table'!$B$6:$D$22,2),VLOOKUP(H5434,'Shoe size conversion table'!$J$6:$L$22,2))</f>
        <v>41-42</v>
      </c>
      <c r="J5434" s="12" t="n">
        <f aca="false">IF(G5434="Male",VLOOKUP(H5434,'Shoe size conversion table'!$B$6:$D$22,3),VLOOKUP(H5434,'Shoe size conversion table'!$J$6:$L$22,3))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MONTH(C5434:C20401)</f>
        <v>8</v>
      </c>
      <c r="O5434" s="8" t="n">
        <f aca="false">K5434*(1-L5434)</f>
        <v>104.3</v>
      </c>
    </row>
    <row r="5435" customFormat="false" ht="11.4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IF(G5435="Male",VLOOKUP(H5435,'Shoe size conversion table'!$B$6:$D$22,2),VLOOKUP(H5435,'Shoe size conversion table'!$J$6:$L$22,2))</f>
        <v>43</v>
      </c>
      <c r="J5435" s="12" t="n">
        <f aca="false">IF(G5435="Male",VLOOKUP(H5435,'Shoe size conversion table'!$B$6:$D$22,3),VLOOKUP(H5435,'Shoe size conversion table'!$J$6:$L$22,3))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MONTH(C5435:C20402)</f>
        <v>8</v>
      </c>
      <c r="O5435" s="8" t="n">
        <f aca="false">K5435*(1-L5435)</f>
        <v>84.5</v>
      </c>
    </row>
    <row r="5436" customFormat="false" ht="11.4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IF(G5436="Male",VLOOKUP(H5436,'Shoe size conversion table'!$B$6:$D$22,2),VLOOKUP(H5436,'Shoe size conversion table'!$J$6:$L$22,2))</f>
        <v>42-43</v>
      </c>
      <c r="J5436" s="12" t="n">
        <f aca="false">IF(G5436="Male",VLOOKUP(H5436,'Shoe size conversion table'!$B$6:$D$22,3),VLOOKUP(H5436,'Shoe size conversion table'!$J$6:$L$22,3))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MONTH(C5436:C20403)</f>
        <v>8</v>
      </c>
      <c r="O5436" s="8" t="n">
        <f aca="false">K5436*(1-L5436)</f>
        <v>159.2</v>
      </c>
    </row>
    <row r="5437" customFormat="false" ht="11.4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IF(G5437="Male",VLOOKUP(H5437,'Shoe size conversion table'!$B$6:$D$22,2),VLOOKUP(H5437,'Shoe size conversion table'!$J$6:$L$22,2))</f>
        <v>39</v>
      </c>
      <c r="J5437" s="12" t="n">
        <f aca="false">IF(G5437="Male",VLOOKUP(H5437,'Shoe size conversion table'!$B$6:$D$22,3),VLOOKUP(H5437,'Shoe size conversion table'!$J$6:$L$22,3))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MONTH(C5437:C20404)</f>
        <v>8</v>
      </c>
      <c r="O5437" s="8" t="n">
        <f aca="false">K5437*(1-L5437)</f>
        <v>143.2</v>
      </c>
    </row>
    <row r="5438" customFormat="false" ht="11.4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IF(G5438="Male",VLOOKUP(H5438,'Shoe size conversion table'!$B$6:$D$22,2),VLOOKUP(H5438,'Shoe size conversion table'!$J$6:$L$22,2))</f>
        <v>43-44</v>
      </c>
      <c r="J5438" s="12" t="n">
        <f aca="false">IF(G5438="Male",VLOOKUP(H5438,'Shoe size conversion table'!$B$6:$D$22,3),VLOOKUP(H5438,'Shoe size conversion table'!$J$6:$L$22,3))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MONTH(C5438:C20405)</f>
        <v>8</v>
      </c>
      <c r="O5438" s="8" t="n">
        <f aca="false">K5438*(1-L5438)</f>
        <v>111.2</v>
      </c>
    </row>
    <row r="5439" customFormat="false" ht="11.4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IF(G5439="Male",VLOOKUP(H5439,'Shoe size conversion table'!$B$6:$D$22,2),VLOOKUP(H5439,'Shoe size conversion table'!$J$6:$L$22,2))</f>
        <v>43-44</v>
      </c>
      <c r="J5439" s="12" t="n">
        <f aca="false">IF(G5439="Male",VLOOKUP(H5439,'Shoe size conversion table'!$B$6:$D$22,3),VLOOKUP(H5439,'Shoe size conversion table'!$J$6:$L$22,3))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MONTH(C5439:C20406)</f>
        <v>8</v>
      </c>
      <c r="O5439" s="8" t="n">
        <f aca="false">K5439*(1-L5439)</f>
        <v>139</v>
      </c>
    </row>
    <row r="5440" customFormat="false" ht="11.4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IF(G5440="Male",VLOOKUP(H5440,'Shoe size conversion table'!$B$6:$D$22,2),VLOOKUP(H5440,'Shoe size conversion table'!$J$6:$L$22,2))</f>
        <v>39</v>
      </c>
      <c r="J5440" s="12" t="n">
        <f aca="false">IF(G5440="Male",VLOOKUP(H5440,'Shoe size conversion table'!$B$6:$D$22,3),VLOOKUP(H5440,'Shoe size conversion table'!$J$6:$L$22,3))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MONTH(C5440:C20407)</f>
        <v>8</v>
      </c>
      <c r="O5440" s="8" t="n">
        <f aca="false">K5440*(1-L5440)</f>
        <v>84.5</v>
      </c>
    </row>
    <row r="5441" customFormat="false" ht="11.4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IF(G5441="Male",VLOOKUP(H5441,'Shoe size conversion table'!$B$6:$D$22,2),VLOOKUP(H5441,'Shoe size conversion table'!$J$6:$L$22,2))</f>
        <v>39-40</v>
      </c>
      <c r="J5441" s="12" t="n">
        <f aca="false">IF(G5441="Male",VLOOKUP(H5441,'Shoe size conversion table'!$B$6:$D$22,3),VLOOKUP(H5441,'Shoe size conversion table'!$J$6:$L$22,3))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MONTH(C5441:C20408)</f>
        <v>8</v>
      </c>
      <c r="O5441" s="8" t="n">
        <f aca="false">K5441*(1-L5441)</f>
        <v>64.5</v>
      </c>
    </row>
    <row r="5442" customFormat="false" ht="11.4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IF(G5442="Male",VLOOKUP(H5442,'Shoe size conversion table'!$B$6:$D$22,2),VLOOKUP(H5442,'Shoe size conversion table'!$J$6:$L$22,2))</f>
        <v>38-39</v>
      </c>
      <c r="J5442" s="12" t="n">
        <f aca="false">IF(G5442="Male",VLOOKUP(H5442,'Shoe size conversion table'!$B$6:$D$22,3),VLOOKUP(H5442,'Shoe size conversion table'!$J$6:$L$22,3))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MONTH(C5442:C20409)</f>
        <v>8</v>
      </c>
      <c r="O5442" s="8" t="n">
        <f aca="false">K5442*(1-L5442)</f>
        <v>159</v>
      </c>
    </row>
    <row r="5443" customFormat="false" ht="11.4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IF(G5443="Male",VLOOKUP(H5443,'Shoe size conversion table'!$B$6:$D$22,2),VLOOKUP(H5443,'Shoe size conversion table'!$J$6:$L$22,2))</f>
        <v>45</v>
      </c>
      <c r="J5443" s="12" t="n">
        <f aca="false">IF(G5443="Male",VLOOKUP(H5443,'Shoe size conversion table'!$B$6:$D$22,3),VLOOKUP(H5443,'Shoe size conversion table'!$J$6:$L$22,3))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MONTH(C5443:C20410)</f>
        <v>8</v>
      </c>
      <c r="O5443" s="8" t="n">
        <f aca="false">K5443*(1-L5443)</f>
        <v>199</v>
      </c>
    </row>
    <row r="5444" customFormat="false" ht="11.4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IF(G5444="Male",VLOOKUP(H5444,'Shoe size conversion table'!$B$6:$D$22,2),VLOOKUP(H5444,'Shoe size conversion table'!$J$6:$L$22,2))</f>
        <v>42-43</v>
      </c>
      <c r="J5444" s="12" t="n">
        <f aca="false">IF(G5444="Male",VLOOKUP(H5444,'Shoe size conversion table'!$B$6:$D$22,3),VLOOKUP(H5444,'Shoe size conversion table'!$J$6:$L$22,3))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MONTH(C5444:C20411)</f>
        <v>8</v>
      </c>
      <c r="O5444" s="8" t="n">
        <f aca="false">K5444*(1-L5444)</f>
        <v>118.3</v>
      </c>
    </row>
    <row r="5445" customFormat="false" ht="11.4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IF(G5445="Male",VLOOKUP(H5445,'Shoe size conversion table'!$B$6:$D$22,2),VLOOKUP(H5445,'Shoe size conversion table'!$J$6:$L$22,2))</f>
        <v>39-40</v>
      </c>
      <c r="J5445" s="12" t="n">
        <f aca="false">IF(G5445="Male",VLOOKUP(H5445,'Shoe size conversion table'!$B$6:$D$22,3),VLOOKUP(H5445,'Shoe size conversion table'!$J$6:$L$22,3))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MONTH(C5445:C20412)</f>
        <v>8</v>
      </c>
      <c r="O5445" s="8" t="n">
        <f aca="false">K5445*(1-L5445)</f>
        <v>152.1</v>
      </c>
    </row>
    <row r="5446" customFormat="false" ht="11.4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IF(G5446="Male",VLOOKUP(H5446,'Shoe size conversion table'!$B$6:$D$22,2),VLOOKUP(H5446,'Shoe size conversion table'!$J$6:$L$22,2))</f>
        <v>39</v>
      </c>
      <c r="J5446" s="12" t="n">
        <f aca="false">IF(G5446="Male",VLOOKUP(H5446,'Shoe size conversion table'!$B$6:$D$22,3),VLOOKUP(H5446,'Shoe size conversion table'!$J$6:$L$22,3))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MONTH(C5446:C20413)</f>
        <v>8</v>
      </c>
      <c r="O5446" s="8" t="n">
        <f aca="false">K5446*(1-L5446)</f>
        <v>149</v>
      </c>
    </row>
    <row r="5447" customFormat="false" ht="11.4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IF(G5447="Male",VLOOKUP(H5447,'Shoe size conversion table'!$B$6:$D$22,2),VLOOKUP(H5447,'Shoe size conversion table'!$J$6:$L$22,2))</f>
        <v>45</v>
      </c>
      <c r="J5447" s="12" t="n">
        <f aca="false">IF(G5447="Male",VLOOKUP(H5447,'Shoe size conversion table'!$B$6:$D$22,3),VLOOKUP(H5447,'Shoe size conversion table'!$J$6:$L$22,3))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MONTH(C5447:C20414)</f>
        <v>8</v>
      </c>
      <c r="O5447" s="8" t="n">
        <f aca="false">K5447*(1-L5447)</f>
        <v>94.5</v>
      </c>
    </row>
    <row r="5448" customFormat="false" ht="11.4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IF(G5448="Male",VLOOKUP(H5448,'Shoe size conversion table'!$B$6:$D$22,2),VLOOKUP(H5448,'Shoe size conversion table'!$J$6:$L$22,2))</f>
        <v>42-43</v>
      </c>
      <c r="J5448" s="12" t="n">
        <f aca="false">IF(G5448="Male",VLOOKUP(H5448,'Shoe size conversion table'!$B$6:$D$22,3),VLOOKUP(H5448,'Shoe size conversion table'!$J$6:$L$22,3))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MONTH(C5448:C20415)</f>
        <v>8</v>
      </c>
      <c r="O5448" s="8" t="n">
        <f aca="false">K5448*(1-L5448)</f>
        <v>104.3</v>
      </c>
    </row>
    <row r="5449" customFormat="false" ht="11.4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IF(G5449="Male",VLOOKUP(H5449,'Shoe size conversion table'!$B$6:$D$22,2),VLOOKUP(H5449,'Shoe size conversion table'!$J$6:$L$22,2))</f>
        <v>38-39</v>
      </c>
      <c r="J5449" s="12" t="n">
        <f aca="false">IF(G5449="Male",VLOOKUP(H5449,'Shoe size conversion table'!$B$6:$D$22,3),VLOOKUP(H5449,'Shoe size conversion table'!$J$6:$L$22,3))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MONTH(C5449:C20416)</f>
        <v>8</v>
      </c>
      <c r="O5449" s="8" t="n">
        <f aca="false">K5449*(1-L5449)</f>
        <v>104.3</v>
      </c>
    </row>
    <row r="5450" customFormat="false" ht="11.4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IF(G5450="Male",VLOOKUP(H5450,'Shoe size conversion table'!$B$6:$D$22,2),VLOOKUP(H5450,'Shoe size conversion table'!$J$6:$L$22,2))</f>
        <v>43</v>
      </c>
      <c r="J5450" s="12" t="n">
        <f aca="false">IF(G5450="Male",VLOOKUP(H5450,'Shoe size conversion table'!$B$6:$D$22,3),VLOOKUP(H5450,'Shoe size conversion table'!$J$6:$L$22,3))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MONTH(C5450:C20417)</f>
        <v>8</v>
      </c>
      <c r="O5450" s="8" t="n">
        <f aca="false">K5450*(1-L5450)</f>
        <v>169</v>
      </c>
    </row>
    <row r="5451" customFormat="false" ht="11.4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IF(G5451="Male",VLOOKUP(H5451,'Shoe size conversion table'!$B$6:$D$22,2),VLOOKUP(H5451,'Shoe size conversion table'!$J$6:$L$22,2))</f>
        <v>43</v>
      </c>
      <c r="J5451" s="12" t="n">
        <f aca="false">IF(G5451="Male",VLOOKUP(H5451,'Shoe size conversion table'!$B$6:$D$22,3),VLOOKUP(H5451,'Shoe size conversion table'!$J$6:$L$22,3))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MONTH(C5451:C20418)</f>
        <v>8</v>
      </c>
      <c r="O5451" s="8" t="n">
        <f aca="false">K5451*(1-L5451)</f>
        <v>189</v>
      </c>
    </row>
    <row r="5452" customFormat="false" ht="11.4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IF(G5452="Male",VLOOKUP(H5452,'Shoe size conversion table'!$B$6:$D$22,2),VLOOKUP(H5452,'Shoe size conversion table'!$J$6:$L$22,2))</f>
        <v>41-42</v>
      </c>
      <c r="J5452" s="12" t="n">
        <f aca="false">IF(G5452="Male",VLOOKUP(H5452,'Shoe size conversion table'!$B$6:$D$22,3),VLOOKUP(H5452,'Shoe size conversion table'!$J$6:$L$22,3))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MONTH(C5452:C20419)</f>
        <v>8</v>
      </c>
      <c r="O5452" s="8" t="n">
        <f aca="false">K5452*(1-L5452)</f>
        <v>103.2</v>
      </c>
    </row>
    <row r="5453" customFormat="false" ht="11.4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IF(G5453="Male",VLOOKUP(H5453,'Shoe size conversion table'!$B$6:$D$22,2),VLOOKUP(H5453,'Shoe size conversion table'!$J$6:$L$22,2))</f>
        <v>41-42</v>
      </c>
      <c r="J5453" s="12" t="n">
        <f aca="false">IF(G5453="Male",VLOOKUP(H5453,'Shoe size conversion table'!$B$6:$D$22,3),VLOOKUP(H5453,'Shoe size conversion table'!$J$6:$L$22,3))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MONTH(C5453:C20420)</f>
        <v>8</v>
      </c>
      <c r="O5453" s="8" t="n">
        <f aca="false">K5453*(1-L5453)</f>
        <v>179</v>
      </c>
    </row>
    <row r="5454" customFormat="false" ht="11.4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IF(G5454="Male",VLOOKUP(H5454,'Shoe size conversion table'!$B$6:$D$22,2),VLOOKUP(H5454,'Shoe size conversion table'!$J$6:$L$22,2))</f>
        <v>41</v>
      </c>
      <c r="J5454" s="12" t="n">
        <f aca="false">IF(G5454="Male",VLOOKUP(H5454,'Shoe size conversion table'!$B$6:$D$22,3),VLOOKUP(H5454,'Shoe size conversion table'!$J$6:$L$22,3))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MONTH(C5454:C20421)</f>
        <v>8</v>
      </c>
      <c r="O5454" s="8" t="n">
        <f aca="false">K5454*(1-L5454)</f>
        <v>159</v>
      </c>
    </row>
    <row r="5455" customFormat="false" ht="11.4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IF(G5455="Male",VLOOKUP(H5455,'Shoe size conversion table'!$B$6:$D$22,2),VLOOKUP(H5455,'Shoe size conversion table'!$J$6:$L$22,2))</f>
        <v>38</v>
      </c>
      <c r="J5455" s="12" t="n">
        <f aca="false">IF(G5455="Male",VLOOKUP(H5455,'Shoe size conversion table'!$B$6:$D$22,3),VLOOKUP(H5455,'Shoe size conversion table'!$J$6:$L$22,3))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MONTH(C5455:C20422)</f>
        <v>8</v>
      </c>
      <c r="O5455" s="8" t="n">
        <f aca="false">K5455*(1-L5455)</f>
        <v>159</v>
      </c>
    </row>
    <row r="5456" customFormat="false" ht="11.4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IF(G5456="Male",VLOOKUP(H5456,'Shoe size conversion table'!$B$6:$D$22,2),VLOOKUP(H5456,'Shoe size conversion table'!$J$6:$L$22,2))</f>
        <v>42</v>
      </c>
      <c r="J5456" s="12" t="n">
        <f aca="false">IF(G5456="Male",VLOOKUP(H5456,'Shoe size conversion table'!$B$6:$D$22,3),VLOOKUP(H5456,'Shoe size conversion table'!$J$6:$L$22,3))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MONTH(C5456:C20423)</f>
        <v>8</v>
      </c>
      <c r="O5456" s="8" t="n">
        <f aca="false">K5456*(1-L5456)</f>
        <v>94.5</v>
      </c>
    </row>
    <row r="5457" customFormat="false" ht="11.4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IF(G5457="Male",VLOOKUP(H5457,'Shoe size conversion table'!$B$6:$D$22,2),VLOOKUP(H5457,'Shoe size conversion table'!$J$6:$L$22,2))</f>
        <v>43</v>
      </c>
      <c r="J5457" s="12" t="n">
        <f aca="false">IF(G5457="Male",VLOOKUP(H5457,'Shoe size conversion table'!$B$6:$D$22,3),VLOOKUP(H5457,'Shoe size conversion table'!$J$6:$L$22,3))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MONTH(C5457:C20424)</f>
        <v>8</v>
      </c>
      <c r="O5457" s="8" t="n">
        <f aca="false">K5457*(1-L5457)</f>
        <v>74.5</v>
      </c>
    </row>
    <row r="5458" customFormat="false" ht="11.4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IF(G5458="Male",VLOOKUP(H5458,'Shoe size conversion table'!$B$6:$D$22,2),VLOOKUP(H5458,'Shoe size conversion table'!$J$6:$L$22,2))</f>
        <v>43</v>
      </c>
      <c r="J5458" s="12" t="n">
        <f aca="false">IF(G5458="Male",VLOOKUP(H5458,'Shoe size conversion table'!$B$6:$D$22,3),VLOOKUP(H5458,'Shoe size conversion table'!$J$6:$L$22,3))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MONTH(C5458:C20425)</f>
        <v>8</v>
      </c>
      <c r="O5458" s="8" t="n">
        <f aca="false">K5458*(1-L5458)</f>
        <v>169</v>
      </c>
    </row>
    <row r="5459" customFormat="false" ht="11.4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IF(G5459="Male",VLOOKUP(H5459,'Shoe size conversion table'!$B$6:$D$22,2),VLOOKUP(H5459,'Shoe size conversion table'!$J$6:$L$22,2))</f>
        <v>38-39</v>
      </c>
      <c r="J5459" s="12" t="n">
        <f aca="false">IF(G5459="Male",VLOOKUP(H5459,'Shoe size conversion table'!$B$6:$D$22,3),VLOOKUP(H5459,'Shoe size conversion table'!$J$6:$L$22,3))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MONTH(C5459:C20426)</f>
        <v>8</v>
      </c>
      <c r="O5459" s="8" t="n">
        <f aca="false">K5459*(1-L5459)</f>
        <v>152.1</v>
      </c>
    </row>
    <row r="5460" customFormat="false" ht="11.4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IF(G5460="Male",VLOOKUP(H5460,'Shoe size conversion table'!$B$6:$D$22,2),VLOOKUP(H5460,'Shoe size conversion table'!$J$6:$L$22,2))</f>
        <v>38-39</v>
      </c>
      <c r="J5460" s="12" t="n">
        <f aca="false">IF(G5460="Male",VLOOKUP(H5460,'Shoe size conversion table'!$B$6:$D$22,3),VLOOKUP(H5460,'Shoe size conversion table'!$J$6:$L$22,3))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MONTH(C5460:C20427)</f>
        <v>8</v>
      </c>
      <c r="O5460" s="8" t="n">
        <f aca="false">K5460*(1-L5460)</f>
        <v>170.1</v>
      </c>
    </row>
    <row r="5461" customFormat="false" ht="11.4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IF(G5461="Male",VLOOKUP(H5461,'Shoe size conversion table'!$B$6:$D$22,2),VLOOKUP(H5461,'Shoe size conversion table'!$J$6:$L$22,2))</f>
        <v>39</v>
      </c>
      <c r="J5461" s="12" t="n">
        <f aca="false">IF(G5461="Male",VLOOKUP(H5461,'Shoe size conversion table'!$B$6:$D$22,3),VLOOKUP(H5461,'Shoe size conversion table'!$J$6:$L$22,3))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MONTH(C5461:C20428)</f>
        <v>8</v>
      </c>
      <c r="O5461" s="8" t="n">
        <f aca="false">K5461*(1-L5461)</f>
        <v>199</v>
      </c>
    </row>
    <row r="5462" customFormat="false" ht="11.4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IF(G5462="Male",VLOOKUP(H5462,'Shoe size conversion table'!$B$6:$D$22,2),VLOOKUP(H5462,'Shoe size conversion table'!$J$6:$L$22,2))</f>
        <v>47</v>
      </c>
      <c r="J5462" s="12" t="n">
        <f aca="false">IF(G5462="Male",VLOOKUP(H5462,'Shoe size conversion table'!$B$6:$D$22,3),VLOOKUP(H5462,'Shoe size conversion table'!$J$6:$L$22,3))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MONTH(C5462:C20429)</f>
        <v>8</v>
      </c>
      <c r="O5462" s="8" t="n">
        <f aca="false">K5462*(1-L5462)</f>
        <v>149</v>
      </c>
    </row>
    <row r="5463" customFormat="false" ht="11.4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IF(G5463="Male",VLOOKUP(H5463,'Shoe size conversion table'!$B$6:$D$22,2),VLOOKUP(H5463,'Shoe size conversion table'!$J$6:$L$22,2))</f>
        <v>43-44</v>
      </c>
      <c r="J5463" s="12" t="n">
        <f aca="false">IF(G5463="Male",VLOOKUP(H5463,'Shoe size conversion table'!$B$6:$D$22,3),VLOOKUP(H5463,'Shoe size conversion table'!$J$6:$L$22,3))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MONTH(C5463:C20430)</f>
        <v>8</v>
      </c>
      <c r="O5463" s="8" t="n">
        <f aca="false">K5463*(1-L5463)</f>
        <v>199</v>
      </c>
    </row>
    <row r="5464" customFormat="false" ht="11.4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IF(G5464="Male",VLOOKUP(H5464,'Shoe size conversion table'!$B$6:$D$22,2),VLOOKUP(H5464,'Shoe size conversion table'!$J$6:$L$22,2))</f>
        <v>42</v>
      </c>
      <c r="J5464" s="12" t="n">
        <f aca="false">IF(G5464="Male",VLOOKUP(H5464,'Shoe size conversion table'!$B$6:$D$22,3),VLOOKUP(H5464,'Shoe size conversion table'!$J$6:$L$22,3))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MONTH(C5464:C20431)</f>
        <v>8</v>
      </c>
      <c r="O5464" s="8" t="n">
        <f aca="false">K5464*(1-L5464)</f>
        <v>139</v>
      </c>
    </row>
    <row r="5465" customFormat="false" ht="11.4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IF(G5465="Male",VLOOKUP(H5465,'Shoe size conversion table'!$B$6:$D$22,2),VLOOKUP(H5465,'Shoe size conversion table'!$J$6:$L$22,2))</f>
        <v>45</v>
      </c>
      <c r="J5465" s="12" t="n">
        <f aca="false">IF(G5465="Male",VLOOKUP(H5465,'Shoe size conversion table'!$B$6:$D$22,3),VLOOKUP(H5465,'Shoe size conversion table'!$J$6:$L$22,3))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MONTH(C5465:C20432)</f>
        <v>8</v>
      </c>
      <c r="O5465" s="8" t="n">
        <f aca="false">K5465*(1-L5465)</f>
        <v>94.5</v>
      </c>
    </row>
    <row r="5466" customFormat="false" ht="11.4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IF(G5466="Male",VLOOKUP(H5466,'Shoe size conversion table'!$B$6:$D$22,2),VLOOKUP(H5466,'Shoe size conversion table'!$J$6:$L$22,2))</f>
        <v>38</v>
      </c>
      <c r="J5466" s="12" t="n">
        <f aca="false">IF(G5466="Male",VLOOKUP(H5466,'Shoe size conversion table'!$B$6:$D$22,3),VLOOKUP(H5466,'Shoe size conversion table'!$J$6:$L$22,3))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MONTH(C5466:C20433)</f>
        <v>8</v>
      </c>
      <c r="O5466" s="8" t="n">
        <f aca="false">K5466*(1-L5466)</f>
        <v>149</v>
      </c>
    </row>
    <row r="5467" customFormat="false" ht="11.4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IF(G5467="Male",VLOOKUP(H5467,'Shoe size conversion table'!$B$6:$D$22,2),VLOOKUP(H5467,'Shoe size conversion table'!$J$6:$L$22,2))</f>
        <v>42</v>
      </c>
      <c r="J5467" s="12" t="n">
        <f aca="false">IF(G5467="Male",VLOOKUP(H5467,'Shoe size conversion table'!$B$6:$D$22,3),VLOOKUP(H5467,'Shoe size conversion table'!$J$6:$L$22,3))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MONTH(C5467:C20434)</f>
        <v>8</v>
      </c>
      <c r="O5467" s="8" t="n">
        <f aca="false">K5467*(1-L5467)</f>
        <v>135.2</v>
      </c>
    </row>
    <row r="5468" customFormat="false" ht="11.4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IF(G5468="Male",VLOOKUP(H5468,'Shoe size conversion table'!$B$6:$D$22,2),VLOOKUP(H5468,'Shoe size conversion table'!$J$6:$L$22,2))</f>
        <v>38-39</v>
      </c>
      <c r="J5468" s="12" t="n">
        <f aca="false">IF(G5468="Male",VLOOKUP(H5468,'Shoe size conversion table'!$B$6:$D$22,3),VLOOKUP(H5468,'Shoe size conversion table'!$J$6:$L$22,3))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MONTH(C5468:C20435)</f>
        <v>8</v>
      </c>
      <c r="O5468" s="8" t="n">
        <f aca="false">K5468*(1-L5468)</f>
        <v>64.5</v>
      </c>
    </row>
    <row r="5469" customFormat="false" ht="11.4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IF(G5469="Male",VLOOKUP(H5469,'Shoe size conversion table'!$B$6:$D$22,2),VLOOKUP(H5469,'Shoe size conversion table'!$J$6:$L$22,2))</f>
        <v>40-41</v>
      </c>
      <c r="J5469" s="12" t="n">
        <f aca="false">IF(G5469="Male",VLOOKUP(H5469,'Shoe size conversion table'!$B$6:$D$22,3),VLOOKUP(H5469,'Shoe size conversion table'!$J$6:$L$22,3))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MONTH(C5469:C20436)</f>
        <v>8</v>
      </c>
      <c r="O5469" s="8" t="n">
        <f aca="false">K5469*(1-L5469)</f>
        <v>134.1</v>
      </c>
    </row>
    <row r="5470" customFormat="false" ht="11.4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IF(G5470="Male",VLOOKUP(H5470,'Shoe size conversion table'!$B$6:$D$22,2),VLOOKUP(H5470,'Shoe size conversion table'!$J$6:$L$22,2))</f>
        <v>41</v>
      </c>
      <c r="J5470" s="12" t="n">
        <f aca="false">IF(G5470="Male",VLOOKUP(H5470,'Shoe size conversion table'!$B$6:$D$22,3),VLOOKUP(H5470,'Shoe size conversion table'!$J$6:$L$22,3))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MONTH(C5470:C20437)</f>
        <v>8</v>
      </c>
      <c r="O5470" s="8" t="n">
        <f aca="false">K5470*(1-L5470)</f>
        <v>179</v>
      </c>
    </row>
    <row r="5471" customFormat="false" ht="11.4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IF(G5471="Male",VLOOKUP(H5471,'Shoe size conversion table'!$B$6:$D$22,2),VLOOKUP(H5471,'Shoe size conversion table'!$J$6:$L$22,2))</f>
        <v>43-44</v>
      </c>
      <c r="J5471" s="12" t="n">
        <f aca="false">IF(G5471="Male",VLOOKUP(H5471,'Shoe size conversion table'!$B$6:$D$22,3),VLOOKUP(H5471,'Shoe size conversion table'!$J$6:$L$22,3))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MONTH(C5471:C20438)</f>
        <v>8</v>
      </c>
      <c r="O5471" s="8" t="n">
        <f aca="false">K5471*(1-L5471)</f>
        <v>149</v>
      </c>
    </row>
    <row r="5472" customFormat="false" ht="11.4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IF(G5472="Male",VLOOKUP(H5472,'Shoe size conversion table'!$B$6:$D$22,2),VLOOKUP(H5472,'Shoe size conversion table'!$J$6:$L$22,2))</f>
        <v>39-40</v>
      </c>
      <c r="J5472" s="12" t="n">
        <f aca="false">IF(G5472="Male",VLOOKUP(H5472,'Shoe size conversion table'!$B$6:$D$22,3),VLOOKUP(H5472,'Shoe size conversion table'!$J$6:$L$22,3))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MONTH(C5472:C20439)</f>
        <v>8</v>
      </c>
      <c r="O5472" s="8" t="n">
        <f aca="false">K5472*(1-L5472)</f>
        <v>79.5</v>
      </c>
    </row>
    <row r="5473" customFormat="false" ht="11.4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IF(G5473="Male",VLOOKUP(H5473,'Shoe size conversion table'!$B$6:$D$22,2),VLOOKUP(H5473,'Shoe size conversion table'!$J$6:$L$22,2))</f>
        <v>38</v>
      </c>
      <c r="J5473" s="12" t="n">
        <f aca="false">IF(G5473="Male",VLOOKUP(H5473,'Shoe size conversion table'!$B$6:$D$22,3),VLOOKUP(H5473,'Shoe size conversion table'!$J$6:$L$22,3))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MONTH(C5473:C20440)</f>
        <v>8</v>
      </c>
      <c r="O5473" s="8" t="n">
        <f aca="false">K5473*(1-L5473)</f>
        <v>139</v>
      </c>
    </row>
    <row r="5474" customFormat="false" ht="11.4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IF(G5474="Male",VLOOKUP(H5474,'Shoe size conversion table'!$B$6:$D$22,2),VLOOKUP(H5474,'Shoe size conversion table'!$J$6:$L$22,2))</f>
        <v>45</v>
      </c>
      <c r="J5474" s="12" t="n">
        <f aca="false">IF(G5474="Male",VLOOKUP(H5474,'Shoe size conversion table'!$B$6:$D$22,3),VLOOKUP(H5474,'Shoe size conversion table'!$J$6:$L$22,3))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MONTH(C5474:C20441)</f>
        <v>8</v>
      </c>
      <c r="O5474" s="8" t="n">
        <f aca="false">K5474*(1-L5474)</f>
        <v>169</v>
      </c>
    </row>
    <row r="5475" customFormat="false" ht="11.4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IF(G5475="Male",VLOOKUP(H5475,'Shoe size conversion table'!$B$6:$D$22,2),VLOOKUP(H5475,'Shoe size conversion table'!$J$6:$L$22,2))</f>
        <v>40-41</v>
      </c>
      <c r="J5475" s="12" t="n">
        <f aca="false">IF(G5475="Male",VLOOKUP(H5475,'Shoe size conversion table'!$B$6:$D$22,3),VLOOKUP(H5475,'Shoe size conversion table'!$J$6:$L$22,3))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MONTH(C5475:C20442)</f>
        <v>8</v>
      </c>
      <c r="O5475" s="8" t="n">
        <f aca="false">K5475*(1-L5475)</f>
        <v>99.5</v>
      </c>
    </row>
    <row r="5476" customFormat="false" ht="11.4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IF(G5476="Male",VLOOKUP(H5476,'Shoe size conversion table'!$B$6:$D$22,2),VLOOKUP(H5476,'Shoe size conversion table'!$J$6:$L$22,2))</f>
        <v>42-43</v>
      </c>
      <c r="J5476" s="12" t="n">
        <f aca="false">IF(G5476="Male",VLOOKUP(H5476,'Shoe size conversion table'!$B$6:$D$22,3),VLOOKUP(H5476,'Shoe size conversion table'!$J$6:$L$22,3))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MONTH(C5476:C20443)</f>
        <v>8</v>
      </c>
      <c r="O5476" s="8" t="n">
        <f aca="false">K5476*(1-L5476)</f>
        <v>104.3</v>
      </c>
    </row>
    <row r="5477" customFormat="false" ht="11.4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IF(G5477="Male",VLOOKUP(H5477,'Shoe size conversion table'!$B$6:$D$22,2),VLOOKUP(H5477,'Shoe size conversion table'!$J$6:$L$22,2))</f>
        <v>44-45</v>
      </c>
      <c r="J5477" s="12" t="n">
        <f aca="false">IF(G5477="Male",VLOOKUP(H5477,'Shoe size conversion table'!$B$6:$D$22,3),VLOOKUP(H5477,'Shoe size conversion table'!$J$6:$L$22,3))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MONTH(C5477:C20444)</f>
        <v>8</v>
      </c>
      <c r="O5477" s="8" t="n">
        <f aca="false">K5477*(1-L5477)</f>
        <v>129</v>
      </c>
    </row>
    <row r="5478" customFormat="false" ht="11.4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IF(G5478="Male",VLOOKUP(H5478,'Shoe size conversion table'!$B$6:$D$22,2),VLOOKUP(H5478,'Shoe size conversion table'!$J$6:$L$22,2))</f>
        <v>38</v>
      </c>
      <c r="J5478" s="12" t="n">
        <f aca="false">IF(G5478="Male",VLOOKUP(H5478,'Shoe size conversion table'!$B$6:$D$22,3),VLOOKUP(H5478,'Shoe size conversion table'!$J$6:$L$22,3))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MONTH(C5478:C20445)</f>
        <v>8</v>
      </c>
      <c r="O5478" s="8" t="n">
        <f aca="false">K5478*(1-L5478)</f>
        <v>169</v>
      </c>
    </row>
    <row r="5479" customFormat="false" ht="11.4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IF(G5479="Male",VLOOKUP(H5479,'Shoe size conversion table'!$B$6:$D$22,2),VLOOKUP(H5479,'Shoe size conversion table'!$J$6:$L$22,2))</f>
        <v>44</v>
      </c>
      <c r="J5479" s="12" t="n">
        <f aca="false">IF(G5479="Male",VLOOKUP(H5479,'Shoe size conversion table'!$B$6:$D$22,3),VLOOKUP(H5479,'Shoe size conversion table'!$J$6:$L$22,3))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MONTH(C5479:C20446)</f>
        <v>8</v>
      </c>
      <c r="O5479" s="8" t="n">
        <f aca="false">K5479*(1-L5479)</f>
        <v>139</v>
      </c>
    </row>
    <row r="5480" customFormat="false" ht="11.4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IF(G5480="Male",VLOOKUP(H5480,'Shoe size conversion table'!$B$6:$D$22,2),VLOOKUP(H5480,'Shoe size conversion table'!$J$6:$L$22,2))</f>
        <v>39-40</v>
      </c>
      <c r="J5480" s="12" t="n">
        <f aca="false">IF(G5480="Male",VLOOKUP(H5480,'Shoe size conversion table'!$B$6:$D$22,3),VLOOKUP(H5480,'Shoe size conversion table'!$J$6:$L$22,3))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MONTH(C5480:C20447)</f>
        <v>8</v>
      </c>
      <c r="O5480" s="8" t="n">
        <f aca="false">K5480*(1-L5480)</f>
        <v>179</v>
      </c>
    </row>
    <row r="5481" customFormat="false" ht="11.4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IF(G5481="Male",VLOOKUP(H5481,'Shoe size conversion table'!$B$6:$D$22,2),VLOOKUP(H5481,'Shoe size conversion table'!$J$6:$L$22,2))</f>
        <v>41-42</v>
      </c>
      <c r="J5481" s="12" t="n">
        <f aca="false">IF(G5481="Male",VLOOKUP(H5481,'Shoe size conversion table'!$B$6:$D$22,3),VLOOKUP(H5481,'Shoe size conversion table'!$J$6:$L$22,3))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MONTH(C5481:C20448)</f>
        <v>8</v>
      </c>
      <c r="O5481" s="8" t="n">
        <f aca="false">K5481*(1-L5481)</f>
        <v>199</v>
      </c>
    </row>
    <row r="5482" customFormat="false" ht="11.4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IF(G5482="Male",VLOOKUP(H5482,'Shoe size conversion table'!$B$6:$D$22,2),VLOOKUP(H5482,'Shoe size conversion table'!$J$6:$L$22,2))</f>
        <v>41-42</v>
      </c>
      <c r="J5482" s="12" t="n">
        <f aca="false">IF(G5482="Male",VLOOKUP(H5482,'Shoe size conversion table'!$B$6:$D$22,3),VLOOKUP(H5482,'Shoe size conversion table'!$J$6:$L$22,3))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MONTH(C5482:C20449)</f>
        <v>8</v>
      </c>
      <c r="O5482" s="8" t="n">
        <f aca="false">K5482*(1-L5482)</f>
        <v>111.3</v>
      </c>
    </row>
    <row r="5483" customFormat="false" ht="11.4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IF(G5483="Male",VLOOKUP(H5483,'Shoe size conversion table'!$B$6:$D$22,2),VLOOKUP(H5483,'Shoe size conversion table'!$J$6:$L$22,2))</f>
        <v>44</v>
      </c>
      <c r="J5483" s="12" t="n">
        <f aca="false">IF(G5483="Male",VLOOKUP(H5483,'Shoe size conversion table'!$B$6:$D$22,3),VLOOKUP(H5483,'Shoe size conversion table'!$J$6:$L$22,3))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MONTH(C5483:C20450)</f>
        <v>8</v>
      </c>
      <c r="O5483" s="8" t="n">
        <f aca="false">K5483*(1-L5483)</f>
        <v>135.2</v>
      </c>
    </row>
    <row r="5484" customFormat="false" ht="11.4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IF(G5484="Male",VLOOKUP(H5484,'Shoe size conversion table'!$B$6:$D$22,2),VLOOKUP(H5484,'Shoe size conversion table'!$J$6:$L$22,2))</f>
        <v>43</v>
      </c>
      <c r="J5484" s="12" t="n">
        <f aca="false">IF(G5484="Male",VLOOKUP(H5484,'Shoe size conversion table'!$B$6:$D$22,3),VLOOKUP(H5484,'Shoe size conversion table'!$J$6:$L$22,3))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MONTH(C5484:C20451)</f>
        <v>8</v>
      </c>
      <c r="O5484" s="8" t="n">
        <f aca="false">K5484*(1-L5484)</f>
        <v>143.2</v>
      </c>
    </row>
    <row r="5485" customFormat="false" ht="11.4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IF(G5485="Male",VLOOKUP(H5485,'Shoe size conversion table'!$B$6:$D$22,2),VLOOKUP(H5485,'Shoe size conversion table'!$J$6:$L$22,2))</f>
        <v>41-42</v>
      </c>
      <c r="J5485" s="12" t="n">
        <f aca="false">IF(G5485="Male",VLOOKUP(H5485,'Shoe size conversion table'!$B$6:$D$22,3),VLOOKUP(H5485,'Shoe size conversion table'!$J$6:$L$22,3))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MONTH(C5485:C20452)</f>
        <v>8</v>
      </c>
      <c r="O5485" s="8" t="n">
        <f aca="false">K5485*(1-L5485)</f>
        <v>199</v>
      </c>
    </row>
    <row r="5486" customFormat="false" ht="11.4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IF(G5486="Male",VLOOKUP(H5486,'Shoe size conversion table'!$B$6:$D$22,2),VLOOKUP(H5486,'Shoe size conversion table'!$J$6:$L$22,2))</f>
        <v>39-40</v>
      </c>
      <c r="J5486" s="12" t="n">
        <f aca="false">IF(G5486="Male",VLOOKUP(H5486,'Shoe size conversion table'!$B$6:$D$22,3),VLOOKUP(H5486,'Shoe size conversion table'!$J$6:$L$22,3))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MONTH(C5486:C20453)</f>
        <v>8</v>
      </c>
      <c r="O5486" s="8" t="n">
        <f aca="false">K5486*(1-L5486)</f>
        <v>64.5</v>
      </c>
    </row>
    <row r="5487" customFormat="false" ht="11.4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IF(G5487="Male",VLOOKUP(H5487,'Shoe size conversion table'!$B$6:$D$22,2),VLOOKUP(H5487,'Shoe size conversion table'!$J$6:$L$22,2))</f>
        <v>41</v>
      </c>
      <c r="J5487" s="12" t="n">
        <f aca="false">IF(G5487="Male",VLOOKUP(H5487,'Shoe size conversion table'!$B$6:$D$22,3),VLOOKUP(H5487,'Shoe size conversion table'!$J$6:$L$22,3))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MONTH(C5487:C20454)</f>
        <v>8</v>
      </c>
      <c r="O5487" s="8" t="n">
        <f aca="false">K5487*(1-L5487)</f>
        <v>149</v>
      </c>
    </row>
    <row r="5488" customFormat="false" ht="11.4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IF(G5488="Male",VLOOKUP(H5488,'Shoe size conversion table'!$B$6:$D$22,2),VLOOKUP(H5488,'Shoe size conversion table'!$J$6:$L$22,2))</f>
        <v>42</v>
      </c>
      <c r="J5488" s="12" t="n">
        <f aca="false">IF(G5488="Male",VLOOKUP(H5488,'Shoe size conversion table'!$B$6:$D$22,3),VLOOKUP(H5488,'Shoe size conversion table'!$J$6:$L$22,3))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MONTH(C5488:C20455)</f>
        <v>8</v>
      </c>
      <c r="O5488" s="8" t="n">
        <f aca="false">K5488*(1-L5488)</f>
        <v>199</v>
      </c>
    </row>
    <row r="5489" customFormat="false" ht="11.4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IF(G5489="Male",VLOOKUP(H5489,'Shoe size conversion table'!$B$6:$D$22,2),VLOOKUP(H5489,'Shoe size conversion table'!$J$6:$L$22,2))</f>
        <v>43-44</v>
      </c>
      <c r="J5489" s="12" t="n">
        <f aca="false">IF(G5489="Male",VLOOKUP(H5489,'Shoe size conversion table'!$B$6:$D$22,3),VLOOKUP(H5489,'Shoe size conversion table'!$J$6:$L$22,3))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MONTH(C5489:C20456)</f>
        <v>8</v>
      </c>
      <c r="O5489" s="8" t="n">
        <f aca="false">K5489*(1-L5489)</f>
        <v>199</v>
      </c>
    </row>
    <row r="5490" customFormat="false" ht="11.4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IF(G5490="Male",VLOOKUP(H5490,'Shoe size conversion table'!$B$6:$D$22,2),VLOOKUP(H5490,'Shoe size conversion table'!$J$6:$L$22,2))</f>
        <v>44</v>
      </c>
      <c r="J5490" s="12" t="n">
        <f aca="false">IF(G5490="Male",VLOOKUP(H5490,'Shoe size conversion table'!$B$6:$D$22,3),VLOOKUP(H5490,'Shoe size conversion table'!$J$6:$L$22,3))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MONTH(C5490:C20457)</f>
        <v>8</v>
      </c>
      <c r="O5490" s="8" t="n">
        <f aca="false">K5490*(1-L5490)</f>
        <v>94.5</v>
      </c>
    </row>
    <row r="5491" customFormat="false" ht="11.4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IF(G5491="Male",VLOOKUP(H5491,'Shoe size conversion table'!$B$6:$D$22,2),VLOOKUP(H5491,'Shoe size conversion table'!$J$6:$L$22,2))</f>
        <v>38-39</v>
      </c>
      <c r="J5491" s="12" t="n">
        <f aca="false">IF(G5491="Male",VLOOKUP(H5491,'Shoe size conversion table'!$B$6:$D$22,3),VLOOKUP(H5491,'Shoe size conversion table'!$J$6:$L$22,3))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MONTH(C5491:C20458)</f>
        <v>8</v>
      </c>
      <c r="O5491" s="8" t="n">
        <f aca="false">K5491*(1-L5491)</f>
        <v>139</v>
      </c>
    </row>
    <row r="5492" customFormat="false" ht="11.4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IF(G5492="Male",VLOOKUP(H5492,'Shoe size conversion table'!$B$6:$D$22,2),VLOOKUP(H5492,'Shoe size conversion table'!$J$6:$L$22,2))</f>
        <v>43</v>
      </c>
      <c r="J5492" s="12" t="n">
        <f aca="false">IF(G5492="Male",VLOOKUP(H5492,'Shoe size conversion table'!$B$6:$D$22,3),VLOOKUP(H5492,'Shoe size conversion table'!$J$6:$L$22,3))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MONTH(C5492:C20459)</f>
        <v>8</v>
      </c>
      <c r="O5492" s="8" t="n">
        <f aca="false">K5492*(1-L5492)</f>
        <v>84.5</v>
      </c>
    </row>
    <row r="5493" customFormat="false" ht="11.4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IF(G5493="Male",VLOOKUP(H5493,'Shoe size conversion table'!$B$6:$D$22,2),VLOOKUP(H5493,'Shoe size conversion table'!$J$6:$L$22,2))</f>
        <v>38-39</v>
      </c>
      <c r="J5493" s="12" t="n">
        <f aca="false">IF(G5493="Male",VLOOKUP(H5493,'Shoe size conversion table'!$B$6:$D$22,3),VLOOKUP(H5493,'Shoe size conversion table'!$J$6:$L$22,3))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MONTH(C5493:C20460)</f>
        <v>8</v>
      </c>
      <c r="O5493" s="8" t="n">
        <f aca="false">K5493*(1-L5493)</f>
        <v>169</v>
      </c>
    </row>
    <row r="5494" customFormat="false" ht="11.4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IF(G5494="Male",VLOOKUP(H5494,'Shoe size conversion table'!$B$6:$D$22,2),VLOOKUP(H5494,'Shoe size conversion table'!$J$6:$L$22,2))</f>
        <v>43</v>
      </c>
      <c r="J5494" s="12" t="n">
        <f aca="false">IF(G5494="Male",VLOOKUP(H5494,'Shoe size conversion table'!$B$6:$D$22,3),VLOOKUP(H5494,'Shoe size conversion table'!$J$6:$L$22,3))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MONTH(C5494:C20461)</f>
        <v>8</v>
      </c>
      <c r="O5494" s="8" t="n">
        <f aca="false">K5494*(1-L5494)</f>
        <v>151.2</v>
      </c>
    </row>
    <row r="5495" customFormat="false" ht="11.4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IF(G5495="Male",VLOOKUP(H5495,'Shoe size conversion table'!$B$6:$D$22,2),VLOOKUP(H5495,'Shoe size conversion table'!$J$6:$L$22,2))</f>
        <v>43-44</v>
      </c>
      <c r="J5495" s="12" t="n">
        <f aca="false">IF(G5495="Male",VLOOKUP(H5495,'Shoe size conversion table'!$B$6:$D$22,3),VLOOKUP(H5495,'Shoe size conversion table'!$J$6:$L$22,3))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MONTH(C5495:C20462)</f>
        <v>8</v>
      </c>
      <c r="O5495" s="8" t="n">
        <f aca="false">K5495*(1-L5495)</f>
        <v>189</v>
      </c>
    </row>
    <row r="5496" customFormat="false" ht="11.4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IF(G5496="Male",VLOOKUP(H5496,'Shoe size conversion table'!$B$6:$D$22,2),VLOOKUP(H5496,'Shoe size conversion table'!$J$6:$L$22,2))</f>
        <v>42-43</v>
      </c>
      <c r="J5496" s="12" t="n">
        <f aca="false">IF(G5496="Male",VLOOKUP(H5496,'Shoe size conversion table'!$B$6:$D$22,3),VLOOKUP(H5496,'Shoe size conversion table'!$J$6:$L$22,3))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MONTH(C5496:C20463)</f>
        <v>8</v>
      </c>
      <c r="O5496" s="8" t="n">
        <f aca="false">K5496*(1-L5496)</f>
        <v>149</v>
      </c>
    </row>
    <row r="5497" customFormat="false" ht="11.4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IF(G5497="Male",VLOOKUP(H5497,'Shoe size conversion table'!$B$6:$D$22,2),VLOOKUP(H5497,'Shoe size conversion table'!$J$6:$L$22,2))</f>
        <v>37</v>
      </c>
      <c r="J5497" s="12" t="n">
        <f aca="false">IF(G5497="Male",VLOOKUP(H5497,'Shoe size conversion table'!$B$6:$D$22,3),VLOOKUP(H5497,'Shoe size conversion table'!$J$6:$L$22,3))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MONTH(C5497:C20464)</f>
        <v>8</v>
      </c>
      <c r="O5497" s="8" t="n">
        <f aca="false">K5497*(1-L5497)</f>
        <v>199</v>
      </c>
    </row>
    <row r="5498" customFormat="false" ht="11.4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IF(G5498="Male",VLOOKUP(H5498,'Shoe size conversion table'!$B$6:$D$22,2),VLOOKUP(H5498,'Shoe size conversion table'!$J$6:$L$22,2))</f>
        <v>39</v>
      </c>
      <c r="J5498" s="12" t="n">
        <f aca="false">IF(G5498="Male",VLOOKUP(H5498,'Shoe size conversion table'!$B$6:$D$22,3),VLOOKUP(H5498,'Shoe size conversion table'!$J$6:$L$22,3))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MONTH(C5498:C20465)</f>
        <v>8</v>
      </c>
      <c r="O5498" s="8" t="n">
        <f aca="false">K5498*(1-L5498)</f>
        <v>90.3</v>
      </c>
    </row>
    <row r="5499" customFormat="false" ht="11.4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IF(G5499="Male",VLOOKUP(H5499,'Shoe size conversion table'!$B$6:$D$22,2),VLOOKUP(H5499,'Shoe size conversion table'!$J$6:$L$22,2))</f>
        <v>41</v>
      </c>
      <c r="J5499" s="12" t="n">
        <f aca="false">IF(G5499="Male",VLOOKUP(H5499,'Shoe size conversion table'!$B$6:$D$22,3),VLOOKUP(H5499,'Shoe size conversion table'!$J$6:$L$22,3))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MONTH(C5499:C20466)</f>
        <v>8</v>
      </c>
      <c r="O5499" s="8" t="n">
        <f aca="false">K5499*(1-L5499)</f>
        <v>170.1</v>
      </c>
    </row>
    <row r="5500" customFormat="false" ht="11.4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IF(G5500="Male",VLOOKUP(H5500,'Shoe size conversion table'!$B$6:$D$22,2),VLOOKUP(H5500,'Shoe size conversion table'!$J$6:$L$22,2))</f>
        <v>42-43</v>
      </c>
      <c r="J5500" s="12" t="n">
        <f aca="false">IF(G5500="Male",VLOOKUP(H5500,'Shoe size conversion table'!$B$6:$D$22,3),VLOOKUP(H5500,'Shoe size conversion table'!$J$6:$L$22,3))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MONTH(C5500:C20467)</f>
        <v>8</v>
      </c>
      <c r="O5500" s="8" t="n">
        <f aca="false">K5500*(1-L5500)</f>
        <v>104.3</v>
      </c>
    </row>
    <row r="5501" customFormat="false" ht="11.4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IF(G5501="Male",VLOOKUP(H5501,'Shoe size conversion table'!$B$6:$D$22,2),VLOOKUP(H5501,'Shoe size conversion table'!$J$6:$L$22,2))</f>
        <v>42</v>
      </c>
      <c r="J5501" s="12" t="n">
        <f aca="false">IF(G5501="Male",VLOOKUP(H5501,'Shoe size conversion table'!$B$6:$D$22,3),VLOOKUP(H5501,'Shoe size conversion table'!$J$6:$L$22,3))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MONTH(C5501:C20468)</f>
        <v>8</v>
      </c>
      <c r="O5501" s="8" t="n">
        <f aca="false">K5501*(1-L5501)</f>
        <v>135.2</v>
      </c>
    </row>
    <row r="5502" customFormat="false" ht="11.4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IF(G5502="Male",VLOOKUP(H5502,'Shoe size conversion table'!$B$6:$D$22,2),VLOOKUP(H5502,'Shoe size conversion table'!$J$6:$L$22,2))</f>
        <v>41-42</v>
      </c>
      <c r="J5502" s="12" t="n">
        <f aca="false">IF(G5502="Male",VLOOKUP(H5502,'Shoe size conversion table'!$B$6:$D$22,3),VLOOKUP(H5502,'Shoe size conversion table'!$J$6:$L$22,3))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MONTH(C5502:C20469)</f>
        <v>8</v>
      </c>
      <c r="O5502" s="8" t="n">
        <f aca="false">K5502*(1-L5502)</f>
        <v>199</v>
      </c>
    </row>
    <row r="5503" customFormat="false" ht="11.4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IF(G5503="Male",VLOOKUP(H5503,'Shoe size conversion table'!$B$6:$D$22,2),VLOOKUP(H5503,'Shoe size conversion table'!$J$6:$L$22,2))</f>
        <v>38</v>
      </c>
      <c r="J5503" s="12" t="n">
        <f aca="false">IF(G5503="Male",VLOOKUP(H5503,'Shoe size conversion table'!$B$6:$D$22,3),VLOOKUP(H5503,'Shoe size conversion table'!$J$6:$L$22,3))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MONTH(C5503:C20470)</f>
        <v>8</v>
      </c>
      <c r="O5503" s="8" t="n">
        <f aca="false">K5503*(1-L5503)</f>
        <v>135.2</v>
      </c>
    </row>
    <row r="5504" customFormat="false" ht="11.4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IF(G5504="Male",VLOOKUP(H5504,'Shoe size conversion table'!$B$6:$D$22,2),VLOOKUP(H5504,'Shoe size conversion table'!$J$6:$L$22,2))</f>
        <v>48</v>
      </c>
      <c r="J5504" s="12" t="n">
        <f aca="false">IF(G5504="Male",VLOOKUP(H5504,'Shoe size conversion table'!$B$6:$D$22,3),VLOOKUP(H5504,'Shoe size conversion table'!$J$6:$L$22,3))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MONTH(C5504:C20471)</f>
        <v>8</v>
      </c>
      <c r="O5504" s="8" t="n">
        <f aca="false">K5504*(1-L5504)</f>
        <v>129</v>
      </c>
    </row>
    <row r="5505" customFormat="false" ht="11.4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IF(G5505="Male",VLOOKUP(H5505,'Shoe size conversion table'!$B$6:$D$22,2),VLOOKUP(H5505,'Shoe size conversion table'!$J$6:$L$22,2))</f>
        <v>43</v>
      </c>
      <c r="J5505" s="12" t="n">
        <f aca="false">IF(G5505="Male",VLOOKUP(H5505,'Shoe size conversion table'!$B$6:$D$22,3),VLOOKUP(H5505,'Shoe size conversion table'!$J$6:$L$22,3))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MONTH(C5505:C20472)</f>
        <v>8</v>
      </c>
      <c r="O5505" s="8" t="n">
        <f aca="false">K5505*(1-L5505)</f>
        <v>129</v>
      </c>
    </row>
    <row r="5506" customFormat="false" ht="11.4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IF(G5506="Male",VLOOKUP(H5506,'Shoe size conversion table'!$B$6:$D$22,2),VLOOKUP(H5506,'Shoe size conversion table'!$J$6:$L$22,2))</f>
        <v>42-43</v>
      </c>
      <c r="J5506" s="12" t="n">
        <f aca="false">IF(G5506="Male",VLOOKUP(H5506,'Shoe size conversion table'!$B$6:$D$22,3),VLOOKUP(H5506,'Shoe size conversion table'!$J$6:$L$22,3))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MONTH(C5506:C20473)</f>
        <v>8</v>
      </c>
      <c r="O5506" s="8" t="n">
        <f aca="false">K5506*(1-L5506)</f>
        <v>99.5</v>
      </c>
    </row>
    <row r="5507" customFormat="false" ht="11.4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IF(G5507="Male",VLOOKUP(H5507,'Shoe size conversion table'!$B$6:$D$22,2),VLOOKUP(H5507,'Shoe size conversion table'!$J$6:$L$22,2))</f>
        <v>40</v>
      </c>
      <c r="J5507" s="12" t="n">
        <f aca="false">IF(G5507="Male",VLOOKUP(H5507,'Shoe size conversion table'!$B$6:$D$22,3),VLOOKUP(H5507,'Shoe size conversion table'!$J$6:$L$22,3))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MONTH(C5507:C20474)</f>
        <v>8</v>
      </c>
      <c r="O5507" s="8" t="n">
        <f aca="false">K5507*(1-L5507)</f>
        <v>199</v>
      </c>
    </row>
    <row r="5508" customFormat="false" ht="11.4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IF(G5508="Male",VLOOKUP(H5508,'Shoe size conversion table'!$B$6:$D$22,2),VLOOKUP(H5508,'Shoe size conversion table'!$J$6:$L$22,2))</f>
        <v>43</v>
      </c>
      <c r="J5508" s="12" t="n">
        <f aca="false">IF(G5508="Male",VLOOKUP(H5508,'Shoe size conversion table'!$B$6:$D$22,3),VLOOKUP(H5508,'Shoe size conversion table'!$J$6:$L$22,3))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MONTH(C5508:C20475)</f>
        <v>8</v>
      </c>
      <c r="O5508" s="8" t="n">
        <f aca="false">K5508*(1-L5508)</f>
        <v>161.1</v>
      </c>
    </row>
    <row r="5509" customFormat="false" ht="11.4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IF(G5509="Male",VLOOKUP(H5509,'Shoe size conversion table'!$B$6:$D$22,2),VLOOKUP(H5509,'Shoe size conversion table'!$J$6:$L$22,2))</f>
        <v>38</v>
      </c>
      <c r="J5509" s="12" t="n">
        <f aca="false">IF(G5509="Male",VLOOKUP(H5509,'Shoe size conversion table'!$B$6:$D$22,3),VLOOKUP(H5509,'Shoe size conversion table'!$J$6:$L$22,3))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MONTH(C5509:C20476)</f>
        <v>8</v>
      </c>
      <c r="O5509" s="8" t="n">
        <f aca="false">K5509*(1-L5509)</f>
        <v>179</v>
      </c>
    </row>
    <row r="5510" customFormat="false" ht="11.4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IF(G5510="Male",VLOOKUP(H5510,'Shoe size conversion table'!$B$6:$D$22,2),VLOOKUP(H5510,'Shoe size conversion table'!$J$6:$L$22,2))</f>
        <v>38</v>
      </c>
      <c r="J5510" s="12" t="n">
        <f aca="false">IF(G5510="Male",VLOOKUP(H5510,'Shoe size conversion table'!$B$6:$D$22,3),VLOOKUP(H5510,'Shoe size conversion table'!$J$6:$L$22,3))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MONTH(C5510:C20477)</f>
        <v>8</v>
      </c>
      <c r="O5510" s="8" t="n">
        <f aca="false">K5510*(1-L5510)</f>
        <v>111.2</v>
      </c>
    </row>
    <row r="5511" customFormat="false" ht="11.4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IF(G5511="Male",VLOOKUP(H5511,'Shoe size conversion table'!$B$6:$D$22,2),VLOOKUP(H5511,'Shoe size conversion table'!$J$6:$L$22,2))</f>
        <v>44</v>
      </c>
      <c r="J5511" s="12" t="n">
        <f aca="false">IF(G5511="Male",VLOOKUP(H5511,'Shoe size conversion table'!$B$6:$D$22,3),VLOOKUP(H5511,'Shoe size conversion table'!$J$6:$L$22,3))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MONTH(C5511:C20478)</f>
        <v>8</v>
      </c>
      <c r="O5511" s="8" t="n">
        <f aca="false">K5511*(1-L5511)</f>
        <v>179</v>
      </c>
    </row>
    <row r="5512" customFormat="false" ht="11.4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IF(G5512="Male",VLOOKUP(H5512,'Shoe size conversion table'!$B$6:$D$22,2),VLOOKUP(H5512,'Shoe size conversion table'!$J$6:$L$22,2))</f>
        <v>38</v>
      </c>
      <c r="J5512" s="12" t="n">
        <f aca="false">IF(G5512="Male",VLOOKUP(H5512,'Shoe size conversion table'!$B$6:$D$22,3),VLOOKUP(H5512,'Shoe size conversion table'!$J$6:$L$22,3))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MONTH(C5512:C20479)</f>
        <v>8</v>
      </c>
      <c r="O5512" s="8" t="n">
        <f aca="false">K5512*(1-L5512)</f>
        <v>179</v>
      </c>
    </row>
    <row r="5513" customFormat="false" ht="11.4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IF(G5513="Male",VLOOKUP(H5513,'Shoe size conversion table'!$B$6:$D$22,2),VLOOKUP(H5513,'Shoe size conversion table'!$J$6:$L$22,2))</f>
        <v>43</v>
      </c>
      <c r="J5513" s="12" t="n">
        <f aca="false">IF(G5513="Male",VLOOKUP(H5513,'Shoe size conversion table'!$B$6:$D$22,3),VLOOKUP(H5513,'Shoe size conversion table'!$J$6:$L$22,3))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MONTH(C5513:C20480)</f>
        <v>8</v>
      </c>
      <c r="O5513" s="8" t="n">
        <f aca="false">K5513*(1-L5513)</f>
        <v>199</v>
      </c>
    </row>
    <row r="5514" customFormat="false" ht="11.4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IF(G5514="Male",VLOOKUP(H5514,'Shoe size conversion table'!$B$6:$D$22,2),VLOOKUP(H5514,'Shoe size conversion table'!$J$6:$L$22,2))</f>
        <v>38-39</v>
      </c>
      <c r="J5514" s="12" t="n">
        <f aca="false">IF(G5514="Male",VLOOKUP(H5514,'Shoe size conversion table'!$B$6:$D$22,3),VLOOKUP(H5514,'Shoe size conversion table'!$J$6:$L$22,3))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MONTH(C5514:C20481)</f>
        <v>8</v>
      </c>
      <c r="O5514" s="8" t="n">
        <f aca="false">K5514*(1-L5514)</f>
        <v>159</v>
      </c>
    </row>
    <row r="5515" customFormat="false" ht="11.4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IF(G5515="Male",VLOOKUP(H5515,'Shoe size conversion table'!$B$6:$D$22,2),VLOOKUP(H5515,'Shoe size conversion table'!$J$6:$L$22,2))</f>
        <v>42</v>
      </c>
      <c r="J5515" s="12" t="n">
        <f aca="false">IF(G5515="Male",VLOOKUP(H5515,'Shoe size conversion table'!$B$6:$D$22,3),VLOOKUP(H5515,'Shoe size conversion table'!$J$6:$L$22,3))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MONTH(C5515:C20482)</f>
        <v>8</v>
      </c>
      <c r="O5515" s="8" t="n">
        <f aca="false">K5515*(1-L5515)</f>
        <v>199</v>
      </c>
    </row>
    <row r="5516" customFormat="false" ht="11.4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IF(G5516="Male",VLOOKUP(H5516,'Shoe size conversion table'!$B$6:$D$22,2),VLOOKUP(H5516,'Shoe size conversion table'!$J$6:$L$22,2))</f>
        <v>40</v>
      </c>
      <c r="J5516" s="12" t="n">
        <f aca="false">IF(G5516="Male",VLOOKUP(H5516,'Shoe size conversion table'!$B$6:$D$22,3),VLOOKUP(H5516,'Shoe size conversion table'!$J$6:$L$22,3))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MONTH(C5516:C20483)</f>
        <v>8</v>
      </c>
      <c r="O5516" s="8" t="n">
        <f aca="false">K5516*(1-L5516)</f>
        <v>111.3</v>
      </c>
    </row>
    <row r="5517" customFormat="false" ht="11.4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IF(G5517="Male",VLOOKUP(H5517,'Shoe size conversion table'!$B$6:$D$22,2),VLOOKUP(H5517,'Shoe size conversion table'!$J$6:$L$22,2))</f>
        <v>44-45</v>
      </c>
      <c r="J5517" s="12" t="n">
        <f aca="false">IF(G5517="Male",VLOOKUP(H5517,'Shoe size conversion table'!$B$6:$D$22,3),VLOOKUP(H5517,'Shoe size conversion table'!$J$6:$L$22,3))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MONTH(C5517:C20484)</f>
        <v>8</v>
      </c>
      <c r="O5517" s="8" t="n">
        <f aca="false">K5517*(1-L5517)</f>
        <v>149</v>
      </c>
    </row>
    <row r="5518" customFormat="false" ht="11.4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IF(G5518="Male",VLOOKUP(H5518,'Shoe size conversion table'!$B$6:$D$22,2),VLOOKUP(H5518,'Shoe size conversion table'!$J$6:$L$22,2))</f>
        <v>39</v>
      </c>
      <c r="J5518" s="12" t="n">
        <f aca="false">IF(G5518="Male",VLOOKUP(H5518,'Shoe size conversion table'!$B$6:$D$22,3),VLOOKUP(H5518,'Shoe size conversion table'!$J$6:$L$22,3))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MONTH(C5518:C20485)</f>
        <v>8</v>
      </c>
      <c r="O5518" s="8" t="n">
        <f aca="false">K5518*(1-L5518)</f>
        <v>189</v>
      </c>
    </row>
    <row r="5519" customFormat="false" ht="11.4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IF(G5519="Male",VLOOKUP(H5519,'Shoe size conversion table'!$B$6:$D$22,2),VLOOKUP(H5519,'Shoe size conversion table'!$J$6:$L$22,2))</f>
        <v>42</v>
      </c>
      <c r="J5519" s="12" t="n">
        <f aca="false">IF(G5519="Male",VLOOKUP(H5519,'Shoe size conversion table'!$B$6:$D$22,3),VLOOKUP(H5519,'Shoe size conversion table'!$J$6:$L$22,3))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MONTH(C5519:C20486)</f>
        <v>8</v>
      </c>
      <c r="O5519" s="8" t="n">
        <f aca="false">K5519*(1-L5519)</f>
        <v>149</v>
      </c>
    </row>
    <row r="5520" customFormat="false" ht="11.4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IF(G5520="Male",VLOOKUP(H5520,'Shoe size conversion table'!$B$6:$D$22,2),VLOOKUP(H5520,'Shoe size conversion table'!$J$6:$L$22,2))</f>
        <v>37</v>
      </c>
      <c r="J5520" s="12" t="n">
        <f aca="false">IF(G5520="Male",VLOOKUP(H5520,'Shoe size conversion table'!$B$6:$D$22,3),VLOOKUP(H5520,'Shoe size conversion table'!$J$6:$L$22,3))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MONTH(C5520:C20487)</f>
        <v>8</v>
      </c>
      <c r="O5520" s="8" t="n">
        <f aca="false">K5520*(1-L5520)</f>
        <v>119.2</v>
      </c>
    </row>
    <row r="5521" customFormat="false" ht="11.4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IF(G5521="Male",VLOOKUP(H5521,'Shoe size conversion table'!$B$6:$D$22,2),VLOOKUP(H5521,'Shoe size conversion table'!$J$6:$L$22,2))</f>
        <v>42</v>
      </c>
      <c r="J5521" s="12" t="n">
        <f aca="false">IF(G5521="Male",VLOOKUP(H5521,'Shoe size conversion table'!$B$6:$D$22,3),VLOOKUP(H5521,'Shoe size conversion table'!$J$6:$L$22,3))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MONTH(C5521:C20488)</f>
        <v>8</v>
      </c>
      <c r="O5521" s="8" t="n">
        <f aca="false">K5521*(1-L5521)</f>
        <v>119.2</v>
      </c>
    </row>
    <row r="5522" customFormat="false" ht="11.4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IF(G5522="Male",VLOOKUP(H5522,'Shoe size conversion table'!$B$6:$D$22,2),VLOOKUP(H5522,'Shoe size conversion table'!$J$6:$L$22,2))</f>
        <v>41</v>
      </c>
      <c r="J5522" s="12" t="n">
        <f aca="false">IF(G5522="Male",VLOOKUP(H5522,'Shoe size conversion table'!$B$6:$D$22,3),VLOOKUP(H5522,'Shoe size conversion table'!$J$6:$L$22,3))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MONTH(C5522:C20489)</f>
        <v>8</v>
      </c>
      <c r="O5522" s="8" t="n">
        <f aca="false">K5522*(1-L5522)</f>
        <v>179</v>
      </c>
    </row>
    <row r="5523" customFormat="false" ht="11.4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IF(G5523="Male",VLOOKUP(H5523,'Shoe size conversion table'!$B$6:$D$22,2),VLOOKUP(H5523,'Shoe size conversion table'!$J$6:$L$22,2))</f>
        <v>42-43</v>
      </c>
      <c r="J5523" s="12" t="n">
        <f aca="false">IF(G5523="Male",VLOOKUP(H5523,'Shoe size conversion table'!$B$6:$D$22,3),VLOOKUP(H5523,'Shoe size conversion table'!$J$6:$L$22,3))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MONTH(C5523:C20490)</f>
        <v>8</v>
      </c>
      <c r="O5523" s="8" t="n">
        <f aca="false">K5523*(1-L5523)</f>
        <v>161.1</v>
      </c>
    </row>
    <row r="5524" customFormat="false" ht="11.4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IF(G5524="Male",VLOOKUP(H5524,'Shoe size conversion table'!$B$6:$D$22,2),VLOOKUP(H5524,'Shoe size conversion table'!$J$6:$L$22,2))</f>
        <v>42-43</v>
      </c>
      <c r="J5524" s="12" t="n">
        <f aca="false">IF(G5524="Male",VLOOKUP(H5524,'Shoe size conversion table'!$B$6:$D$22,3),VLOOKUP(H5524,'Shoe size conversion table'!$J$6:$L$22,3))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MONTH(C5524:C20491)</f>
        <v>8</v>
      </c>
      <c r="O5524" s="8" t="n">
        <f aca="false">K5524*(1-L5524)</f>
        <v>189</v>
      </c>
    </row>
    <row r="5525" customFormat="false" ht="11.4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IF(G5525="Male",VLOOKUP(H5525,'Shoe size conversion table'!$B$6:$D$22,2),VLOOKUP(H5525,'Shoe size conversion table'!$J$6:$L$22,2))</f>
        <v>43-44</v>
      </c>
      <c r="J5525" s="12" t="n">
        <f aca="false">IF(G5525="Male",VLOOKUP(H5525,'Shoe size conversion table'!$B$6:$D$22,3),VLOOKUP(H5525,'Shoe size conversion table'!$J$6:$L$22,3))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MONTH(C5525:C20492)</f>
        <v>8</v>
      </c>
      <c r="O5525" s="8" t="n">
        <f aca="false">K5525*(1-L5525)</f>
        <v>125.1</v>
      </c>
    </row>
    <row r="5526" customFormat="false" ht="11.4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IF(G5526="Male",VLOOKUP(H5526,'Shoe size conversion table'!$B$6:$D$22,2),VLOOKUP(H5526,'Shoe size conversion table'!$J$6:$L$22,2))</f>
        <v>35-36</v>
      </c>
      <c r="J5526" s="12" t="n">
        <f aca="false">IF(G5526="Male",VLOOKUP(H5526,'Shoe size conversion table'!$B$6:$D$22,3),VLOOKUP(H5526,'Shoe size conversion table'!$J$6:$L$22,3))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MONTH(C5526:C20493)</f>
        <v>8</v>
      </c>
      <c r="O5526" s="8" t="n">
        <f aca="false">K5526*(1-L5526)</f>
        <v>118.3</v>
      </c>
    </row>
    <row r="5527" customFormat="false" ht="11.4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IF(G5527="Male",VLOOKUP(H5527,'Shoe size conversion table'!$B$6:$D$22,2),VLOOKUP(H5527,'Shoe size conversion table'!$J$6:$L$22,2))</f>
        <v>38</v>
      </c>
      <c r="J5527" s="12" t="n">
        <f aca="false">IF(G5527="Male",VLOOKUP(H5527,'Shoe size conversion table'!$B$6:$D$22,3),VLOOKUP(H5527,'Shoe size conversion table'!$J$6:$L$22,3))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MONTH(C5527:C20494)</f>
        <v>8</v>
      </c>
      <c r="O5527" s="8" t="n">
        <f aca="false">K5527*(1-L5527)</f>
        <v>129</v>
      </c>
    </row>
    <row r="5528" customFormat="false" ht="11.4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IF(G5528="Male",VLOOKUP(H5528,'Shoe size conversion table'!$B$6:$D$22,2),VLOOKUP(H5528,'Shoe size conversion table'!$J$6:$L$22,2))</f>
        <v>43</v>
      </c>
      <c r="J5528" s="12" t="n">
        <f aca="false">IF(G5528="Male",VLOOKUP(H5528,'Shoe size conversion table'!$B$6:$D$22,3),VLOOKUP(H5528,'Shoe size conversion table'!$J$6:$L$22,3))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MONTH(C5528:C20495)</f>
        <v>8</v>
      </c>
      <c r="O5528" s="8" t="n">
        <f aca="false">K5528*(1-L5528)</f>
        <v>169</v>
      </c>
    </row>
    <row r="5529" customFormat="false" ht="11.4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IF(G5529="Male",VLOOKUP(H5529,'Shoe size conversion table'!$B$6:$D$22,2),VLOOKUP(H5529,'Shoe size conversion table'!$J$6:$L$22,2))</f>
        <v>44-45</v>
      </c>
      <c r="J5529" s="12" t="n">
        <f aca="false">IF(G5529="Male",VLOOKUP(H5529,'Shoe size conversion table'!$B$6:$D$22,3),VLOOKUP(H5529,'Shoe size conversion table'!$J$6:$L$22,3))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MONTH(C5529:C20496)</f>
        <v>8</v>
      </c>
      <c r="O5529" s="8" t="n">
        <f aca="false">K5529*(1-L5529)</f>
        <v>90.3</v>
      </c>
    </row>
    <row r="5530" customFormat="false" ht="11.4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IF(G5530="Male",VLOOKUP(H5530,'Shoe size conversion table'!$B$6:$D$22,2),VLOOKUP(H5530,'Shoe size conversion table'!$J$6:$L$22,2))</f>
        <v>43</v>
      </c>
      <c r="J5530" s="12" t="n">
        <f aca="false">IF(G5530="Male",VLOOKUP(H5530,'Shoe size conversion table'!$B$6:$D$22,3),VLOOKUP(H5530,'Shoe size conversion table'!$J$6:$L$22,3))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MONTH(C5530:C20497)</f>
        <v>8</v>
      </c>
      <c r="O5530" s="8" t="n">
        <f aca="false">K5530*(1-L5530)</f>
        <v>74.5</v>
      </c>
    </row>
    <row r="5531" customFormat="false" ht="11.4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IF(G5531="Male",VLOOKUP(H5531,'Shoe size conversion table'!$B$6:$D$22,2),VLOOKUP(H5531,'Shoe size conversion table'!$J$6:$L$22,2))</f>
        <v>41-42</v>
      </c>
      <c r="J5531" s="12" t="n">
        <f aca="false">IF(G5531="Male",VLOOKUP(H5531,'Shoe size conversion table'!$B$6:$D$22,3),VLOOKUP(H5531,'Shoe size conversion table'!$J$6:$L$22,3))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MONTH(C5531:C20498)</f>
        <v>8</v>
      </c>
      <c r="O5531" s="8" t="n">
        <f aca="false">K5531*(1-L5531)</f>
        <v>79.5</v>
      </c>
    </row>
    <row r="5532" customFormat="false" ht="11.4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IF(G5532="Male",VLOOKUP(H5532,'Shoe size conversion table'!$B$6:$D$22,2),VLOOKUP(H5532,'Shoe size conversion table'!$J$6:$L$22,2))</f>
        <v>43</v>
      </c>
      <c r="J5532" s="12" t="n">
        <f aca="false">IF(G5532="Male",VLOOKUP(H5532,'Shoe size conversion table'!$B$6:$D$22,3),VLOOKUP(H5532,'Shoe size conversion table'!$J$6:$L$22,3))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MONTH(C5532:C20499)</f>
        <v>8</v>
      </c>
      <c r="O5532" s="8" t="n">
        <f aca="false">K5532*(1-L5532)</f>
        <v>161.1</v>
      </c>
    </row>
    <row r="5533" customFormat="false" ht="11.4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IF(G5533="Male",VLOOKUP(H5533,'Shoe size conversion table'!$B$6:$D$22,2),VLOOKUP(H5533,'Shoe size conversion table'!$J$6:$L$22,2))</f>
        <v>43-44</v>
      </c>
      <c r="J5533" s="12" t="n">
        <f aca="false">IF(G5533="Male",VLOOKUP(H5533,'Shoe size conversion table'!$B$6:$D$22,3),VLOOKUP(H5533,'Shoe size conversion table'!$J$6:$L$22,3))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MONTH(C5533:C20500)</f>
        <v>8</v>
      </c>
      <c r="O5533" s="8" t="n">
        <f aca="false">K5533*(1-L5533)</f>
        <v>199</v>
      </c>
    </row>
    <row r="5534" customFormat="false" ht="11.4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IF(G5534="Male",VLOOKUP(H5534,'Shoe size conversion table'!$B$6:$D$22,2),VLOOKUP(H5534,'Shoe size conversion table'!$J$6:$L$22,2))</f>
        <v>42-43</v>
      </c>
      <c r="J5534" s="12" t="n">
        <f aca="false">IF(G5534="Male",VLOOKUP(H5534,'Shoe size conversion table'!$B$6:$D$22,3),VLOOKUP(H5534,'Shoe size conversion table'!$J$6:$L$22,3))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MONTH(C5534:C20501)</f>
        <v>8</v>
      </c>
      <c r="O5534" s="8" t="n">
        <f aca="false">K5534*(1-L5534)</f>
        <v>139</v>
      </c>
    </row>
    <row r="5535" customFormat="false" ht="11.4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IF(G5535="Male",VLOOKUP(H5535,'Shoe size conversion table'!$B$6:$D$22,2),VLOOKUP(H5535,'Shoe size conversion table'!$J$6:$L$22,2))</f>
        <v>38-39</v>
      </c>
      <c r="J5535" s="12" t="n">
        <f aca="false">IF(G5535="Male",VLOOKUP(H5535,'Shoe size conversion table'!$B$6:$D$22,3),VLOOKUP(H5535,'Shoe size conversion table'!$J$6:$L$22,3))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MONTH(C5535:C20502)</f>
        <v>8</v>
      </c>
      <c r="O5535" s="8" t="n">
        <f aca="false">K5535*(1-L5535)</f>
        <v>152.1</v>
      </c>
    </row>
    <row r="5536" customFormat="false" ht="11.4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IF(G5536="Male",VLOOKUP(H5536,'Shoe size conversion table'!$B$6:$D$22,2),VLOOKUP(H5536,'Shoe size conversion table'!$J$6:$L$22,2))</f>
        <v>41-42</v>
      </c>
      <c r="J5536" s="12" t="n">
        <f aca="false">IF(G5536="Male",VLOOKUP(H5536,'Shoe size conversion table'!$B$6:$D$22,3),VLOOKUP(H5536,'Shoe size conversion table'!$J$6:$L$22,3))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MONTH(C5536:C20503)</f>
        <v>8</v>
      </c>
      <c r="O5536" s="8" t="n">
        <f aca="false">K5536*(1-L5536)</f>
        <v>169</v>
      </c>
    </row>
    <row r="5537" customFormat="false" ht="11.4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IF(G5537="Male",VLOOKUP(H5537,'Shoe size conversion table'!$B$6:$D$22,2),VLOOKUP(H5537,'Shoe size conversion table'!$J$6:$L$22,2))</f>
        <v>42-43</v>
      </c>
      <c r="J5537" s="12" t="n">
        <f aca="false">IF(G5537="Male",VLOOKUP(H5537,'Shoe size conversion table'!$B$6:$D$22,3),VLOOKUP(H5537,'Shoe size conversion table'!$J$6:$L$22,3))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MONTH(C5537:C20504)</f>
        <v>8</v>
      </c>
      <c r="O5537" s="8" t="n">
        <f aca="false">K5537*(1-L5537)</f>
        <v>159.2</v>
      </c>
    </row>
    <row r="5538" customFormat="false" ht="11.4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IF(G5538="Male",VLOOKUP(H5538,'Shoe size conversion table'!$B$6:$D$22,2),VLOOKUP(H5538,'Shoe size conversion table'!$J$6:$L$22,2))</f>
        <v>42</v>
      </c>
      <c r="J5538" s="12" t="n">
        <f aca="false">IF(G5538="Male",VLOOKUP(H5538,'Shoe size conversion table'!$B$6:$D$22,3),VLOOKUP(H5538,'Shoe size conversion table'!$J$6:$L$22,3))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MONTH(C5538:C20505)</f>
        <v>8</v>
      </c>
      <c r="O5538" s="8" t="n">
        <f aca="false">K5538*(1-L5538)</f>
        <v>69.5</v>
      </c>
    </row>
    <row r="5539" customFormat="false" ht="11.4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IF(G5539="Male",VLOOKUP(H5539,'Shoe size conversion table'!$B$6:$D$22,2),VLOOKUP(H5539,'Shoe size conversion table'!$J$6:$L$22,2))</f>
        <v>44-45</v>
      </c>
      <c r="J5539" s="12" t="n">
        <f aca="false">IF(G5539="Male",VLOOKUP(H5539,'Shoe size conversion table'!$B$6:$D$22,3),VLOOKUP(H5539,'Shoe size conversion table'!$J$6:$L$22,3))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MONTH(C5539:C20506)</f>
        <v>8</v>
      </c>
      <c r="O5539" s="8" t="n">
        <f aca="false">K5539*(1-L5539)</f>
        <v>149</v>
      </c>
    </row>
    <row r="5540" customFormat="false" ht="11.4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IF(G5540="Male",VLOOKUP(H5540,'Shoe size conversion table'!$B$6:$D$22,2),VLOOKUP(H5540,'Shoe size conversion table'!$J$6:$L$22,2))</f>
        <v>43-44</v>
      </c>
      <c r="J5540" s="12" t="n">
        <f aca="false">IF(G5540="Male",VLOOKUP(H5540,'Shoe size conversion table'!$B$6:$D$22,3),VLOOKUP(H5540,'Shoe size conversion table'!$J$6:$L$22,3))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MONTH(C5540:C20507)</f>
        <v>8</v>
      </c>
      <c r="O5540" s="8" t="n">
        <f aca="false">K5540*(1-L5540)</f>
        <v>169</v>
      </c>
    </row>
    <row r="5541" customFormat="false" ht="11.4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IF(G5541="Male",VLOOKUP(H5541,'Shoe size conversion table'!$B$6:$D$22,2),VLOOKUP(H5541,'Shoe size conversion table'!$J$6:$L$22,2))</f>
        <v>43</v>
      </c>
      <c r="J5541" s="12" t="n">
        <f aca="false">IF(G5541="Male",VLOOKUP(H5541,'Shoe size conversion table'!$B$6:$D$22,3),VLOOKUP(H5541,'Shoe size conversion table'!$J$6:$L$22,3))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MONTH(C5541:C20508)</f>
        <v>8</v>
      </c>
      <c r="O5541" s="8" t="n">
        <f aca="false">K5541*(1-L5541)</f>
        <v>143.2</v>
      </c>
    </row>
    <row r="5542" customFormat="false" ht="11.4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IF(G5542="Male",VLOOKUP(H5542,'Shoe size conversion table'!$B$6:$D$22,2),VLOOKUP(H5542,'Shoe size conversion table'!$J$6:$L$22,2))</f>
        <v>41</v>
      </c>
      <c r="J5542" s="12" t="n">
        <f aca="false">IF(G5542="Male",VLOOKUP(H5542,'Shoe size conversion table'!$B$6:$D$22,3),VLOOKUP(H5542,'Shoe size conversion table'!$J$6:$L$22,3))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MONTH(C5542:C20509)</f>
        <v>8</v>
      </c>
      <c r="O5542" s="8" t="n">
        <f aca="false">K5542*(1-L5542)</f>
        <v>159</v>
      </c>
    </row>
    <row r="5543" customFormat="false" ht="11.4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IF(G5543="Male",VLOOKUP(H5543,'Shoe size conversion table'!$B$6:$D$22,2),VLOOKUP(H5543,'Shoe size conversion table'!$J$6:$L$22,2))</f>
        <v>42</v>
      </c>
      <c r="J5543" s="12" t="n">
        <f aca="false">IF(G5543="Male",VLOOKUP(H5543,'Shoe size conversion table'!$B$6:$D$22,3),VLOOKUP(H5543,'Shoe size conversion table'!$J$6:$L$22,3))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MONTH(C5543:C20510)</f>
        <v>8</v>
      </c>
      <c r="O5543" s="8" t="n">
        <f aca="false">K5543*(1-L5543)</f>
        <v>169</v>
      </c>
    </row>
    <row r="5544" customFormat="false" ht="11.4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IF(G5544="Male",VLOOKUP(H5544,'Shoe size conversion table'!$B$6:$D$22,2),VLOOKUP(H5544,'Shoe size conversion table'!$J$6:$L$22,2))</f>
        <v>35-36</v>
      </c>
      <c r="J5544" s="12" t="n">
        <f aca="false">IF(G5544="Male",VLOOKUP(H5544,'Shoe size conversion table'!$B$6:$D$22,3),VLOOKUP(H5544,'Shoe size conversion table'!$J$6:$L$22,3))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MONTH(C5544:C20511)</f>
        <v>8</v>
      </c>
      <c r="O5544" s="8" t="n">
        <f aca="false">K5544*(1-L5544)</f>
        <v>118.3</v>
      </c>
    </row>
    <row r="5545" customFormat="false" ht="11.4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IF(G5545="Male",VLOOKUP(H5545,'Shoe size conversion table'!$B$6:$D$22,2),VLOOKUP(H5545,'Shoe size conversion table'!$J$6:$L$22,2))</f>
        <v>42</v>
      </c>
      <c r="J5545" s="12" t="n">
        <f aca="false">IF(G5545="Male",VLOOKUP(H5545,'Shoe size conversion table'!$B$6:$D$22,3),VLOOKUP(H5545,'Shoe size conversion table'!$J$6:$L$22,3))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MONTH(C5545:C20512)</f>
        <v>8</v>
      </c>
      <c r="O5545" s="8" t="n">
        <f aca="false">K5545*(1-L5545)</f>
        <v>84.5</v>
      </c>
    </row>
    <row r="5546" customFormat="false" ht="11.4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IF(G5546="Male",VLOOKUP(H5546,'Shoe size conversion table'!$B$6:$D$22,2),VLOOKUP(H5546,'Shoe size conversion table'!$J$6:$L$22,2))</f>
        <v>40</v>
      </c>
      <c r="J5546" s="12" t="n">
        <f aca="false">IF(G5546="Male",VLOOKUP(H5546,'Shoe size conversion table'!$B$6:$D$22,3),VLOOKUP(H5546,'Shoe size conversion table'!$J$6:$L$22,3))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MONTH(C5546:C20513)</f>
        <v>8</v>
      </c>
      <c r="O5546" s="8" t="n">
        <f aca="false">K5546*(1-L5546)</f>
        <v>79.5</v>
      </c>
    </row>
    <row r="5547" customFormat="false" ht="11.4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IF(G5547="Male",VLOOKUP(H5547,'Shoe size conversion table'!$B$6:$D$22,2),VLOOKUP(H5547,'Shoe size conversion table'!$J$6:$L$22,2))</f>
        <v>42-43</v>
      </c>
      <c r="J5547" s="12" t="n">
        <f aca="false">IF(G5547="Male",VLOOKUP(H5547,'Shoe size conversion table'!$B$6:$D$22,3),VLOOKUP(H5547,'Shoe size conversion table'!$J$6:$L$22,3))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MONTH(C5547:C20514)</f>
        <v>8</v>
      </c>
      <c r="O5547" s="8" t="n">
        <f aca="false">K5547*(1-L5547)</f>
        <v>189</v>
      </c>
    </row>
    <row r="5548" customFormat="false" ht="11.4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IF(G5548="Male",VLOOKUP(H5548,'Shoe size conversion table'!$B$6:$D$22,2),VLOOKUP(H5548,'Shoe size conversion table'!$J$6:$L$22,2))</f>
        <v>41-42</v>
      </c>
      <c r="J5548" s="12" t="n">
        <f aca="false">IF(G5548="Male",VLOOKUP(H5548,'Shoe size conversion table'!$B$6:$D$22,3),VLOOKUP(H5548,'Shoe size conversion table'!$J$6:$L$22,3))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MONTH(C5548:C20515)</f>
        <v>8</v>
      </c>
      <c r="O5548" s="8" t="n">
        <f aca="false">K5548*(1-L5548)</f>
        <v>79.5</v>
      </c>
    </row>
    <row r="5549" customFormat="false" ht="11.4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IF(G5549="Male",VLOOKUP(H5549,'Shoe size conversion table'!$B$6:$D$22,2),VLOOKUP(H5549,'Shoe size conversion table'!$J$6:$L$22,2))</f>
        <v>37-38</v>
      </c>
      <c r="J5549" s="12" t="n">
        <f aca="false">IF(G5549="Male",VLOOKUP(H5549,'Shoe size conversion table'!$B$6:$D$22,3),VLOOKUP(H5549,'Shoe size conversion table'!$J$6:$L$22,3))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MONTH(C5549:C20516)</f>
        <v>8</v>
      </c>
      <c r="O5549" s="8" t="n">
        <f aca="false">K5549*(1-L5549)</f>
        <v>139</v>
      </c>
    </row>
    <row r="5550" customFormat="false" ht="11.4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IF(G5550="Male",VLOOKUP(H5550,'Shoe size conversion table'!$B$6:$D$22,2),VLOOKUP(H5550,'Shoe size conversion table'!$J$6:$L$22,2))</f>
        <v>37-38</v>
      </c>
      <c r="J5550" s="12" t="n">
        <f aca="false">IF(G5550="Male",VLOOKUP(H5550,'Shoe size conversion table'!$B$6:$D$22,3),VLOOKUP(H5550,'Shoe size conversion table'!$J$6:$L$22,3))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MONTH(C5550:C20517)</f>
        <v>8</v>
      </c>
      <c r="O5550" s="8" t="n">
        <f aca="false">K5550*(1-L5550)</f>
        <v>129</v>
      </c>
    </row>
    <row r="5551" customFormat="false" ht="11.4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IF(G5551="Male",VLOOKUP(H5551,'Shoe size conversion table'!$B$6:$D$22,2),VLOOKUP(H5551,'Shoe size conversion table'!$J$6:$L$22,2))</f>
        <v>38</v>
      </c>
      <c r="J5551" s="12" t="n">
        <f aca="false">IF(G5551="Male",VLOOKUP(H5551,'Shoe size conversion table'!$B$6:$D$22,3),VLOOKUP(H5551,'Shoe size conversion table'!$J$6:$L$22,3))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MONTH(C5551:C20518)</f>
        <v>8</v>
      </c>
      <c r="O5551" s="8" t="n">
        <f aca="false">K5551*(1-L5551)</f>
        <v>189</v>
      </c>
    </row>
    <row r="5552" customFormat="false" ht="11.4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IF(G5552="Male",VLOOKUP(H5552,'Shoe size conversion table'!$B$6:$D$22,2),VLOOKUP(H5552,'Shoe size conversion table'!$J$6:$L$22,2))</f>
        <v>42</v>
      </c>
      <c r="J5552" s="12" t="n">
        <f aca="false">IF(G5552="Male",VLOOKUP(H5552,'Shoe size conversion table'!$B$6:$D$22,3),VLOOKUP(H5552,'Shoe size conversion table'!$J$6:$L$22,3))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MONTH(C5552:C20519)</f>
        <v>8</v>
      </c>
      <c r="O5552" s="8" t="n">
        <f aca="false">K5552*(1-L5552)</f>
        <v>119.2</v>
      </c>
    </row>
    <row r="5553" customFormat="false" ht="11.4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IF(G5553="Male",VLOOKUP(H5553,'Shoe size conversion table'!$B$6:$D$22,2),VLOOKUP(H5553,'Shoe size conversion table'!$J$6:$L$22,2))</f>
        <v>37-38</v>
      </c>
      <c r="J5553" s="12" t="n">
        <f aca="false">IF(G5553="Male",VLOOKUP(H5553,'Shoe size conversion table'!$B$6:$D$22,3),VLOOKUP(H5553,'Shoe size conversion table'!$J$6:$L$22,3))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MONTH(C5553:C20520)</f>
        <v>8</v>
      </c>
      <c r="O5553" s="8" t="n">
        <f aca="false">K5553*(1-L5553)</f>
        <v>94.5</v>
      </c>
    </row>
    <row r="5554" customFormat="false" ht="11.4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IF(G5554="Male",VLOOKUP(H5554,'Shoe size conversion table'!$B$6:$D$22,2),VLOOKUP(H5554,'Shoe size conversion table'!$J$6:$L$22,2))</f>
        <v>43-44</v>
      </c>
      <c r="J5554" s="12" t="n">
        <f aca="false">IF(G5554="Male",VLOOKUP(H5554,'Shoe size conversion table'!$B$6:$D$22,3),VLOOKUP(H5554,'Shoe size conversion table'!$J$6:$L$22,3))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MONTH(C5554:C20521)</f>
        <v>8</v>
      </c>
      <c r="O5554" s="8" t="n">
        <f aca="false">K5554*(1-L5554)</f>
        <v>79.5</v>
      </c>
    </row>
    <row r="5555" customFormat="false" ht="11.4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IF(G5555="Male",VLOOKUP(H5555,'Shoe size conversion table'!$B$6:$D$22,2),VLOOKUP(H5555,'Shoe size conversion table'!$J$6:$L$22,2))</f>
        <v>37-38</v>
      </c>
      <c r="J5555" s="12" t="n">
        <f aca="false">IF(G5555="Male",VLOOKUP(H5555,'Shoe size conversion table'!$B$6:$D$22,3),VLOOKUP(H5555,'Shoe size conversion table'!$J$6:$L$22,3))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MONTH(C5555:C20522)</f>
        <v>8</v>
      </c>
      <c r="O5555" s="8" t="n">
        <f aca="false">K5555*(1-L5555)</f>
        <v>189</v>
      </c>
    </row>
    <row r="5556" customFormat="false" ht="11.4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IF(G5556="Male",VLOOKUP(H5556,'Shoe size conversion table'!$B$6:$D$22,2),VLOOKUP(H5556,'Shoe size conversion table'!$J$6:$L$22,2))</f>
        <v>39</v>
      </c>
      <c r="J5556" s="12" t="n">
        <f aca="false">IF(G5556="Male",VLOOKUP(H5556,'Shoe size conversion table'!$B$6:$D$22,3),VLOOKUP(H5556,'Shoe size conversion table'!$J$6:$L$22,3))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MONTH(C5556:C20523)</f>
        <v>8</v>
      </c>
      <c r="O5556" s="8" t="n">
        <f aca="false">K5556*(1-L5556)</f>
        <v>139</v>
      </c>
    </row>
    <row r="5557" customFormat="false" ht="11.4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IF(G5557="Male",VLOOKUP(H5557,'Shoe size conversion table'!$B$6:$D$22,2),VLOOKUP(H5557,'Shoe size conversion table'!$J$6:$L$22,2))</f>
        <v>39-40</v>
      </c>
      <c r="J5557" s="12" t="n">
        <f aca="false">IF(G5557="Male",VLOOKUP(H5557,'Shoe size conversion table'!$B$6:$D$22,3),VLOOKUP(H5557,'Shoe size conversion table'!$J$6:$L$22,3))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MONTH(C5557:C20524)</f>
        <v>8</v>
      </c>
      <c r="O5557" s="8" t="n">
        <f aca="false">K5557*(1-L5557)</f>
        <v>89.5</v>
      </c>
    </row>
    <row r="5558" customFormat="false" ht="11.4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IF(G5558="Male",VLOOKUP(H5558,'Shoe size conversion table'!$B$6:$D$22,2),VLOOKUP(H5558,'Shoe size conversion table'!$J$6:$L$22,2))</f>
        <v>42-43</v>
      </c>
      <c r="J5558" s="12" t="n">
        <f aca="false">IF(G5558="Male",VLOOKUP(H5558,'Shoe size conversion table'!$B$6:$D$22,3),VLOOKUP(H5558,'Shoe size conversion table'!$J$6:$L$22,3))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MONTH(C5558:C20525)</f>
        <v>8</v>
      </c>
      <c r="O5558" s="8" t="n">
        <f aca="false">K5558*(1-L5558)</f>
        <v>103.2</v>
      </c>
    </row>
    <row r="5559" customFormat="false" ht="11.4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IF(G5559="Male",VLOOKUP(H5559,'Shoe size conversion table'!$B$6:$D$22,2),VLOOKUP(H5559,'Shoe size conversion table'!$J$6:$L$22,2))</f>
        <v>43</v>
      </c>
      <c r="J5559" s="12" t="n">
        <f aca="false">IF(G5559="Male",VLOOKUP(H5559,'Shoe size conversion table'!$B$6:$D$22,3),VLOOKUP(H5559,'Shoe size conversion table'!$J$6:$L$22,3))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MONTH(C5559:C20526)</f>
        <v>8</v>
      </c>
      <c r="O5559" s="8" t="n">
        <f aca="false">K5559*(1-L5559)</f>
        <v>169</v>
      </c>
    </row>
    <row r="5560" customFormat="false" ht="11.4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IF(G5560="Male",VLOOKUP(H5560,'Shoe size conversion table'!$B$6:$D$22,2),VLOOKUP(H5560,'Shoe size conversion table'!$J$6:$L$22,2))</f>
        <v>41-42</v>
      </c>
      <c r="J5560" s="12" t="n">
        <f aca="false">IF(G5560="Male",VLOOKUP(H5560,'Shoe size conversion table'!$B$6:$D$22,3),VLOOKUP(H5560,'Shoe size conversion table'!$J$6:$L$22,3))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MONTH(C5560:C20527)</f>
        <v>8</v>
      </c>
      <c r="O5560" s="8" t="n">
        <f aca="false">K5560*(1-L5560)</f>
        <v>189</v>
      </c>
    </row>
    <row r="5561" customFormat="false" ht="11.4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IF(G5561="Male",VLOOKUP(H5561,'Shoe size conversion table'!$B$6:$D$22,2),VLOOKUP(H5561,'Shoe size conversion table'!$J$6:$L$22,2))</f>
        <v>41-42</v>
      </c>
      <c r="J5561" s="12" t="n">
        <f aca="false">IF(G5561="Male",VLOOKUP(H5561,'Shoe size conversion table'!$B$6:$D$22,3),VLOOKUP(H5561,'Shoe size conversion table'!$J$6:$L$22,3))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MONTH(C5561:C20528)</f>
        <v>8</v>
      </c>
      <c r="O5561" s="8" t="n">
        <f aca="false">K5561*(1-L5561)</f>
        <v>189</v>
      </c>
    </row>
    <row r="5562" customFormat="false" ht="11.4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IF(G5562="Male",VLOOKUP(H5562,'Shoe size conversion table'!$B$6:$D$22,2),VLOOKUP(H5562,'Shoe size conversion table'!$J$6:$L$22,2))</f>
        <v>43-44</v>
      </c>
      <c r="J5562" s="12" t="n">
        <f aca="false">IF(G5562="Male",VLOOKUP(H5562,'Shoe size conversion table'!$B$6:$D$22,3),VLOOKUP(H5562,'Shoe size conversion table'!$J$6:$L$22,3))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MONTH(C5562:C20529)</f>
        <v>8</v>
      </c>
      <c r="O5562" s="8" t="n">
        <f aca="false">K5562*(1-L5562)</f>
        <v>159</v>
      </c>
    </row>
    <row r="5563" customFormat="false" ht="11.4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IF(G5563="Male",VLOOKUP(H5563,'Shoe size conversion table'!$B$6:$D$22,2),VLOOKUP(H5563,'Shoe size conversion table'!$J$6:$L$22,2))</f>
        <v>42-43</v>
      </c>
      <c r="J5563" s="12" t="n">
        <f aca="false">IF(G5563="Male",VLOOKUP(H5563,'Shoe size conversion table'!$B$6:$D$22,3),VLOOKUP(H5563,'Shoe size conversion table'!$J$6:$L$22,3))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MONTH(C5563:C20530)</f>
        <v>8</v>
      </c>
      <c r="O5563" s="8" t="n">
        <f aca="false">K5563*(1-L5563)</f>
        <v>179</v>
      </c>
    </row>
    <row r="5564" customFormat="false" ht="11.4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IF(G5564="Male",VLOOKUP(H5564,'Shoe size conversion table'!$B$6:$D$22,2),VLOOKUP(H5564,'Shoe size conversion table'!$J$6:$L$22,2))</f>
        <v>41-42</v>
      </c>
      <c r="J5564" s="12" t="n">
        <f aca="false">IF(G5564="Male",VLOOKUP(H5564,'Shoe size conversion table'!$B$6:$D$22,3),VLOOKUP(H5564,'Shoe size conversion table'!$J$6:$L$22,3))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MONTH(C5564:C20531)</f>
        <v>8</v>
      </c>
      <c r="O5564" s="8" t="n">
        <f aca="false">K5564*(1-L5564)</f>
        <v>129</v>
      </c>
    </row>
    <row r="5565" customFormat="false" ht="11.4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IF(G5565="Male",VLOOKUP(H5565,'Shoe size conversion table'!$B$6:$D$22,2),VLOOKUP(H5565,'Shoe size conversion table'!$J$6:$L$22,2))</f>
        <v>42</v>
      </c>
      <c r="J5565" s="12" t="n">
        <f aca="false">IF(G5565="Male",VLOOKUP(H5565,'Shoe size conversion table'!$B$6:$D$22,3),VLOOKUP(H5565,'Shoe size conversion table'!$J$6:$L$22,3))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MONTH(C5565:C20532)</f>
        <v>8</v>
      </c>
      <c r="O5565" s="8" t="n">
        <f aca="false">K5565*(1-L5565)</f>
        <v>139</v>
      </c>
    </row>
    <row r="5566" customFormat="false" ht="11.4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IF(G5566="Male",VLOOKUP(H5566,'Shoe size conversion table'!$B$6:$D$22,2),VLOOKUP(H5566,'Shoe size conversion table'!$J$6:$L$22,2))</f>
        <v>39</v>
      </c>
      <c r="J5566" s="12" t="n">
        <f aca="false">IF(G5566="Male",VLOOKUP(H5566,'Shoe size conversion table'!$B$6:$D$22,3),VLOOKUP(H5566,'Shoe size conversion table'!$J$6:$L$22,3))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MONTH(C5566:C20533)</f>
        <v>8</v>
      </c>
      <c r="O5566" s="8" t="n">
        <f aca="false">K5566*(1-L5566)</f>
        <v>79.5</v>
      </c>
    </row>
    <row r="5567" customFormat="false" ht="11.4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IF(G5567="Male",VLOOKUP(H5567,'Shoe size conversion table'!$B$6:$D$22,2),VLOOKUP(H5567,'Shoe size conversion table'!$J$6:$L$22,2))</f>
        <v>44-45</v>
      </c>
      <c r="J5567" s="12" t="n">
        <f aca="false">IF(G5567="Male",VLOOKUP(H5567,'Shoe size conversion table'!$B$6:$D$22,3),VLOOKUP(H5567,'Shoe size conversion table'!$J$6:$L$22,3))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MONTH(C5567:C20534)</f>
        <v>8</v>
      </c>
      <c r="O5567" s="8" t="n">
        <f aca="false">K5567*(1-L5567)</f>
        <v>149</v>
      </c>
    </row>
    <row r="5568" customFormat="false" ht="11.4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IF(G5568="Male",VLOOKUP(H5568,'Shoe size conversion table'!$B$6:$D$22,2),VLOOKUP(H5568,'Shoe size conversion table'!$J$6:$L$22,2))</f>
        <v>38-39</v>
      </c>
      <c r="J5568" s="12" t="n">
        <f aca="false">IF(G5568="Male",VLOOKUP(H5568,'Shoe size conversion table'!$B$6:$D$22,3),VLOOKUP(H5568,'Shoe size conversion table'!$J$6:$L$22,3))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MONTH(C5568:C20535)</f>
        <v>8</v>
      </c>
      <c r="O5568" s="8" t="n">
        <f aca="false">K5568*(1-L5568)</f>
        <v>189</v>
      </c>
    </row>
    <row r="5569" customFormat="false" ht="11.4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IF(G5569="Male",VLOOKUP(H5569,'Shoe size conversion table'!$B$6:$D$22,2),VLOOKUP(H5569,'Shoe size conversion table'!$J$6:$L$22,2))</f>
        <v>38</v>
      </c>
      <c r="J5569" s="12" t="n">
        <f aca="false">IF(G5569="Male",VLOOKUP(H5569,'Shoe size conversion table'!$B$6:$D$22,3),VLOOKUP(H5569,'Shoe size conversion table'!$J$6:$L$22,3))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MONTH(C5569:C20536)</f>
        <v>8</v>
      </c>
      <c r="O5569" s="8" t="n">
        <f aca="false">K5569*(1-L5569)</f>
        <v>99.5</v>
      </c>
    </row>
    <row r="5570" customFormat="false" ht="11.4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IF(G5570="Male",VLOOKUP(H5570,'Shoe size conversion table'!$B$6:$D$22,2),VLOOKUP(H5570,'Shoe size conversion table'!$J$6:$L$22,2))</f>
        <v>39</v>
      </c>
      <c r="J5570" s="12" t="n">
        <f aca="false">IF(G5570="Male",VLOOKUP(H5570,'Shoe size conversion table'!$B$6:$D$22,3),VLOOKUP(H5570,'Shoe size conversion table'!$J$6:$L$22,3))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MONTH(C5570:C20537)</f>
        <v>8</v>
      </c>
      <c r="O5570" s="8" t="n">
        <f aca="false">K5570*(1-L5570)</f>
        <v>90.3</v>
      </c>
    </row>
    <row r="5571" customFormat="false" ht="11.4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IF(G5571="Male",VLOOKUP(H5571,'Shoe size conversion table'!$B$6:$D$22,2),VLOOKUP(H5571,'Shoe size conversion table'!$J$6:$L$22,2))</f>
        <v>42-43</v>
      </c>
      <c r="J5571" s="12" t="n">
        <f aca="false">IF(G5571="Male",VLOOKUP(H5571,'Shoe size conversion table'!$B$6:$D$22,3),VLOOKUP(H5571,'Shoe size conversion table'!$J$6:$L$22,3))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MONTH(C5571:C20538)</f>
        <v>8</v>
      </c>
      <c r="O5571" s="8" t="n">
        <f aca="false">K5571*(1-L5571)</f>
        <v>169</v>
      </c>
    </row>
    <row r="5572" customFormat="false" ht="11.4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IF(G5572="Male",VLOOKUP(H5572,'Shoe size conversion table'!$B$6:$D$22,2),VLOOKUP(H5572,'Shoe size conversion table'!$J$6:$L$22,2))</f>
        <v>39-40</v>
      </c>
      <c r="J5572" s="12" t="n">
        <f aca="false">IF(G5572="Male",VLOOKUP(H5572,'Shoe size conversion table'!$B$6:$D$22,3),VLOOKUP(H5572,'Shoe size conversion table'!$J$6:$L$22,3))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MONTH(C5572:C20539)</f>
        <v>8</v>
      </c>
      <c r="O5572" s="8" t="n">
        <f aca="false">K5572*(1-L5572)</f>
        <v>152.1</v>
      </c>
    </row>
    <row r="5573" customFormat="false" ht="11.4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IF(G5573="Male",VLOOKUP(H5573,'Shoe size conversion table'!$B$6:$D$22,2),VLOOKUP(H5573,'Shoe size conversion table'!$J$6:$L$22,2))</f>
        <v>38-39</v>
      </c>
      <c r="J5573" s="12" t="n">
        <f aca="false">IF(G5573="Male",VLOOKUP(H5573,'Shoe size conversion table'!$B$6:$D$22,3),VLOOKUP(H5573,'Shoe size conversion table'!$J$6:$L$22,3))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MONTH(C5573:C20540)</f>
        <v>8</v>
      </c>
      <c r="O5573" s="8" t="n">
        <f aca="false">K5573*(1-L5573)</f>
        <v>159</v>
      </c>
    </row>
    <row r="5574" customFormat="false" ht="11.4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IF(G5574="Male",VLOOKUP(H5574,'Shoe size conversion table'!$B$6:$D$22,2),VLOOKUP(H5574,'Shoe size conversion table'!$J$6:$L$22,2))</f>
        <v>47</v>
      </c>
      <c r="J5574" s="12" t="n">
        <f aca="false">IF(G5574="Male",VLOOKUP(H5574,'Shoe size conversion table'!$B$6:$D$22,3),VLOOKUP(H5574,'Shoe size conversion table'!$J$6:$L$22,3))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MONTH(C5574:C20541)</f>
        <v>8</v>
      </c>
      <c r="O5574" s="8" t="n">
        <f aca="false">K5574*(1-L5574)</f>
        <v>125.3</v>
      </c>
    </row>
    <row r="5575" customFormat="false" ht="11.4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IF(G5575="Male",VLOOKUP(H5575,'Shoe size conversion table'!$B$6:$D$22,2),VLOOKUP(H5575,'Shoe size conversion table'!$J$6:$L$22,2))</f>
        <v>43</v>
      </c>
      <c r="J5575" s="12" t="n">
        <f aca="false">IF(G5575="Male",VLOOKUP(H5575,'Shoe size conversion table'!$B$6:$D$22,3),VLOOKUP(H5575,'Shoe size conversion table'!$J$6:$L$22,3))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MONTH(C5575:C20542)</f>
        <v>8</v>
      </c>
      <c r="O5575" s="8" t="n">
        <f aca="false">K5575*(1-L5575)</f>
        <v>151.2</v>
      </c>
    </row>
    <row r="5576" customFormat="false" ht="11.4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IF(G5576="Male",VLOOKUP(H5576,'Shoe size conversion table'!$B$6:$D$22,2),VLOOKUP(H5576,'Shoe size conversion table'!$J$6:$L$22,2))</f>
        <v>43-44</v>
      </c>
      <c r="J5576" s="12" t="n">
        <f aca="false">IF(G5576="Male",VLOOKUP(H5576,'Shoe size conversion table'!$B$6:$D$22,3),VLOOKUP(H5576,'Shoe size conversion table'!$J$6:$L$22,3))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MONTH(C5576:C20543)</f>
        <v>8</v>
      </c>
      <c r="O5576" s="8" t="n">
        <f aca="false">K5576*(1-L5576)</f>
        <v>139.3</v>
      </c>
    </row>
    <row r="5577" customFormat="false" ht="11.4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IF(G5577="Male",VLOOKUP(H5577,'Shoe size conversion table'!$B$6:$D$22,2),VLOOKUP(H5577,'Shoe size conversion table'!$J$6:$L$22,2))</f>
        <v>39</v>
      </c>
      <c r="J5577" s="12" t="n">
        <f aca="false">IF(G5577="Male",VLOOKUP(H5577,'Shoe size conversion table'!$B$6:$D$22,3),VLOOKUP(H5577,'Shoe size conversion table'!$J$6:$L$22,3))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MONTH(C5577:C20544)</f>
        <v>8</v>
      </c>
      <c r="O5577" s="8" t="n">
        <f aca="false">K5577*(1-L5577)</f>
        <v>149</v>
      </c>
    </row>
    <row r="5578" customFormat="false" ht="11.4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IF(G5578="Male",VLOOKUP(H5578,'Shoe size conversion table'!$B$6:$D$22,2),VLOOKUP(H5578,'Shoe size conversion table'!$J$6:$L$22,2))</f>
        <v>45</v>
      </c>
      <c r="J5578" s="12" t="n">
        <f aca="false">IF(G5578="Male",VLOOKUP(H5578,'Shoe size conversion table'!$B$6:$D$22,3),VLOOKUP(H5578,'Shoe size conversion table'!$J$6:$L$22,3))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MONTH(C5578:C20545)</f>
        <v>8</v>
      </c>
      <c r="O5578" s="8" t="n">
        <f aca="false">K5578*(1-L5578)</f>
        <v>169</v>
      </c>
    </row>
    <row r="5579" customFormat="false" ht="11.4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IF(G5579="Male",VLOOKUP(H5579,'Shoe size conversion table'!$B$6:$D$22,2),VLOOKUP(H5579,'Shoe size conversion table'!$J$6:$L$22,2))</f>
        <v>40</v>
      </c>
      <c r="J5579" s="12" t="n">
        <f aca="false">IF(G5579="Male",VLOOKUP(H5579,'Shoe size conversion table'!$B$6:$D$22,3),VLOOKUP(H5579,'Shoe size conversion table'!$J$6:$L$22,3))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MONTH(C5579:C20546)</f>
        <v>8</v>
      </c>
      <c r="O5579" s="8" t="n">
        <f aca="false">K5579*(1-L5579)</f>
        <v>139</v>
      </c>
    </row>
    <row r="5580" customFormat="false" ht="11.4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IF(G5580="Male",VLOOKUP(H5580,'Shoe size conversion table'!$B$6:$D$22,2),VLOOKUP(H5580,'Shoe size conversion table'!$J$6:$L$22,2))</f>
        <v>41</v>
      </c>
      <c r="J5580" s="12" t="n">
        <f aca="false">IF(G5580="Male",VLOOKUP(H5580,'Shoe size conversion table'!$B$6:$D$22,3),VLOOKUP(H5580,'Shoe size conversion table'!$J$6:$L$22,3))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MONTH(C5580:C20547)</f>
        <v>8</v>
      </c>
      <c r="O5580" s="8" t="n">
        <f aca="false">K5580*(1-L5580)</f>
        <v>169</v>
      </c>
    </row>
    <row r="5581" customFormat="false" ht="11.4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IF(G5581="Male",VLOOKUP(H5581,'Shoe size conversion table'!$B$6:$D$22,2),VLOOKUP(H5581,'Shoe size conversion table'!$J$6:$L$22,2))</f>
        <v>37-38</v>
      </c>
      <c r="J5581" s="12" t="n">
        <f aca="false">IF(G5581="Male",VLOOKUP(H5581,'Shoe size conversion table'!$B$6:$D$22,3),VLOOKUP(H5581,'Shoe size conversion table'!$J$6:$L$22,3))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MONTH(C5581:C20548)</f>
        <v>8</v>
      </c>
      <c r="O5581" s="8" t="n">
        <f aca="false">K5581*(1-L5581)</f>
        <v>129</v>
      </c>
    </row>
    <row r="5582" customFormat="false" ht="11.4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IF(G5582="Male",VLOOKUP(H5582,'Shoe size conversion table'!$B$6:$D$22,2),VLOOKUP(H5582,'Shoe size conversion table'!$J$6:$L$22,2))</f>
        <v>43-44</v>
      </c>
      <c r="J5582" s="12" t="n">
        <f aca="false">IF(G5582="Male",VLOOKUP(H5582,'Shoe size conversion table'!$B$6:$D$22,3),VLOOKUP(H5582,'Shoe size conversion table'!$J$6:$L$22,3))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MONTH(C5582:C20549)</f>
        <v>8</v>
      </c>
      <c r="O5582" s="8" t="n">
        <f aca="false">K5582*(1-L5582)</f>
        <v>139.3</v>
      </c>
    </row>
    <row r="5583" customFormat="false" ht="11.4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IF(G5583="Male",VLOOKUP(H5583,'Shoe size conversion table'!$B$6:$D$22,2),VLOOKUP(H5583,'Shoe size conversion table'!$J$6:$L$22,2))</f>
        <v>41</v>
      </c>
      <c r="J5583" s="12" t="n">
        <f aca="false">IF(G5583="Male",VLOOKUP(H5583,'Shoe size conversion table'!$B$6:$D$22,3),VLOOKUP(H5583,'Shoe size conversion table'!$J$6:$L$22,3))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MONTH(C5583:C20550)</f>
        <v>8</v>
      </c>
      <c r="O5583" s="8" t="n">
        <f aca="false">K5583*(1-L5583)</f>
        <v>139</v>
      </c>
    </row>
    <row r="5584" customFormat="false" ht="11.4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IF(G5584="Male",VLOOKUP(H5584,'Shoe size conversion table'!$B$6:$D$22,2),VLOOKUP(H5584,'Shoe size conversion table'!$J$6:$L$22,2))</f>
        <v>38-39</v>
      </c>
      <c r="J5584" s="12" t="n">
        <f aca="false">IF(G5584="Male",VLOOKUP(H5584,'Shoe size conversion table'!$B$6:$D$22,3),VLOOKUP(H5584,'Shoe size conversion table'!$J$6:$L$22,3))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MONTH(C5584:C20551)</f>
        <v>8</v>
      </c>
      <c r="O5584" s="8" t="n">
        <f aca="false">K5584*(1-L5584)</f>
        <v>199</v>
      </c>
    </row>
    <row r="5585" customFormat="false" ht="11.4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IF(G5585="Male",VLOOKUP(H5585,'Shoe size conversion table'!$B$6:$D$22,2),VLOOKUP(H5585,'Shoe size conversion table'!$J$6:$L$22,2))</f>
        <v>39-40</v>
      </c>
      <c r="J5585" s="12" t="n">
        <f aca="false">IF(G5585="Male",VLOOKUP(H5585,'Shoe size conversion table'!$B$6:$D$22,3),VLOOKUP(H5585,'Shoe size conversion table'!$J$6:$L$22,3))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MONTH(C5585:C20552)</f>
        <v>8</v>
      </c>
      <c r="O5585" s="8" t="n">
        <f aca="false">K5585*(1-L5585)</f>
        <v>149</v>
      </c>
    </row>
    <row r="5586" customFormat="false" ht="11.4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IF(G5586="Male",VLOOKUP(H5586,'Shoe size conversion table'!$B$6:$D$22,2),VLOOKUP(H5586,'Shoe size conversion table'!$J$6:$L$22,2))</f>
        <v>42-43</v>
      </c>
      <c r="J5586" s="12" t="n">
        <f aca="false">IF(G5586="Male",VLOOKUP(H5586,'Shoe size conversion table'!$B$6:$D$22,3),VLOOKUP(H5586,'Shoe size conversion table'!$J$6:$L$22,3))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MONTH(C5586:C20553)</f>
        <v>8</v>
      </c>
      <c r="O5586" s="8" t="n">
        <f aca="false">K5586*(1-L5586)</f>
        <v>179</v>
      </c>
    </row>
    <row r="5587" customFormat="false" ht="11.4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IF(G5587="Male",VLOOKUP(H5587,'Shoe size conversion table'!$B$6:$D$22,2),VLOOKUP(H5587,'Shoe size conversion table'!$J$6:$L$22,2))</f>
        <v>40</v>
      </c>
      <c r="J5587" s="12" t="n">
        <f aca="false">IF(G5587="Male",VLOOKUP(H5587,'Shoe size conversion table'!$B$6:$D$22,3),VLOOKUP(H5587,'Shoe size conversion table'!$J$6:$L$22,3))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MONTH(C5587:C20554)</f>
        <v>8</v>
      </c>
      <c r="O5587" s="8" t="n">
        <f aca="false">K5587*(1-L5587)</f>
        <v>179</v>
      </c>
    </row>
    <row r="5588" customFormat="false" ht="11.4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IF(G5588="Male",VLOOKUP(H5588,'Shoe size conversion table'!$B$6:$D$22,2),VLOOKUP(H5588,'Shoe size conversion table'!$J$6:$L$22,2))</f>
        <v>38-39</v>
      </c>
      <c r="J5588" s="12" t="n">
        <f aca="false">IF(G5588="Male",VLOOKUP(H5588,'Shoe size conversion table'!$B$6:$D$22,3),VLOOKUP(H5588,'Shoe size conversion table'!$J$6:$L$22,3))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MONTH(C5588:C20555)</f>
        <v>8</v>
      </c>
      <c r="O5588" s="8" t="n">
        <f aca="false">K5588*(1-L5588)</f>
        <v>199</v>
      </c>
    </row>
    <row r="5589" customFormat="false" ht="11.4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IF(G5589="Male",VLOOKUP(H5589,'Shoe size conversion table'!$B$6:$D$22,2),VLOOKUP(H5589,'Shoe size conversion table'!$J$6:$L$22,2))</f>
        <v>42-43</v>
      </c>
      <c r="J5589" s="12" t="n">
        <f aca="false">IF(G5589="Male",VLOOKUP(H5589,'Shoe size conversion table'!$B$6:$D$22,3),VLOOKUP(H5589,'Shoe size conversion table'!$J$6:$L$22,3))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MONTH(C5589:C20556)</f>
        <v>8</v>
      </c>
      <c r="O5589" s="8" t="n">
        <f aca="false">K5589*(1-L5589)</f>
        <v>199</v>
      </c>
    </row>
    <row r="5590" customFormat="false" ht="11.4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IF(G5590="Male",VLOOKUP(H5590,'Shoe size conversion table'!$B$6:$D$22,2),VLOOKUP(H5590,'Shoe size conversion table'!$J$6:$L$22,2))</f>
        <v>41-42</v>
      </c>
      <c r="J5590" s="12" t="n">
        <f aca="false">IF(G5590="Male",VLOOKUP(H5590,'Shoe size conversion table'!$B$6:$D$22,3),VLOOKUP(H5590,'Shoe size conversion table'!$J$6:$L$22,3))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MONTH(C5590:C20557)</f>
        <v>8</v>
      </c>
      <c r="O5590" s="8" t="n">
        <f aca="false">K5590*(1-L5590)</f>
        <v>159</v>
      </c>
    </row>
    <row r="5591" customFormat="false" ht="11.4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IF(G5591="Male",VLOOKUP(H5591,'Shoe size conversion table'!$B$6:$D$22,2),VLOOKUP(H5591,'Shoe size conversion table'!$J$6:$L$22,2))</f>
        <v>37-38</v>
      </c>
      <c r="J5591" s="12" t="n">
        <f aca="false">IF(G5591="Male",VLOOKUP(H5591,'Shoe size conversion table'!$B$6:$D$22,3),VLOOKUP(H5591,'Shoe size conversion table'!$J$6:$L$22,3))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MONTH(C5591:C20558)</f>
        <v>8</v>
      </c>
      <c r="O5591" s="8" t="n">
        <f aca="false">K5591*(1-L5591)</f>
        <v>125.3</v>
      </c>
    </row>
    <row r="5592" customFormat="false" ht="11.4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IF(G5592="Male",VLOOKUP(H5592,'Shoe size conversion table'!$B$6:$D$22,2),VLOOKUP(H5592,'Shoe size conversion table'!$J$6:$L$22,2))</f>
        <v>43-44</v>
      </c>
      <c r="J5592" s="12" t="n">
        <f aca="false">IF(G5592="Male",VLOOKUP(H5592,'Shoe size conversion table'!$B$6:$D$22,3),VLOOKUP(H5592,'Shoe size conversion table'!$J$6:$L$22,3))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MONTH(C5592:C20559)</f>
        <v>8</v>
      </c>
      <c r="O5592" s="8" t="n">
        <f aca="false">K5592*(1-L5592)</f>
        <v>143.2</v>
      </c>
    </row>
    <row r="5593" customFormat="false" ht="11.4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IF(G5593="Male",VLOOKUP(H5593,'Shoe size conversion table'!$B$6:$D$22,2),VLOOKUP(H5593,'Shoe size conversion table'!$J$6:$L$22,2))</f>
        <v>43-44</v>
      </c>
      <c r="J5593" s="12" t="n">
        <f aca="false">IF(G5593="Male",VLOOKUP(H5593,'Shoe size conversion table'!$B$6:$D$22,3),VLOOKUP(H5593,'Shoe size conversion table'!$J$6:$L$22,3))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MONTH(C5593:C20560)</f>
        <v>8</v>
      </c>
      <c r="O5593" s="8" t="n">
        <f aca="false">K5593*(1-L5593)</f>
        <v>189</v>
      </c>
    </row>
    <row r="5594" customFormat="false" ht="11.4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IF(G5594="Male",VLOOKUP(H5594,'Shoe size conversion table'!$B$6:$D$22,2),VLOOKUP(H5594,'Shoe size conversion table'!$J$6:$L$22,2))</f>
        <v>39</v>
      </c>
      <c r="J5594" s="12" t="n">
        <f aca="false">IF(G5594="Male",VLOOKUP(H5594,'Shoe size conversion table'!$B$6:$D$22,3),VLOOKUP(H5594,'Shoe size conversion table'!$J$6:$L$22,3))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MONTH(C5594:C20561)</f>
        <v>8</v>
      </c>
      <c r="O5594" s="8" t="n">
        <f aca="false">K5594*(1-L5594)</f>
        <v>139</v>
      </c>
    </row>
    <row r="5595" customFormat="false" ht="11.4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IF(G5595="Male",VLOOKUP(H5595,'Shoe size conversion table'!$B$6:$D$22,2),VLOOKUP(H5595,'Shoe size conversion table'!$J$6:$L$22,2))</f>
        <v>40</v>
      </c>
      <c r="J5595" s="12" t="n">
        <f aca="false">IF(G5595="Male",VLOOKUP(H5595,'Shoe size conversion table'!$B$6:$D$22,3),VLOOKUP(H5595,'Shoe size conversion table'!$J$6:$L$22,3))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MONTH(C5595:C20562)</f>
        <v>8</v>
      </c>
      <c r="O5595" s="8" t="n">
        <f aca="false">K5595*(1-L5595)</f>
        <v>111.3</v>
      </c>
    </row>
    <row r="5596" customFormat="false" ht="11.4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IF(G5596="Male",VLOOKUP(H5596,'Shoe size conversion table'!$B$6:$D$22,2),VLOOKUP(H5596,'Shoe size conversion table'!$J$6:$L$22,2))</f>
        <v>43</v>
      </c>
      <c r="J5596" s="12" t="n">
        <f aca="false">IF(G5596="Male",VLOOKUP(H5596,'Shoe size conversion table'!$B$6:$D$22,3),VLOOKUP(H5596,'Shoe size conversion table'!$J$6:$L$22,3))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MONTH(C5596:C20563)</f>
        <v>8</v>
      </c>
      <c r="O5596" s="8" t="n">
        <f aca="false">K5596*(1-L5596)</f>
        <v>143.2</v>
      </c>
    </row>
    <row r="5597" customFormat="false" ht="11.4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IF(G5597="Male",VLOOKUP(H5597,'Shoe size conversion table'!$B$6:$D$22,2),VLOOKUP(H5597,'Shoe size conversion table'!$J$6:$L$22,2))</f>
        <v>42-43</v>
      </c>
      <c r="J5597" s="12" t="n">
        <f aca="false">IF(G5597="Male",VLOOKUP(H5597,'Shoe size conversion table'!$B$6:$D$22,3),VLOOKUP(H5597,'Shoe size conversion table'!$J$6:$L$22,3))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MONTH(C5597:C20564)</f>
        <v>8</v>
      </c>
      <c r="O5597" s="8" t="n">
        <f aca="false">K5597*(1-L5597)</f>
        <v>125.3</v>
      </c>
    </row>
    <row r="5598" customFormat="false" ht="11.4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IF(G5598="Male",VLOOKUP(H5598,'Shoe size conversion table'!$B$6:$D$22,2),VLOOKUP(H5598,'Shoe size conversion table'!$J$6:$L$22,2))</f>
        <v>41-42</v>
      </c>
      <c r="J5598" s="12" t="n">
        <f aca="false">IF(G5598="Male",VLOOKUP(H5598,'Shoe size conversion table'!$B$6:$D$22,3),VLOOKUP(H5598,'Shoe size conversion table'!$J$6:$L$22,3))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MONTH(C5598:C20565)</f>
        <v>8</v>
      </c>
      <c r="O5598" s="8" t="n">
        <f aca="false">K5598*(1-L5598)</f>
        <v>179</v>
      </c>
    </row>
    <row r="5599" customFormat="false" ht="11.4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IF(G5599="Male",VLOOKUP(H5599,'Shoe size conversion table'!$B$6:$D$22,2),VLOOKUP(H5599,'Shoe size conversion table'!$J$6:$L$22,2))</f>
        <v>37-38</v>
      </c>
      <c r="J5599" s="12" t="n">
        <f aca="false">IF(G5599="Male",VLOOKUP(H5599,'Shoe size conversion table'!$B$6:$D$22,3),VLOOKUP(H5599,'Shoe size conversion table'!$J$6:$L$22,3))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MONTH(C5599:C20566)</f>
        <v>8</v>
      </c>
      <c r="O5599" s="8" t="n">
        <f aca="false">K5599*(1-L5599)</f>
        <v>179</v>
      </c>
    </row>
    <row r="5600" customFormat="false" ht="11.4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IF(G5600="Male",VLOOKUP(H5600,'Shoe size conversion table'!$B$6:$D$22,2),VLOOKUP(H5600,'Shoe size conversion table'!$J$6:$L$22,2))</f>
        <v>35-36</v>
      </c>
      <c r="J5600" s="12" t="n">
        <f aca="false">IF(G5600="Male",VLOOKUP(H5600,'Shoe size conversion table'!$B$6:$D$22,3),VLOOKUP(H5600,'Shoe size conversion table'!$J$6:$L$22,3))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MONTH(C5600:C20567)</f>
        <v>8</v>
      </c>
      <c r="O5600" s="8" t="n">
        <f aca="false">K5600*(1-L5600)</f>
        <v>104.3</v>
      </c>
    </row>
    <row r="5601" customFormat="false" ht="11.4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IF(G5601="Male",VLOOKUP(H5601,'Shoe size conversion table'!$B$6:$D$22,2),VLOOKUP(H5601,'Shoe size conversion table'!$J$6:$L$22,2))</f>
        <v>42</v>
      </c>
      <c r="J5601" s="12" t="n">
        <f aca="false">IF(G5601="Male",VLOOKUP(H5601,'Shoe size conversion table'!$B$6:$D$22,3),VLOOKUP(H5601,'Shoe size conversion table'!$J$6:$L$22,3))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MONTH(C5601:C20568)</f>
        <v>8</v>
      </c>
      <c r="O5601" s="8" t="n">
        <f aca="false">K5601*(1-L5601)</f>
        <v>199</v>
      </c>
    </row>
    <row r="5602" customFormat="false" ht="11.4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IF(G5602="Male",VLOOKUP(H5602,'Shoe size conversion table'!$B$6:$D$22,2),VLOOKUP(H5602,'Shoe size conversion table'!$J$6:$L$22,2))</f>
        <v>42-43</v>
      </c>
      <c r="J5602" s="12" t="n">
        <f aca="false">IF(G5602="Male",VLOOKUP(H5602,'Shoe size conversion table'!$B$6:$D$22,3),VLOOKUP(H5602,'Shoe size conversion table'!$J$6:$L$22,3))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MONTH(C5602:C20569)</f>
        <v>8</v>
      </c>
      <c r="O5602" s="8" t="n">
        <f aca="false">K5602*(1-L5602)</f>
        <v>74.5</v>
      </c>
    </row>
    <row r="5603" customFormat="false" ht="11.4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IF(G5603="Male",VLOOKUP(H5603,'Shoe size conversion table'!$B$6:$D$22,2),VLOOKUP(H5603,'Shoe size conversion table'!$J$6:$L$22,2))</f>
        <v>43</v>
      </c>
      <c r="J5603" s="12" t="n">
        <f aca="false">IF(G5603="Male",VLOOKUP(H5603,'Shoe size conversion table'!$B$6:$D$22,3),VLOOKUP(H5603,'Shoe size conversion table'!$J$6:$L$22,3))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MONTH(C5603:C20570)</f>
        <v>8</v>
      </c>
      <c r="O5603" s="8" t="n">
        <f aca="false">K5603*(1-L5603)</f>
        <v>94.5</v>
      </c>
    </row>
    <row r="5604" customFormat="false" ht="11.4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IF(G5604="Male",VLOOKUP(H5604,'Shoe size conversion table'!$B$6:$D$22,2),VLOOKUP(H5604,'Shoe size conversion table'!$J$6:$L$22,2))</f>
        <v>41-42</v>
      </c>
      <c r="J5604" s="12" t="n">
        <f aca="false">IF(G5604="Male",VLOOKUP(H5604,'Shoe size conversion table'!$B$6:$D$22,3),VLOOKUP(H5604,'Shoe size conversion table'!$J$6:$L$22,3))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MONTH(C5604:C20571)</f>
        <v>8</v>
      </c>
      <c r="O5604" s="8" t="n">
        <f aca="false">K5604*(1-L5604)</f>
        <v>169</v>
      </c>
    </row>
    <row r="5605" customFormat="false" ht="11.4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IF(G5605="Male",VLOOKUP(H5605,'Shoe size conversion table'!$B$6:$D$22,2),VLOOKUP(H5605,'Shoe size conversion table'!$J$6:$L$22,2))</f>
        <v>39</v>
      </c>
      <c r="J5605" s="12" t="n">
        <f aca="false">IF(G5605="Male",VLOOKUP(H5605,'Shoe size conversion table'!$B$6:$D$22,3),VLOOKUP(H5605,'Shoe size conversion table'!$J$6:$L$22,3))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MONTH(C5605:C20572)</f>
        <v>8</v>
      </c>
      <c r="O5605" s="8" t="n">
        <f aca="false">K5605*(1-L5605)</f>
        <v>159</v>
      </c>
    </row>
    <row r="5606" customFormat="false" ht="11.4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IF(G5606="Male",VLOOKUP(H5606,'Shoe size conversion table'!$B$6:$D$22,2),VLOOKUP(H5606,'Shoe size conversion table'!$J$6:$L$22,2))</f>
        <v>40</v>
      </c>
      <c r="J5606" s="12" t="n">
        <f aca="false">IF(G5606="Male",VLOOKUP(H5606,'Shoe size conversion table'!$B$6:$D$22,3),VLOOKUP(H5606,'Shoe size conversion table'!$J$6:$L$22,3))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MONTH(C5606:C20573)</f>
        <v>8</v>
      </c>
      <c r="O5606" s="8" t="n">
        <f aca="false">K5606*(1-L5606)</f>
        <v>161.1</v>
      </c>
    </row>
    <row r="5607" customFormat="false" ht="11.4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IF(G5607="Male",VLOOKUP(H5607,'Shoe size conversion table'!$B$6:$D$22,2),VLOOKUP(H5607,'Shoe size conversion table'!$J$6:$L$22,2))</f>
        <v>42</v>
      </c>
      <c r="J5607" s="12" t="n">
        <f aca="false">IF(G5607="Male",VLOOKUP(H5607,'Shoe size conversion table'!$B$6:$D$22,3),VLOOKUP(H5607,'Shoe size conversion table'!$J$6:$L$22,3))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MONTH(C5607:C20574)</f>
        <v>8</v>
      </c>
      <c r="O5607" s="8" t="n">
        <f aca="false">K5607*(1-L5607)</f>
        <v>99.5</v>
      </c>
    </row>
    <row r="5608" customFormat="false" ht="11.4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IF(G5608="Male",VLOOKUP(H5608,'Shoe size conversion table'!$B$6:$D$22,2),VLOOKUP(H5608,'Shoe size conversion table'!$J$6:$L$22,2))</f>
        <v>39</v>
      </c>
      <c r="J5608" s="12" t="n">
        <f aca="false">IF(G5608="Male",VLOOKUP(H5608,'Shoe size conversion table'!$B$6:$D$22,3),VLOOKUP(H5608,'Shoe size conversion table'!$J$6:$L$22,3))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MONTH(C5608:C20575)</f>
        <v>8</v>
      </c>
      <c r="O5608" s="8" t="n">
        <f aca="false">K5608*(1-L5608)</f>
        <v>129</v>
      </c>
    </row>
    <row r="5609" customFormat="false" ht="11.4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IF(G5609="Male",VLOOKUP(H5609,'Shoe size conversion table'!$B$6:$D$22,2),VLOOKUP(H5609,'Shoe size conversion table'!$J$6:$L$22,2))</f>
        <v>42-43</v>
      </c>
      <c r="J5609" s="12" t="n">
        <f aca="false">IF(G5609="Male",VLOOKUP(H5609,'Shoe size conversion table'!$B$6:$D$22,3),VLOOKUP(H5609,'Shoe size conversion table'!$J$6:$L$22,3))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MONTH(C5609:C20576)</f>
        <v>8</v>
      </c>
      <c r="O5609" s="8" t="n">
        <f aca="false">K5609*(1-L5609)</f>
        <v>125.1</v>
      </c>
    </row>
    <row r="5610" customFormat="false" ht="11.4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IF(G5610="Male",VLOOKUP(H5610,'Shoe size conversion table'!$B$6:$D$22,2),VLOOKUP(H5610,'Shoe size conversion table'!$J$6:$L$22,2))</f>
        <v>44</v>
      </c>
      <c r="J5610" s="12" t="n">
        <f aca="false">IF(G5610="Male",VLOOKUP(H5610,'Shoe size conversion table'!$B$6:$D$22,3),VLOOKUP(H5610,'Shoe size conversion table'!$J$6:$L$22,3))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MONTH(C5610:C20577)</f>
        <v>8</v>
      </c>
      <c r="O5610" s="8" t="n">
        <f aca="false">K5610*(1-L5610)</f>
        <v>149</v>
      </c>
    </row>
    <row r="5611" customFormat="false" ht="11.4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IF(G5611="Male",VLOOKUP(H5611,'Shoe size conversion table'!$B$6:$D$22,2),VLOOKUP(H5611,'Shoe size conversion table'!$J$6:$L$22,2))</f>
        <v>38</v>
      </c>
      <c r="J5611" s="12" t="n">
        <f aca="false">IF(G5611="Male",VLOOKUP(H5611,'Shoe size conversion table'!$B$6:$D$22,3),VLOOKUP(H5611,'Shoe size conversion table'!$J$6:$L$22,3))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MONTH(C5611:C20578)</f>
        <v>8</v>
      </c>
      <c r="O5611" s="8" t="n">
        <f aca="false">K5611*(1-L5611)</f>
        <v>139.3</v>
      </c>
    </row>
    <row r="5612" customFormat="false" ht="11.4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IF(G5612="Male",VLOOKUP(H5612,'Shoe size conversion table'!$B$6:$D$22,2),VLOOKUP(H5612,'Shoe size conversion table'!$J$6:$L$22,2))</f>
        <v>42-43</v>
      </c>
      <c r="J5612" s="12" t="n">
        <f aca="false">IF(G5612="Male",VLOOKUP(H5612,'Shoe size conversion table'!$B$6:$D$22,3),VLOOKUP(H5612,'Shoe size conversion table'!$J$6:$L$22,3))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MONTH(C5612:C20579)</f>
        <v>8</v>
      </c>
      <c r="O5612" s="8" t="n">
        <f aca="false">K5612*(1-L5612)</f>
        <v>199</v>
      </c>
    </row>
    <row r="5613" customFormat="false" ht="11.4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IF(G5613="Male",VLOOKUP(H5613,'Shoe size conversion table'!$B$6:$D$22,2),VLOOKUP(H5613,'Shoe size conversion table'!$J$6:$L$22,2))</f>
        <v>43</v>
      </c>
      <c r="J5613" s="12" t="n">
        <f aca="false">IF(G5613="Male",VLOOKUP(H5613,'Shoe size conversion table'!$B$6:$D$22,3),VLOOKUP(H5613,'Shoe size conversion table'!$J$6:$L$22,3))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MONTH(C5613:C20580)</f>
        <v>8</v>
      </c>
      <c r="O5613" s="8" t="n">
        <f aca="false">K5613*(1-L5613)</f>
        <v>129</v>
      </c>
    </row>
    <row r="5614" customFormat="false" ht="11.4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IF(G5614="Male",VLOOKUP(H5614,'Shoe size conversion table'!$B$6:$D$22,2),VLOOKUP(H5614,'Shoe size conversion table'!$J$6:$L$22,2))</f>
        <v>40</v>
      </c>
      <c r="J5614" s="12" t="n">
        <f aca="false">IF(G5614="Male",VLOOKUP(H5614,'Shoe size conversion table'!$B$6:$D$22,3),VLOOKUP(H5614,'Shoe size conversion table'!$J$6:$L$22,3))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MONTH(C5614:C20581)</f>
        <v>8</v>
      </c>
      <c r="O5614" s="8" t="n">
        <f aca="false">K5614*(1-L5614)</f>
        <v>189</v>
      </c>
    </row>
    <row r="5615" customFormat="false" ht="11.4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IF(G5615="Male",VLOOKUP(H5615,'Shoe size conversion table'!$B$6:$D$22,2),VLOOKUP(H5615,'Shoe size conversion table'!$J$6:$L$22,2))</f>
        <v>42-43</v>
      </c>
      <c r="J5615" s="12" t="n">
        <f aca="false">IF(G5615="Male",VLOOKUP(H5615,'Shoe size conversion table'!$B$6:$D$22,3),VLOOKUP(H5615,'Shoe size conversion table'!$J$6:$L$22,3))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MONTH(C5615:C20582)</f>
        <v>8</v>
      </c>
      <c r="O5615" s="8" t="n">
        <f aca="false">K5615*(1-L5615)</f>
        <v>149</v>
      </c>
    </row>
    <row r="5616" customFormat="false" ht="11.4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IF(G5616="Male",VLOOKUP(H5616,'Shoe size conversion table'!$B$6:$D$22,2),VLOOKUP(H5616,'Shoe size conversion table'!$J$6:$L$22,2))</f>
        <v>42</v>
      </c>
      <c r="J5616" s="12" t="n">
        <f aca="false">IF(G5616="Male",VLOOKUP(H5616,'Shoe size conversion table'!$B$6:$D$22,3),VLOOKUP(H5616,'Shoe size conversion table'!$J$6:$L$22,3))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MONTH(C5616:C20583)</f>
        <v>8</v>
      </c>
      <c r="O5616" s="8" t="n">
        <f aca="false">K5616*(1-L5616)</f>
        <v>84.5</v>
      </c>
    </row>
    <row r="5617" customFormat="false" ht="11.4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IF(G5617="Male",VLOOKUP(H5617,'Shoe size conversion table'!$B$6:$D$22,2),VLOOKUP(H5617,'Shoe size conversion table'!$J$6:$L$22,2))</f>
        <v>42-43</v>
      </c>
      <c r="J5617" s="12" t="n">
        <f aca="false">IF(G5617="Male",VLOOKUP(H5617,'Shoe size conversion table'!$B$6:$D$22,3),VLOOKUP(H5617,'Shoe size conversion table'!$J$6:$L$22,3))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MONTH(C5617:C20584)</f>
        <v>8</v>
      </c>
      <c r="O5617" s="8" t="n">
        <f aca="false">K5617*(1-L5617)</f>
        <v>143.2</v>
      </c>
    </row>
    <row r="5618" customFormat="false" ht="11.4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IF(G5618="Male",VLOOKUP(H5618,'Shoe size conversion table'!$B$6:$D$22,2),VLOOKUP(H5618,'Shoe size conversion table'!$J$6:$L$22,2))</f>
        <v>48</v>
      </c>
      <c r="J5618" s="12" t="n">
        <f aca="false">IF(G5618="Male",VLOOKUP(H5618,'Shoe size conversion table'!$B$6:$D$22,3),VLOOKUP(H5618,'Shoe size conversion table'!$J$6:$L$22,3))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MONTH(C5618:C20585)</f>
        <v>8</v>
      </c>
      <c r="O5618" s="8" t="n">
        <f aca="false">K5618*(1-L5618)</f>
        <v>179</v>
      </c>
    </row>
    <row r="5619" customFormat="false" ht="11.4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IF(G5619="Male",VLOOKUP(H5619,'Shoe size conversion table'!$B$6:$D$22,2),VLOOKUP(H5619,'Shoe size conversion table'!$J$6:$L$22,2))</f>
        <v>41-42</v>
      </c>
      <c r="J5619" s="12" t="n">
        <f aca="false">IF(G5619="Male",VLOOKUP(H5619,'Shoe size conversion table'!$B$6:$D$22,3),VLOOKUP(H5619,'Shoe size conversion table'!$J$6:$L$22,3))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MONTH(C5619:C20586)</f>
        <v>8</v>
      </c>
      <c r="O5619" s="8" t="n">
        <f aca="false">K5619*(1-L5619)</f>
        <v>189</v>
      </c>
    </row>
    <row r="5620" customFormat="false" ht="11.4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IF(G5620="Male",VLOOKUP(H5620,'Shoe size conversion table'!$B$6:$D$22,2),VLOOKUP(H5620,'Shoe size conversion table'!$J$6:$L$22,2))</f>
        <v>42-43</v>
      </c>
      <c r="J5620" s="12" t="n">
        <f aca="false">IF(G5620="Male",VLOOKUP(H5620,'Shoe size conversion table'!$B$6:$D$22,3),VLOOKUP(H5620,'Shoe size conversion table'!$J$6:$L$22,3))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MONTH(C5620:C20587)</f>
        <v>8</v>
      </c>
      <c r="O5620" s="8" t="n">
        <f aca="false">K5620*(1-L5620)</f>
        <v>139</v>
      </c>
    </row>
    <row r="5621" customFormat="false" ht="11.4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IF(G5621="Male",VLOOKUP(H5621,'Shoe size conversion table'!$B$6:$D$22,2),VLOOKUP(H5621,'Shoe size conversion table'!$J$6:$L$22,2))</f>
        <v>39</v>
      </c>
      <c r="J5621" s="12" t="n">
        <f aca="false">IF(G5621="Male",VLOOKUP(H5621,'Shoe size conversion table'!$B$6:$D$22,3),VLOOKUP(H5621,'Shoe size conversion table'!$J$6:$L$22,3))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MONTH(C5621:C20588)</f>
        <v>8</v>
      </c>
      <c r="O5621" s="8" t="n">
        <f aca="false">K5621*(1-L5621)</f>
        <v>169</v>
      </c>
    </row>
    <row r="5622" customFormat="false" ht="11.4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IF(G5622="Male",VLOOKUP(H5622,'Shoe size conversion table'!$B$6:$D$22,2),VLOOKUP(H5622,'Shoe size conversion table'!$J$6:$L$22,2))</f>
        <v>39</v>
      </c>
      <c r="J5622" s="12" t="n">
        <f aca="false">IF(G5622="Male",VLOOKUP(H5622,'Shoe size conversion table'!$B$6:$D$22,3),VLOOKUP(H5622,'Shoe size conversion table'!$J$6:$L$22,3))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MONTH(C5622:C20589)</f>
        <v>8</v>
      </c>
      <c r="O5622" s="8" t="n">
        <f aca="false">K5622*(1-L5622)</f>
        <v>199</v>
      </c>
    </row>
    <row r="5623" customFormat="false" ht="11.4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IF(G5623="Male",VLOOKUP(H5623,'Shoe size conversion table'!$B$6:$D$22,2),VLOOKUP(H5623,'Shoe size conversion table'!$J$6:$L$22,2))</f>
        <v>38-39</v>
      </c>
      <c r="J5623" s="12" t="n">
        <f aca="false">IF(G5623="Male",VLOOKUP(H5623,'Shoe size conversion table'!$B$6:$D$22,3),VLOOKUP(H5623,'Shoe size conversion table'!$J$6:$L$22,3))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MONTH(C5623:C20590)</f>
        <v>8</v>
      </c>
      <c r="O5623" s="8" t="n">
        <f aca="false">K5623*(1-L5623)</f>
        <v>139</v>
      </c>
    </row>
    <row r="5624" customFormat="false" ht="11.4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IF(G5624="Male",VLOOKUP(H5624,'Shoe size conversion table'!$B$6:$D$22,2),VLOOKUP(H5624,'Shoe size conversion table'!$J$6:$L$22,2))</f>
        <v>38</v>
      </c>
      <c r="J5624" s="12" t="n">
        <f aca="false">IF(G5624="Male",VLOOKUP(H5624,'Shoe size conversion table'!$B$6:$D$22,3),VLOOKUP(H5624,'Shoe size conversion table'!$J$6:$L$22,3))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MONTH(C5624:C20591)</f>
        <v>8</v>
      </c>
      <c r="O5624" s="8" t="n">
        <f aca="false">K5624*(1-L5624)</f>
        <v>159</v>
      </c>
    </row>
    <row r="5625" customFormat="false" ht="11.4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IF(G5625="Male",VLOOKUP(H5625,'Shoe size conversion table'!$B$6:$D$22,2),VLOOKUP(H5625,'Shoe size conversion table'!$J$6:$L$22,2))</f>
        <v>44</v>
      </c>
      <c r="J5625" s="12" t="n">
        <f aca="false">IF(G5625="Male",VLOOKUP(H5625,'Shoe size conversion table'!$B$6:$D$22,3),VLOOKUP(H5625,'Shoe size conversion table'!$J$6:$L$22,3))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MONTH(C5625:C20592)</f>
        <v>8</v>
      </c>
      <c r="O5625" s="8" t="n">
        <f aca="false">K5625*(1-L5625)</f>
        <v>169</v>
      </c>
    </row>
    <row r="5626" customFormat="false" ht="11.4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IF(G5626="Male",VLOOKUP(H5626,'Shoe size conversion table'!$B$6:$D$22,2),VLOOKUP(H5626,'Shoe size conversion table'!$J$6:$L$22,2))</f>
        <v>43-44</v>
      </c>
      <c r="J5626" s="12" t="n">
        <f aca="false">IF(G5626="Male",VLOOKUP(H5626,'Shoe size conversion table'!$B$6:$D$22,3),VLOOKUP(H5626,'Shoe size conversion table'!$J$6:$L$22,3))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MONTH(C5626:C20593)</f>
        <v>8</v>
      </c>
      <c r="O5626" s="8" t="n">
        <f aca="false">K5626*(1-L5626)</f>
        <v>139</v>
      </c>
    </row>
    <row r="5627" customFormat="false" ht="11.4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IF(G5627="Male",VLOOKUP(H5627,'Shoe size conversion table'!$B$6:$D$22,2),VLOOKUP(H5627,'Shoe size conversion table'!$J$6:$L$22,2))</f>
        <v>41-42</v>
      </c>
      <c r="J5627" s="12" t="n">
        <f aca="false">IF(G5627="Male",VLOOKUP(H5627,'Shoe size conversion table'!$B$6:$D$22,3),VLOOKUP(H5627,'Shoe size conversion table'!$J$6:$L$22,3))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MONTH(C5627:C20594)</f>
        <v>8</v>
      </c>
      <c r="O5627" s="8" t="n">
        <f aca="false">K5627*(1-L5627)</f>
        <v>170.1</v>
      </c>
    </row>
    <row r="5628" customFormat="false" ht="11.4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IF(G5628="Male",VLOOKUP(H5628,'Shoe size conversion table'!$B$6:$D$22,2),VLOOKUP(H5628,'Shoe size conversion table'!$J$6:$L$22,2))</f>
        <v>44</v>
      </c>
      <c r="J5628" s="12" t="n">
        <f aca="false">IF(G5628="Male",VLOOKUP(H5628,'Shoe size conversion table'!$B$6:$D$22,3),VLOOKUP(H5628,'Shoe size conversion table'!$J$6:$L$22,3))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MONTH(C5628:C20595)</f>
        <v>8</v>
      </c>
      <c r="O5628" s="8" t="n">
        <f aca="false">K5628*(1-L5628)</f>
        <v>129</v>
      </c>
    </row>
    <row r="5629" customFormat="false" ht="11.4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IF(G5629="Male",VLOOKUP(H5629,'Shoe size conversion table'!$B$6:$D$22,2),VLOOKUP(H5629,'Shoe size conversion table'!$J$6:$L$22,2))</f>
        <v>42-43</v>
      </c>
      <c r="J5629" s="12" t="n">
        <f aca="false">IF(G5629="Male",VLOOKUP(H5629,'Shoe size conversion table'!$B$6:$D$22,3),VLOOKUP(H5629,'Shoe size conversion table'!$J$6:$L$22,3))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MONTH(C5629:C20596)</f>
        <v>8</v>
      </c>
      <c r="O5629" s="8" t="n">
        <f aca="false">K5629*(1-L5629)</f>
        <v>169</v>
      </c>
    </row>
    <row r="5630" customFormat="false" ht="11.4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IF(G5630="Male",VLOOKUP(H5630,'Shoe size conversion table'!$B$6:$D$22,2),VLOOKUP(H5630,'Shoe size conversion table'!$J$6:$L$22,2))</f>
        <v>39-40</v>
      </c>
      <c r="J5630" s="12" t="n">
        <f aca="false">IF(G5630="Male",VLOOKUP(H5630,'Shoe size conversion table'!$B$6:$D$22,3),VLOOKUP(H5630,'Shoe size conversion table'!$J$6:$L$22,3))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MONTH(C5630:C20597)</f>
        <v>8</v>
      </c>
      <c r="O5630" s="8" t="n">
        <f aca="false">K5630*(1-L5630)</f>
        <v>64.5</v>
      </c>
    </row>
    <row r="5631" customFormat="false" ht="11.4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IF(G5631="Male",VLOOKUP(H5631,'Shoe size conversion table'!$B$6:$D$22,2),VLOOKUP(H5631,'Shoe size conversion table'!$J$6:$L$22,2))</f>
        <v>42</v>
      </c>
      <c r="J5631" s="12" t="n">
        <f aca="false">IF(G5631="Male",VLOOKUP(H5631,'Shoe size conversion table'!$B$6:$D$22,3),VLOOKUP(H5631,'Shoe size conversion table'!$J$6:$L$22,3))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MONTH(C5631:C20598)</f>
        <v>8</v>
      </c>
      <c r="O5631" s="8" t="n">
        <f aca="false">K5631*(1-L5631)</f>
        <v>143.1</v>
      </c>
    </row>
    <row r="5632" customFormat="false" ht="11.4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IF(G5632="Male",VLOOKUP(H5632,'Shoe size conversion table'!$B$6:$D$22,2),VLOOKUP(H5632,'Shoe size conversion table'!$J$6:$L$22,2))</f>
        <v>42</v>
      </c>
      <c r="J5632" s="12" t="n">
        <f aca="false">IF(G5632="Male",VLOOKUP(H5632,'Shoe size conversion table'!$B$6:$D$22,3),VLOOKUP(H5632,'Shoe size conversion table'!$J$6:$L$22,3))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MONTH(C5632:C20599)</f>
        <v>8</v>
      </c>
      <c r="O5632" s="8" t="n">
        <f aca="false">K5632*(1-L5632)</f>
        <v>199</v>
      </c>
    </row>
    <row r="5633" customFormat="false" ht="11.4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IF(G5633="Male",VLOOKUP(H5633,'Shoe size conversion table'!$B$6:$D$22,2),VLOOKUP(H5633,'Shoe size conversion table'!$J$6:$L$22,2))</f>
        <v>48</v>
      </c>
      <c r="J5633" s="12" t="n">
        <f aca="false">IF(G5633="Male",VLOOKUP(H5633,'Shoe size conversion table'!$B$6:$D$22,3),VLOOKUP(H5633,'Shoe size conversion table'!$J$6:$L$22,3))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MONTH(C5633:C20600)</f>
        <v>8</v>
      </c>
      <c r="O5633" s="8" t="n">
        <f aca="false">K5633*(1-L5633)</f>
        <v>179</v>
      </c>
    </row>
    <row r="5634" customFormat="false" ht="11.4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IF(G5634="Male",VLOOKUP(H5634,'Shoe size conversion table'!$B$6:$D$22,2),VLOOKUP(H5634,'Shoe size conversion table'!$J$6:$L$22,2))</f>
        <v>43-44</v>
      </c>
      <c r="J5634" s="12" t="n">
        <f aca="false">IF(G5634="Male",VLOOKUP(H5634,'Shoe size conversion table'!$B$6:$D$22,3),VLOOKUP(H5634,'Shoe size conversion table'!$J$6:$L$22,3))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MONTH(C5634:C20601)</f>
        <v>8</v>
      </c>
      <c r="O5634" s="8" t="n">
        <f aca="false">K5634*(1-L5634)</f>
        <v>189</v>
      </c>
    </row>
    <row r="5635" customFormat="false" ht="11.4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IF(G5635="Male",VLOOKUP(H5635,'Shoe size conversion table'!$B$6:$D$22,2),VLOOKUP(H5635,'Shoe size conversion table'!$J$6:$L$22,2))</f>
        <v>42-43</v>
      </c>
      <c r="J5635" s="12" t="n">
        <f aca="false">IF(G5635="Male",VLOOKUP(H5635,'Shoe size conversion table'!$B$6:$D$22,3),VLOOKUP(H5635,'Shoe size conversion table'!$J$6:$L$22,3))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MONTH(C5635:C20602)</f>
        <v>8</v>
      </c>
      <c r="O5635" s="8" t="n">
        <f aca="false">K5635*(1-L5635)</f>
        <v>125.3</v>
      </c>
    </row>
    <row r="5636" customFormat="false" ht="11.4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IF(G5636="Male",VLOOKUP(H5636,'Shoe size conversion table'!$B$6:$D$22,2),VLOOKUP(H5636,'Shoe size conversion table'!$J$6:$L$22,2))</f>
        <v>42-43</v>
      </c>
      <c r="J5636" s="12" t="n">
        <f aca="false">IF(G5636="Male",VLOOKUP(H5636,'Shoe size conversion table'!$B$6:$D$22,3),VLOOKUP(H5636,'Shoe size conversion table'!$J$6:$L$22,3))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MONTH(C5636:C20603)</f>
        <v>8</v>
      </c>
      <c r="O5636" s="8" t="n">
        <f aca="false">K5636*(1-L5636)</f>
        <v>118.3</v>
      </c>
    </row>
    <row r="5637" customFormat="false" ht="11.4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IF(G5637="Male",VLOOKUP(H5637,'Shoe size conversion table'!$B$6:$D$22,2),VLOOKUP(H5637,'Shoe size conversion table'!$J$6:$L$22,2))</f>
        <v>38-39</v>
      </c>
      <c r="J5637" s="12" t="n">
        <f aca="false">IF(G5637="Male",VLOOKUP(H5637,'Shoe size conversion table'!$B$6:$D$22,3),VLOOKUP(H5637,'Shoe size conversion table'!$J$6:$L$22,3))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MONTH(C5637:C20604)</f>
        <v>8</v>
      </c>
      <c r="O5637" s="8" t="n">
        <f aca="false">K5637*(1-L5637)</f>
        <v>132.3</v>
      </c>
    </row>
    <row r="5638" customFormat="false" ht="11.4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IF(G5638="Male",VLOOKUP(H5638,'Shoe size conversion table'!$B$6:$D$22,2),VLOOKUP(H5638,'Shoe size conversion table'!$J$6:$L$22,2))</f>
        <v>44</v>
      </c>
      <c r="J5638" s="12" t="n">
        <f aca="false">IF(G5638="Male",VLOOKUP(H5638,'Shoe size conversion table'!$B$6:$D$22,3),VLOOKUP(H5638,'Shoe size conversion table'!$J$6:$L$22,3))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MONTH(C5638:C20605)</f>
        <v>8</v>
      </c>
      <c r="O5638" s="8" t="n">
        <f aca="false">K5638*(1-L5638)</f>
        <v>199</v>
      </c>
    </row>
    <row r="5639" customFormat="false" ht="11.4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IF(G5639="Male",VLOOKUP(H5639,'Shoe size conversion table'!$B$6:$D$22,2),VLOOKUP(H5639,'Shoe size conversion table'!$J$6:$L$22,2))</f>
        <v>42-43</v>
      </c>
      <c r="J5639" s="12" t="n">
        <f aca="false">IF(G5639="Male",VLOOKUP(H5639,'Shoe size conversion table'!$B$6:$D$22,3),VLOOKUP(H5639,'Shoe size conversion table'!$J$6:$L$22,3))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MONTH(C5639:C20606)</f>
        <v>8</v>
      </c>
      <c r="O5639" s="8" t="n">
        <f aca="false">K5639*(1-L5639)</f>
        <v>149</v>
      </c>
    </row>
    <row r="5640" customFormat="false" ht="11.4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IF(G5640="Male",VLOOKUP(H5640,'Shoe size conversion table'!$B$6:$D$22,2),VLOOKUP(H5640,'Shoe size conversion table'!$J$6:$L$22,2))</f>
        <v>43-44</v>
      </c>
      <c r="J5640" s="12" t="n">
        <f aca="false">IF(G5640="Male",VLOOKUP(H5640,'Shoe size conversion table'!$B$6:$D$22,3),VLOOKUP(H5640,'Shoe size conversion table'!$J$6:$L$22,3))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MONTH(C5640:C20607)</f>
        <v>8</v>
      </c>
      <c r="O5640" s="8" t="n">
        <f aca="false">K5640*(1-L5640)</f>
        <v>199</v>
      </c>
    </row>
    <row r="5641" customFormat="false" ht="11.4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IF(G5641="Male",VLOOKUP(H5641,'Shoe size conversion table'!$B$6:$D$22,2),VLOOKUP(H5641,'Shoe size conversion table'!$J$6:$L$22,2))</f>
        <v>43</v>
      </c>
      <c r="J5641" s="12" t="n">
        <f aca="false">IF(G5641="Male",VLOOKUP(H5641,'Shoe size conversion table'!$B$6:$D$22,3),VLOOKUP(H5641,'Shoe size conversion table'!$J$6:$L$22,3))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MONTH(C5641:C20608)</f>
        <v>8</v>
      </c>
      <c r="O5641" s="8" t="n">
        <f aca="false">K5641*(1-L5641)</f>
        <v>135.2</v>
      </c>
    </row>
    <row r="5642" customFormat="false" ht="11.4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IF(G5642="Male",VLOOKUP(H5642,'Shoe size conversion table'!$B$6:$D$22,2),VLOOKUP(H5642,'Shoe size conversion table'!$J$6:$L$22,2))</f>
        <v>41</v>
      </c>
      <c r="J5642" s="12" t="n">
        <f aca="false">IF(G5642="Male",VLOOKUP(H5642,'Shoe size conversion table'!$B$6:$D$22,3),VLOOKUP(H5642,'Shoe size conversion table'!$J$6:$L$22,3))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MONTH(C5642:C20609)</f>
        <v>8</v>
      </c>
      <c r="O5642" s="8" t="n">
        <f aca="false">K5642*(1-L5642)</f>
        <v>119.2</v>
      </c>
    </row>
    <row r="5643" customFormat="false" ht="11.4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IF(G5643="Male",VLOOKUP(H5643,'Shoe size conversion table'!$B$6:$D$22,2),VLOOKUP(H5643,'Shoe size conversion table'!$J$6:$L$22,2))</f>
        <v>44</v>
      </c>
      <c r="J5643" s="12" t="n">
        <f aca="false">IF(G5643="Male",VLOOKUP(H5643,'Shoe size conversion table'!$B$6:$D$22,3),VLOOKUP(H5643,'Shoe size conversion table'!$J$6:$L$22,3))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MONTH(C5643:C20610)</f>
        <v>8</v>
      </c>
      <c r="O5643" s="8" t="n">
        <f aca="false">K5643*(1-L5643)</f>
        <v>125.3</v>
      </c>
    </row>
    <row r="5644" customFormat="false" ht="11.4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IF(G5644="Male",VLOOKUP(H5644,'Shoe size conversion table'!$B$6:$D$22,2),VLOOKUP(H5644,'Shoe size conversion table'!$J$6:$L$22,2))</f>
        <v>39-40</v>
      </c>
      <c r="J5644" s="12" t="n">
        <f aca="false">IF(G5644="Male",VLOOKUP(H5644,'Shoe size conversion table'!$B$6:$D$22,3),VLOOKUP(H5644,'Shoe size conversion table'!$J$6:$L$22,3))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MONTH(C5644:C20611)</f>
        <v>8</v>
      </c>
      <c r="O5644" s="8" t="n">
        <f aca="false">K5644*(1-L5644)</f>
        <v>104.3</v>
      </c>
    </row>
    <row r="5645" customFormat="false" ht="11.4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IF(G5645="Male",VLOOKUP(H5645,'Shoe size conversion table'!$B$6:$D$22,2),VLOOKUP(H5645,'Shoe size conversion table'!$J$6:$L$22,2))</f>
        <v>42-43</v>
      </c>
      <c r="J5645" s="12" t="n">
        <f aca="false">IF(G5645="Male",VLOOKUP(H5645,'Shoe size conversion table'!$B$6:$D$22,3),VLOOKUP(H5645,'Shoe size conversion table'!$J$6:$L$22,3))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MONTH(C5645:C20612)</f>
        <v>8</v>
      </c>
      <c r="O5645" s="8" t="n">
        <f aca="false">K5645*(1-L5645)</f>
        <v>189</v>
      </c>
    </row>
    <row r="5646" customFormat="false" ht="11.4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IF(G5646="Male",VLOOKUP(H5646,'Shoe size conversion table'!$B$6:$D$22,2),VLOOKUP(H5646,'Shoe size conversion table'!$J$6:$L$22,2))</f>
        <v>42</v>
      </c>
      <c r="J5646" s="12" t="n">
        <f aca="false">IF(G5646="Male",VLOOKUP(H5646,'Shoe size conversion table'!$B$6:$D$22,3),VLOOKUP(H5646,'Shoe size conversion table'!$J$6:$L$22,3))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MONTH(C5646:C20613)</f>
        <v>8</v>
      </c>
      <c r="O5646" s="8" t="n">
        <f aca="false">K5646*(1-L5646)</f>
        <v>139</v>
      </c>
    </row>
    <row r="5647" customFormat="false" ht="11.4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IF(G5647="Male",VLOOKUP(H5647,'Shoe size conversion table'!$B$6:$D$22,2),VLOOKUP(H5647,'Shoe size conversion table'!$J$6:$L$22,2))</f>
        <v>38</v>
      </c>
      <c r="J5647" s="12" t="n">
        <f aca="false">IF(G5647="Male",VLOOKUP(H5647,'Shoe size conversion table'!$B$6:$D$22,3),VLOOKUP(H5647,'Shoe size conversion table'!$J$6:$L$22,3))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MONTH(C5647:C20614)</f>
        <v>8</v>
      </c>
      <c r="O5647" s="8" t="n">
        <f aca="false">K5647*(1-L5647)</f>
        <v>159</v>
      </c>
    </row>
    <row r="5648" customFormat="false" ht="11.4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IF(G5648="Male",VLOOKUP(H5648,'Shoe size conversion table'!$B$6:$D$22,2),VLOOKUP(H5648,'Shoe size conversion table'!$J$6:$L$22,2))</f>
        <v>43-44</v>
      </c>
      <c r="J5648" s="12" t="n">
        <f aca="false">IF(G5648="Male",VLOOKUP(H5648,'Shoe size conversion table'!$B$6:$D$22,3),VLOOKUP(H5648,'Shoe size conversion table'!$J$6:$L$22,3))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MONTH(C5648:C20615)</f>
        <v>8</v>
      </c>
      <c r="O5648" s="8" t="n">
        <f aca="false">K5648*(1-L5648)</f>
        <v>189</v>
      </c>
    </row>
    <row r="5649" customFormat="false" ht="11.4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IF(G5649="Male",VLOOKUP(H5649,'Shoe size conversion table'!$B$6:$D$22,2),VLOOKUP(H5649,'Shoe size conversion table'!$J$6:$L$22,2))</f>
        <v>43-44</v>
      </c>
      <c r="J5649" s="12" t="n">
        <f aca="false">IF(G5649="Male",VLOOKUP(H5649,'Shoe size conversion table'!$B$6:$D$22,3),VLOOKUP(H5649,'Shoe size conversion table'!$J$6:$L$22,3))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MONTH(C5649:C20616)</f>
        <v>8</v>
      </c>
      <c r="O5649" s="8" t="n">
        <f aca="false">K5649*(1-L5649)</f>
        <v>179.1</v>
      </c>
    </row>
    <row r="5650" customFormat="false" ht="11.4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IF(G5650="Male",VLOOKUP(H5650,'Shoe size conversion table'!$B$6:$D$22,2),VLOOKUP(H5650,'Shoe size conversion table'!$J$6:$L$22,2))</f>
        <v>44-45</v>
      </c>
      <c r="J5650" s="12" t="n">
        <f aca="false">IF(G5650="Male",VLOOKUP(H5650,'Shoe size conversion table'!$B$6:$D$22,3),VLOOKUP(H5650,'Shoe size conversion table'!$J$6:$L$22,3))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MONTH(C5650:C20617)</f>
        <v>8</v>
      </c>
      <c r="O5650" s="8" t="n">
        <f aca="false">K5650*(1-L5650)</f>
        <v>129</v>
      </c>
    </row>
    <row r="5651" customFormat="false" ht="11.4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IF(G5651="Male",VLOOKUP(H5651,'Shoe size conversion table'!$B$6:$D$22,2),VLOOKUP(H5651,'Shoe size conversion table'!$J$6:$L$22,2))</f>
        <v>41-42</v>
      </c>
      <c r="J5651" s="12" t="n">
        <f aca="false">IF(G5651="Male",VLOOKUP(H5651,'Shoe size conversion table'!$B$6:$D$22,3),VLOOKUP(H5651,'Shoe size conversion table'!$J$6:$L$22,3))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MONTH(C5651:C20618)</f>
        <v>8</v>
      </c>
      <c r="O5651" s="8" t="n">
        <f aca="false">K5651*(1-L5651)</f>
        <v>179</v>
      </c>
    </row>
    <row r="5652" customFormat="false" ht="11.4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IF(G5652="Male",VLOOKUP(H5652,'Shoe size conversion table'!$B$6:$D$22,2),VLOOKUP(H5652,'Shoe size conversion table'!$J$6:$L$22,2))</f>
        <v>43</v>
      </c>
      <c r="J5652" s="12" t="n">
        <f aca="false">IF(G5652="Male",VLOOKUP(H5652,'Shoe size conversion table'!$B$6:$D$22,3),VLOOKUP(H5652,'Shoe size conversion table'!$J$6:$L$22,3))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MONTH(C5652:C20619)</f>
        <v>8</v>
      </c>
      <c r="O5652" s="8" t="n">
        <f aca="false">K5652*(1-L5652)</f>
        <v>179</v>
      </c>
    </row>
    <row r="5653" customFormat="false" ht="11.4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IF(G5653="Male",VLOOKUP(H5653,'Shoe size conversion table'!$B$6:$D$22,2),VLOOKUP(H5653,'Shoe size conversion table'!$J$6:$L$22,2))</f>
        <v>40</v>
      </c>
      <c r="J5653" s="12" t="n">
        <f aca="false">IF(G5653="Male",VLOOKUP(H5653,'Shoe size conversion table'!$B$6:$D$22,3),VLOOKUP(H5653,'Shoe size conversion table'!$J$6:$L$22,3))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MONTH(C5653:C20620)</f>
        <v>8</v>
      </c>
      <c r="O5653" s="8" t="n">
        <f aca="false">K5653*(1-L5653)</f>
        <v>129</v>
      </c>
    </row>
    <row r="5654" customFormat="false" ht="11.4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IF(G5654="Male",VLOOKUP(H5654,'Shoe size conversion table'!$B$6:$D$22,2),VLOOKUP(H5654,'Shoe size conversion table'!$J$6:$L$22,2))</f>
        <v>38-39</v>
      </c>
      <c r="J5654" s="12" t="n">
        <f aca="false">IF(G5654="Male",VLOOKUP(H5654,'Shoe size conversion table'!$B$6:$D$22,3),VLOOKUP(H5654,'Shoe size conversion table'!$J$6:$L$22,3))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MONTH(C5654:C20621)</f>
        <v>8</v>
      </c>
      <c r="O5654" s="8" t="n">
        <f aca="false">K5654*(1-L5654)</f>
        <v>161.1</v>
      </c>
    </row>
    <row r="5655" customFormat="false" ht="11.4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IF(G5655="Male",VLOOKUP(H5655,'Shoe size conversion table'!$B$6:$D$22,2),VLOOKUP(H5655,'Shoe size conversion table'!$J$6:$L$22,2))</f>
        <v>39-40</v>
      </c>
      <c r="J5655" s="12" t="n">
        <f aca="false">IF(G5655="Male",VLOOKUP(H5655,'Shoe size conversion table'!$B$6:$D$22,3),VLOOKUP(H5655,'Shoe size conversion table'!$J$6:$L$22,3))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MONTH(C5655:C20622)</f>
        <v>8</v>
      </c>
      <c r="O5655" s="8" t="n">
        <f aca="false">K5655*(1-L5655)</f>
        <v>149</v>
      </c>
    </row>
    <row r="5656" customFormat="false" ht="11.4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IF(G5656="Male",VLOOKUP(H5656,'Shoe size conversion table'!$B$6:$D$22,2),VLOOKUP(H5656,'Shoe size conversion table'!$J$6:$L$22,2))</f>
        <v>42</v>
      </c>
      <c r="J5656" s="12" t="n">
        <f aca="false">IF(G5656="Male",VLOOKUP(H5656,'Shoe size conversion table'!$B$6:$D$22,3),VLOOKUP(H5656,'Shoe size conversion table'!$J$6:$L$22,3))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MONTH(C5656:C20623)</f>
        <v>8</v>
      </c>
      <c r="O5656" s="8" t="n">
        <f aca="false">K5656*(1-L5656)</f>
        <v>94.5</v>
      </c>
    </row>
    <row r="5657" customFormat="false" ht="11.4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IF(G5657="Male",VLOOKUP(H5657,'Shoe size conversion table'!$B$6:$D$22,2),VLOOKUP(H5657,'Shoe size conversion table'!$J$6:$L$22,2))</f>
        <v>42</v>
      </c>
      <c r="J5657" s="12" t="n">
        <f aca="false">IF(G5657="Male",VLOOKUP(H5657,'Shoe size conversion table'!$B$6:$D$22,3),VLOOKUP(H5657,'Shoe size conversion table'!$J$6:$L$22,3))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MONTH(C5657:C20624)</f>
        <v>8</v>
      </c>
      <c r="O5657" s="8" t="n">
        <f aca="false">K5657*(1-L5657)</f>
        <v>152.1</v>
      </c>
    </row>
    <row r="5658" customFormat="false" ht="11.4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IF(G5658="Male",VLOOKUP(H5658,'Shoe size conversion table'!$B$6:$D$22,2),VLOOKUP(H5658,'Shoe size conversion table'!$J$6:$L$22,2))</f>
        <v>43-44</v>
      </c>
      <c r="J5658" s="12" t="n">
        <f aca="false">IF(G5658="Male",VLOOKUP(H5658,'Shoe size conversion table'!$B$6:$D$22,3),VLOOKUP(H5658,'Shoe size conversion table'!$J$6:$L$22,3))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MONTH(C5658:C20625)</f>
        <v>8</v>
      </c>
      <c r="O5658" s="8" t="n">
        <f aca="false">K5658*(1-L5658)</f>
        <v>103.2</v>
      </c>
    </row>
    <row r="5659" customFormat="false" ht="11.4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IF(G5659="Male",VLOOKUP(H5659,'Shoe size conversion table'!$B$6:$D$22,2),VLOOKUP(H5659,'Shoe size conversion table'!$J$6:$L$22,2))</f>
        <v>42-43</v>
      </c>
      <c r="J5659" s="12" t="n">
        <f aca="false">IF(G5659="Male",VLOOKUP(H5659,'Shoe size conversion table'!$B$6:$D$22,3),VLOOKUP(H5659,'Shoe size conversion table'!$J$6:$L$22,3))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MONTH(C5659:C20626)</f>
        <v>8</v>
      </c>
      <c r="O5659" s="8" t="n">
        <f aca="false">K5659*(1-L5659)</f>
        <v>119.2</v>
      </c>
    </row>
    <row r="5660" customFormat="false" ht="11.4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IF(G5660="Male",VLOOKUP(H5660,'Shoe size conversion table'!$B$6:$D$22,2),VLOOKUP(H5660,'Shoe size conversion table'!$J$6:$L$22,2))</f>
        <v>46</v>
      </c>
      <c r="J5660" s="12" t="n">
        <f aca="false">IF(G5660="Male",VLOOKUP(H5660,'Shoe size conversion table'!$B$6:$D$22,3),VLOOKUP(H5660,'Shoe size conversion table'!$J$6:$L$22,3))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MONTH(C5660:C20627)</f>
        <v>8</v>
      </c>
      <c r="O5660" s="8" t="n">
        <f aca="false">K5660*(1-L5660)</f>
        <v>179</v>
      </c>
    </row>
    <row r="5661" customFormat="false" ht="11.4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IF(G5661="Male",VLOOKUP(H5661,'Shoe size conversion table'!$B$6:$D$22,2),VLOOKUP(H5661,'Shoe size conversion table'!$J$6:$L$22,2))</f>
        <v>39</v>
      </c>
      <c r="J5661" s="12" t="n">
        <f aca="false">IF(G5661="Male",VLOOKUP(H5661,'Shoe size conversion table'!$B$6:$D$22,3),VLOOKUP(H5661,'Shoe size conversion table'!$J$6:$L$22,3))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MONTH(C5661:C20628)</f>
        <v>8</v>
      </c>
      <c r="O5661" s="8" t="n">
        <f aca="false">K5661*(1-L5661)</f>
        <v>159</v>
      </c>
    </row>
    <row r="5662" customFormat="false" ht="11.4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IF(G5662="Male",VLOOKUP(H5662,'Shoe size conversion table'!$B$6:$D$22,2),VLOOKUP(H5662,'Shoe size conversion table'!$J$6:$L$22,2))</f>
        <v>42-43</v>
      </c>
      <c r="J5662" s="12" t="n">
        <f aca="false">IF(G5662="Male",VLOOKUP(H5662,'Shoe size conversion table'!$B$6:$D$22,3),VLOOKUP(H5662,'Shoe size conversion table'!$J$6:$L$22,3))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MONTH(C5662:C20629)</f>
        <v>8</v>
      </c>
      <c r="O5662" s="8" t="n">
        <f aca="false">K5662*(1-L5662)</f>
        <v>139</v>
      </c>
    </row>
    <row r="5663" customFormat="false" ht="11.4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IF(G5663="Male",VLOOKUP(H5663,'Shoe size conversion table'!$B$6:$D$22,2),VLOOKUP(H5663,'Shoe size conversion table'!$J$6:$L$22,2))</f>
        <v>44</v>
      </c>
      <c r="J5663" s="12" t="n">
        <f aca="false">IF(G5663="Male",VLOOKUP(H5663,'Shoe size conversion table'!$B$6:$D$22,3),VLOOKUP(H5663,'Shoe size conversion table'!$J$6:$L$22,3))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MONTH(C5663:C20630)</f>
        <v>8</v>
      </c>
      <c r="O5663" s="8" t="n">
        <f aca="false">K5663*(1-L5663)</f>
        <v>199</v>
      </c>
    </row>
    <row r="5664" customFormat="false" ht="11.4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IF(G5664="Male",VLOOKUP(H5664,'Shoe size conversion table'!$B$6:$D$22,2),VLOOKUP(H5664,'Shoe size conversion table'!$J$6:$L$22,2))</f>
        <v>40</v>
      </c>
      <c r="J5664" s="12" t="n">
        <f aca="false">IF(G5664="Male",VLOOKUP(H5664,'Shoe size conversion table'!$B$6:$D$22,3),VLOOKUP(H5664,'Shoe size conversion table'!$J$6:$L$22,3))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MONTH(C5664:C20631)</f>
        <v>8</v>
      </c>
      <c r="O5664" s="8" t="n">
        <f aca="false">K5664*(1-L5664)</f>
        <v>159.2</v>
      </c>
    </row>
    <row r="5665" customFormat="false" ht="11.4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IF(G5665="Male",VLOOKUP(H5665,'Shoe size conversion table'!$B$6:$D$22,2),VLOOKUP(H5665,'Shoe size conversion table'!$J$6:$L$22,2))</f>
        <v>39</v>
      </c>
      <c r="J5665" s="12" t="n">
        <f aca="false">IF(G5665="Male",VLOOKUP(H5665,'Shoe size conversion table'!$B$6:$D$22,3),VLOOKUP(H5665,'Shoe size conversion table'!$J$6:$L$22,3))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MONTH(C5665:C20632)</f>
        <v>8</v>
      </c>
      <c r="O5665" s="8" t="n">
        <f aca="false">K5665*(1-L5665)</f>
        <v>97.3</v>
      </c>
    </row>
    <row r="5666" customFormat="false" ht="11.4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IF(G5666="Male",VLOOKUP(H5666,'Shoe size conversion table'!$B$6:$D$22,2),VLOOKUP(H5666,'Shoe size conversion table'!$J$6:$L$22,2))</f>
        <v>43-44</v>
      </c>
      <c r="J5666" s="12" t="n">
        <f aca="false">IF(G5666="Male",VLOOKUP(H5666,'Shoe size conversion table'!$B$6:$D$22,3),VLOOKUP(H5666,'Shoe size conversion table'!$J$6:$L$22,3))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MONTH(C5666:C20633)</f>
        <v>8</v>
      </c>
      <c r="O5666" s="8" t="n">
        <f aca="false">K5666*(1-L5666)</f>
        <v>199</v>
      </c>
    </row>
    <row r="5667" customFormat="false" ht="11.4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IF(G5667="Male",VLOOKUP(H5667,'Shoe size conversion table'!$B$6:$D$22,2),VLOOKUP(H5667,'Shoe size conversion table'!$J$6:$L$22,2))</f>
        <v>39-40</v>
      </c>
      <c r="J5667" s="12" t="n">
        <f aca="false">IF(G5667="Male",VLOOKUP(H5667,'Shoe size conversion table'!$B$6:$D$22,3),VLOOKUP(H5667,'Shoe size conversion table'!$J$6:$L$22,3))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MONTH(C5667:C20634)</f>
        <v>8</v>
      </c>
      <c r="O5667" s="8" t="n">
        <f aca="false">K5667*(1-L5667)</f>
        <v>159</v>
      </c>
    </row>
    <row r="5668" customFormat="false" ht="11.4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IF(G5668="Male",VLOOKUP(H5668,'Shoe size conversion table'!$B$6:$D$22,2),VLOOKUP(H5668,'Shoe size conversion table'!$J$6:$L$22,2))</f>
        <v>42-43</v>
      </c>
      <c r="J5668" s="12" t="n">
        <f aca="false">IF(G5668="Male",VLOOKUP(H5668,'Shoe size conversion table'!$B$6:$D$22,3),VLOOKUP(H5668,'Shoe size conversion table'!$J$6:$L$22,3))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MONTH(C5668:C20635)</f>
        <v>8</v>
      </c>
      <c r="O5668" s="8" t="n">
        <f aca="false">K5668*(1-L5668)</f>
        <v>159.2</v>
      </c>
    </row>
    <row r="5669" customFormat="false" ht="11.4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IF(G5669="Male",VLOOKUP(H5669,'Shoe size conversion table'!$B$6:$D$22,2),VLOOKUP(H5669,'Shoe size conversion table'!$J$6:$L$22,2))</f>
        <v>43</v>
      </c>
      <c r="J5669" s="12" t="n">
        <f aca="false">IF(G5669="Male",VLOOKUP(H5669,'Shoe size conversion table'!$B$6:$D$22,3),VLOOKUP(H5669,'Shoe size conversion table'!$J$6:$L$22,3))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MONTH(C5669:C20636)</f>
        <v>8</v>
      </c>
      <c r="O5669" s="8" t="n">
        <f aca="false">K5669*(1-L5669)</f>
        <v>104.3</v>
      </c>
    </row>
    <row r="5670" customFormat="false" ht="11.4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IF(G5670="Male",VLOOKUP(H5670,'Shoe size conversion table'!$B$6:$D$22,2),VLOOKUP(H5670,'Shoe size conversion table'!$J$6:$L$22,2))</f>
        <v>42</v>
      </c>
      <c r="J5670" s="12" t="n">
        <f aca="false">IF(G5670="Male",VLOOKUP(H5670,'Shoe size conversion table'!$B$6:$D$22,3),VLOOKUP(H5670,'Shoe size conversion table'!$J$6:$L$22,3))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MONTH(C5670:C20637)</f>
        <v>8</v>
      </c>
      <c r="O5670" s="8" t="n">
        <f aca="false">K5670*(1-L5670)</f>
        <v>152.1</v>
      </c>
    </row>
    <row r="5671" customFormat="false" ht="11.4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IF(G5671="Male",VLOOKUP(H5671,'Shoe size conversion table'!$B$6:$D$22,2),VLOOKUP(H5671,'Shoe size conversion table'!$J$6:$L$22,2))</f>
        <v>39</v>
      </c>
      <c r="J5671" s="12" t="n">
        <f aca="false">IF(G5671="Male",VLOOKUP(H5671,'Shoe size conversion table'!$B$6:$D$22,3),VLOOKUP(H5671,'Shoe size conversion table'!$J$6:$L$22,3))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MONTH(C5671:C20638)</f>
        <v>8</v>
      </c>
      <c r="O5671" s="8" t="n">
        <f aca="false">K5671*(1-L5671)</f>
        <v>179.1</v>
      </c>
    </row>
    <row r="5672" customFormat="false" ht="11.4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IF(G5672="Male",VLOOKUP(H5672,'Shoe size conversion table'!$B$6:$D$22,2),VLOOKUP(H5672,'Shoe size conversion table'!$J$6:$L$22,2))</f>
        <v>42</v>
      </c>
      <c r="J5672" s="12" t="n">
        <f aca="false">IF(G5672="Male",VLOOKUP(H5672,'Shoe size conversion table'!$B$6:$D$22,3),VLOOKUP(H5672,'Shoe size conversion table'!$J$6:$L$22,3))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MONTH(C5672:C20639)</f>
        <v>8</v>
      </c>
      <c r="O5672" s="8" t="n">
        <f aca="false">K5672*(1-L5672)</f>
        <v>159.2</v>
      </c>
    </row>
    <row r="5673" customFormat="false" ht="11.4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IF(G5673="Male",VLOOKUP(H5673,'Shoe size conversion table'!$B$6:$D$22,2),VLOOKUP(H5673,'Shoe size conversion table'!$J$6:$L$22,2))</f>
        <v>40</v>
      </c>
      <c r="J5673" s="12" t="n">
        <f aca="false">IF(G5673="Male",VLOOKUP(H5673,'Shoe size conversion table'!$B$6:$D$22,3),VLOOKUP(H5673,'Shoe size conversion table'!$J$6:$L$22,3))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MONTH(C5673:C20640)</f>
        <v>8</v>
      </c>
      <c r="O5673" s="8" t="n">
        <f aca="false">K5673*(1-L5673)</f>
        <v>129</v>
      </c>
    </row>
    <row r="5674" customFormat="false" ht="11.4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IF(G5674="Male",VLOOKUP(H5674,'Shoe size conversion table'!$B$6:$D$22,2),VLOOKUP(H5674,'Shoe size conversion table'!$J$6:$L$22,2))</f>
        <v>42-43</v>
      </c>
      <c r="J5674" s="12" t="n">
        <f aca="false">IF(G5674="Male",VLOOKUP(H5674,'Shoe size conversion table'!$B$6:$D$22,3),VLOOKUP(H5674,'Shoe size conversion table'!$J$6:$L$22,3))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MONTH(C5674:C20641)</f>
        <v>8</v>
      </c>
      <c r="O5674" s="8" t="n">
        <f aca="false">K5674*(1-L5674)</f>
        <v>199</v>
      </c>
    </row>
    <row r="5675" customFormat="false" ht="11.4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IF(G5675="Male",VLOOKUP(H5675,'Shoe size conversion table'!$B$6:$D$22,2),VLOOKUP(H5675,'Shoe size conversion table'!$J$6:$L$22,2))</f>
        <v>40-41</v>
      </c>
      <c r="J5675" s="12" t="n">
        <f aca="false">IF(G5675="Male",VLOOKUP(H5675,'Shoe size conversion table'!$B$6:$D$22,3),VLOOKUP(H5675,'Shoe size conversion table'!$J$6:$L$22,3))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MONTH(C5675:C20642)</f>
        <v>8</v>
      </c>
      <c r="O5675" s="8" t="n">
        <f aca="false">K5675*(1-L5675)</f>
        <v>149</v>
      </c>
    </row>
    <row r="5676" customFormat="false" ht="11.4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IF(G5676="Male",VLOOKUP(H5676,'Shoe size conversion table'!$B$6:$D$22,2),VLOOKUP(H5676,'Shoe size conversion table'!$J$6:$L$22,2))</f>
        <v>41-42</v>
      </c>
      <c r="J5676" s="12" t="n">
        <f aca="false">IF(G5676="Male",VLOOKUP(H5676,'Shoe size conversion table'!$B$6:$D$22,3),VLOOKUP(H5676,'Shoe size conversion table'!$J$6:$L$22,3))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MONTH(C5676:C20643)</f>
        <v>8</v>
      </c>
      <c r="O5676" s="8" t="n">
        <f aca="false">K5676*(1-L5676)</f>
        <v>170.1</v>
      </c>
    </row>
    <row r="5677" customFormat="false" ht="11.4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IF(G5677="Male",VLOOKUP(H5677,'Shoe size conversion table'!$B$6:$D$22,2),VLOOKUP(H5677,'Shoe size conversion table'!$J$6:$L$22,2))</f>
        <v>43-44</v>
      </c>
      <c r="J5677" s="12" t="n">
        <f aca="false">IF(G5677="Male",VLOOKUP(H5677,'Shoe size conversion table'!$B$6:$D$22,3),VLOOKUP(H5677,'Shoe size conversion table'!$J$6:$L$22,3))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MONTH(C5677:C20644)</f>
        <v>8</v>
      </c>
      <c r="O5677" s="8" t="n">
        <f aca="false">K5677*(1-L5677)</f>
        <v>116.1</v>
      </c>
    </row>
    <row r="5678" customFormat="false" ht="11.4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IF(G5678="Male",VLOOKUP(H5678,'Shoe size conversion table'!$B$6:$D$22,2),VLOOKUP(H5678,'Shoe size conversion table'!$J$6:$L$22,2))</f>
        <v>41</v>
      </c>
      <c r="J5678" s="12" t="n">
        <f aca="false">IF(G5678="Male",VLOOKUP(H5678,'Shoe size conversion table'!$B$6:$D$22,3),VLOOKUP(H5678,'Shoe size conversion table'!$J$6:$L$22,3))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MONTH(C5678:C20645)</f>
        <v>8</v>
      </c>
      <c r="O5678" s="8" t="n">
        <f aca="false">K5678*(1-L5678)</f>
        <v>139</v>
      </c>
    </row>
    <row r="5679" customFormat="false" ht="11.4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IF(G5679="Male",VLOOKUP(H5679,'Shoe size conversion table'!$B$6:$D$22,2),VLOOKUP(H5679,'Shoe size conversion table'!$J$6:$L$22,2))</f>
        <v>42-43</v>
      </c>
      <c r="J5679" s="12" t="n">
        <f aca="false">IF(G5679="Male",VLOOKUP(H5679,'Shoe size conversion table'!$B$6:$D$22,3),VLOOKUP(H5679,'Shoe size conversion table'!$J$6:$L$22,3))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MONTH(C5679:C20646)</f>
        <v>8</v>
      </c>
      <c r="O5679" s="8" t="n">
        <f aca="false">K5679*(1-L5679)</f>
        <v>189</v>
      </c>
    </row>
    <row r="5680" customFormat="false" ht="11.4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IF(G5680="Male",VLOOKUP(H5680,'Shoe size conversion table'!$B$6:$D$22,2),VLOOKUP(H5680,'Shoe size conversion table'!$J$6:$L$22,2))</f>
        <v>47</v>
      </c>
      <c r="J5680" s="12" t="n">
        <f aca="false">IF(G5680="Male",VLOOKUP(H5680,'Shoe size conversion table'!$B$6:$D$22,3),VLOOKUP(H5680,'Shoe size conversion table'!$J$6:$L$22,3))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MONTH(C5680:C20647)</f>
        <v>8</v>
      </c>
      <c r="O5680" s="8" t="n">
        <f aca="false">K5680*(1-L5680)</f>
        <v>159</v>
      </c>
    </row>
    <row r="5681" customFormat="false" ht="11.4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IF(G5681="Male",VLOOKUP(H5681,'Shoe size conversion table'!$B$6:$D$22,2),VLOOKUP(H5681,'Shoe size conversion table'!$J$6:$L$22,2))</f>
        <v>41-42</v>
      </c>
      <c r="J5681" s="12" t="n">
        <f aca="false">IF(G5681="Male",VLOOKUP(H5681,'Shoe size conversion table'!$B$6:$D$22,3),VLOOKUP(H5681,'Shoe size conversion table'!$J$6:$L$22,3))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MONTH(C5681:C20648)</f>
        <v>8</v>
      </c>
      <c r="O5681" s="8" t="n">
        <f aca="false">K5681*(1-L5681)</f>
        <v>159</v>
      </c>
    </row>
    <row r="5682" customFormat="false" ht="11.4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IF(G5682="Male",VLOOKUP(H5682,'Shoe size conversion table'!$B$6:$D$22,2),VLOOKUP(H5682,'Shoe size conversion table'!$J$6:$L$22,2))</f>
        <v>42</v>
      </c>
      <c r="J5682" s="12" t="n">
        <f aca="false">IF(G5682="Male",VLOOKUP(H5682,'Shoe size conversion table'!$B$6:$D$22,3),VLOOKUP(H5682,'Shoe size conversion table'!$J$6:$L$22,3))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MONTH(C5682:C20649)</f>
        <v>8</v>
      </c>
      <c r="O5682" s="8" t="n">
        <f aca="false">K5682*(1-L5682)</f>
        <v>104.3</v>
      </c>
    </row>
    <row r="5683" customFormat="false" ht="11.4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IF(G5683="Male",VLOOKUP(H5683,'Shoe size conversion table'!$B$6:$D$22,2),VLOOKUP(H5683,'Shoe size conversion table'!$J$6:$L$22,2))</f>
        <v>44-45</v>
      </c>
      <c r="J5683" s="12" t="n">
        <f aca="false">IF(G5683="Male",VLOOKUP(H5683,'Shoe size conversion table'!$B$6:$D$22,3),VLOOKUP(H5683,'Shoe size conversion table'!$J$6:$L$22,3))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MONTH(C5683:C20650)</f>
        <v>8</v>
      </c>
      <c r="O5683" s="8" t="n">
        <f aca="false">K5683*(1-L5683)</f>
        <v>129</v>
      </c>
    </row>
    <row r="5684" customFormat="false" ht="11.4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IF(G5684="Male",VLOOKUP(H5684,'Shoe size conversion table'!$B$6:$D$22,2),VLOOKUP(H5684,'Shoe size conversion table'!$J$6:$L$22,2))</f>
        <v>43-44</v>
      </c>
      <c r="J5684" s="12" t="n">
        <f aca="false">IF(G5684="Male",VLOOKUP(H5684,'Shoe size conversion table'!$B$6:$D$22,3),VLOOKUP(H5684,'Shoe size conversion table'!$J$6:$L$22,3))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MONTH(C5684:C20651)</f>
        <v>8</v>
      </c>
      <c r="O5684" s="8" t="n">
        <f aca="false">K5684*(1-L5684)</f>
        <v>134.1</v>
      </c>
    </row>
    <row r="5685" customFormat="false" ht="11.4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IF(G5685="Male",VLOOKUP(H5685,'Shoe size conversion table'!$B$6:$D$22,2),VLOOKUP(H5685,'Shoe size conversion table'!$J$6:$L$22,2))</f>
        <v>39</v>
      </c>
      <c r="J5685" s="12" t="n">
        <f aca="false">IF(G5685="Male",VLOOKUP(H5685,'Shoe size conversion table'!$B$6:$D$22,3),VLOOKUP(H5685,'Shoe size conversion table'!$J$6:$L$22,3))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MONTH(C5685:C20652)</f>
        <v>8</v>
      </c>
      <c r="O5685" s="8" t="n">
        <f aca="false">K5685*(1-L5685)</f>
        <v>134.1</v>
      </c>
    </row>
    <row r="5686" customFormat="false" ht="11.4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IF(G5686="Male",VLOOKUP(H5686,'Shoe size conversion table'!$B$6:$D$22,2),VLOOKUP(H5686,'Shoe size conversion table'!$J$6:$L$22,2))</f>
        <v>42-43</v>
      </c>
      <c r="J5686" s="12" t="n">
        <f aca="false">IF(G5686="Male",VLOOKUP(H5686,'Shoe size conversion table'!$B$6:$D$22,3),VLOOKUP(H5686,'Shoe size conversion table'!$J$6:$L$22,3))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MONTH(C5686:C20653)</f>
        <v>8</v>
      </c>
      <c r="O5686" s="8" t="n">
        <f aca="false">K5686*(1-L5686)</f>
        <v>179.1</v>
      </c>
    </row>
    <row r="5687" customFormat="false" ht="11.4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IF(G5687="Male",VLOOKUP(H5687,'Shoe size conversion table'!$B$6:$D$22,2),VLOOKUP(H5687,'Shoe size conversion table'!$J$6:$L$22,2))</f>
        <v>38</v>
      </c>
      <c r="J5687" s="12" t="n">
        <f aca="false">IF(G5687="Male",VLOOKUP(H5687,'Shoe size conversion table'!$B$6:$D$22,3),VLOOKUP(H5687,'Shoe size conversion table'!$J$6:$L$22,3))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MONTH(C5687:C20654)</f>
        <v>8</v>
      </c>
      <c r="O5687" s="8" t="n">
        <f aca="false">K5687*(1-L5687)</f>
        <v>74.5</v>
      </c>
    </row>
    <row r="5688" customFormat="false" ht="11.4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IF(G5688="Male",VLOOKUP(H5688,'Shoe size conversion table'!$B$6:$D$22,2),VLOOKUP(H5688,'Shoe size conversion table'!$J$6:$L$22,2))</f>
        <v>38-39</v>
      </c>
      <c r="J5688" s="12" t="n">
        <f aca="false">IF(G5688="Male",VLOOKUP(H5688,'Shoe size conversion table'!$B$6:$D$22,3),VLOOKUP(H5688,'Shoe size conversion table'!$J$6:$L$22,3))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MONTH(C5688:C20655)</f>
        <v>8</v>
      </c>
      <c r="O5688" s="8" t="n">
        <f aca="false">K5688*(1-L5688)</f>
        <v>179</v>
      </c>
    </row>
    <row r="5689" customFormat="false" ht="11.4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IF(G5689="Male",VLOOKUP(H5689,'Shoe size conversion table'!$B$6:$D$22,2),VLOOKUP(H5689,'Shoe size conversion table'!$J$6:$L$22,2))</f>
        <v>42-43</v>
      </c>
      <c r="J5689" s="12" t="n">
        <f aca="false">IF(G5689="Male",VLOOKUP(H5689,'Shoe size conversion table'!$B$6:$D$22,3),VLOOKUP(H5689,'Shoe size conversion table'!$J$6:$L$22,3))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MONTH(C5689:C20656)</f>
        <v>8</v>
      </c>
      <c r="O5689" s="8" t="n">
        <f aca="false">K5689*(1-L5689)</f>
        <v>119.2</v>
      </c>
    </row>
    <row r="5690" customFormat="false" ht="11.4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IF(G5690="Male",VLOOKUP(H5690,'Shoe size conversion table'!$B$6:$D$22,2),VLOOKUP(H5690,'Shoe size conversion table'!$J$6:$L$22,2))</f>
        <v>42-43</v>
      </c>
      <c r="J5690" s="12" t="n">
        <f aca="false">IF(G5690="Male",VLOOKUP(H5690,'Shoe size conversion table'!$B$6:$D$22,3),VLOOKUP(H5690,'Shoe size conversion table'!$J$6:$L$22,3))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MONTH(C5690:C20657)</f>
        <v>8</v>
      </c>
      <c r="O5690" s="8" t="n">
        <f aca="false">K5690*(1-L5690)</f>
        <v>179</v>
      </c>
    </row>
    <row r="5691" customFormat="false" ht="11.4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IF(G5691="Male",VLOOKUP(H5691,'Shoe size conversion table'!$B$6:$D$22,2),VLOOKUP(H5691,'Shoe size conversion table'!$J$6:$L$22,2))</f>
        <v>42-43</v>
      </c>
      <c r="J5691" s="12" t="n">
        <f aca="false">IF(G5691="Male",VLOOKUP(H5691,'Shoe size conversion table'!$B$6:$D$22,3),VLOOKUP(H5691,'Shoe size conversion table'!$J$6:$L$22,3))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MONTH(C5691:C20658)</f>
        <v>8</v>
      </c>
      <c r="O5691" s="8" t="n">
        <f aca="false">K5691*(1-L5691)</f>
        <v>169</v>
      </c>
    </row>
    <row r="5692" customFormat="false" ht="11.4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IF(G5692="Male",VLOOKUP(H5692,'Shoe size conversion table'!$B$6:$D$22,2),VLOOKUP(H5692,'Shoe size conversion table'!$J$6:$L$22,2))</f>
        <v>38-39</v>
      </c>
      <c r="J5692" s="12" t="n">
        <f aca="false">IF(G5692="Male",VLOOKUP(H5692,'Shoe size conversion table'!$B$6:$D$22,3),VLOOKUP(H5692,'Shoe size conversion table'!$J$6:$L$22,3))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MONTH(C5692:C20659)</f>
        <v>8</v>
      </c>
      <c r="O5692" s="8" t="n">
        <f aca="false">K5692*(1-L5692)</f>
        <v>139</v>
      </c>
    </row>
    <row r="5693" customFormat="false" ht="11.4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IF(G5693="Male",VLOOKUP(H5693,'Shoe size conversion table'!$B$6:$D$22,2),VLOOKUP(H5693,'Shoe size conversion table'!$J$6:$L$22,2))</f>
        <v>38-39</v>
      </c>
      <c r="J5693" s="12" t="n">
        <f aca="false">IF(G5693="Male",VLOOKUP(H5693,'Shoe size conversion table'!$B$6:$D$22,3),VLOOKUP(H5693,'Shoe size conversion table'!$J$6:$L$22,3))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MONTH(C5693:C20660)</f>
        <v>8</v>
      </c>
      <c r="O5693" s="8" t="n">
        <f aca="false">K5693*(1-L5693)</f>
        <v>159</v>
      </c>
    </row>
    <row r="5694" customFormat="false" ht="11.4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IF(G5694="Male",VLOOKUP(H5694,'Shoe size conversion table'!$B$6:$D$22,2),VLOOKUP(H5694,'Shoe size conversion table'!$J$6:$L$22,2))</f>
        <v>39</v>
      </c>
      <c r="J5694" s="12" t="n">
        <f aca="false">IF(G5694="Male",VLOOKUP(H5694,'Shoe size conversion table'!$B$6:$D$22,3),VLOOKUP(H5694,'Shoe size conversion table'!$J$6:$L$22,3))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MONTH(C5694:C20661)</f>
        <v>8</v>
      </c>
      <c r="O5694" s="8" t="n">
        <f aca="false">K5694*(1-L5694)</f>
        <v>149</v>
      </c>
    </row>
    <row r="5695" customFormat="false" ht="11.4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IF(G5695="Male",VLOOKUP(H5695,'Shoe size conversion table'!$B$6:$D$22,2),VLOOKUP(H5695,'Shoe size conversion table'!$J$6:$L$22,2))</f>
        <v>42</v>
      </c>
      <c r="J5695" s="12" t="n">
        <f aca="false">IF(G5695="Male",VLOOKUP(H5695,'Shoe size conversion table'!$B$6:$D$22,3),VLOOKUP(H5695,'Shoe size conversion table'!$J$6:$L$22,3))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MONTH(C5695:C20662)</f>
        <v>8</v>
      </c>
      <c r="O5695" s="8" t="n">
        <f aca="false">K5695*(1-L5695)</f>
        <v>119.2</v>
      </c>
    </row>
    <row r="5696" customFormat="false" ht="11.4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IF(G5696="Male",VLOOKUP(H5696,'Shoe size conversion table'!$B$6:$D$22,2),VLOOKUP(H5696,'Shoe size conversion table'!$J$6:$L$22,2))</f>
        <v>48</v>
      </c>
      <c r="J5696" s="12" t="n">
        <f aca="false">IF(G5696="Male",VLOOKUP(H5696,'Shoe size conversion table'!$B$6:$D$22,3),VLOOKUP(H5696,'Shoe size conversion table'!$J$6:$L$22,3))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MONTH(C5696:C20663)</f>
        <v>8</v>
      </c>
      <c r="O5696" s="8" t="n">
        <f aca="false">K5696*(1-L5696)</f>
        <v>179</v>
      </c>
    </row>
    <row r="5697" customFormat="false" ht="11.4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IF(G5697="Male",VLOOKUP(H5697,'Shoe size conversion table'!$B$6:$D$22,2),VLOOKUP(H5697,'Shoe size conversion table'!$J$6:$L$22,2))</f>
        <v>47</v>
      </c>
      <c r="J5697" s="12" t="n">
        <f aca="false">IF(G5697="Male",VLOOKUP(H5697,'Shoe size conversion table'!$B$6:$D$22,3),VLOOKUP(H5697,'Shoe size conversion table'!$J$6:$L$22,3))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MONTH(C5697:C20664)</f>
        <v>8</v>
      </c>
      <c r="O5697" s="8" t="n">
        <f aca="false">K5697*(1-L5697)</f>
        <v>129</v>
      </c>
    </row>
    <row r="5698" customFormat="false" ht="11.4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IF(G5698="Male",VLOOKUP(H5698,'Shoe size conversion table'!$B$6:$D$22,2),VLOOKUP(H5698,'Shoe size conversion table'!$J$6:$L$22,2))</f>
        <v>39-40</v>
      </c>
      <c r="J5698" s="12" t="n">
        <f aca="false">IF(G5698="Male",VLOOKUP(H5698,'Shoe size conversion table'!$B$6:$D$22,3),VLOOKUP(H5698,'Shoe size conversion table'!$J$6:$L$22,3))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MONTH(C5698:C20665)</f>
        <v>8</v>
      </c>
      <c r="O5698" s="8" t="n">
        <f aca="false">K5698*(1-L5698)</f>
        <v>159</v>
      </c>
    </row>
    <row r="5699" customFormat="false" ht="11.4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IF(G5699="Male",VLOOKUP(H5699,'Shoe size conversion table'!$B$6:$D$22,2),VLOOKUP(H5699,'Shoe size conversion table'!$J$6:$L$22,2))</f>
        <v>41-42</v>
      </c>
      <c r="J5699" s="12" t="n">
        <f aca="false">IF(G5699="Male",VLOOKUP(H5699,'Shoe size conversion table'!$B$6:$D$22,3),VLOOKUP(H5699,'Shoe size conversion table'!$J$6:$L$22,3))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MONTH(C5699:C20666)</f>
        <v>8</v>
      </c>
      <c r="O5699" s="8" t="n">
        <f aca="false">K5699*(1-L5699)</f>
        <v>170.1</v>
      </c>
    </row>
    <row r="5700" customFormat="false" ht="11.4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IF(G5700="Male",VLOOKUP(H5700,'Shoe size conversion table'!$B$6:$D$22,2),VLOOKUP(H5700,'Shoe size conversion table'!$J$6:$L$22,2))</f>
        <v>43</v>
      </c>
      <c r="J5700" s="12" t="n">
        <f aca="false">IF(G5700="Male",VLOOKUP(H5700,'Shoe size conversion table'!$B$6:$D$22,3),VLOOKUP(H5700,'Shoe size conversion table'!$J$6:$L$22,3))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MONTH(C5700:C20667)</f>
        <v>8</v>
      </c>
      <c r="O5700" s="8" t="n">
        <f aca="false">K5700*(1-L5700)</f>
        <v>143.2</v>
      </c>
    </row>
    <row r="5701" customFormat="false" ht="11.4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IF(G5701="Male",VLOOKUP(H5701,'Shoe size conversion table'!$B$6:$D$22,2),VLOOKUP(H5701,'Shoe size conversion table'!$J$6:$L$22,2))</f>
        <v>44-45</v>
      </c>
      <c r="J5701" s="12" t="n">
        <f aca="false">IF(G5701="Male",VLOOKUP(H5701,'Shoe size conversion table'!$B$6:$D$22,3),VLOOKUP(H5701,'Shoe size conversion table'!$J$6:$L$22,3))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MONTH(C5701:C20668)</f>
        <v>8</v>
      </c>
      <c r="O5701" s="8" t="n">
        <f aca="false">K5701*(1-L5701)</f>
        <v>99.5</v>
      </c>
    </row>
    <row r="5702" customFormat="false" ht="11.4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IF(G5702="Male",VLOOKUP(H5702,'Shoe size conversion table'!$B$6:$D$22,2),VLOOKUP(H5702,'Shoe size conversion table'!$J$6:$L$22,2))</f>
        <v>42-43</v>
      </c>
      <c r="J5702" s="12" t="n">
        <f aca="false">IF(G5702="Male",VLOOKUP(H5702,'Shoe size conversion table'!$B$6:$D$22,3),VLOOKUP(H5702,'Shoe size conversion table'!$J$6:$L$22,3))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MONTH(C5702:C20669)</f>
        <v>8</v>
      </c>
      <c r="O5702" s="8" t="n">
        <f aca="false">K5702*(1-L5702)</f>
        <v>118.3</v>
      </c>
    </row>
    <row r="5703" customFormat="false" ht="11.4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IF(G5703="Male",VLOOKUP(H5703,'Shoe size conversion table'!$B$6:$D$22,2),VLOOKUP(H5703,'Shoe size conversion table'!$J$6:$L$22,2))</f>
        <v>43-44</v>
      </c>
      <c r="J5703" s="12" t="n">
        <f aca="false">IF(G5703="Male",VLOOKUP(H5703,'Shoe size conversion table'!$B$6:$D$22,3),VLOOKUP(H5703,'Shoe size conversion table'!$J$6:$L$22,3))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MONTH(C5703:C20670)</f>
        <v>8</v>
      </c>
      <c r="O5703" s="8" t="n">
        <f aca="false">K5703*(1-L5703)</f>
        <v>189</v>
      </c>
    </row>
    <row r="5704" customFormat="false" ht="11.4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IF(G5704="Male",VLOOKUP(H5704,'Shoe size conversion table'!$B$6:$D$22,2),VLOOKUP(H5704,'Shoe size conversion table'!$J$6:$L$22,2))</f>
        <v>44</v>
      </c>
      <c r="J5704" s="12" t="n">
        <f aca="false">IF(G5704="Male",VLOOKUP(H5704,'Shoe size conversion table'!$B$6:$D$22,3),VLOOKUP(H5704,'Shoe size conversion table'!$J$6:$L$22,3))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MONTH(C5704:C20671)</f>
        <v>8</v>
      </c>
      <c r="O5704" s="8" t="n">
        <f aca="false">K5704*(1-L5704)</f>
        <v>199</v>
      </c>
    </row>
    <row r="5705" customFormat="false" ht="11.4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IF(G5705="Male",VLOOKUP(H5705,'Shoe size conversion table'!$B$6:$D$22,2),VLOOKUP(H5705,'Shoe size conversion table'!$J$6:$L$22,2))</f>
        <v>41-42</v>
      </c>
      <c r="J5705" s="12" t="n">
        <f aca="false">IF(G5705="Male",VLOOKUP(H5705,'Shoe size conversion table'!$B$6:$D$22,3),VLOOKUP(H5705,'Shoe size conversion table'!$J$6:$L$22,3))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MONTH(C5705:C20672)</f>
        <v>8</v>
      </c>
      <c r="O5705" s="8" t="n">
        <f aca="false">K5705*(1-L5705)</f>
        <v>134.1</v>
      </c>
    </row>
    <row r="5706" customFormat="false" ht="11.4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IF(G5706="Male",VLOOKUP(H5706,'Shoe size conversion table'!$B$6:$D$22,2),VLOOKUP(H5706,'Shoe size conversion table'!$J$6:$L$22,2))</f>
        <v>42-43</v>
      </c>
      <c r="J5706" s="12" t="n">
        <f aca="false">IF(G5706="Male",VLOOKUP(H5706,'Shoe size conversion table'!$B$6:$D$22,3),VLOOKUP(H5706,'Shoe size conversion table'!$J$6:$L$22,3))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MONTH(C5706:C20673)</f>
        <v>8</v>
      </c>
      <c r="O5706" s="8" t="n">
        <f aca="false">K5706*(1-L5706)</f>
        <v>125.3</v>
      </c>
    </row>
    <row r="5707" customFormat="false" ht="11.4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IF(G5707="Male",VLOOKUP(H5707,'Shoe size conversion table'!$B$6:$D$22,2),VLOOKUP(H5707,'Shoe size conversion table'!$J$6:$L$22,2))</f>
        <v>42-43</v>
      </c>
      <c r="J5707" s="12" t="n">
        <f aca="false">IF(G5707="Male",VLOOKUP(H5707,'Shoe size conversion table'!$B$6:$D$22,3),VLOOKUP(H5707,'Shoe size conversion table'!$J$6:$L$22,3))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MONTH(C5707:C20674)</f>
        <v>8</v>
      </c>
      <c r="O5707" s="8" t="n">
        <f aca="false">K5707*(1-L5707)</f>
        <v>104.3</v>
      </c>
    </row>
    <row r="5708" customFormat="false" ht="11.4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IF(G5708="Male",VLOOKUP(H5708,'Shoe size conversion table'!$B$6:$D$22,2),VLOOKUP(H5708,'Shoe size conversion table'!$J$6:$L$22,2))</f>
        <v>43</v>
      </c>
      <c r="J5708" s="12" t="n">
        <f aca="false">IF(G5708="Male",VLOOKUP(H5708,'Shoe size conversion table'!$B$6:$D$22,3),VLOOKUP(H5708,'Shoe size conversion table'!$J$6:$L$22,3))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MONTH(C5708:C20675)</f>
        <v>8</v>
      </c>
      <c r="O5708" s="8" t="n">
        <f aca="false">K5708*(1-L5708)</f>
        <v>169</v>
      </c>
    </row>
    <row r="5709" customFormat="false" ht="11.4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IF(G5709="Male",VLOOKUP(H5709,'Shoe size conversion table'!$B$6:$D$22,2),VLOOKUP(H5709,'Shoe size conversion table'!$J$6:$L$22,2))</f>
        <v>39</v>
      </c>
      <c r="J5709" s="12" t="n">
        <f aca="false">IF(G5709="Male",VLOOKUP(H5709,'Shoe size conversion table'!$B$6:$D$22,3),VLOOKUP(H5709,'Shoe size conversion table'!$J$6:$L$22,3))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MONTH(C5709:C20676)</f>
        <v>8</v>
      </c>
      <c r="O5709" s="8" t="n">
        <f aca="false">K5709*(1-L5709)</f>
        <v>79.5</v>
      </c>
    </row>
    <row r="5710" customFormat="false" ht="11.4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IF(G5710="Male",VLOOKUP(H5710,'Shoe size conversion table'!$B$6:$D$22,2),VLOOKUP(H5710,'Shoe size conversion table'!$J$6:$L$22,2))</f>
        <v>46</v>
      </c>
      <c r="J5710" s="12" t="n">
        <f aca="false">IF(G5710="Male",VLOOKUP(H5710,'Shoe size conversion table'!$B$6:$D$22,3),VLOOKUP(H5710,'Shoe size conversion table'!$J$6:$L$22,3))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MONTH(C5710:C20677)</f>
        <v>8</v>
      </c>
      <c r="O5710" s="8" t="n">
        <f aca="false">K5710*(1-L5710)</f>
        <v>179</v>
      </c>
    </row>
    <row r="5711" customFormat="false" ht="11.4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IF(G5711="Male",VLOOKUP(H5711,'Shoe size conversion table'!$B$6:$D$22,2),VLOOKUP(H5711,'Shoe size conversion table'!$J$6:$L$22,2))</f>
        <v>41</v>
      </c>
      <c r="J5711" s="12" t="n">
        <f aca="false">IF(G5711="Male",VLOOKUP(H5711,'Shoe size conversion table'!$B$6:$D$22,3),VLOOKUP(H5711,'Shoe size conversion table'!$J$6:$L$22,3))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MONTH(C5711:C20678)</f>
        <v>8</v>
      </c>
      <c r="O5711" s="8" t="n">
        <f aca="false">K5711*(1-L5711)</f>
        <v>169</v>
      </c>
    </row>
    <row r="5712" customFormat="false" ht="11.4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IF(G5712="Male",VLOOKUP(H5712,'Shoe size conversion table'!$B$6:$D$22,2),VLOOKUP(H5712,'Shoe size conversion table'!$J$6:$L$22,2))</f>
        <v>39</v>
      </c>
      <c r="J5712" s="12" t="n">
        <f aca="false">IF(G5712="Male",VLOOKUP(H5712,'Shoe size conversion table'!$B$6:$D$22,3),VLOOKUP(H5712,'Shoe size conversion table'!$J$6:$L$22,3))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MONTH(C5712:C20679)</f>
        <v>8</v>
      </c>
      <c r="O5712" s="8" t="n">
        <f aca="false">K5712*(1-L5712)</f>
        <v>149</v>
      </c>
    </row>
    <row r="5713" customFormat="false" ht="11.4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IF(G5713="Male",VLOOKUP(H5713,'Shoe size conversion table'!$B$6:$D$22,2),VLOOKUP(H5713,'Shoe size conversion table'!$J$6:$L$22,2))</f>
        <v>43</v>
      </c>
      <c r="J5713" s="12" t="n">
        <f aca="false">IF(G5713="Male",VLOOKUP(H5713,'Shoe size conversion table'!$B$6:$D$22,3),VLOOKUP(H5713,'Shoe size conversion table'!$J$6:$L$22,3))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MONTH(C5713:C20680)</f>
        <v>8</v>
      </c>
      <c r="O5713" s="8" t="n">
        <f aca="false">K5713*(1-L5713)</f>
        <v>169</v>
      </c>
    </row>
    <row r="5714" customFormat="false" ht="11.4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IF(G5714="Male",VLOOKUP(H5714,'Shoe size conversion table'!$B$6:$D$22,2),VLOOKUP(H5714,'Shoe size conversion table'!$J$6:$L$22,2))</f>
        <v>39</v>
      </c>
      <c r="J5714" s="12" t="n">
        <f aca="false">IF(G5714="Male",VLOOKUP(H5714,'Shoe size conversion table'!$B$6:$D$22,3),VLOOKUP(H5714,'Shoe size conversion table'!$J$6:$L$22,3))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MONTH(C5714:C20681)</f>
        <v>8</v>
      </c>
      <c r="O5714" s="8" t="n">
        <f aca="false">K5714*(1-L5714)</f>
        <v>129</v>
      </c>
    </row>
    <row r="5715" customFormat="false" ht="11.4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IF(G5715="Male",VLOOKUP(H5715,'Shoe size conversion table'!$B$6:$D$22,2),VLOOKUP(H5715,'Shoe size conversion table'!$J$6:$L$22,2))</f>
        <v>42</v>
      </c>
      <c r="J5715" s="12" t="n">
        <f aca="false">IF(G5715="Male",VLOOKUP(H5715,'Shoe size conversion table'!$B$6:$D$22,3),VLOOKUP(H5715,'Shoe size conversion table'!$J$6:$L$22,3))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MONTH(C5715:C20682)</f>
        <v>8</v>
      </c>
      <c r="O5715" s="8" t="n">
        <f aca="false">K5715*(1-L5715)</f>
        <v>199</v>
      </c>
    </row>
    <row r="5716" customFormat="false" ht="11.4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IF(G5716="Male",VLOOKUP(H5716,'Shoe size conversion table'!$B$6:$D$22,2),VLOOKUP(H5716,'Shoe size conversion table'!$J$6:$L$22,2))</f>
        <v>38</v>
      </c>
      <c r="J5716" s="12" t="n">
        <f aca="false">IF(G5716="Male",VLOOKUP(H5716,'Shoe size conversion table'!$B$6:$D$22,3),VLOOKUP(H5716,'Shoe size conversion table'!$J$6:$L$22,3))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MONTH(C5716:C20683)</f>
        <v>8</v>
      </c>
      <c r="O5716" s="8" t="n">
        <f aca="false">K5716*(1-L5716)</f>
        <v>99.5</v>
      </c>
    </row>
    <row r="5717" customFormat="false" ht="11.4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IF(G5717="Male",VLOOKUP(H5717,'Shoe size conversion table'!$B$6:$D$22,2),VLOOKUP(H5717,'Shoe size conversion table'!$J$6:$L$22,2))</f>
        <v>42-43</v>
      </c>
      <c r="J5717" s="12" t="n">
        <f aca="false">IF(G5717="Male",VLOOKUP(H5717,'Shoe size conversion table'!$B$6:$D$22,3),VLOOKUP(H5717,'Shoe size conversion table'!$J$6:$L$22,3))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MONTH(C5717:C20684)</f>
        <v>8</v>
      </c>
      <c r="O5717" s="8" t="n">
        <f aca="false">K5717*(1-L5717)</f>
        <v>116.1</v>
      </c>
    </row>
    <row r="5718" customFormat="false" ht="11.4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IF(G5718="Male",VLOOKUP(H5718,'Shoe size conversion table'!$B$6:$D$22,2),VLOOKUP(H5718,'Shoe size conversion table'!$J$6:$L$22,2))</f>
        <v>39-40</v>
      </c>
      <c r="J5718" s="12" t="n">
        <f aca="false">IF(G5718="Male",VLOOKUP(H5718,'Shoe size conversion table'!$B$6:$D$22,3),VLOOKUP(H5718,'Shoe size conversion table'!$J$6:$L$22,3))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MONTH(C5718:C20685)</f>
        <v>8</v>
      </c>
      <c r="O5718" s="8" t="n">
        <f aca="false">K5718*(1-L5718)</f>
        <v>189</v>
      </c>
    </row>
    <row r="5719" customFormat="false" ht="11.4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IF(G5719="Male",VLOOKUP(H5719,'Shoe size conversion table'!$B$6:$D$22,2),VLOOKUP(H5719,'Shoe size conversion table'!$J$6:$L$22,2))</f>
        <v>44-45</v>
      </c>
      <c r="J5719" s="12" t="n">
        <f aca="false">IF(G5719="Male",VLOOKUP(H5719,'Shoe size conversion table'!$B$6:$D$22,3),VLOOKUP(H5719,'Shoe size conversion table'!$J$6:$L$22,3))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MONTH(C5719:C20686)</f>
        <v>8</v>
      </c>
      <c r="O5719" s="8" t="n">
        <f aca="false">K5719*(1-L5719)</f>
        <v>125.3</v>
      </c>
    </row>
    <row r="5720" customFormat="false" ht="11.4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IF(G5720="Male",VLOOKUP(H5720,'Shoe size conversion table'!$B$6:$D$22,2),VLOOKUP(H5720,'Shoe size conversion table'!$J$6:$L$22,2))</f>
        <v>43-44</v>
      </c>
      <c r="J5720" s="12" t="n">
        <f aca="false">IF(G5720="Male",VLOOKUP(H5720,'Shoe size conversion table'!$B$6:$D$22,3),VLOOKUP(H5720,'Shoe size conversion table'!$J$6:$L$22,3))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MONTH(C5720:C20687)</f>
        <v>8</v>
      </c>
      <c r="O5720" s="8" t="n">
        <f aca="false">K5720*(1-L5720)</f>
        <v>159</v>
      </c>
    </row>
    <row r="5721" customFormat="false" ht="11.4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IF(G5721="Male",VLOOKUP(H5721,'Shoe size conversion table'!$B$6:$D$22,2),VLOOKUP(H5721,'Shoe size conversion table'!$J$6:$L$22,2))</f>
        <v>42-43</v>
      </c>
      <c r="J5721" s="12" t="n">
        <f aca="false">IF(G5721="Male",VLOOKUP(H5721,'Shoe size conversion table'!$B$6:$D$22,3),VLOOKUP(H5721,'Shoe size conversion table'!$J$6:$L$22,3))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MONTH(C5721:C20688)</f>
        <v>8</v>
      </c>
      <c r="O5721" s="8" t="n">
        <f aca="false">K5721*(1-L5721)</f>
        <v>169</v>
      </c>
    </row>
    <row r="5722" customFormat="false" ht="11.4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IF(G5722="Male",VLOOKUP(H5722,'Shoe size conversion table'!$B$6:$D$22,2),VLOOKUP(H5722,'Shoe size conversion table'!$J$6:$L$22,2))</f>
        <v>43</v>
      </c>
      <c r="J5722" s="12" t="n">
        <f aca="false">IF(G5722="Male",VLOOKUP(H5722,'Shoe size conversion table'!$B$6:$D$22,3),VLOOKUP(H5722,'Shoe size conversion table'!$J$6:$L$22,3))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MONTH(C5722:C20689)</f>
        <v>8</v>
      </c>
      <c r="O5722" s="8" t="n">
        <f aca="false">K5722*(1-L5722)</f>
        <v>129</v>
      </c>
    </row>
    <row r="5723" customFormat="false" ht="11.4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IF(G5723="Male",VLOOKUP(H5723,'Shoe size conversion table'!$B$6:$D$22,2),VLOOKUP(H5723,'Shoe size conversion table'!$J$6:$L$22,2))</f>
        <v>38-39</v>
      </c>
      <c r="J5723" s="12" t="n">
        <f aca="false">IF(G5723="Male",VLOOKUP(H5723,'Shoe size conversion table'!$B$6:$D$22,3),VLOOKUP(H5723,'Shoe size conversion table'!$J$6:$L$22,3))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MONTH(C5723:C20690)</f>
        <v>8</v>
      </c>
      <c r="O5723" s="8" t="n">
        <f aca="false">K5723*(1-L5723)</f>
        <v>139</v>
      </c>
    </row>
    <row r="5724" customFormat="false" ht="11.4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IF(G5724="Male",VLOOKUP(H5724,'Shoe size conversion table'!$B$6:$D$22,2),VLOOKUP(H5724,'Shoe size conversion table'!$J$6:$L$22,2))</f>
        <v>48</v>
      </c>
      <c r="J5724" s="12" t="n">
        <f aca="false">IF(G5724="Male",VLOOKUP(H5724,'Shoe size conversion table'!$B$6:$D$22,3),VLOOKUP(H5724,'Shoe size conversion table'!$J$6:$L$22,3))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MONTH(C5724:C20691)</f>
        <v>8</v>
      </c>
      <c r="O5724" s="8" t="n">
        <f aca="false">K5724*(1-L5724)</f>
        <v>199</v>
      </c>
    </row>
    <row r="5725" customFormat="false" ht="11.4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IF(G5725="Male",VLOOKUP(H5725,'Shoe size conversion table'!$B$6:$D$22,2),VLOOKUP(H5725,'Shoe size conversion table'!$J$6:$L$22,2))</f>
        <v>36</v>
      </c>
      <c r="J5725" s="12" t="n">
        <f aca="false">IF(G5725="Male",VLOOKUP(H5725,'Shoe size conversion table'!$B$6:$D$22,3),VLOOKUP(H5725,'Shoe size conversion table'!$J$6:$L$22,3))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MONTH(C5725:C20692)</f>
        <v>8</v>
      </c>
      <c r="O5725" s="8" t="n">
        <f aca="false">K5725*(1-L5725)</f>
        <v>169</v>
      </c>
    </row>
    <row r="5726" customFormat="false" ht="11.4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IF(G5726="Male",VLOOKUP(H5726,'Shoe size conversion table'!$B$6:$D$22,2),VLOOKUP(H5726,'Shoe size conversion table'!$J$6:$L$22,2))</f>
        <v>42-43</v>
      </c>
      <c r="J5726" s="12" t="n">
        <f aca="false">IF(G5726="Male",VLOOKUP(H5726,'Shoe size conversion table'!$B$6:$D$22,3),VLOOKUP(H5726,'Shoe size conversion table'!$J$6:$L$22,3))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MONTH(C5726:C20693)</f>
        <v>8</v>
      </c>
      <c r="O5726" s="8" t="n">
        <f aca="false">K5726*(1-L5726)</f>
        <v>129</v>
      </c>
    </row>
    <row r="5727" customFormat="false" ht="11.4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IF(G5727="Male",VLOOKUP(H5727,'Shoe size conversion table'!$B$6:$D$22,2),VLOOKUP(H5727,'Shoe size conversion table'!$J$6:$L$22,2))</f>
        <v>39</v>
      </c>
      <c r="J5727" s="12" t="n">
        <f aca="false">IF(G5727="Male",VLOOKUP(H5727,'Shoe size conversion table'!$B$6:$D$22,3),VLOOKUP(H5727,'Shoe size conversion table'!$J$6:$L$22,3))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MONTH(C5727:C20694)</f>
        <v>8</v>
      </c>
      <c r="O5727" s="8" t="n">
        <f aca="false">K5727*(1-L5727)</f>
        <v>159</v>
      </c>
    </row>
    <row r="5728" customFormat="false" ht="11.4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IF(G5728="Male",VLOOKUP(H5728,'Shoe size conversion table'!$B$6:$D$22,2),VLOOKUP(H5728,'Shoe size conversion table'!$J$6:$L$22,2))</f>
        <v>39-40</v>
      </c>
      <c r="J5728" s="12" t="n">
        <f aca="false">IF(G5728="Male",VLOOKUP(H5728,'Shoe size conversion table'!$B$6:$D$22,3),VLOOKUP(H5728,'Shoe size conversion table'!$J$6:$L$22,3))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MONTH(C5728:C20695)</f>
        <v>8</v>
      </c>
      <c r="O5728" s="8" t="n">
        <f aca="false">K5728*(1-L5728)</f>
        <v>127.2</v>
      </c>
    </row>
    <row r="5729" customFormat="false" ht="11.4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IF(G5729="Male",VLOOKUP(H5729,'Shoe size conversion table'!$B$6:$D$22,2),VLOOKUP(H5729,'Shoe size conversion table'!$J$6:$L$22,2))</f>
        <v>47</v>
      </c>
      <c r="J5729" s="12" t="n">
        <f aca="false">IF(G5729="Male",VLOOKUP(H5729,'Shoe size conversion table'!$B$6:$D$22,3),VLOOKUP(H5729,'Shoe size conversion table'!$J$6:$L$22,3))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MONTH(C5729:C20696)</f>
        <v>8</v>
      </c>
      <c r="O5729" s="8" t="n">
        <f aca="false">K5729*(1-L5729)</f>
        <v>159</v>
      </c>
    </row>
    <row r="5730" customFormat="false" ht="11.4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IF(G5730="Male",VLOOKUP(H5730,'Shoe size conversion table'!$B$6:$D$22,2),VLOOKUP(H5730,'Shoe size conversion table'!$J$6:$L$22,2))</f>
        <v>38</v>
      </c>
      <c r="J5730" s="12" t="n">
        <f aca="false">IF(G5730="Male",VLOOKUP(H5730,'Shoe size conversion table'!$B$6:$D$22,3),VLOOKUP(H5730,'Shoe size conversion table'!$J$6:$L$22,3))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MONTH(C5730:C20697)</f>
        <v>8</v>
      </c>
      <c r="O5730" s="8" t="n">
        <f aca="false">K5730*(1-L5730)</f>
        <v>64.5</v>
      </c>
    </row>
    <row r="5731" customFormat="false" ht="11.4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IF(G5731="Male",VLOOKUP(H5731,'Shoe size conversion table'!$B$6:$D$22,2),VLOOKUP(H5731,'Shoe size conversion table'!$J$6:$L$22,2))</f>
        <v>38</v>
      </c>
      <c r="J5731" s="12" t="n">
        <f aca="false">IF(G5731="Male",VLOOKUP(H5731,'Shoe size conversion table'!$B$6:$D$22,3),VLOOKUP(H5731,'Shoe size conversion table'!$J$6:$L$22,3))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MONTH(C5731:C20698)</f>
        <v>8</v>
      </c>
      <c r="O5731" s="8" t="n">
        <f aca="false">K5731*(1-L5731)</f>
        <v>99.5</v>
      </c>
    </row>
    <row r="5732" customFormat="false" ht="11.4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IF(G5732="Male",VLOOKUP(H5732,'Shoe size conversion table'!$B$6:$D$22,2),VLOOKUP(H5732,'Shoe size conversion table'!$J$6:$L$22,2))</f>
        <v>41</v>
      </c>
      <c r="J5732" s="12" t="n">
        <f aca="false">IF(G5732="Male",VLOOKUP(H5732,'Shoe size conversion table'!$B$6:$D$22,3),VLOOKUP(H5732,'Shoe size conversion table'!$J$6:$L$22,3))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MONTH(C5732:C20699)</f>
        <v>8</v>
      </c>
      <c r="O5732" s="8" t="n">
        <f aca="false">K5732*(1-L5732)</f>
        <v>149</v>
      </c>
    </row>
    <row r="5733" customFormat="false" ht="11.4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IF(G5733="Male",VLOOKUP(H5733,'Shoe size conversion table'!$B$6:$D$22,2),VLOOKUP(H5733,'Shoe size conversion table'!$J$6:$L$22,2))</f>
        <v>44</v>
      </c>
      <c r="J5733" s="12" t="n">
        <f aca="false">IF(G5733="Male",VLOOKUP(H5733,'Shoe size conversion table'!$B$6:$D$22,3),VLOOKUP(H5733,'Shoe size conversion table'!$J$6:$L$22,3))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MONTH(C5733:C20700)</f>
        <v>8</v>
      </c>
      <c r="O5733" s="8" t="n">
        <f aca="false">K5733*(1-L5733)</f>
        <v>189</v>
      </c>
    </row>
    <row r="5734" customFormat="false" ht="11.4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IF(G5734="Male",VLOOKUP(H5734,'Shoe size conversion table'!$B$6:$D$22,2),VLOOKUP(H5734,'Shoe size conversion table'!$J$6:$L$22,2))</f>
        <v>42</v>
      </c>
      <c r="J5734" s="12" t="n">
        <f aca="false">IF(G5734="Male",VLOOKUP(H5734,'Shoe size conversion table'!$B$6:$D$22,3),VLOOKUP(H5734,'Shoe size conversion table'!$J$6:$L$22,3))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MONTH(C5734:C20701)</f>
        <v>8</v>
      </c>
      <c r="O5734" s="8" t="n">
        <f aca="false">K5734*(1-L5734)</f>
        <v>139</v>
      </c>
    </row>
    <row r="5735" customFormat="false" ht="11.4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IF(G5735="Male",VLOOKUP(H5735,'Shoe size conversion table'!$B$6:$D$22,2),VLOOKUP(H5735,'Shoe size conversion table'!$J$6:$L$22,2))</f>
        <v>47</v>
      </c>
      <c r="J5735" s="12" t="n">
        <f aca="false">IF(G5735="Male",VLOOKUP(H5735,'Shoe size conversion table'!$B$6:$D$22,3),VLOOKUP(H5735,'Shoe size conversion table'!$J$6:$L$22,3))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MONTH(C5735:C20702)</f>
        <v>8</v>
      </c>
      <c r="O5735" s="8" t="n">
        <f aca="false">K5735*(1-L5735)</f>
        <v>143.1</v>
      </c>
    </row>
    <row r="5736" customFormat="false" ht="11.4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IF(G5736="Male",VLOOKUP(H5736,'Shoe size conversion table'!$B$6:$D$22,2),VLOOKUP(H5736,'Shoe size conversion table'!$J$6:$L$22,2))</f>
        <v>43</v>
      </c>
      <c r="J5736" s="12" t="n">
        <f aca="false">IF(G5736="Male",VLOOKUP(H5736,'Shoe size conversion table'!$B$6:$D$22,3),VLOOKUP(H5736,'Shoe size conversion table'!$J$6:$L$22,3))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MONTH(C5736:C20703)</f>
        <v>8</v>
      </c>
      <c r="O5736" s="8" t="n">
        <f aca="false">K5736*(1-L5736)</f>
        <v>189</v>
      </c>
    </row>
    <row r="5737" customFormat="false" ht="11.4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IF(G5737="Male",VLOOKUP(H5737,'Shoe size conversion table'!$B$6:$D$22,2),VLOOKUP(H5737,'Shoe size conversion table'!$J$6:$L$22,2))</f>
        <v>41-42</v>
      </c>
      <c r="J5737" s="12" t="n">
        <f aca="false">IF(G5737="Male",VLOOKUP(H5737,'Shoe size conversion table'!$B$6:$D$22,3),VLOOKUP(H5737,'Shoe size conversion table'!$J$6:$L$22,3))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MONTH(C5737:C20704)</f>
        <v>8</v>
      </c>
      <c r="O5737" s="8" t="n">
        <f aca="false">K5737*(1-L5737)</f>
        <v>179</v>
      </c>
    </row>
    <row r="5738" customFormat="false" ht="11.4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IF(G5738="Male",VLOOKUP(H5738,'Shoe size conversion table'!$B$6:$D$22,2),VLOOKUP(H5738,'Shoe size conversion table'!$J$6:$L$22,2))</f>
        <v>39</v>
      </c>
      <c r="J5738" s="12" t="n">
        <f aca="false">IF(G5738="Male",VLOOKUP(H5738,'Shoe size conversion table'!$B$6:$D$22,3),VLOOKUP(H5738,'Shoe size conversion table'!$J$6:$L$22,3))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MONTH(C5738:C20705)</f>
        <v>8</v>
      </c>
      <c r="O5738" s="8" t="n">
        <f aca="false">K5738*(1-L5738)</f>
        <v>125.1</v>
      </c>
    </row>
    <row r="5739" customFormat="false" ht="11.4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IF(G5739="Male",VLOOKUP(H5739,'Shoe size conversion table'!$B$6:$D$22,2),VLOOKUP(H5739,'Shoe size conversion table'!$J$6:$L$22,2))</f>
        <v>42-43</v>
      </c>
      <c r="J5739" s="12" t="n">
        <f aca="false">IF(G5739="Male",VLOOKUP(H5739,'Shoe size conversion table'!$B$6:$D$22,3),VLOOKUP(H5739,'Shoe size conversion table'!$J$6:$L$22,3))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MONTH(C5739:C20706)</f>
        <v>8</v>
      </c>
      <c r="O5739" s="8" t="n">
        <f aca="false">K5739*(1-L5739)</f>
        <v>125.3</v>
      </c>
    </row>
    <row r="5740" customFormat="false" ht="11.4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IF(G5740="Male",VLOOKUP(H5740,'Shoe size conversion table'!$B$6:$D$22,2),VLOOKUP(H5740,'Shoe size conversion table'!$J$6:$L$22,2))</f>
        <v>43</v>
      </c>
      <c r="J5740" s="12" t="n">
        <f aca="false">IF(G5740="Male",VLOOKUP(H5740,'Shoe size conversion table'!$B$6:$D$22,3),VLOOKUP(H5740,'Shoe size conversion table'!$J$6:$L$22,3))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MONTH(C5740:C20707)</f>
        <v>8</v>
      </c>
      <c r="O5740" s="8" t="n">
        <f aca="false">K5740*(1-L5740)</f>
        <v>139</v>
      </c>
    </row>
    <row r="5741" customFormat="false" ht="11.4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IF(G5741="Male",VLOOKUP(H5741,'Shoe size conversion table'!$B$6:$D$22,2),VLOOKUP(H5741,'Shoe size conversion table'!$J$6:$L$22,2))</f>
        <v>39-40</v>
      </c>
      <c r="J5741" s="12" t="n">
        <f aca="false">IF(G5741="Male",VLOOKUP(H5741,'Shoe size conversion table'!$B$6:$D$22,3),VLOOKUP(H5741,'Shoe size conversion table'!$J$6:$L$22,3))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MONTH(C5741:C20708)</f>
        <v>8</v>
      </c>
      <c r="O5741" s="8" t="n">
        <f aca="false">K5741*(1-L5741)</f>
        <v>97.3</v>
      </c>
    </row>
    <row r="5742" customFormat="false" ht="11.4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IF(G5742="Male",VLOOKUP(H5742,'Shoe size conversion table'!$B$6:$D$22,2),VLOOKUP(H5742,'Shoe size conversion table'!$J$6:$L$22,2))</f>
        <v>36</v>
      </c>
      <c r="J5742" s="12" t="n">
        <f aca="false">IF(G5742="Male",VLOOKUP(H5742,'Shoe size conversion table'!$B$6:$D$22,3),VLOOKUP(H5742,'Shoe size conversion table'!$J$6:$L$22,3))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MONTH(C5742:C20709)</f>
        <v>8</v>
      </c>
      <c r="O5742" s="8" t="n">
        <f aca="false">K5742*(1-L5742)</f>
        <v>170.1</v>
      </c>
    </row>
    <row r="5743" customFormat="false" ht="11.4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IF(G5743="Male",VLOOKUP(H5743,'Shoe size conversion table'!$B$6:$D$22,2),VLOOKUP(H5743,'Shoe size conversion table'!$J$6:$L$22,2))</f>
        <v>38-39</v>
      </c>
      <c r="J5743" s="12" t="n">
        <f aca="false">IF(G5743="Male",VLOOKUP(H5743,'Shoe size conversion table'!$B$6:$D$22,3),VLOOKUP(H5743,'Shoe size conversion table'!$J$6:$L$22,3))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MONTH(C5743:C20710)</f>
        <v>8</v>
      </c>
      <c r="O5743" s="8" t="n">
        <f aca="false">K5743*(1-L5743)</f>
        <v>189</v>
      </c>
    </row>
    <row r="5744" customFormat="false" ht="11.4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IF(G5744="Male",VLOOKUP(H5744,'Shoe size conversion table'!$B$6:$D$22,2),VLOOKUP(H5744,'Shoe size conversion table'!$J$6:$L$22,2))</f>
        <v>47</v>
      </c>
      <c r="J5744" s="12" t="n">
        <f aca="false">IF(G5744="Male",VLOOKUP(H5744,'Shoe size conversion table'!$B$6:$D$22,3),VLOOKUP(H5744,'Shoe size conversion table'!$J$6:$L$22,3))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MONTH(C5744:C20711)</f>
        <v>8</v>
      </c>
      <c r="O5744" s="8" t="n">
        <f aca="false">K5744*(1-L5744)</f>
        <v>129</v>
      </c>
    </row>
    <row r="5745" customFormat="false" ht="11.4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IF(G5745="Male",VLOOKUP(H5745,'Shoe size conversion table'!$B$6:$D$22,2),VLOOKUP(H5745,'Shoe size conversion table'!$J$6:$L$22,2))</f>
        <v>42-43</v>
      </c>
      <c r="J5745" s="12" t="n">
        <f aca="false">IF(G5745="Male",VLOOKUP(H5745,'Shoe size conversion table'!$B$6:$D$22,3),VLOOKUP(H5745,'Shoe size conversion table'!$J$6:$L$22,3))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MONTH(C5745:C20712)</f>
        <v>8</v>
      </c>
      <c r="O5745" s="8" t="n">
        <f aca="false">K5745*(1-L5745)</f>
        <v>189</v>
      </c>
    </row>
    <row r="5746" customFormat="false" ht="11.4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IF(G5746="Male",VLOOKUP(H5746,'Shoe size conversion table'!$B$6:$D$22,2),VLOOKUP(H5746,'Shoe size conversion table'!$J$6:$L$22,2))</f>
        <v>39-40</v>
      </c>
      <c r="J5746" s="12" t="n">
        <f aca="false">IF(G5746="Male",VLOOKUP(H5746,'Shoe size conversion table'!$B$6:$D$22,3),VLOOKUP(H5746,'Shoe size conversion table'!$J$6:$L$22,3))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MONTH(C5746:C20713)</f>
        <v>8</v>
      </c>
      <c r="O5746" s="8" t="n">
        <f aca="false">K5746*(1-L5746)</f>
        <v>179</v>
      </c>
    </row>
    <row r="5747" customFormat="false" ht="11.4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IF(G5747="Male",VLOOKUP(H5747,'Shoe size conversion table'!$B$6:$D$22,2),VLOOKUP(H5747,'Shoe size conversion table'!$J$6:$L$22,2))</f>
        <v>38</v>
      </c>
      <c r="J5747" s="12" t="n">
        <f aca="false">IF(G5747="Male",VLOOKUP(H5747,'Shoe size conversion table'!$B$6:$D$22,3),VLOOKUP(H5747,'Shoe size conversion table'!$J$6:$L$22,3))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MONTH(C5747:C20714)</f>
        <v>8</v>
      </c>
      <c r="O5747" s="8" t="n">
        <f aca="false">K5747*(1-L5747)</f>
        <v>152.1</v>
      </c>
    </row>
    <row r="5748" customFormat="false" ht="11.4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IF(G5748="Male",VLOOKUP(H5748,'Shoe size conversion table'!$B$6:$D$22,2),VLOOKUP(H5748,'Shoe size conversion table'!$J$6:$L$22,2))</f>
        <v>42-43</v>
      </c>
      <c r="J5748" s="12" t="n">
        <f aca="false">IF(G5748="Male",VLOOKUP(H5748,'Shoe size conversion table'!$B$6:$D$22,3),VLOOKUP(H5748,'Shoe size conversion table'!$J$6:$L$22,3))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MONTH(C5748:C20715)</f>
        <v>8</v>
      </c>
      <c r="O5748" s="8" t="n">
        <f aca="false">K5748*(1-L5748)</f>
        <v>179.1</v>
      </c>
    </row>
    <row r="5749" customFormat="false" ht="11.4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IF(G5749="Male",VLOOKUP(H5749,'Shoe size conversion table'!$B$6:$D$22,2),VLOOKUP(H5749,'Shoe size conversion table'!$J$6:$L$22,2))</f>
        <v>42</v>
      </c>
      <c r="J5749" s="12" t="n">
        <f aca="false">IF(G5749="Male",VLOOKUP(H5749,'Shoe size conversion table'!$B$6:$D$22,3),VLOOKUP(H5749,'Shoe size conversion table'!$J$6:$L$22,3))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MONTH(C5749:C20716)</f>
        <v>8</v>
      </c>
      <c r="O5749" s="8" t="n">
        <f aca="false">K5749*(1-L5749)</f>
        <v>119.2</v>
      </c>
    </row>
    <row r="5750" customFormat="false" ht="11.4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IF(G5750="Male",VLOOKUP(H5750,'Shoe size conversion table'!$B$6:$D$22,2),VLOOKUP(H5750,'Shoe size conversion table'!$J$6:$L$22,2))</f>
        <v>41-42</v>
      </c>
      <c r="J5750" s="12" t="n">
        <f aca="false">IF(G5750="Male",VLOOKUP(H5750,'Shoe size conversion table'!$B$6:$D$22,3),VLOOKUP(H5750,'Shoe size conversion table'!$J$6:$L$22,3))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MONTH(C5750:C20717)</f>
        <v>8</v>
      </c>
      <c r="O5750" s="8" t="n">
        <f aca="false">K5750*(1-L5750)</f>
        <v>189</v>
      </c>
    </row>
    <row r="5751" customFormat="false" ht="11.4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IF(G5751="Male",VLOOKUP(H5751,'Shoe size conversion table'!$B$6:$D$22,2),VLOOKUP(H5751,'Shoe size conversion table'!$J$6:$L$22,2))</f>
        <v>37-38</v>
      </c>
      <c r="J5751" s="12" t="n">
        <f aca="false">IF(G5751="Male",VLOOKUP(H5751,'Shoe size conversion table'!$B$6:$D$22,3),VLOOKUP(H5751,'Shoe size conversion table'!$J$6:$L$22,3))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MONTH(C5751:C20718)</f>
        <v>8</v>
      </c>
      <c r="O5751" s="8" t="n">
        <f aca="false">K5751*(1-L5751)</f>
        <v>199</v>
      </c>
    </row>
    <row r="5752" customFormat="false" ht="11.4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IF(G5752="Male",VLOOKUP(H5752,'Shoe size conversion table'!$B$6:$D$22,2),VLOOKUP(H5752,'Shoe size conversion table'!$J$6:$L$22,2))</f>
        <v>43-44</v>
      </c>
      <c r="J5752" s="12" t="n">
        <f aca="false">IF(G5752="Male",VLOOKUP(H5752,'Shoe size conversion table'!$B$6:$D$22,3),VLOOKUP(H5752,'Shoe size conversion table'!$J$6:$L$22,3))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MONTH(C5752:C20719)</f>
        <v>8</v>
      </c>
      <c r="O5752" s="8" t="n">
        <f aca="false">K5752*(1-L5752)</f>
        <v>118.3</v>
      </c>
    </row>
    <row r="5753" customFormat="false" ht="11.4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IF(G5753="Male",VLOOKUP(H5753,'Shoe size conversion table'!$B$6:$D$22,2),VLOOKUP(H5753,'Shoe size conversion table'!$J$6:$L$22,2))</f>
        <v>39-40</v>
      </c>
      <c r="J5753" s="12" t="n">
        <f aca="false">IF(G5753="Male",VLOOKUP(H5753,'Shoe size conversion table'!$B$6:$D$22,3),VLOOKUP(H5753,'Shoe size conversion table'!$J$6:$L$22,3))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MONTH(C5753:C20720)</f>
        <v>8</v>
      </c>
      <c r="O5753" s="8" t="n">
        <f aca="false">K5753*(1-L5753)</f>
        <v>170.1</v>
      </c>
    </row>
    <row r="5754" customFormat="false" ht="11.4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IF(G5754="Male",VLOOKUP(H5754,'Shoe size conversion table'!$B$6:$D$22,2),VLOOKUP(H5754,'Shoe size conversion table'!$J$6:$L$22,2))</f>
        <v>42-43</v>
      </c>
      <c r="J5754" s="12" t="n">
        <f aca="false">IF(G5754="Male",VLOOKUP(H5754,'Shoe size conversion table'!$B$6:$D$22,3),VLOOKUP(H5754,'Shoe size conversion table'!$J$6:$L$22,3))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MONTH(C5754:C20721)</f>
        <v>8</v>
      </c>
      <c r="O5754" s="8" t="n">
        <f aca="false">K5754*(1-L5754)</f>
        <v>64.5</v>
      </c>
    </row>
    <row r="5755" customFormat="false" ht="11.4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IF(G5755="Male",VLOOKUP(H5755,'Shoe size conversion table'!$B$6:$D$22,2),VLOOKUP(H5755,'Shoe size conversion table'!$J$6:$L$22,2))</f>
        <v>43</v>
      </c>
      <c r="J5755" s="12" t="n">
        <f aca="false">IF(G5755="Male",VLOOKUP(H5755,'Shoe size conversion table'!$B$6:$D$22,3),VLOOKUP(H5755,'Shoe size conversion table'!$J$6:$L$22,3))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MONTH(C5755:C20722)</f>
        <v>8</v>
      </c>
      <c r="O5755" s="8" t="n">
        <f aca="false">K5755*(1-L5755)</f>
        <v>169</v>
      </c>
    </row>
    <row r="5756" customFormat="false" ht="11.4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IF(G5756="Male",VLOOKUP(H5756,'Shoe size conversion table'!$B$6:$D$22,2),VLOOKUP(H5756,'Shoe size conversion table'!$J$6:$L$22,2))</f>
        <v>39</v>
      </c>
      <c r="J5756" s="12" t="n">
        <f aca="false">IF(G5756="Male",VLOOKUP(H5756,'Shoe size conversion table'!$B$6:$D$22,3),VLOOKUP(H5756,'Shoe size conversion table'!$J$6:$L$22,3))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MONTH(C5756:C20723)</f>
        <v>8</v>
      </c>
      <c r="O5756" s="8" t="n">
        <f aca="false">K5756*(1-L5756)</f>
        <v>189</v>
      </c>
    </row>
    <row r="5757" customFormat="false" ht="11.4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IF(G5757="Male",VLOOKUP(H5757,'Shoe size conversion table'!$B$6:$D$22,2),VLOOKUP(H5757,'Shoe size conversion table'!$J$6:$L$22,2))</f>
        <v>38-39</v>
      </c>
      <c r="J5757" s="12" t="n">
        <f aca="false">IF(G5757="Male",VLOOKUP(H5757,'Shoe size conversion table'!$B$6:$D$22,3),VLOOKUP(H5757,'Shoe size conversion table'!$J$6:$L$22,3))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MONTH(C5757:C20724)</f>
        <v>8</v>
      </c>
      <c r="O5757" s="8" t="n">
        <f aca="false">K5757*(1-L5757)</f>
        <v>199</v>
      </c>
    </row>
    <row r="5758" customFormat="false" ht="11.4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IF(G5758="Male",VLOOKUP(H5758,'Shoe size conversion table'!$B$6:$D$22,2),VLOOKUP(H5758,'Shoe size conversion table'!$J$6:$L$22,2))</f>
        <v>41-42</v>
      </c>
      <c r="J5758" s="12" t="n">
        <f aca="false">IF(G5758="Male",VLOOKUP(H5758,'Shoe size conversion table'!$B$6:$D$22,3),VLOOKUP(H5758,'Shoe size conversion table'!$J$6:$L$22,3))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MONTH(C5758:C20725)</f>
        <v>8</v>
      </c>
      <c r="O5758" s="8" t="n">
        <f aca="false">K5758*(1-L5758)</f>
        <v>179</v>
      </c>
    </row>
    <row r="5759" customFormat="false" ht="11.4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IF(G5759="Male",VLOOKUP(H5759,'Shoe size conversion table'!$B$6:$D$22,2),VLOOKUP(H5759,'Shoe size conversion table'!$J$6:$L$22,2))</f>
        <v>42</v>
      </c>
      <c r="J5759" s="12" t="n">
        <f aca="false">IF(G5759="Male",VLOOKUP(H5759,'Shoe size conversion table'!$B$6:$D$22,3),VLOOKUP(H5759,'Shoe size conversion table'!$J$6:$L$22,3))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MONTH(C5759:C20726)</f>
        <v>8</v>
      </c>
      <c r="O5759" s="8" t="n">
        <f aca="false">K5759*(1-L5759)</f>
        <v>189</v>
      </c>
    </row>
    <row r="5760" customFormat="false" ht="11.4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IF(G5760="Male",VLOOKUP(H5760,'Shoe size conversion table'!$B$6:$D$22,2),VLOOKUP(H5760,'Shoe size conversion table'!$J$6:$L$22,2))</f>
        <v>43-44</v>
      </c>
      <c r="J5760" s="12" t="n">
        <f aca="false">IF(G5760="Male",VLOOKUP(H5760,'Shoe size conversion table'!$B$6:$D$22,3),VLOOKUP(H5760,'Shoe size conversion table'!$J$6:$L$22,3))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MONTH(C5760:C20727)</f>
        <v>8</v>
      </c>
      <c r="O5760" s="8" t="n">
        <f aca="false">K5760*(1-L5760)</f>
        <v>129</v>
      </c>
    </row>
    <row r="5761" customFormat="false" ht="11.4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IF(G5761="Male",VLOOKUP(H5761,'Shoe size conversion table'!$B$6:$D$22,2),VLOOKUP(H5761,'Shoe size conversion table'!$J$6:$L$22,2))</f>
        <v>45</v>
      </c>
      <c r="J5761" s="12" t="n">
        <f aca="false">IF(G5761="Male",VLOOKUP(H5761,'Shoe size conversion table'!$B$6:$D$22,3),VLOOKUP(H5761,'Shoe size conversion table'!$J$6:$L$22,3))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MONTH(C5761:C20728)</f>
        <v>8</v>
      </c>
      <c r="O5761" s="8" t="n">
        <f aca="false">K5761*(1-L5761)</f>
        <v>159</v>
      </c>
    </row>
    <row r="5762" customFormat="false" ht="11.4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IF(G5762="Male",VLOOKUP(H5762,'Shoe size conversion table'!$B$6:$D$22,2),VLOOKUP(H5762,'Shoe size conversion table'!$J$6:$L$22,2))</f>
        <v>42-43</v>
      </c>
      <c r="J5762" s="12" t="n">
        <f aca="false">IF(G5762="Male",VLOOKUP(H5762,'Shoe size conversion table'!$B$6:$D$22,3),VLOOKUP(H5762,'Shoe size conversion table'!$J$6:$L$22,3))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MONTH(C5762:C20729)</f>
        <v>8</v>
      </c>
      <c r="O5762" s="8" t="n">
        <f aca="false">K5762*(1-L5762)</f>
        <v>169</v>
      </c>
    </row>
    <row r="5763" customFormat="false" ht="11.4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IF(G5763="Male",VLOOKUP(H5763,'Shoe size conversion table'!$B$6:$D$22,2),VLOOKUP(H5763,'Shoe size conversion table'!$J$6:$L$22,2))</f>
        <v>43-44</v>
      </c>
      <c r="J5763" s="12" t="n">
        <f aca="false">IF(G5763="Male",VLOOKUP(H5763,'Shoe size conversion table'!$B$6:$D$22,3),VLOOKUP(H5763,'Shoe size conversion table'!$J$6:$L$22,3))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MONTH(C5763:C20730)</f>
        <v>8</v>
      </c>
      <c r="O5763" s="8" t="n">
        <f aca="false">K5763*(1-L5763)</f>
        <v>169</v>
      </c>
    </row>
    <row r="5764" customFormat="false" ht="11.4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IF(G5764="Male",VLOOKUP(H5764,'Shoe size conversion table'!$B$6:$D$22,2),VLOOKUP(H5764,'Shoe size conversion table'!$J$6:$L$22,2))</f>
        <v>42-43</v>
      </c>
      <c r="J5764" s="12" t="n">
        <f aca="false">IF(G5764="Male",VLOOKUP(H5764,'Shoe size conversion table'!$B$6:$D$22,3),VLOOKUP(H5764,'Shoe size conversion table'!$J$6:$L$22,3))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MONTH(C5764:C20731)</f>
        <v>8</v>
      </c>
      <c r="O5764" s="8" t="n">
        <f aca="false">K5764*(1-L5764)</f>
        <v>179</v>
      </c>
    </row>
    <row r="5765" customFormat="false" ht="11.4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IF(G5765="Male",VLOOKUP(H5765,'Shoe size conversion table'!$B$6:$D$22,2),VLOOKUP(H5765,'Shoe size conversion table'!$J$6:$L$22,2))</f>
        <v>42-43</v>
      </c>
      <c r="J5765" s="12" t="n">
        <f aca="false">IF(G5765="Male",VLOOKUP(H5765,'Shoe size conversion table'!$B$6:$D$22,3),VLOOKUP(H5765,'Shoe size conversion table'!$J$6:$L$22,3))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MONTH(C5765:C20732)</f>
        <v>8</v>
      </c>
      <c r="O5765" s="8" t="n">
        <f aca="false">K5765*(1-L5765)</f>
        <v>169</v>
      </c>
    </row>
    <row r="5766" customFormat="false" ht="11.4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IF(G5766="Male",VLOOKUP(H5766,'Shoe size conversion table'!$B$6:$D$22,2),VLOOKUP(H5766,'Shoe size conversion table'!$J$6:$L$22,2))</f>
        <v>39-40</v>
      </c>
      <c r="J5766" s="12" t="n">
        <f aca="false">IF(G5766="Male",VLOOKUP(H5766,'Shoe size conversion table'!$B$6:$D$22,3),VLOOKUP(H5766,'Shoe size conversion table'!$J$6:$L$22,3))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MONTH(C5766:C20733)</f>
        <v>8</v>
      </c>
      <c r="O5766" s="8" t="n">
        <f aca="false">K5766*(1-L5766)</f>
        <v>139</v>
      </c>
    </row>
    <row r="5767" customFormat="false" ht="11.4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IF(G5767="Male",VLOOKUP(H5767,'Shoe size conversion table'!$B$6:$D$22,2),VLOOKUP(H5767,'Shoe size conversion table'!$J$6:$L$22,2))</f>
        <v>38</v>
      </c>
      <c r="J5767" s="12" t="n">
        <f aca="false">IF(G5767="Male",VLOOKUP(H5767,'Shoe size conversion table'!$B$6:$D$22,3),VLOOKUP(H5767,'Shoe size conversion table'!$J$6:$L$22,3))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MONTH(C5767:C20734)</f>
        <v>8</v>
      </c>
      <c r="O5767" s="8" t="n">
        <f aca="false">K5767*(1-L5767)</f>
        <v>149</v>
      </c>
    </row>
    <row r="5768" customFormat="false" ht="11.4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IF(G5768="Male",VLOOKUP(H5768,'Shoe size conversion table'!$B$6:$D$22,2),VLOOKUP(H5768,'Shoe size conversion table'!$J$6:$L$22,2))</f>
        <v>42</v>
      </c>
      <c r="J5768" s="12" t="n">
        <f aca="false">IF(G5768="Male",VLOOKUP(H5768,'Shoe size conversion table'!$B$6:$D$22,3),VLOOKUP(H5768,'Shoe size conversion table'!$J$6:$L$22,3))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MONTH(C5768:C20735)</f>
        <v>8</v>
      </c>
      <c r="O5768" s="8" t="n">
        <f aca="false">K5768*(1-L5768)</f>
        <v>149</v>
      </c>
    </row>
    <row r="5769" customFormat="false" ht="11.4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IF(G5769="Male",VLOOKUP(H5769,'Shoe size conversion table'!$B$6:$D$22,2),VLOOKUP(H5769,'Shoe size conversion table'!$J$6:$L$22,2))</f>
        <v>43</v>
      </c>
      <c r="J5769" s="12" t="n">
        <f aca="false">IF(G5769="Male",VLOOKUP(H5769,'Shoe size conversion table'!$B$6:$D$22,3),VLOOKUP(H5769,'Shoe size conversion table'!$J$6:$L$22,3))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MONTH(C5769:C20736)</f>
        <v>8</v>
      </c>
      <c r="O5769" s="8" t="n">
        <f aca="false">K5769*(1-L5769)</f>
        <v>104.3</v>
      </c>
    </row>
    <row r="5770" customFormat="false" ht="11.4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IF(G5770="Male",VLOOKUP(H5770,'Shoe size conversion table'!$B$6:$D$22,2),VLOOKUP(H5770,'Shoe size conversion table'!$J$6:$L$22,2))</f>
        <v>41</v>
      </c>
      <c r="J5770" s="12" t="n">
        <f aca="false">IF(G5770="Male",VLOOKUP(H5770,'Shoe size conversion table'!$B$6:$D$22,3),VLOOKUP(H5770,'Shoe size conversion table'!$J$6:$L$22,3))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MONTH(C5770:C20737)</f>
        <v>8</v>
      </c>
      <c r="O5770" s="8" t="n">
        <f aca="false">K5770*(1-L5770)</f>
        <v>189</v>
      </c>
    </row>
    <row r="5771" customFormat="false" ht="11.4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IF(G5771="Male",VLOOKUP(H5771,'Shoe size conversion table'!$B$6:$D$22,2),VLOOKUP(H5771,'Shoe size conversion table'!$J$6:$L$22,2))</f>
        <v>43</v>
      </c>
      <c r="J5771" s="12" t="n">
        <f aca="false">IF(G5771="Male",VLOOKUP(H5771,'Shoe size conversion table'!$B$6:$D$22,3),VLOOKUP(H5771,'Shoe size conversion table'!$J$6:$L$22,3))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MONTH(C5771:C20738)</f>
        <v>8</v>
      </c>
      <c r="O5771" s="8" t="n">
        <f aca="false">K5771*(1-L5771)</f>
        <v>135.2</v>
      </c>
    </row>
    <row r="5772" customFormat="false" ht="11.4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IF(G5772="Male",VLOOKUP(H5772,'Shoe size conversion table'!$B$6:$D$22,2),VLOOKUP(H5772,'Shoe size conversion table'!$J$6:$L$22,2))</f>
        <v>42</v>
      </c>
      <c r="J5772" s="12" t="n">
        <f aca="false">IF(G5772="Male",VLOOKUP(H5772,'Shoe size conversion table'!$B$6:$D$22,3),VLOOKUP(H5772,'Shoe size conversion table'!$J$6:$L$22,3))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MONTH(C5772:C20739)</f>
        <v>8</v>
      </c>
      <c r="O5772" s="8" t="n">
        <f aca="false">K5772*(1-L5772)</f>
        <v>139</v>
      </c>
    </row>
    <row r="5773" customFormat="false" ht="11.4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IF(G5773="Male",VLOOKUP(H5773,'Shoe size conversion table'!$B$6:$D$22,2),VLOOKUP(H5773,'Shoe size conversion table'!$J$6:$L$22,2))</f>
        <v>38</v>
      </c>
      <c r="J5773" s="12" t="n">
        <f aca="false">IF(G5773="Male",VLOOKUP(H5773,'Shoe size conversion table'!$B$6:$D$22,3),VLOOKUP(H5773,'Shoe size conversion table'!$J$6:$L$22,3))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MONTH(C5773:C20740)</f>
        <v>8</v>
      </c>
      <c r="O5773" s="8" t="n">
        <f aca="false">K5773*(1-L5773)</f>
        <v>89.5</v>
      </c>
    </row>
    <row r="5774" customFormat="false" ht="11.4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IF(G5774="Male",VLOOKUP(H5774,'Shoe size conversion table'!$B$6:$D$22,2),VLOOKUP(H5774,'Shoe size conversion table'!$J$6:$L$22,2))</f>
        <v>43</v>
      </c>
      <c r="J5774" s="12" t="n">
        <f aca="false">IF(G5774="Male",VLOOKUP(H5774,'Shoe size conversion table'!$B$6:$D$22,3),VLOOKUP(H5774,'Shoe size conversion table'!$J$6:$L$22,3))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MONTH(C5774:C20741)</f>
        <v>8</v>
      </c>
      <c r="O5774" s="8" t="n">
        <f aca="false">K5774*(1-L5774)</f>
        <v>139</v>
      </c>
    </row>
    <row r="5775" customFormat="false" ht="11.4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IF(G5775="Male",VLOOKUP(H5775,'Shoe size conversion table'!$B$6:$D$22,2),VLOOKUP(H5775,'Shoe size conversion table'!$J$6:$L$22,2))</f>
        <v>37</v>
      </c>
      <c r="J5775" s="12" t="n">
        <f aca="false">IF(G5775="Male",VLOOKUP(H5775,'Shoe size conversion table'!$B$6:$D$22,3),VLOOKUP(H5775,'Shoe size conversion table'!$J$6:$L$22,3))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MONTH(C5775:C20742)</f>
        <v>8</v>
      </c>
      <c r="O5775" s="8" t="n">
        <f aca="false">K5775*(1-L5775)</f>
        <v>84.5</v>
      </c>
    </row>
    <row r="5776" customFormat="false" ht="11.4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IF(G5776="Male",VLOOKUP(H5776,'Shoe size conversion table'!$B$6:$D$22,2),VLOOKUP(H5776,'Shoe size conversion table'!$J$6:$L$22,2))</f>
        <v>38</v>
      </c>
      <c r="J5776" s="12" t="n">
        <f aca="false">IF(G5776="Male",VLOOKUP(H5776,'Shoe size conversion table'!$B$6:$D$22,3),VLOOKUP(H5776,'Shoe size conversion table'!$J$6:$L$22,3))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MONTH(C5776:C20743)</f>
        <v>8</v>
      </c>
      <c r="O5776" s="8" t="n">
        <f aca="false">K5776*(1-L5776)</f>
        <v>129</v>
      </c>
    </row>
    <row r="5777" customFormat="false" ht="11.4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IF(G5777="Male",VLOOKUP(H5777,'Shoe size conversion table'!$B$6:$D$22,2),VLOOKUP(H5777,'Shoe size conversion table'!$J$6:$L$22,2))</f>
        <v>42</v>
      </c>
      <c r="J5777" s="12" t="n">
        <f aca="false">IF(G5777="Male",VLOOKUP(H5777,'Shoe size conversion table'!$B$6:$D$22,3),VLOOKUP(H5777,'Shoe size conversion table'!$J$6:$L$22,3))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MONTH(C5777:C20744)</f>
        <v>8</v>
      </c>
      <c r="O5777" s="8" t="n">
        <f aca="false">K5777*(1-L5777)</f>
        <v>127.2</v>
      </c>
    </row>
    <row r="5778" customFormat="false" ht="11.4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IF(G5778="Male",VLOOKUP(H5778,'Shoe size conversion table'!$B$6:$D$22,2),VLOOKUP(H5778,'Shoe size conversion table'!$J$6:$L$22,2))</f>
        <v>42-43</v>
      </c>
      <c r="J5778" s="12" t="n">
        <f aca="false">IF(G5778="Male",VLOOKUP(H5778,'Shoe size conversion table'!$B$6:$D$22,3),VLOOKUP(H5778,'Shoe size conversion table'!$J$6:$L$22,3))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MONTH(C5778:C20745)</f>
        <v>8</v>
      </c>
      <c r="O5778" s="8" t="n">
        <f aca="false">K5778*(1-L5778)</f>
        <v>159.2</v>
      </c>
    </row>
    <row r="5779" customFormat="false" ht="11.4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IF(G5779="Male",VLOOKUP(H5779,'Shoe size conversion table'!$B$6:$D$22,2),VLOOKUP(H5779,'Shoe size conversion table'!$J$6:$L$22,2))</f>
        <v>38-39</v>
      </c>
      <c r="J5779" s="12" t="n">
        <f aca="false">IF(G5779="Male",VLOOKUP(H5779,'Shoe size conversion table'!$B$6:$D$22,3),VLOOKUP(H5779,'Shoe size conversion table'!$J$6:$L$22,3))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MONTH(C5779:C20746)</f>
        <v>8</v>
      </c>
      <c r="O5779" s="8" t="n">
        <f aca="false">K5779*(1-L5779)</f>
        <v>116.1</v>
      </c>
    </row>
    <row r="5780" customFormat="false" ht="11.4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IF(G5780="Male",VLOOKUP(H5780,'Shoe size conversion table'!$B$6:$D$22,2),VLOOKUP(H5780,'Shoe size conversion table'!$J$6:$L$22,2))</f>
        <v>41-42</v>
      </c>
      <c r="J5780" s="12" t="n">
        <f aca="false">IF(G5780="Male",VLOOKUP(H5780,'Shoe size conversion table'!$B$6:$D$22,3),VLOOKUP(H5780,'Shoe size conversion table'!$J$6:$L$22,3))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MONTH(C5780:C20747)</f>
        <v>8</v>
      </c>
      <c r="O5780" s="8" t="n">
        <f aca="false">K5780*(1-L5780)</f>
        <v>159</v>
      </c>
    </row>
    <row r="5781" customFormat="false" ht="11.4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IF(G5781="Male",VLOOKUP(H5781,'Shoe size conversion table'!$B$6:$D$22,2),VLOOKUP(H5781,'Shoe size conversion table'!$J$6:$L$22,2))</f>
        <v>37-38</v>
      </c>
      <c r="J5781" s="12" t="n">
        <f aca="false">IF(G5781="Male",VLOOKUP(H5781,'Shoe size conversion table'!$B$6:$D$22,3),VLOOKUP(H5781,'Shoe size conversion table'!$J$6:$L$22,3))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MONTH(C5781:C20748)</f>
        <v>9</v>
      </c>
      <c r="O5781" s="8" t="n">
        <f aca="false">K5781*(1-L5781)</f>
        <v>199</v>
      </c>
    </row>
    <row r="5782" customFormat="false" ht="11.4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IF(G5782="Male",VLOOKUP(H5782,'Shoe size conversion table'!$B$6:$D$22,2),VLOOKUP(H5782,'Shoe size conversion table'!$J$6:$L$22,2))</f>
        <v>37</v>
      </c>
      <c r="J5782" s="12" t="n">
        <f aca="false">IF(G5782="Male",VLOOKUP(H5782,'Shoe size conversion table'!$B$6:$D$22,3),VLOOKUP(H5782,'Shoe size conversion table'!$J$6:$L$22,3))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MONTH(C5782:C20749)</f>
        <v>9</v>
      </c>
      <c r="O5782" s="8" t="n">
        <f aca="false">K5782*(1-L5782)</f>
        <v>111.3</v>
      </c>
    </row>
    <row r="5783" customFormat="false" ht="11.4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IF(G5783="Male",VLOOKUP(H5783,'Shoe size conversion table'!$B$6:$D$22,2),VLOOKUP(H5783,'Shoe size conversion table'!$J$6:$L$22,2))</f>
        <v>37-38</v>
      </c>
      <c r="J5783" s="12" t="n">
        <f aca="false">IF(G5783="Male",VLOOKUP(H5783,'Shoe size conversion table'!$B$6:$D$22,3),VLOOKUP(H5783,'Shoe size conversion table'!$J$6:$L$22,3))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MONTH(C5783:C20750)</f>
        <v>9</v>
      </c>
      <c r="O5783" s="8" t="n">
        <f aca="false">K5783*(1-L5783)</f>
        <v>170.1</v>
      </c>
    </row>
    <row r="5784" customFormat="false" ht="11.4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IF(G5784="Male",VLOOKUP(H5784,'Shoe size conversion table'!$B$6:$D$22,2),VLOOKUP(H5784,'Shoe size conversion table'!$J$6:$L$22,2))</f>
        <v>41</v>
      </c>
      <c r="J5784" s="12" t="n">
        <f aca="false">IF(G5784="Male",VLOOKUP(H5784,'Shoe size conversion table'!$B$6:$D$22,3),VLOOKUP(H5784,'Shoe size conversion table'!$J$6:$L$22,3))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MONTH(C5784:C20751)</f>
        <v>9</v>
      </c>
      <c r="O5784" s="8" t="n">
        <f aca="false">K5784*(1-L5784)</f>
        <v>179</v>
      </c>
    </row>
    <row r="5785" customFormat="false" ht="11.4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IF(G5785="Male",VLOOKUP(H5785,'Shoe size conversion table'!$B$6:$D$22,2),VLOOKUP(H5785,'Shoe size conversion table'!$J$6:$L$22,2))</f>
        <v>41</v>
      </c>
      <c r="J5785" s="12" t="n">
        <f aca="false">IF(G5785="Male",VLOOKUP(H5785,'Shoe size conversion table'!$B$6:$D$22,3),VLOOKUP(H5785,'Shoe size conversion table'!$J$6:$L$22,3))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MONTH(C5785:C20752)</f>
        <v>9</v>
      </c>
      <c r="O5785" s="8" t="n">
        <f aca="false">K5785*(1-L5785)</f>
        <v>139</v>
      </c>
    </row>
    <row r="5786" customFormat="false" ht="11.4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IF(G5786="Male",VLOOKUP(H5786,'Shoe size conversion table'!$B$6:$D$22,2),VLOOKUP(H5786,'Shoe size conversion table'!$J$6:$L$22,2))</f>
        <v>42</v>
      </c>
      <c r="J5786" s="12" t="n">
        <f aca="false">IF(G5786="Male",VLOOKUP(H5786,'Shoe size conversion table'!$B$6:$D$22,3),VLOOKUP(H5786,'Shoe size conversion table'!$J$6:$L$22,3))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MONTH(C5786:C20753)</f>
        <v>9</v>
      </c>
      <c r="O5786" s="8" t="n">
        <f aca="false">K5786*(1-L5786)</f>
        <v>139</v>
      </c>
    </row>
    <row r="5787" customFormat="false" ht="11.4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IF(G5787="Male",VLOOKUP(H5787,'Shoe size conversion table'!$B$6:$D$22,2),VLOOKUP(H5787,'Shoe size conversion table'!$J$6:$L$22,2))</f>
        <v>44-45</v>
      </c>
      <c r="J5787" s="12" t="n">
        <f aca="false">IF(G5787="Male",VLOOKUP(H5787,'Shoe size conversion table'!$B$6:$D$22,3),VLOOKUP(H5787,'Shoe size conversion table'!$J$6:$L$22,3))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MONTH(C5787:C20754)</f>
        <v>9</v>
      </c>
      <c r="O5787" s="8" t="n">
        <f aca="false">K5787*(1-L5787)</f>
        <v>169</v>
      </c>
    </row>
    <row r="5788" customFormat="false" ht="11.4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IF(G5788="Male",VLOOKUP(H5788,'Shoe size conversion table'!$B$6:$D$22,2),VLOOKUP(H5788,'Shoe size conversion table'!$J$6:$L$22,2))</f>
        <v>42-43</v>
      </c>
      <c r="J5788" s="12" t="n">
        <f aca="false">IF(G5788="Male",VLOOKUP(H5788,'Shoe size conversion table'!$B$6:$D$22,3),VLOOKUP(H5788,'Shoe size conversion table'!$J$6:$L$22,3))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MONTH(C5788:C20755)</f>
        <v>9</v>
      </c>
      <c r="O5788" s="8" t="n">
        <f aca="false">K5788*(1-L5788)</f>
        <v>169</v>
      </c>
    </row>
    <row r="5789" customFormat="false" ht="11.4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IF(G5789="Male",VLOOKUP(H5789,'Shoe size conversion table'!$B$6:$D$22,2),VLOOKUP(H5789,'Shoe size conversion table'!$J$6:$L$22,2))</f>
        <v>42-43</v>
      </c>
      <c r="J5789" s="12" t="n">
        <f aca="false">IF(G5789="Male",VLOOKUP(H5789,'Shoe size conversion table'!$B$6:$D$22,3),VLOOKUP(H5789,'Shoe size conversion table'!$J$6:$L$22,3))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MONTH(C5789:C20756)</f>
        <v>9</v>
      </c>
      <c r="O5789" s="8" t="n">
        <f aca="false">K5789*(1-L5789)</f>
        <v>179</v>
      </c>
    </row>
    <row r="5790" customFormat="false" ht="11.4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IF(G5790="Male",VLOOKUP(H5790,'Shoe size conversion table'!$B$6:$D$22,2),VLOOKUP(H5790,'Shoe size conversion table'!$J$6:$L$22,2))</f>
        <v>42-43</v>
      </c>
      <c r="J5790" s="12" t="n">
        <f aca="false">IF(G5790="Male",VLOOKUP(H5790,'Shoe size conversion table'!$B$6:$D$22,3),VLOOKUP(H5790,'Shoe size conversion table'!$J$6:$L$22,3))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MONTH(C5790:C20757)</f>
        <v>9</v>
      </c>
      <c r="O5790" s="8" t="n">
        <f aca="false">K5790*(1-L5790)</f>
        <v>159.2</v>
      </c>
    </row>
    <row r="5791" customFormat="false" ht="11.4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IF(G5791="Male",VLOOKUP(H5791,'Shoe size conversion table'!$B$6:$D$22,2),VLOOKUP(H5791,'Shoe size conversion table'!$J$6:$L$22,2))</f>
        <v>42</v>
      </c>
      <c r="J5791" s="12" t="n">
        <f aca="false">IF(G5791="Male",VLOOKUP(H5791,'Shoe size conversion table'!$B$6:$D$22,3),VLOOKUP(H5791,'Shoe size conversion table'!$J$6:$L$22,3))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MONTH(C5791:C20758)</f>
        <v>9</v>
      </c>
      <c r="O5791" s="8" t="n">
        <f aca="false">K5791*(1-L5791)</f>
        <v>69.5</v>
      </c>
    </row>
    <row r="5792" customFormat="false" ht="11.4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IF(G5792="Male",VLOOKUP(H5792,'Shoe size conversion table'!$B$6:$D$22,2),VLOOKUP(H5792,'Shoe size conversion table'!$J$6:$L$22,2))</f>
        <v>38-39</v>
      </c>
      <c r="J5792" s="12" t="n">
        <f aca="false">IF(G5792="Male",VLOOKUP(H5792,'Shoe size conversion table'!$B$6:$D$22,3),VLOOKUP(H5792,'Shoe size conversion table'!$J$6:$L$22,3))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MONTH(C5792:C20759)</f>
        <v>9</v>
      </c>
      <c r="O5792" s="8" t="n">
        <f aca="false">K5792*(1-L5792)</f>
        <v>139</v>
      </c>
    </row>
    <row r="5793" customFormat="false" ht="11.4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IF(G5793="Male",VLOOKUP(H5793,'Shoe size conversion table'!$B$6:$D$22,2),VLOOKUP(H5793,'Shoe size conversion table'!$J$6:$L$22,2))</f>
        <v>38</v>
      </c>
      <c r="J5793" s="12" t="n">
        <f aca="false">IF(G5793="Male",VLOOKUP(H5793,'Shoe size conversion table'!$B$6:$D$22,3),VLOOKUP(H5793,'Shoe size conversion table'!$J$6:$L$22,3))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MONTH(C5793:C20760)</f>
        <v>9</v>
      </c>
      <c r="O5793" s="8" t="n">
        <f aca="false">K5793*(1-L5793)</f>
        <v>89.5</v>
      </c>
    </row>
    <row r="5794" customFormat="false" ht="11.4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IF(G5794="Male",VLOOKUP(H5794,'Shoe size conversion table'!$B$6:$D$22,2),VLOOKUP(H5794,'Shoe size conversion table'!$J$6:$L$22,2))</f>
        <v>38-39</v>
      </c>
      <c r="J5794" s="12" t="n">
        <f aca="false">IF(G5794="Male",VLOOKUP(H5794,'Shoe size conversion table'!$B$6:$D$22,3),VLOOKUP(H5794,'Shoe size conversion table'!$J$6:$L$22,3))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MONTH(C5794:C20761)</f>
        <v>9</v>
      </c>
      <c r="O5794" s="8" t="n">
        <f aca="false">K5794*(1-L5794)</f>
        <v>199</v>
      </c>
    </row>
    <row r="5795" customFormat="false" ht="11.4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IF(G5795="Male",VLOOKUP(H5795,'Shoe size conversion table'!$B$6:$D$22,2),VLOOKUP(H5795,'Shoe size conversion table'!$J$6:$L$22,2))</f>
        <v>43</v>
      </c>
      <c r="J5795" s="12" t="n">
        <f aca="false">IF(G5795="Male",VLOOKUP(H5795,'Shoe size conversion table'!$B$6:$D$22,3),VLOOKUP(H5795,'Shoe size conversion table'!$J$6:$L$22,3))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MONTH(C5795:C20762)</f>
        <v>9</v>
      </c>
      <c r="O5795" s="8" t="n">
        <f aca="false">K5795*(1-L5795)</f>
        <v>125.1</v>
      </c>
    </row>
    <row r="5796" customFormat="false" ht="11.4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IF(G5796="Male",VLOOKUP(H5796,'Shoe size conversion table'!$B$6:$D$22,2),VLOOKUP(H5796,'Shoe size conversion table'!$J$6:$L$22,2))</f>
        <v>43</v>
      </c>
      <c r="J5796" s="12" t="n">
        <f aca="false">IF(G5796="Male",VLOOKUP(H5796,'Shoe size conversion table'!$B$6:$D$22,3),VLOOKUP(H5796,'Shoe size conversion table'!$J$6:$L$22,3))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MONTH(C5796:C20763)</f>
        <v>9</v>
      </c>
      <c r="O5796" s="8" t="n">
        <f aca="false">K5796*(1-L5796)</f>
        <v>69.5</v>
      </c>
    </row>
    <row r="5797" customFormat="false" ht="11.4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IF(G5797="Male",VLOOKUP(H5797,'Shoe size conversion table'!$B$6:$D$22,2),VLOOKUP(H5797,'Shoe size conversion table'!$J$6:$L$22,2))</f>
        <v>38</v>
      </c>
      <c r="J5797" s="12" t="n">
        <f aca="false">IF(G5797="Male",VLOOKUP(H5797,'Shoe size conversion table'!$B$6:$D$22,3),VLOOKUP(H5797,'Shoe size conversion table'!$J$6:$L$22,3))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MONTH(C5797:C20764)</f>
        <v>9</v>
      </c>
      <c r="O5797" s="8" t="n">
        <f aca="false">K5797*(1-L5797)</f>
        <v>189</v>
      </c>
    </row>
    <row r="5798" customFormat="false" ht="11.4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IF(G5798="Male",VLOOKUP(H5798,'Shoe size conversion table'!$B$6:$D$22,2),VLOOKUP(H5798,'Shoe size conversion table'!$J$6:$L$22,2))</f>
        <v>39</v>
      </c>
      <c r="J5798" s="12" t="n">
        <f aca="false">IF(G5798="Male",VLOOKUP(H5798,'Shoe size conversion table'!$B$6:$D$22,3),VLOOKUP(H5798,'Shoe size conversion table'!$J$6:$L$22,3))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MONTH(C5798:C20765)</f>
        <v>9</v>
      </c>
      <c r="O5798" s="8" t="n">
        <f aca="false">K5798*(1-L5798)</f>
        <v>118.3</v>
      </c>
    </row>
    <row r="5799" customFormat="false" ht="11.4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IF(G5799="Male",VLOOKUP(H5799,'Shoe size conversion table'!$B$6:$D$22,2),VLOOKUP(H5799,'Shoe size conversion table'!$J$6:$L$22,2))</f>
        <v>37-38</v>
      </c>
      <c r="J5799" s="12" t="n">
        <f aca="false">IF(G5799="Male",VLOOKUP(H5799,'Shoe size conversion table'!$B$6:$D$22,3),VLOOKUP(H5799,'Shoe size conversion table'!$J$6:$L$22,3))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MONTH(C5799:C20766)</f>
        <v>9</v>
      </c>
      <c r="O5799" s="8" t="n">
        <f aca="false">K5799*(1-L5799)</f>
        <v>129</v>
      </c>
    </row>
    <row r="5800" customFormat="false" ht="11.4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IF(G5800="Male",VLOOKUP(H5800,'Shoe size conversion table'!$B$6:$D$22,2),VLOOKUP(H5800,'Shoe size conversion table'!$J$6:$L$22,2))</f>
        <v>42</v>
      </c>
      <c r="J5800" s="12" t="n">
        <f aca="false">IF(G5800="Male",VLOOKUP(H5800,'Shoe size conversion table'!$B$6:$D$22,3),VLOOKUP(H5800,'Shoe size conversion table'!$J$6:$L$22,3))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MONTH(C5800:C20767)</f>
        <v>9</v>
      </c>
      <c r="O5800" s="8" t="n">
        <f aca="false">K5800*(1-L5800)</f>
        <v>189</v>
      </c>
    </row>
    <row r="5801" customFormat="false" ht="11.4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IF(G5801="Male",VLOOKUP(H5801,'Shoe size conversion table'!$B$6:$D$22,2),VLOOKUP(H5801,'Shoe size conversion table'!$J$6:$L$22,2))</f>
        <v>43-44</v>
      </c>
      <c r="J5801" s="12" t="n">
        <f aca="false">IF(G5801="Male",VLOOKUP(H5801,'Shoe size conversion table'!$B$6:$D$22,3),VLOOKUP(H5801,'Shoe size conversion table'!$J$6:$L$22,3))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MONTH(C5801:C20768)</f>
        <v>9</v>
      </c>
      <c r="O5801" s="8" t="n">
        <f aca="false">K5801*(1-L5801)</f>
        <v>64.5</v>
      </c>
    </row>
    <row r="5802" customFormat="false" ht="11.4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IF(G5802="Male",VLOOKUP(H5802,'Shoe size conversion table'!$B$6:$D$22,2),VLOOKUP(H5802,'Shoe size conversion table'!$J$6:$L$22,2))</f>
        <v>39</v>
      </c>
      <c r="J5802" s="12" t="n">
        <f aca="false">IF(G5802="Male",VLOOKUP(H5802,'Shoe size conversion table'!$B$6:$D$22,3),VLOOKUP(H5802,'Shoe size conversion table'!$J$6:$L$22,3))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MONTH(C5802:C20769)</f>
        <v>9</v>
      </c>
      <c r="O5802" s="8" t="n">
        <f aca="false">K5802*(1-L5802)</f>
        <v>103.2</v>
      </c>
    </row>
    <row r="5803" customFormat="false" ht="11.4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IF(G5803="Male",VLOOKUP(H5803,'Shoe size conversion table'!$B$6:$D$22,2),VLOOKUP(H5803,'Shoe size conversion table'!$J$6:$L$22,2))</f>
        <v>38-39</v>
      </c>
      <c r="J5803" s="12" t="n">
        <f aca="false">IF(G5803="Male",VLOOKUP(H5803,'Shoe size conversion table'!$B$6:$D$22,3),VLOOKUP(H5803,'Shoe size conversion table'!$J$6:$L$22,3))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MONTH(C5803:C20770)</f>
        <v>9</v>
      </c>
      <c r="O5803" s="8" t="n">
        <f aca="false">K5803*(1-L5803)</f>
        <v>199</v>
      </c>
    </row>
    <row r="5804" customFormat="false" ht="11.4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IF(G5804="Male",VLOOKUP(H5804,'Shoe size conversion table'!$B$6:$D$22,2),VLOOKUP(H5804,'Shoe size conversion table'!$J$6:$L$22,2))</f>
        <v>39</v>
      </c>
      <c r="J5804" s="12" t="n">
        <f aca="false">IF(G5804="Male",VLOOKUP(H5804,'Shoe size conversion table'!$B$6:$D$22,3),VLOOKUP(H5804,'Shoe size conversion table'!$J$6:$L$22,3))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MONTH(C5804:C20771)</f>
        <v>9</v>
      </c>
      <c r="O5804" s="8" t="n">
        <f aca="false">K5804*(1-L5804)</f>
        <v>74.5</v>
      </c>
    </row>
    <row r="5805" customFormat="false" ht="11.4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IF(G5805="Male",VLOOKUP(H5805,'Shoe size conversion table'!$B$6:$D$22,2),VLOOKUP(H5805,'Shoe size conversion table'!$J$6:$L$22,2))</f>
        <v>42-43</v>
      </c>
      <c r="J5805" s="12" t="n">
        <f aca="false">IF(G5805="Male",VLOOKUP(H5805,'Shoe size conversion table'!$B$6:$D$22,3),VLOOKUP(H5805,'Shoe size conversion table'!$J$6:$L$22,3))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MONTH(C5805:C20772)</f>
        <v>9</v>
      </c>
      <c r="O5805" s="8" t="n">
        <f aca="false">K5805*(1-L5805)</f>
        <v>104.3</v>
      </c>
    </row>
    <row r="5806" customFormat="false" ht="11.4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IF(G5806="Male",VLOOKUP(H5806,'Shoe size conversion table'!$B$6:$D$22,2),VLOOKUP(H5806,'Shoe size conversion table'!$J$6:$L$22,2))</f>
        <v>42-43</v>
      </c>
      <c r="J5806" s="12" t="n">
        <f aca="false">IF(G5806="Male",VLOOKUP(H5806,'Shoe size conversion table'!$B$6:$D$22,3),VLOOKUP(H5806,'Shoe size conversion table'!$J$6:$L$22,3))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MONTH(C5806:C20773)</f>
        <v>9</v>
      </c>
      <c r="O5806" s="8" t="n">
        <f aca="false">K5806*(1-L5806)</f>
        <v>118.3</v>
      </c>
    </row>
    <row r="5807" customFormat="false" ht="11.4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IF(G5807="Male",VLOOKUP(H5807,'Shoe size conversion table'!$B$6:$D$22,2),VLOOKUP(H5807,'Shoe size conversion table'!$J$6:$L$22,2))</f>
        <v>42-43</v>
      </c>
      <c r="J5807" s="12" t="n">
        <f aca="false">IF(G5807="Male",VLOOKUP(H5807,'Shoe size conversion table'!$B$6:$D$22,3),VLOOKUP(H5807,'Shoe size conversion table'!$J$6:$L$22,3))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MONTH(C5807:C20774)</f>
        <v>9</v>
      </c>
      <c r="O5807" s="8" t="n">
        <f aca="false">K5807*(1-L5807)</f>
        <v>169</v>
      </c>
    </row>
    <row r="5808" customFormat="false" ht="11.4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IF(G5808="Male",VLOOKUP(H5808,'Shoe size conversion table'!$B$6:$D$22,2),VLOOKUP(H5808,'Shoe size conversion table'!$J$6:$L$22,2))</f>
        <v>38-39</v>
      </c>
      <c r="J5808" s="12" t="n">
        <f aca="false">IF(G5808="Male",VLOOKUP(H5808,'Shoe size conversion table'!$B$6:$D$22,3),VLOOKUP(H5808,'Shoe size conversion table'!$J$6:$L$22,3))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MONTH(C5808:C20775)</f>
        <v>9</v>
      </c>
      <c r="O5808" s="8" t="n">
        <f aca="false">K5808*(1-L5808)</f>
        <v>139</v>
      </c>
    </row>
    <row r="5809" customFormat="false" ht="11.4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IF(G5809="Male",VLOOKUP(H5809,'Shoe size conversion table'!$B$6:$D$22,2),VLOOKUP(H5809,'Shoe size conversion table'!$J$6:$L$22,2))</f>
        <v>44-45</v>
      </c>
      <c r="J5809" s="12" t="n">
        <f aca="false">IF(G5809="Male",VLOOKUP(H5809,'Shoe size conversion table'!$B$6:$D$22,3),VLOOKUP(H5809,'Shoe size conversion table'!$J$6:$L$22,3))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MONTH(C5809:C20776)</f>
        <v>9</v>
      </c>
      <c r="O5809" s="8" t="n">
        <f aca="false">K5809*(1-L5809)</f>
        <v>132.3</v>
      </c>
    </row>
    <row r="5810" customFormat="false" ht="11.4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IF(G5810="Male",VLOOKUP(H5810,'Shoe size conversion table'!$B$6:$D$22,2),VLOOKUP(H5810,'Shoe size conversion table'!$J$6:$L$22,2))</f>
        <v>42</v>
      </c>
      <c r="J5810" s="12" t="n">
        <f aca="false">IF(G5810="Male",VLOOKUP(H5810,'Shoe size conversion table'!$B$6:$D$22,3),VLOOKUP(H5810,'Shoe size conversion table'!$J$6:$L$22,3))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MONTH(C5810:C20777)</f>
        <v>9</v>
      </c>
      <c r="O5810" s="8" t="n">
        <f aca="false">K5810*(1-L5810)</f>
        <v>139</v>
      </c>
    </row>
    <row r="5811" customFormat="false" ht="11.4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IF(G5811="Male",VLOOKUP(H5811,'Shoe size conversion table'!$B$6:$D$22,2),VLOOKUP(H5811,'Shoe size conversion table'!$J$6:$L$22,2))</f>
        <v>40</v>
      </c>
      <c r="J5811" s="12" t="n">
        <f aca="false">IF(G5811="Male",VLOOKUP(H5811,'Shoe size conversion table'!$B$6:$D$22,3),VLOOKUP(H5811,'Shoe size conversion table'!$J$6:$L$22,3))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MONTH(C5811:C20778)</f>
        <v>9</v>
      </c>
      <c r="O5811" s="8" t="n">
        <f aca="false">K5811*(1-L5811)</f>
        <v>129</v>
      </c>
    </row>
    <row r="5812" customFormat="false" ht="11.4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IF(G5812="Male",VLOOKUP(H5812,'Shoe size conversion table'!$B$6:$D$22,2),VLOOKUP(H5812,'Shoe size conversion table'!$J$6:$L$22,2))</f>
        <v>44-45</v>
      </c>
      <c r="J5812" s="12" t="n">
        <f aca="false">IF(G5812="Male",VLOOKUP(H5812,'Shoe size conversion table'!$B$6:$D$22,3),VLOOKUP(H5812,'Shoe size conversion table'!$J$6:$L$22,3))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MONTH(C5812:C20779)</f>
        <v>9</v>
      </c>
      <c r="O5812" s="8" t="n">
        <f aca="false">K5812*(1-L5812)</f>
        <v>127.2</v>
      </c>
    </row>
    <row r="5813" customFormat="false" ht="11.4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IF(G5813="Male",VLOOKUP(H5813,'Shoe size conversion table'!$B$6:$D$22,2),VLOOKUP(H5813,'Shoe size conversion table'!$J$6:$L$22,2))</f>
        <v>43-44</v>
      </c>
      <c r="J5813" s="12" t="n">
        <f aca="false">IF(G5813="Male",VLOOKUP(H5813,'Shoe size conversion table'!$B$6:$D$22,3),VLOOKUP(H5813,'Shoe size conversion table'!$J$6:$L$22,3))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MONTH(C5813:C20780)</f>
        <v>9</v>
      </c>
      <c r="O5813" s="8" t="n">
        <f aca="false">K5813*(1-L5813)</f>
        <v>129</v>
      </c>
    </row>
    <row r="5814" customFormat="false" ht="11.4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IF(G5814="Male",VLOOKUP(H5814,'Shoe size conversion table'!$B$6:$D$22,2),VLOOKUP(H5814,'Shoe size conversion table'!$J$6:$L$22,2))</f>
        <v>37</v>
      </c>
      <c r="J5814" s="12" t="n">
        <f aca="false">IF(G5814="Male",VLOOKUP(H5814,'Shoe size conversion table'!$B$6:$D$22,3),VLOOKUP(H5814,'Shoe size conversion table'!$J$6:$L$22,3))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MONTH(C5814:C20781)</f>
        <v>9</v>
      </c>
      <c r="O5814" s="8" t="n">
        <f aca="false">K5814*(1-L5814)</f>
        <v>159</v>
      </c>
    </row>
    <row r="5815" customFormat="false" ht="11.4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IF(G5815="Male",VLOOKUP(H5815,'Shoe size conversion table'!$B$6:$D$22,2),VLOOKUP(H5815,'Shoe size conversion table'!$J$6:$L$22,2))</f>
        <v>42</v>
      </c>
      <c r="J5815" s="12" t="n">
        <f aca="false">IF(G5815="Male",VLOOKUP(H5815,'Shoe size conversion table'!$B$6:$D$22,3),VLOOKUP(H5815,'Shoe size conversion table'!$J$6:$L$22,3))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MONTH(C5815:C20782)</f>
        <v>9</v>
      </c>
      <c r="O5815" s="8" t="n">
        <f aca="false">K5815*(1-L5815)</f>
        <v>169</v>
      </c>
    </row>
    <row r="5816" customFormat="false" ht="11.4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IF(G5816="Male",VLOOKUP(H5816,'Shoe size conversion table'!$B$6:$D$22,2),VLOOKUP(H5816,'Shoe size conversion table'!$J$6:$L$22,2))</f>
        <v>39</v>
      </c>
      <c r="J5816" s="12" t="n">
        <f aca="false">IF(G5816="Male",VLOOKUP(H5816,'Shoe size conversion table'!$B$6:$D$22,3),VLOOKUP(H5816,'Shoe size conversion table'!$J$6:$L$22,3))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MONTH(C5816:C20783)</f>
        <v>9</v>
      </c>
      <c r="O5816" s="8" t="n">
        <f aca="false">K5816*(1-L5816)</f>
        <v>69.5</v>
      </c>
    </row>
    <row r="5817" customFormat="false" ht="11.4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IF(G5817="Male",VLOOKUP(H5817,'Shoe size conversion table'!$B$6:$D$22,2),VLOOKUP(H5817,'Shoe size conversion table'!$J$6:$L$22,2))</f>
        <v>41-42</v>
      </c>
      <c r="J5817" s="12" t="n">
        <f aca="false">IF(G5817="Male",VLOOKUP(H5817,'Shoe size conversion table'!$B$6:$D$22,3),VLOOKUP(H5817,'Shoe size conversion table'!$J$6:$L$22,3))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MONTH(C5817:C20784)</f>
        <v>9</v>
      </c>
      <c r="O5817" s="8" t="n">
        <f aca="false">K5817*(1-L5817)</f>
        <v>169</v>
      </c>
    </row>
    <row r="5818" customFormat="false" ht="11.4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IF(G5818="Male",VLOOKUP(H5818,'Shoe size conversion table'!$B$6:$D$22,2),VLOOKUP(H5818,'Shoe size conversion table'!$J$6:$L$22,2))</f>
        <v>37</v>
      </c>
      <c r="J5818" s="12" t="n">
        <f aca="false">IF(G5818="Male",VLOOKUP(H5818,'Shoe size conversion table'!$B$6:$D$22,3),VLOOKUP(H5818,'Shoe size conversion table'!$J$6:$L$22,3))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MONTH(C5818:C20785)</f>
        <v>9</v>
      </c>
      <c r="O5818" s="8" t="n">
        <f aca="false">K5818*(1-L5818)</f>
        <v>159</v>
      </c>
    </row>
    <row r="5819" customFormat="false" ht="11.4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IF(G5819="Male",VLOOKUP(H5819,'Shoe size conversion table'!$B$6:$D$22,2),VLOOKUP(H5819,'Shoe size conversion table'!$J$6:$L$22,2))</f>
        <v>42-43</v>
      </c>
      <c r="J5819" s="12" t="n">
        <f aca="false">IF(G5819="Male",VLOOKUP(H5819,'Shoe size conversion table'!$B$6:$D$22,3),VLOOKUP(H5819,'Shoe size conversion table'!$J$6:$L$22,3))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MONTH(C5819:C20786)</f>
        <v>9</v>
      </c>
      <c r="O5819" s="8" t="n">
        <f aca="false">K5819*(1-L5819)</f>
        <v>129</v>
      </c>
    </row>
    <row r="5820" customFormat="false" ht="11.4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IF(G5820="Male",VLOOKUP(H5820,'Shoe size conversion table'!$B$6:$D$22,2),VLOOKUP(H5820,'Shoe size conversion table'!$J$6:$L$22,2))</f>
        <v>38-39</v>
      </c>
      <c r="J5820" s="12" t="n">
        <f aca="false">IF(G5820="Male",VLOOKUP(H5820,'Shoe size conversion table'!$B$6:$D$22,3),VLOOKUP(H5820,'Shoe size conversion table'!$J$6:$L$22,3))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MONTH(C5820:C20787)</f>
        <v>9</v>
      </c>
      <c r="O5820" s="8" t="n">
        <f aca="false">K5820*(1-L5820)</f>
        <v>179</v>
      </c>
    </row>
    <row r="5821" customFormat="false" ht="11.4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IF(G5821="Male",VLOOKUP(H5821,'Shoe size conversion table'!$B$6:$D$22,2),VLOOKUP(H5821,'Shoe size conversion table'!$J$6:$L$22,2))</f>
        <v>42-43</v>
      </c>
      <c r="J5821" s="12" t="n">
        <f aca="false">IF(G5821="Male",VLOOKUP(H5821,'Shoe size conversion table'!$B$6:$D$22,3),VLOOKUP(H5821,'Shoe size conversion table'!$J$6:$L$22,3))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MONTH(C5821:C20788)</f>
        <v>9</v>
      </c>
      <c r="O5821" s="8" t="n">
        <f aca="false">K5821*(1-L5821)</f>
        <v>139</v>
      </c>
    </row>
    <row r="5822" customFormat="false" ht="11.4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IF(G5822="Male",VLOOKUP(H5822,'Shoe size conversion table'!$B$6:$D$22,2),VLOOKUP(H5822,'Shoe size conversion table'!$J$6:$L$22,2))</f>
        <v>42</v>
      </c>
      <c r="J5822" s="12" t="n">
        <f aca="false">IF(G5822="Male",VLOOKUP(H5822,'Shoe size conversion table'!$B$6:$D$22,3),VLOOKUP(H5822,'Shoe size conversion table'!$J$6:$L$22,3))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MONTH(C5822:C20789)</f>
        <v>9</v>
      </c>
      <c r="O5822" s="8" t="n">
        <f aca="false">K5822*(1-L5822)</f>
        <v>139</v>
      </c>
    </row>
    <row r="5823" customFormat="false" ht="11.4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IF(G5823="Male",VLOOKUP(H5823,'Shoe size conversion table'!$B$6:$D$22,2),VLOOKUP(H5823,'Shoe size conversion table'!$J$6:$L$22,2))</f>
        <v>42-43</v>
      </c>
      <c r="J5823" s="12" t="n">
        <f aca="false">IF(G5823="Male",VLOOKUP(H5823,'Shoe size conversion table'!$B$6:$D$22,3),VLOOKUP(H5823,'Shoe size conversion table'!$J$6:$L$22,3))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MONTH(C5823:C20790)</f>
        <v>9</v>
      </c>
      <c r="O5823" s="8" t="n">
        <f aca="false">K5823*(1-L5823)</f>
        <v>119.2</v>
      </c>
    </row>
    <row r="5824" customFormat="false" ht="11.4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IF(G5824="Male",VLOOKUP(H5824,'Shoe size conversion table'!$B$6:$D$22,2),VLOOKUP(H5824,'Shoe size conversion table'!$J$6:$L$22,2))</f>
        <v>38</v>
      </c>
      <c r="J5824" s="12" t="n">
        <f aca="false">IF(G5824="Male",VLOOKUP(H5824,'Shoe size conversion table'!$B$6:$D$22,3),VLOOKUP(H5824,'Shoe size conversion table'!$J$6:$L$22,3))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MONTH(C5824:C20791)</f>
        <v>9</v>
      </c>
      <c r="O5824" s="8" t="n">
        <f aca="false">K5824*(1-L5824)</f>
        <v>169</v>
      </c>
    </row>
    <row r="5825" customFormat="false" ht="11.4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IF(G5825="Male",VLOOKUP(H5825,'Shoe size conversion table'!$B$6:$D$22,2),VLOOKUP(H5825,'Shoe size conversion table'!$J$6:$L$22,2))</f>
        <v>43</v>
      </c>
      <c r="J5825" s="12" t="n">
        <f aca="false">IF(G5825="Male",VLOOKUP(H5825,'Shoe size conversion table'!$B$6:$D$22,3),VLOOKUP(H5825,'Shoe size conversion table'!$J$6:$L$22,3))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MONTH(C5825:C20792)</f>
        <v>9</v>
      </c>
      <c r="O5825" s="8" t="n">
        <f aca="false">K5825*(1-L5825)</f>
        <v>179</v>
      </c>
    </row>
    <row r="5826" customFormat="false" ht="11.4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IF(G5826="Male",VLOOKUP(H5826,'Shoe size conversion table'!$B$6:$D$22,2),VLOOKUP(H5826,'Shoe size conversion table'!$J$6:$L$22,2))</f>
        <v>37</v>
      </c>
      <c r="J5826" s="12" t="n">
        <f aca="false">IF(G5826="Male",VLOOKUP(H5826,'Shoe size conversion table'!$B$6:$D$22,3),VLOOKUP(H5826,'Shoe size conversion table'!$J$6:$L$22,3))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MONTH(C5826:C20793)</f>
        <v>9</v>
      </c>
      <c r="O5826" s="8" t="n">
        <f aca="false">K5826*(1-L5826)</f>
        <v>99.5</v>
      </c>
    </row>
    <row r="5827" customFormat="false" ht="11.4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IF(G5827="Male",VLOOKUP(H5827,'Shoe size conversion table'!$B$6:$D$22,2),VLOOKUP(H5827,'Shoe size conversion table'!$J$6:$L$22,2))</f>
        <v>42</v>
      </c>
      <c r="J5827" s="12" t="n">
        <f aca="false">IF(G5827="Male",VLOOKUP(H5827,'Shoe size conversion table'!$B$6:$D$22,3),VLOOKUP(H5827,'Shoe size conversion table'!$J$6:$L$22,3))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MONTH(C5827:C20794)</f>
        <v>9</v>
      </c>
      <c r="O5827" s="8" t="n">
        <f aca="false">K5827*(1-L5827)</f>
        <v>149</v>
      </c>
    </row>
    <row r="5828" customFormat="false" ht="11.4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IF(G5828="Male",VLOOKUP(H5828,'Shoe size conversion table'!$B$6:$D$22,2),VLOOKUP(H5828,'Shoe size conversion table'!$J$6:$L$22,2))</f>
        <v>39</v>
      </c>
      <c r="J5828" s="12" t="n">
        <f aca="false">IF(G5828="Male",VLOOKUP(H5828,'Shoe size conversion table'!$B$6:$D$22,3),VLOOKUP(H5828,'Shoe size conversion table'!$J$6:$L$22,3))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MONTH(C5828:C20795)</f>
        <v>9</v>
      </c>
      <c r="O5828" s="8" t="n">
        <f aca="false">K5828*(1-L5828)</f>
        <v>64.5</v>
      </c>
    </row>
    <row r="5829" customFormat="false" ht="11.4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IF(G5829="Male",VLOOKUP(H5829,'Shoe size conversion table'!$B$6:$D$22,2),VLOOKUP(H5829,'Shoe size conversion table'!$J$6:$L$22,2))</f>
        <v>40</v>
      </c>
      <c r="J5829" s="12" t="n">
        <f aca="false">IF(G5829="Male",VLOOKUP(H5829,'Shoe size conversion table'!$B$6:$D$22,3),VLOOKUP(H5829,'Shoe size conversion table'!$J$6:$L$22,3))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MONTH(C5829:C20796)</f>
        <v>9</v>
      </c>
      <c r="O5829" s="8" t="n">
        <f aca="false">K5829*(1-L5829)</f>
        <v>199</v>
      </c>
    </row>
    <row r="5830" customFormat="false" ht="11.4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IF(G5830="Male",VLOOKUP(H5830,'Shoe size conversion table'!$B$6:$D$22,2),VLOOKUP(H5830,'Shoe size conversion table'!$J$6:$L$22,2))</f>
        <v>41-42</v>
      </c>
      <c r="J5830" s="12" t="n">
        <f aca="false">IF(G5830="Male",VLOOKUP(H5830,'Shoe size conversion table'!$B$6:$D$22,3),VLOOKUP(H5830,'Shoe size conversion table'!$J$6:$L$22,3))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MONTH(C5830:C20797)</f>
        <v>9</v>
      </c>
      <c r="O5830" s="8" t="n">
        <f aca="false">K5830*(1-L5830)</f>
        <v>69.5</v>
      </c>
    </row>
    <row r="5831" customFormat="false" ht="11.4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IF(G5831="Male",VLOOKUP(H5831,'Shoe size conversion table'!$B$6:$D$22,2),VLOOKUP(H5831,'Shoe size conversion table'!$J$6:$L$22,2))</f>
        <v>41</v>
      </c>
      <c r="J5831" s="12" t="n">
        <f aca="false">IF(G5831="Male",VLOOKUP(H5831,'Shoe size conversion table'!$B$6:$D$22,3),VLOOKUP(H5831,'Shoe size conversion table'!$J$6:$L$22,3))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MONTH(C5831:C20798)</f>
        <v>9</v>
      </c>
      <c r="O5831" s="8" t="n">
        <f aca="false">K5831*(1-L5831)</f>
        <v>199</v>
      </c>
    </row>
    <row r="5832" customFormat="false" ht="11.4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IF(G5832="Male",VLOOKUP(H5832,'Shoe size conversion table'!$B$6:$D$22,2),VLOOKUP(H5832,'Shoe size conversion table'!$J$6:$L$22,2))</f>
        <v>43</v>
      </c>
      <c r="J5832" s="12" t="n">
        <f aca="false">IF(G5832="Male",VLOOKUP(H5832,'Shoe size conversion table'!$B$6:$D$22,3),VLOOKUP(H5832,'Shoe size conversion table'!$J$6:$L$22,3))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MONTH(C5832:C20799)</f>
        <v>9</v>
      </c>
      <c r="O5832" s="8" t="n">
        <f aca="false">K5832*(1-L5832)</f>
        <v>199</v>
      </c>
    </row>
    <row r="5833" customFormat="false" ht="11.4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IF(G5833="Male",VLOOKUP(H5833,'Shoe size conversion table'!$B$6:$D$22,2),VLOOKUP(H5833,'Shoe size conversion table'!$J$6:$L$22,2))</f>
        <v>44-45</v>
      </c>
      <c r="J5833" s="12" t="n">
        <f aca="false">IF(G5833="Male",VLOOKUP(H5833,'Shoe size conversion table'!$B$6:$D$22,3),VLOOKUP(H5833,'Shoe size conversion table'!$J$6:$L$22,3))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MONTH(C5833:C20800)</f>
        <v>9</v>
      </c>
      <c r="O5833" s="8" t="n">
        <f aca="false">K5833*(1-L5833)</f>
        <v>127.2</v>
      </c>
    </row>
    <row r="5834" customFormat="false" ht="11.4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IF(G5834="Male",VLOOKUP(H5834,'Shoe size conversion table'!$B$6:$D$22,2),VLOOKUP(H5834,'Shoe size conversion table'!$J$6:$L$22,2))</f>
        <v>39-40</v>
      </c>
      <c r="J5834" s="12" t="n">
        <f aca="false">IF(G5834="Male",VLOOKUP(H5834,'Shoe size conversion table'!$B$6:$D$22,3),VLOOKUP(H5834,'Shoe size conversion table'!$J$6:$L$22,3))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MONTH(C5834:C20801)</f>
        <v>9</v>
      </c>
      <c r="O5834" s="8" t="n">
        <f aca="false">K5834*(1-L5834)</f>
        <v>179.1</v>
      </c>
    </row>
    <row r="5835" customFormat="false" ht="11.4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IF(G5835="Male",VLOOKUP(H5835,'Shoe size conversion table'!$B$6:$D$22,2),VLOOKUP(H5835,'Shoe size conversion table'!$J$6:$L$22,2))</f>
        <v>42-43</v>
      </c>
      <c r="J5835" s="12" t="n">
        <f aca="false">IF(G5835="Male",VLOOKUP(H5835,'Shoe size conversion table'!$B$6:$D$22,3),VLOOKUP(H5835,'Shoe size conversion table'!$J$6:$L$22,3))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MONTH(C5835:C20802)</f>
        <v>9</v>
      </c>
      <c r="O5835" s="8" t="n">
        <f aca="false">K5835*(1-L5835)</f>
        <v>118.3</v>
      </c>
    </row>
    <row r="5836" customFormat="false" ht="11.4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IF(G5836="Male",VLOOKUP(H5836,'Shoe size conversion table'!$B$6:$D$22,2),VLOOKUP(H5836,'Shoe size conversion table'!$J$6:$L$22,2))</f>
        <v>42</v>
      </c>
      <c r="J5836" s="12" t="n">
        <f aca="false">IF(G5836="Male",VLOOKUP(H5836,'Shoe size conversion table'!$B$6:$D$22,3),VLOOKUP(H5836,'Shoe size conversion table'!$J$6:$L$22,3))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MONTH(C5836:C20803)</f>
        <v>9</v>
      </c>
      <c r="O5836" s="8" t="n">
        <f aca="false">K5836*(1-L5836)</f>
        <v>129</v>
      </c>
    </row>
    <row r="5837" customFormat="false" ht="11.4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IF(G5837="Male",VLOOKUP(H5837,'Shoe size conversion table'!$B$6:$D$22,2),VLOOKUP(H5837,'Shoe size conversion table'!$J$6:$L$22,2))</f>
        <v>39-40</v>
      </c>
      <c r="J5837" s="12" t="n">
        <f aca="false">IF(G5837="Male",VLOOKUP(H5837,'Shoe size conversion table'!$B$6:$D$22,3),VLOOKUP(H5837,'Shoe size conversion table'!$J$6:$L$22,3))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MONTH(C5837:C20804)</f>
        <v>9</v>
      </c>
      <c r="O5837" s="8" t="n">
        <f aca="false">K5837*(1-L5837)</f>
        <v>116.1</v>
      </c>
    </row>
    <row r="5838" customFormat="false" ht="11.4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IF(G5838="Male",VLOOKUP(H5838,'Shoe size conversion table'!$B$6:$D$22,2),VLOOKUP(H5838,'Shoe size conversion table'!$J$6:$L$22,2))</f>
        <v>42</v>
      </c>
      <c r="J5838" s="12" t="n">
        <f aca="false">IF(G5838="Male",VLOOKUP(H5838,'Shoe size conversion table'!$B$6:$D$22,3),VLOOKUP(H5838,'Shoe size conversion table'!$J$6:$L$22,3))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MONTH(C5838:C20805)</f>
        <v>9</v>
      </c>
      <c r="O5838" s="8" t="n">
        <f aca="false">K5838*(1-L5838)</f>
        <v>149</v>
      </c>
    </row>
    <row r="5839" customFormat="false" ht="11.4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IF(G5839="Male",VLOOKUP(H5839,'Shoe size conversion table'!$B$6:$D$22,2),VLOOKUP(H5839,'Shoe size conversion table'!$J$6:$L$22,2))</f>
        <v>38-39</v>
      </c>
      <c r="J5839" s="12" t="n">
        <f aca="false">IF(G5839="Male",VLOOKUP(H5839,'Shoe size conversion table'!$B$6:$D$22,3),VLOOKUP(H5839,'Shoe size conversion table'!$J$6:$L$22,3))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MONTH(C5839:C20806)</f>
        <v>9</v>
      </c>
      <c r="O5839" s="8" t="n">
        <f aca="false">K5839*(1-L5839)</f>
        <v>135.2</v>
      </c>
    </row>
    <row r="5840" customFormat="false" ht="11.4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IF(G5840="Male",VLOOKUP(H5840,'Shoe size conversion table'!$B$6:$D$22,2),VLOOKUP(H5840,'Shoe size conversion table'!$J$6:$L$22,2))</f>
        <v>41</v>
      </c>
      <c r="J5840" s="12" t="n">
        <f aca="false">IF(G5840="Male",VLOOKUP(H5840,'Shoe size conversion table'!$B$6:$D$22,3),VLOOKUP(H5840,'Shoe size conversion table'!$J$6:$L$22,3))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MONTH(C5840:C20807)</f>
        <v>9</v>
      </c>
      <c r="O5840" s="8" t="n">
        <f aca="false">K5840*(1-L5840)</f>
        <v>169</v>
      </c>
    </row>
    <row r="5841" customFormat="false" ht="11.4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IF(G5841="Male",VLOOKUP(H5841,'Shoe size conversion table'!$B$6:$D$22,2),VLOOKUP(H5841,'Shoe size conversion table'!$J$6:$L$22,2))</f>
        <v>41-42</v>
      </c>
      <c r="J5841" s="12" t="n">
        <f aca="false">IF(G5841="Male",VLOOKUP(H5841,'Shoe size conversion table'!$B$6:$D$22,3),VLOOKUP(H5841,'Shoe size conversion table'!$J$6:$L$22,3))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MONTH(C5841:C20808)</f>
        <v>9</v>
      </c>
      <c r="O5841" s="8" t="n">
        <f aca="false">K5841*(1-L5841)</f>
        <v>159.2</v>
      </c>
    </row>
    <row r="5842" customFormat="false" ht="11.4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IF(G5842="Male",VLOOKUP(H5842,'Shoe size conversion table'!$B$6:$D$22,2),VLOOKUP(H5842,'Shoe size conversion table'!$J$6:$L$22,2))</f>
        <v>42-43</v>
      </c>
      <c r="J5842" s="12" t="n">
        <f aca="false">IF(G5842="Male",VLOOKUP(H5842,'Shoe size conversion table'!$B$6:$D$22,3),VLOOKUP(H5842,'Shoe size conversion table'!$J$6:$L$22,3))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MONTH(C5842:C20809)</f>
        <v>9</v>
      </c>
      <c r="O5842" s="8" t="n">
        <f aca="false">K5842*(1-L5842)</f>
        <v>149</v>
      </c>
    </row>
    <row r="5843" customFormat="false" ht="11.4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IF(G5843="Male",VLOOKUP(H5843,'Shoe size conversion table'!$B$6:$D$22,2),VLOOKUP(H5843,'Shoe size conversion table'!$J$6:$L$22,2))</f>
        <v>39-40</v>
      </c>
      <c r="J5843" s="12" t="n">
        <f aca="false">IF(G5843="Male",VLOOKUP(H5843,'Shoe size conversion table'!$B$6:$D$22,3),VLOOKUP(H5843,'Shoe size conversion table'!$J$6:$L$22,3))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MONTH(C5843:C20810)</f>
        <v>9</v>
      </c>
      <c r="O5843" s="8" t="n">
        <f aca="false">K5843*(1-L5843)</f>
        <v>199</v>
      </c>
    </row>
    <row r="5844" customFormat="false" ht="11.4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IF(G5844="Male",VLOOKUP(H5844,'Shoe size conversion table'!$B$6:$D$22,2),VLOOKUP(H5844,'Shoe size conversion table'!$J$6:$L$22,2))</f>
        <v>42-43</v>
      </c>
      <c r="J5844" s="12" t="n">
        <f aca="false">IF(G5844="Male",VLOOKUP(H5844,'Shoe size conversion table'!$B$6:$D$22,3),VLOOKUP(H5844,'Shoe size conversion table'!$J$6:$L$22,3))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MONTH(C5844:C20811)</f>
        <v>9</v>
      </c>
      <c r="O5844" s="8" t="n">
        <f aca="false">K5844*(1-L5844)</f>
        <v>103.2</v>
      </c>
    </row>
    <row r="5845" customFormat="false" ht="11.4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IF(G5845="Male",VLOOKUP(H5845,'Shoe size conversion table'!$B$6:$D$22,2),VLOOKUP(H5845,'Shoe size conversion table'!$J$6:$L$22,2))</f>
        <v>43-44</v>
      </c>
      <c r="J5845" s="12" t="n">
        <f aca="false">IF(G5845="Male",VLOOKUP(H5845,'Shoe size conversion table'!$B$6:$D$22,3),VLOOKUP(H5845,'Shoe size conversion table'!$J$6:$L$22,3))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MONTH(C5845:C20812)</f>
        <v>9</v>
      </c>
      <c r="O5845" s="8" t="n">
        <f aca="false">K5845*(1-L5845)</f>
        <v>149</v>
      </c>
    </row>
    <row r="5846" customFormat="false" ht="11.4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IF(G5846="Male",VLOOKUP(H5846,'Shoe size conversion table'!$B$6:$D$22,2),VLOOKUP(H5846,'Shoe size conversion table'!$J$6:$L$22,2))</f>
        <v>38-39</v>
      </c>
      <c r="J5846" s="12" t="n">
        <f aca="false">IF(G5846="Male",VLOOKUP(H5846,'Shoe size conversion table'!$B$6:$D$22,3),VLOOKUP(H5846,'Shoe size conversion table'!$J$6:$L$22,3))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MONTH(C5846:C20813)</f>
        <v>9</v>
      </c>
      <c r="O5846" s="8" t="n">
        <f aca="false">K5846*(1-L5846)</f>
        <v>199</v>
      </c>
    </row>
    <row r="5847" customFormat="false" ht="11.4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IF(G5847="Male",VLOOKUP(H5847,'Shoe size conversion table'!$B$6:$D$22,2),VLOOKUP(H5847,'Shoe size conversion table'!$J$6:$L$22,2))</f>
        <v>42</v>
      </c>
      <c r="J5847" s="12" t="n">
        <f aca="false">IF(G5847="Male",VLOOKUP(H5847,'Shoe size conversion table'!$B$6:$D$22,3),VLOOKUP(H5847,'Shoe size conversion table'!$J$6:$L$22,3))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MONTH(C5847:C20814)</f>
        <v>9</v>
      </c>
      <c r="O5847" s="8" t="n">
        <f aca="false">K5847*(1-L5847)</f>
        <v>125.1</v>
      </c>
    </row>
    <row r="5848" customFormat="false" ht="11.4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IF(G5848="Male",VLOOKUP(H5848,'Shoe size conversion table'!$B$6:$D$22,2),VLOOKUP(H5848,'Shoe size conversion table'!$J$6:$L$22,2))</f>
        <v>44-45</v>
      </c>
      <c r="J5848" s="12" t="n">
        <f aca="false">IF(G5848="Male",VLOOKUP(H5848,'Shoe size conversion table'!$B$6:$D$22,3),VLOOKUP(H5848,'Shoe size conversion table'!$J$6:$L$22,3))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MONTH(C5848:C20815)</f>
        <v>9</v>
      </c>
      <c r="O5848" s="8" t="n">
        <f aca="false">K5848*(1-L5848)</f>
        <v>127.2</v>
      </c>
    </row>
    <row r="5849" customFormat="false" ht="11.4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IF(G5849="Male",VLOOKUP(H5849,'Shoe size conversion table'!$B$6:$D$22,2),VLOOKUP(H5849,'Shoe size conversion table'!$J$6:$L$22,2))</f>
        <v>38</v>
      </c>
      <c r="J5849" s="12" t="n">
        <f aca="false">IF(G5849="Male",VLOOKUP(H5849,'Shoe size conversion table'!$B$6:$D$22,3),VLOOKUP(H5849,'Shoe size conversion table'!$J$6:$L$22,3))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MONTH(C5849:C20816)</f>
        <v>9</v>
      </c>
      <c r="O5849" s="8" t="n">
        <f aca="false">K5849*(1-L5849)</f>
        <v>139.3</v>
      </c>
    </row>
    <row r="5850" customFormat="false" ht="11.4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IF(G5850="Male",VLOOKUP(H5850,'Shoe size conversion table'!$B$6:$D$22,2),VLOOKUP(H5850,'Shoe size conversion table'!$J$6:$L$22,2))</f>
        <v>39</v>
      </c>
      <c r="J5850" s="12" t="n">
        <f aca="false">IF(G5850="Male",VLOOKUP(H5850,'Shoe size conversion table'!$B$6:$D$22,3),VLOOKUP(H5850,'Shoe size conversion table'!$J$6:$L$22,3))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MONTH(C5850:C20817)</f>
        <v>9</v>
      </c>
      <c r="O5850" s="8" t="n">
        <f aca="false">K5850*(1-L5850)</f>
        <v>69.5</v>
      </c>
    </row>
    <row r="5851" customFormat="false" ht="11.4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IF(G5851="Male",VLOOKUP(H5851,'Shoe size conversion table'!$B$6:$D$22,2),VLOOKUP(H5851,'Shoe size conversion table'!$J$6:$L$22,2))</f>
        <v>42</v>
      </c>
      <c r="J5851" s="12" t="n">
        <f aca="false">IF(G5851="Male",VLOOKUP(H5851,'Shoe size conversion table'!$B$6:$D$22,3),VLOOKUP(H5851,'Shoe size conversion table'!$J$6:$L$22,3))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MONTH(C5851:C20818)</f>
        <v>9</v>
      </c>
      <c r="O5851" s="8" t="n">
        <f aca="false">K5851*(1-L5851)</f>
        <v>118.3</v>
      </c>
    </row>
    <row r="5852" customFormat="false" ht="11.4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IF(G5852="Male",VLOOKUP(H5852,'Shoe size conversion table'!$B$6:$D$22,2),VLOOKUP(H5852,'Shoe size conversion table'!$J$6:$L$22,2))</f>
        <v>43-44</v>
      </c>
      <c r="J5852" s="12" t="n">
        <f aca="false">IF(G5852="Male",VLOOKUP(H5852,'Shoe size conversion table'!$B$6:$D$22,3),VLOOKUP(H5852,'Shoe size conversion table'!$J$6:$L$22,3))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MONTH(C5852:C20819)</f>
        <v>9</v>
      </c>
      <c r="O5852" s="8" t="n">
        <f aca="false">K5852*(1-L5852)</f>
        <v>129</v>
      </c>
    </row>
    <row r="5853" customFormat="false" ht="11.4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IF(G5853="Male",VLOOKUP(H5853,'Shoe size conversion table'!$B$6:$D$22,2),VLOOKUP(H5853,'Shoe size conversion table'!$J$6:$L$22,2))</f>
        <v>39-40</v>
      </c>
      <c r="J5853" s="12" t="n">
        <f aca="false">IF(G5853="Male",VLOOKUP(H5853,'Shoe size conversion table'!$B$6:$D$22,3),VLOOKUP(H5853,'Shoe size conversion table'!$J$6:$L$22,3))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MONTH(C5853:C20820)</f>
        <v>9</v>
      </c>
      <c r="O5853" s="8" t="n">
        <f aca="false">K5853*(1-L5853)</f>
        <v>189</v>
      </c>
    </row>
    <row r="5854" customFormat="false" ht="11.4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IF(G5854="Male",VLOOKUP(H5854,'Shoe size conversion table'!$B$6:$D$22,2),VLOOKUP(H5854,'Shoe size conversion table'!$J$6:$L$22,2))</f>
        <v>42</v>
      </c>
      <c r="J5854" s="12" t="n">
        <f aca="false">IF(G5854="Male",VLOOKUP(H5854,'Shoe size conversion table'!$B$6:$D$22,3),VLOOKUP(H5854,'Shoe size conversion table'!$J$6:$L$22,3))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MONTH(C5854:C20821)</f>
        <v>9</v>
      </c>
      <c r="O5854" s="8" t="n">
        <f aca="false">K5854*(1-L5854)</f>
        <v>97.3</v>
      </c>
    </row>
    <row r="5855" customFormat="false" ht="11.4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IF(G5855="Male",VLOOKUP(H5855,'Shoe size conversion table'!$B$6:$D$22,2),VLOOKUP(H5855,'Shoe size conversion table'!$J$6:$L$22,2))</f>
        <v>38</v>
      </c>
      <c r="J5855" s="12" t="n">
        <f aca="false">IF(G5855="Male",VLOOKUP(H5855,'Shoe size conversion table'!$B$6:$D$22,3),VLOOKUP(H5855,'Shoe size conversion table'!$J$6:$L$22,3))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MONTH(C5855:C20822)</f>
        <v>9</v>
      </c>
      <c r="O5855" s="8" t="n">
        <f aca="false">K5855*(1-L5855)</f>
        <v>94.5</v>
      </c>
    </row>
    <row r="5856" customFormat="false" ht="11.4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IF(G5856="Male",VLOOKUP(H5856,'Shoe size conversion table'!$B$6:$D$22,2),VLOOKUP(H5856,'Shoe size conversion table'!$J$6:$L$22,2))</f>
        <v>39</v>
      </c>
      <c r="J5856" s="12" t="n">
        <f aca="false">IF(G5856="Male",VLOOKUP(H5856,'Shoe size conversion table'!$B$6:$D$22,3),VLOOKUP(H5856,'Shoe size conversion table'!$J$6:$L$22,3))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MONTH(C5856:C20823)</f>
        <v>9</v>
      </c>
      <c r="O5856" s="8" t="n">
        <f aca="false">K5856*(1-L5856)</f>
        <v>199</v>
      </c>
    </row>
    <row r="5857" customFormat="false" ht="11.4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IF(G5857="Male",VLOOKUP(H5857,'Shoe size conversion table'!$B$6:$D$22,2),VLOOKUP(H5857,'Shoe size conversion table'!$J$6:$L$22,2))</f>
        <v>42</v>
      </c>
      <c r="J5857" s="12" t="n">
        <f aca="false">IF(G5857="Male",VLOOKUP(H5857,'Shoe size conversion table'!$B$6:$D$22,3),VLOOKUP(H5857,'Shoe size conversion table'!$J$6:$L$22,3))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MONTH(C5857:C20824)</f>
        <v>9</v>
      </c>
      <c r="O5857" s="8" t="n">
        <f aca="false">K5857*(1-L5857)</f>
        <v>149</v>
      </c>
    </row>
    <row r="5858" customFormat="false" ht="11.4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IF(G5858="Male",VLOOKUP(H5858,'Shoe size conversion table'!$B$6:$D$22,2),VLOOKUP(H5858,'Shoe size conversion table'!$J$6:$L$22,2))</f>
        <v>39</v>
      </c>
      <c r="J5858" s="12" t="n">
        <f aca="false">IF(G5858="Male",VLOOKUP(H5858,'Shoe size conversion table'!$B$6:$D$22,3),VLOOKUP(H5858,'Shoe size conversion table'!$J$6:$L$22,3))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MONTH(C5858:C20825)</f>
        <v>9</v>
      </c>
      <c r="O5858" s="8" t="n">
        <f aca="false">K5858*(1-L5858)</f>
        <v>151.2</v>
      </c>
    </row>
    <row r="5859" customFormat="false" ht="11.4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IF(G5859="Male",VLOOKUP(H5859,'Shoe size conversion table'!$B$6:$D$22,2),VLOOKUP(H5859,'Shoe size conversion table'!$J$6:$L$22,2))</f>
        <v>42</v>
      </c>
      <c r="J5859" s="12" t="n">
        <f aca="false">IF(G5859="Male",VLOOKUP(H5859,'Shoe size conversion table'!$B$6:$D$22,3),VLOOKUP(H5859,'Shoe size conversion table'!$J$6:$L$22,3))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MONTH(C5859:C20826)</f>
        <v>9</v>
      </c>
      <c r="O5859" s="8" t="n">
        <f aca="false">K5859*(1-L5859)</f>
        <v>119.2</v>
      </c>
    </row>
    <row r="5860" customFormat="false" ht="11.4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IF(G5860="Male",VLOOKUP(H5860,'Shoe size conversion table'!$B$6:$D$22,2),VLOOKUP(H5860,'Shoe size conversion table'!$J$6:$L$22,2))</f>
        <v>43</v>
      </c>
      <c r="J5860" s="12" t="n">
        <f aca="false">IF(G5860="Male",VLOOKUP(H5860,'Shoe size conversion table'!$B$6:$D$22,3),VLOOKUP(H5860,'Shoe size conversion table'!$J$6:$L$22,3))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MONTH(C5860:C20827)</f>
        <v>9</v>
      </c>
      <c r="O5860" s="8" t="n">
        <f aca="false">K5860*(1-L5860)</f>
        <v>199</v>
      </c>
    </row>
    <row r="5861" customFormat="false" ht="11.4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IF(G5861="Male",VLOOKUP(H5861,'Shoe size conversion table'!$B$6:$D$22,2),VLOOKUP(H5861,'Shoe size conversion table'!$J$6:$L$22,2))</f>
        <v>42-43</v>
      </c>
      <c r="J5861" s="12" t="n">
        <f aca="false">IF(G5861="Male",VLOOKUP(H5861,'Shoe size conversion table'!$B$6:$D$22,3),VLOOKUP(H5861,'Shoe size conversion table'!$J$6:$L$22,3))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MONTH(C5861:C20828)</f>
        <v>9</v>
      </c>
      <c r="O5861" s="8" t="n">
        <f aca="false">K5861*(1-L5861)</f>
        <v>179</v>
      </c>
    </row>
    <row r="5862" customFormat="false" ht="11.4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IF(G5862="Male",VLOOKUP(H5862,'Shoe size conversion table'!$B$6:$D$22,2),VLOOKUP(H5862,'Shoe size conversion table'!$J$6:$L$22,2))</f>
        <v>42</v>
      </c>
      <c r="J5862" s="12" t="n">
        <f aca="false">IF(G5862="Male",VLOOKUP(H5862,'Shoe size conversion table'!$B$6:$D$22,3),VLOOKUP(H5862,'Shoe size conversion table'!$J$6:$L$22,3))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MONTH(C5862:C20829)</f>
        <v>9</v>
      </c>
      <c r="O5862" s="8" t="n">
        <f aca="false">K5862*(1-L5862)</f>
        <v>125.1</v>
      </c>
    </row>
    <row r="5863" customFormat="false" ht="11.4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IF(G5863="Male",VLOOKUP(H5863,'Shoe size conversion table'!$B$6:$D$22,2),VLOOKUP(H5863,'Shoe size conversion table'!$J$6:$L$22,2))</f>
        <v>41</v>
      </c>
      <c r="J5863" s="12" t="n">
        <f aca="false">IF(G5863="Male",VLOOKUP(H5863,'Shoe size conversion table'!$B$6:$D$22,3),VLOOKUP(H5863,'Shoe size conversion table'!$J$6:$L$22,3))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MONTH(C5863:C20830)</f>
        <v>9</v>
      </c>
      <c r="O5863" s="8" t="n">
        <f aca="false">K5863*(1-L5863)</f>
        <v>129</v>
      </c>
    </row>
    <row r="5864" customFormat="false" ht="11.4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IF(G5864="Male",VLOOKUP(H5864,'Shoe size conversion table'!$B$6:$D$22,2),VLOOKUP(H5864,'Shoe size conversion table'!$J$6:$L$22,2))</f>
        <v>41</v>
      </c>
      <c r="J5864" s="12" t="n">
        <f aca="false">IF(G5864="Male",VLOOKUP(H5864,'Shoe size conversion table'!$B$6:$D$22,3),VLOOKUP(H5864,'Shoe size conversion table'!$J$6:$L$22,3))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MONTH(C5864:C20831)</f>
        <v>9</v>
      </c>
      <c r="O5864" s="8" t="n">
        <f aca="false">K5864*(1-L5864)</f>
        <v>169</v>
      </c>
    </row>
    <row r="5865" customFormat="false" ht="11.4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IF(G5865="Male",VLOOKUP(H5865,'Shoe size conversion table'!$B$6:$D$22,2),VLOOKUP(H5865,'Shoe size conversion table'!$J$6:$L$22,2))</f>
        <v>39-40</v>
      </c>
      <c r="J5865" s="12" t="n">
        <f aca="false">IF(G5865="Male",VLOOKUP(H5865,'Shoe size conversion table'!$B$6:$D$22,3),VLOOKUP(H5865,'Shoe size conversion table'!$J$6:$L$22,3))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MONTH(C5865:C20832)</f>
        <v>9</v>
      </c>
      <c r="O5865" s="8" t="n">
        <f aca="false">K5865*(1-L5865)</f>
        <v>151.2</v>
      </c>
    </row>
    <row r="5866" customFormat="false" ht="11.4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IF(G5866="Male",VLOOKUP(H5866,'Shoe size conversion table'!$B$6:$D$22,2),VLOOKUP(H5866,'Shoe size conversion table'!$J$6:$L$22,2))</f>
        <v>38-39</v>
      </c>
      <c r="J5866" s="12" t="n">
        <f aca="false">IF(G5866="Male",VLOOKUP(H5866,'Shoe size conversion table'!$B$6:$D$22,3),VLOOKUP(H5866,'Shoe size conversion table'!$J$6:$L$22,3))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MONTH(C5866:C20833)</f>
        <v>9</v>
      </c>
      <c r="O5866" s="8" t="n">
        <f aca="false">K5866*(1-L5866)</f>
        <v>129</v>
      </c>
    </row>
    <row r="5867" customFormat="false" ht="11.4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IF(G5867="Male",VLOOKUP(H5867,'Shoe size conversion table'!$B$6:$D$22,2),VLOOKUP(H5867,'Shoe size conversion table'!$J$6:$L$22,2))</f>
        <v>43</v>
      </c>
      <c r="J5867" s="12" t="n">
        <f aca="false">IF(G5867="Male",VLOOKUP(H5867,'Shoe size conversion table'!$B$6:$D$22,3),VLOOKUP(H5867,'Shoe size conversion table'!$J$6:$L$22,3))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MONTH(C5867:C20834)</f>
        <v>9</v>
      </c>
      <c r="O5867" s="8" t="n">
        <f aca="false">K5867*(1-L5867)</f>
        <v>125.3</v>
      </c>
    </row>
    <row r="5868" customFormat="false" ht="11.4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IF(G5868="Male",VLOOKUP(H5868,'Shoe size conversion table'!$B$6:$D$22,2),VLOOKUP(H5868,'Shoe size conversion table'!$J$6:$L$22,2))</f>
        <v>43</v>
      </c>
      <c r="J5868" s="12" t="n">
        <f aca="false">IF(G5868="Male",VLOOKUP(H5868,'Shoe size conversion table'!$B$6:$D$22,3),VLOOKUP(H5868,'Shoe size conversion table'!$J$6:$L$22,3))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MONTH(C5868:C20835)</f>
        <v>9</v>
      </c>
      <c r="O5868" s="8" t="n">
        <f aca="false">K5868*(1-L5868)</f>
        <v>179</v>
      </c>
    </row>
    <row r="5869" customFormat="false" ht="11.4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IF(G5869="Male",VLOOKUP(H5869,'Shoe size conversion table'!$B$6:$D$22,2),VLOOKUP(H5869,'Shoe size conversion table'!$J$6:$L$22,2))</f>
        <v>42-43</v>
      </c>
      <c r="J5869" s="12" t="n">
        <f aca="false">IF(G5869="Male",VLOOKUP(H5869,'Shoe size conversion table'!$B$6:$D$22,3),VLOOKUP(H5869,'Shoe size conversion table'!$J$6:$L$22,3))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MONTH(C5869:C20836)</f>
        <v>9</v>
      </c>
      <c r="O5869" s="8" t="n">
        <f aca="false">K5869*(1-L5869)</f>
        <v>74.5</v>
      </c>
    </row>
    <row r="5870" customFormat="false" ht="11.4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IF(G5870="Male",VLOOKUP(H5870,'Shoe size conversion table'!$B$6:$D$22,2),VLOOKUP(H5870,'Shoe size conversion table'!$J$6:$L$22,2))</f>
        <v>39-40</v>
      </c>
      <c r="J5870" s="12" t="n">
        <f aca="false">IF(G5870="Male",VLOOKUP(H5870,'Shoe size conversion table'!$B$6:$D$22,3),VLOOKUP(H5870,'Shoe size conversion table'!$J$6:$L$22,3))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MONTH(C5870:C20837)</f>
        <v>9</v>
      </c>
      <c r="O5870" s="8" t="n">
        <f aca="false">K5870*(1-L5870)</f>
        <v>149</v>
      </c>
    </row>
    <row r="5871" customFormat="false" ht="11.4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IF(G5871="Male",VLOOKUP(H5871,'Shoe size conversion table'!$B$6:$D$22,2),VLOOKUP(H5871,'Shoe size conversion table'!$J$6:$L$22,2))</f>
        <v>41-42</v>
      </c>
      <c r="J5871" s="12" t="n">
        <f aca="false">IF(G5871="Male",VLOOKUP(H5871,'Shoe size conversion table'!$B$6:$D$22,3),VLOOKUP(H5871,'Shoe size conversion table'!$J$6:$L$22,3))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MONTH(C5871:C20838)</f>
        <v>9</v>
      </c>
      <c r="O5871" s="8" t="n">
        <f aca="false">K5871*(1-L5871)</f>
        <v>159.2</v>
      </c>
    </row>
    <row r="5872" customFormat="false" ht="11.4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IF(G5872="Male",VLOOKUP(H5872,'Shoe size conversion table'!$B$6:$D$22,2),VLOOKUP(H5872,'Shoe size conversion table'!$J$6:$L$22,2))</f>
        <v>41-42</v>
      </c>
      <c r="J5872" s="12" t="n">
        <f aca="false">IF(G5872="Male",VLOOKUP(H5872,'Shoe size conversion table'!$B$6:$D$22,3),VLOOKUP(H5872,'Shoe size conversion table'!$J$6:$L$22,3))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MONTH(C5872:C20839)</f>
        <v>9</v>
      </c>
      <c r="O5872" s="8" t="n">
        <f aca="false">K5872*(1-L5872)</f>
        <v>139</v>
      </c>
    </row>
    <row r="5873" customFormat="false" ht="11.4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IF(G5873="Male",VLOOKUP(H5873,'Shoe size conversion table'!$B$6:$D$22,2),VLOOKUP(H5873,'Shoe size conversion table'!$J$6:$L$22,2))</f>
        <v>39-40</v>
      </c>
      <c r="J5873" s="12" t="n">
        <f aca="false">IF(G5873="Male",VLOOKUP(H5873,'Shoe size conversion table'!$B$6:$D$22,3),VLOOKUP(H5873,'Shoe size conversion table'!$J$6:$L$22,3))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MONTH(C5873:C20840)</f>
        <v>9</v>
      </c>
      <c r="O5873" s="8" t="n">
        <f aca="false">K5873*(1-L5873)</f>
        <v>139.3</v>
      </c>
    </row>
    <row r="5874" customFormat="false" ht="11.4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IF(G5874="Male",VLOOKUP(H5874,'Shoe size conversion table'!$B$6:$D$22,2),VLOOKUP(H5874,'Shoe size conversion table'!$J$6:$L$22,2))</f>
        <v>43</v>
      </c>
      <c r="J5874" s="12" t="n">
        <f aca="false">IF(G5874="Male",VLOOKUP(H5874,'Shoe size conversion table'!$B$6:$D$22,3),VLOOKUP(H5874,'Shoe size conversion table'!$J$6:$L$22,3))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MONTH(C5874:C20841)</f>
        <v>9</v>
      </c>
      <c r="O5874" s="8" t="n">
        <f aca="false">K5874*(1-L5874)</f>
        <v>169</v>
      </c>
    </row>
    <row r="5875" customFormat="false" ht="11.4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IF(G5875="Male",VLOOKUP(H5875,'Shoe size conversion table'!$B$6:$D$22,2),VLOOKUP(H5875,'Shoe size conversion table'!$J$6:$L$22,2))</f>
        <v>43</v>
      </c>
      <c r="J5875" s="12" t="n">
        <f aca="false">IF(G5875="Male",VLOOKUP(H5875,'Shoe size conversion table'!$B$6:$D$22,3),VLOOKUP(H5875,'Shoe size conversion table'!$J$6:$L$22,3))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MONTH(C5875:C20842)</f>
        <v>9</v>
      </c>
      <c r="O5875" s="8" t="n">
        <f aca="false">K5875*(1-L5875)</f>
        <v>125.1</v>
      </c>
    </row>
    <row r="5876" customFormat="false" ht="11.4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IF(G5876="Male",VLOOKUP(H5876,'Shoe size conversion table'!$B$6:$D$22,2),VLOOKUP(H5876,'Shoe size conversion table'!$J$6:$L$22,2))</f>
        <v>40</v>
      </c>
      <c r="J5876" s="12" t="n">
        <f aca="false">IF(G5876="Male",VLOOKUP(H5876,'Shoe size conversion table'!$B$6:$D$22,3),VLOOKUP(H5876,'Shoe size conversion table'!$J$6:$L$22,3))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MONTH(C5876:C20843)</f>
        <v>9</v>
      </c>
      <c r="O5876" s="8" t="n">
        <f aca="false">K5876*(1-L5876)</f>
        <v>94.5</v>
      </c>
    </row>
    <row r="5877" customFormat="false" ht="11.4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IF(G5877="Male",VLOOKUP(H5877,'Shoe size conversion table'!$B$6:$D$22,2),VLOOKUP(H5877,'Shoe size conversion table'!$J$6:$L$22,2))</f>
        <v>42-43</v>
      </c>
      <c r="J5877" s="12" t="n">
        <f aca="false">IF(G5877="Male",VLOOKUP(H5877,'Shoe size conversion table'!$B$6:$D$22,3),VLOOKUP(H5877,'Shoe size conversion table'!$J$6:$L$22,3))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MONTH(C5877:C20844)</f>
        <v>9</v>
      </c>
      <c r="O5877" s="8" t="n">
        <f aca="false">K5877*(1-L5877)</f>
        <v>149</v>
      </c>
    </row>
    <row r="5878" customFormat="false" ht="11.4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IF(G5878="Male",VLOOKUP(H5878,'Shoe size conversion table'!$B$6:$D$22,2),VLOOKUP(H5878,'Shoe size conversion table'!$J$6:$L$22,2))</f>
        <v>38</v>
      </c>
      <c r="J5878" s="12" t="n">
        <f aca="false">IF(G5878="Male",VLOOKUP(H5878,'Shoe size conversion table'!$B$6:$D$22,3),VLOOKUP(H5878,'Shoe size conversion table'!$J$6:$L$22,3))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MONTH(C5878:C20845)</f>
        <v>9</v>
      </c>
      <c r="O5878" s="8" t="n">
        <f aca="false">K5878*(1-L5878)</f>
        <v>199</v>
      </c>
    </row>
    <row r="5879" customFormat="false" ht="11.4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IF(G5879="Male",VLOOKUP(H5879,'Shoe size conversion table'!$B$6:$D$22,2),VLOOKUP(H5879,'Shoe size conversion table'!$J$6:$L$22,2))</f>
        <v>35-36</v>
      </c>
      <c r="J5879" s="12" t="n">
        <f aca="false">IF(G5879="Male",VLOOKUP(H5879,'Shoe size conversion table'!$B$6:$D$22,3),VLOOKUP(H5879,'Shoe size conversion table'!$J$6:$L$22,3))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MONTH(C5879:C20846)</f>
        <v>9</v>
      </c>
      <c r="O5879" s="8" t="n">
        <f aca="false">K5879*(1-L5879)</f>
        <v>179.1</v>
      </c>
    </row>
    <row r="5880" customFormat="false" ht="11.4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IF(G5880="Male",VLOOKUP(H5880,'Shoe size conversion table'!$B$6:$D$22,2),VLOOKUP(H5880,'Shoe size conversion table'!$J$6:$L$22,2))</f>
        <v>42-43</v>
      </c>
      <c r="J5880" s="12" t="n">
        <f aca="false">IF(G5880="Male",VLOOKUP(H5880,'Shoe size conversion table'!$B$6:$D$22,3),VLOOKUP(H5880,'Shoe size conversion table'!$J$6:$L$22,3))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MONTH(C5880:C20847)</f>
        <v>9</v>
      </c>
      <c r="O5880" s="8" t="n">
        <f aca="false">K5880*(1-L5880)</f>
        <v>199</v>
      </c>
    </row>
    <row r="5881" customFormat="false" ht="11.4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IF(G5881="Male",VLOOKUP(H5881,'Shoe size conversion table'!$B$6:$D$22,2),VLOOKUP(H5881,'Shoe size conversion table'!$J$6:$L$22,2))</f>
        <v>43-44</v>
      </c>
      <c r="J5881" s="12" t="n">
        <f aca="false">IF(G5881="Male",VLOOKUP(H5881,'Shoe size conversion table'!$B$6:$D$22,3),VLOOKUP(H5881,'Shoe size conversion table'!$J$6:$L$22,3))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MONTH(C5881:C20848)</f>
        <v>9</v>
      </c>
      <c r="O5881" s="8" t="n">
        <f aca="false">K5881*(1-L5881)</f>
        <v>64.5</v>
      </c>
    </row>
    <row r="5882" customFormat="false" ht="11.4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IF(G5882="Male",VLOOKUP(H5882,'Shoe size conversion table'!$B$6:$D$22,2),VLOOKUP(H5882,'Shoe size conversion table'!$J$6:$L$22,2))</f>
        <v>42</v>
      </c>
      <c r="J5882" s="12" t="n">
        <f aca="false">IF(G5882="Male",VLOOKUP(H5882,'Shoe size conversion table'!$B$6:$D$22,3),VLOOKUP(H5882,'Shoe size conversion table'!$J$6:$L$22,3))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MONTH(C5882:C20849)</f>
        <v>9</v>
      </c>
      <c r="O5882" s="8" t="n">
        <f aca="false">K5882*(1-L5882)</f>
        <v>129</v>
      </c>
    </row>
    <row r="5883" customFormat="false" ht="11.4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IF(G5883="Male",VLOOKUP(H5883,'Shoe size conversion table'!$B$6:$D$22,2),VLOOKUP(H5883,'Shoe size conversion table'!$J$6:$L$22,2))</f>
        <v>44-45</v>
      </c>
      <c r="J5883" s="12" t="n">
        <f aca="false">IF(G5883="Male",VLOOKUP(H5883,'Shoe size conversion table'!$B$6:$D$22,3),VLOOKUP(H5883,'Shoe size conversion table'!$J$6:$L$22,3))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MONTH(C5883:C20850)</f>
        <v>9</v>
      </c>
      <c r="O5883" s="8" t="n">
        <f aca="false">K5883*(1-L5883)</f>
        <v>129</v>
      </c>
    </row>
    <row r="5884" customFormat="false" ht="11.4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IF(G5884="Male",VLOOKUP(H5884,'Shoe size conversion table'!$B$6:$D$22,2),VLOOKUP(H5884,'Shoe size conversion table'!$J$6:$L$22,2))</f>
        <v>42-43</v>
      </c>
      <c r="J5884" s="12" t="n">
        <f aca="false">IF(G5884="Male",VLOOKUP(H5884,'Shoe size conversion table'!$B$6:$D$22,3),VLOOKUP(H5884,'Shoe size conversion table'!$J$6:$L$22,3))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MONTH(C5884:C20851)</f>
        <v>9</v>
      </c>
      <c r="O5884" s="8" t="n">
        <f aca="false">K5884*(1-L5884)</f>
        <v>119.2</v>
      </c>
    </row>
    <row r="5885" customFormat="false" ht="11.4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IF(G5885="Male",VLOOKUP(H5885,'Shoe size conversion table'!$B$6:$D$22,2),VLOOKUP(H5885,'Shoe size conversion table'!$J$6:$L$22,2))</f>
        <v>42</v>
      </c>
      <c r="J5885" s="12" t="n">
        <f aca="false">IF(G5885="Male",VLOOKUP(H5885,'Shoe size conversion table'!$B$6:$D$22,3),VLOOKUP(H5885,'Shoe size conversion table'!$J$6:$L$22,3))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MONTH(C5885:C20852)</f>
        <v>9</v>
      </c>
      <c r="O5885" s="8" t="n">
        <f aca="false">K5885*(1-L5885)</f>
        <v>127.2</v>
      </c>
    </row>
    <row r="5886" customFormat="false" ht="11.4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IF(G5886="Male",VLOOKUP(H5886,'Shoe size conversion table'!$B$6:$D$22,2),VLOOKUP(H5886,'Shoe size conversion table'!$J$6:$L$22,2))</f>
        <v>39-40</v>
      </c>
      <c r="J5886" s="12" t="n">
        <f aca="false">IF(G5886="Male",VLOOKUP(H5886,'Shoe size conversion table'!$B$6:$D$22,3),VLOOKUP(H5886,'Shoe size conversion table'!$J$6:$L$22,3))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MONTH(C5886:C20853)</f>
        <v>9</v>
      </c>
      <c r="O5886" s="8" t="n">
        <f aca="false">K5886*(1-L5886)</f>
        <v>170.1</v>
      </c>
    </row>
    <row r="5887" customFormat="false" ht="11.4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IF(G5887="Male",VLOOKUP(H5887,'Shoe size conversion table'!$B$6:$D$22,2),VLOOKUP(H5887,'Shoe size conversion table'!$J$6:$L$22,2))</f>
        <v>42-43</v>
      </c>
      <c r="J5887" s="12" t="n">
        <f aca="false">IF(G5887="Male",VLOOKUP(H5887,'Shoe size conversion table'!$B$6:$D$22,3),VLOOKUP(H5887,'Shoe size conversion table'!$J$6:$L$22,3))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MONTH(C5887:C20854)</f>
        <v>9</v>
      </c>
      <c r="O5887" s="8" t="n">
        <f aca="false">K5887*(1-L5887)</f>
        <v>149</v>
      </c>
    </row>
    <row r="5888" customFormat="false" ht="11.4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IF(G5888="Male",VLOOKUP(H5888,'Shoe size conversion table'!$B$6:$D$22,2),VLOOKUP(H5888,'Shoe size conversion table'!$J$6:$L$22,2))</f>
        <v>43-44</v>
      </c>
      <c r="J5888" s="12" t="n">
        <f aca="false">IF(G5888="Male",VLOOKUP(H5888,'Shoe size conversion table'!$B$6:$D$22,3),VLOOKUP(H5888,'Shoe size conversion table'!$J$6:$L$22,3))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MONTH(C5888:C20855)</f>
        <v>9</v>
      </c>
      <c r="O5888" s="8" t="n">
        <f aca="false">K5888*(1-L5888)</f>
        <v>169</v>
      </c>
    </row>
    <row r="5889" customFormat="false" ht="11.4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IF(G5889="Male",VLOOKUP(H5889,'Shoe size conversion table'!$B$6:$D$22,2),VLOOKUP(H5889,'Shoe size conversion table'!$J$6:$L$22,2))</f>
        <v>39</v>
      </c>
      <c r="J5889" s="12" t="n">
        <f aca="false">IF(G5889="Male",VLOOKUP(H5889,'Shoe size conversion table'!$B$6:$D$22,3),VLOOKUP(H5889,'Shoe size conversion table'!$J$6:$L$22,3))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MONTH(C5889:C20856)</f>
        <v>9</v>
      </c>
      <c r="O5889" s="8" t="n">
        <f aca="false">K5889*(1-L5889)</f>
        <v>159</v>
      </c>
    </row>
    <row r="5890" customFormat="false" ht="11.4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IF(G5890="Male",VLOOKUP(H5890,'Shoe size conversion table'!$B$6:$D$22,2),VLOOKUP(H5890,'Shoe size conversion table'!$J$6:$L$22,2))</f>
        <v>41-42</v>
      </c>
      <c r="J5890" s="12" t="n">
        <f aca="false">IF(G5890="Male",VLOOKUP(H5890,'Shoe size conversion table'!$B$6:$D$22,3),VLOOKUP(H5890,'Shoe size conversion table'!$J$6:$L$22,3))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MONTH(C5890:C20857)</f>
        <v>9</v>
      </c>
      <c r="O5890" s="8" t="n">
        <f aca="false">K5890*(1-L5890)</f>
        <v>127.2</v>
      </c>
    </row>
    <row r="5891" customFormat="false" ht="11.4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IF(G5891="Male",VLOOKUP(H5891,'Shoe size conversion table'!$B$6:$D$22,2),VLOOKUP(H5891,'Shoe size conversion table'!$J$6:$L$22,2))</f>
        <v>38</v>
      </c>
      <c r="J5891" s="12" t="n">
        <f aca="false">IF(G5891="Male",VLOOKUP(H5891,'Shoe size conversion table'!$B$6:$D$22,3),VLOOKUP(H5891,'Shoe size conversion table'!$J$6:$L$22,3))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MONTH(C5891:C20858)</f>
        <v>9</v>
      </c>
      <c r="O5891" s="8" t="n">
        <f aca="false">K5891*(1-L5891)</f>
        <v>79.5</v>
      </c>
    </row>
    <row r="5892" customFormat="false" ht="11.4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IF(G5892="Male",VLOOKUP(H5892,'Shoe size conversion table'!$B$6:$D$22,2),VLOOKUP(H5892,'Shoe size conversion table'!$J$6:$L$22,2))</f>
        <v>42</v>
      </c>
      <c r="J5892" s="12" t="n">
        <f aca="false">IF(G5892="Male",VLOOKUP(H5892,'Shoe size conversion table'!$B$6:$D$22,3),VLOOKUP(H5892,'Shoe size conversion table'!$J$6:$L$22,3))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MONTH(C5892:C20859)</f>
        <v>9</v>
      </c>
      <c r="O5892" s="8" t="n">
        <f aca="false">K5892*(1-L5892)</f>
        <v>189</v>
      </c>
    </row>
    <row r="5893" customFormat="false" ht="11.4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IF(G5893="Male",VLOOKUP(H5893,'Shoe size conversion table'!$B$6:$D$22,2),VLOOKUP(H5893,'Shoe size conversion table'!$J$6:$L$22,2))</f>
        <v>43</v>
      </c>
      <c r="J5893" s="12" t="n">
        <f aca="false">IF(G5893="Male",VLOOKUP(H5893,'Shoe size conversion table'!$B$6:$D$22,3),VLOOKUP(H5893,'Shoe size conversion table'!$J$6:$L$22,3))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MONTH(C5893:C20860)</f>
        <v>9</v>
      </c>
      <c r="O5893" s="8" t="n">
        <f aca="false">K5893*(1-L5893)</f>
        <v>189</v>
      </c>
    </row>
    <row r="5894" customFormat="false" ht="11.4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IF(G5894="Male",VLOOKUP(H5894,'Shoe size conversion table'!$B$6:$D$22,2),VLOOKUP(H5894,'Shoe size conversion table'!$J$6:$L$22,2))</f>
        <v>44</v>
      </c>
      <c r="J5894" s="12" t="n">
        <f aca="false">IF(G5894="Male",VLOOKUP(H5894,'Shoe size conversion table'!$B$6:$D$22,3),VLOOKUP(H5894,'Shoe size conversion table'!$J$6:$L$22,3))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MONTH(C5894:C20861)</f>
        <v>9</v>
      </c>
      <c r="O5894" s="8" t="n">
        <f aca="false">K5894*(1-L5894)</f>
        <v>169</v>
      </c>
    </row>
    <row r="5895" customFormat="false" ht="11.4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IF(G5895="Male",VLOOKUP(H5895,'Shoe size conversion table'!$B$6:$D$22,2),VLOOKUP(H5895,'Shoe size conversion table'!$J$6:$L$22,2))</f>
        <v>38-39</v>
      </c>
      <c r="J5895" s="12" t="n">
        <f aca="false">IF(G5895="Male",VLOOKUP(H5895,'Shoe size conversion table'!$B$6:$D$22,3),VLOOKUP(H5895,'Shoe size conversion table'!$J$6:$L$22,3))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MONTH(C5895:C20862)</f>
        <v>9</v>
      </c>
      <c r="O5895" s="8" t="n">
        <f aca="false">K5895*(1-L5895)</f>
        <v>104.3</v>
      </c>
    </row>
    <row r="5896" customFormat="false" ht="11.4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IF(G5896="Male",VLOOKUP(H5896,'Shoe size conversion table'!$B$6:$D$22,2),VLOOKUP(H5896,'Shoe size conversion table'!$J$6:$L$22,2))</f>
        <v>42-43</v>
      </c>
      <c r="J5896" s="12" t="n">
        <f aca="false">IF(G5896="Male",VLOOKUP(H5896,'Shoe size conversion table'!$B$6:$D$22,3),VLOOKUP(H5896,'Shoe size conversion table'!$J$6:$L$22,3))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MONTH(C5896:C20863)</f>
        <v>9</v>
      </c>
      <c r="O5896" s="8" t="n">
        <f aca="false">K5896*(1-L5896)</f>
        <v>179</v>
      </c>
    </row>
    <row r="5897" customFormat="false" ht="11.4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IF(G5897="Male",VLOOKUP(H5897,'Shoe size conversion table'!$B$6:$D$22,2),VLOOKUP(H5897,'Shoe size conversion table'!$J$6:$L$22,2))</f>
        <v>38-39</v>
      </c>
      <c r="J5897" s="12" t="n">
        <f aca="false">IF(G5897="Male",VLOOKUP(H5897,'Shoe size conversion table'!$B$6:$D$22,3),VLOOKUP(H5897,'Shoe size conversion table'!$J$6:$L$22,3))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MONTH(C5897:C20864)</f>
        <v>9</v>
      </c>
      <c r="O5897" s="8" t="n">
        <f aca="false">K5897*(1-L5897)</f>
        <v>179</v>
      </c>
    </row>
    <row r="5898" customFormat="false" ht="11.4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IF(G5898="Male",VLOOKUP(H5898,'Shoe size conversion table'!$B$6:$D$22,2),VLOOKUP(H5898,'Shoe size conversion table'!$J$6:$L$22,2))</f>
        <v>41-42</v>
      </c>
      <c r="J5898" s="12" t="n">
        <f aca="false">IF(G5898="Male",VLOOKUP(H5898,'Shoe size conversion table'!$B$6:$D$22,3),VLOOKUP(H5898,'Shoe size conversion table'!$J$6:$L$22,3))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MONTH(C5898:C20865)</f>
        <v>9</v>
      </c>
      <c r="O5898" s="8" t="n">
        <f aca="false">K5898*(1-L5898)</f>
        <v>189</v>
      </c>
    </row>
    <row r="5899" customFormat="false" ht="11.4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IF(G5899="Male",VLOOKUP(H5899,'Shoe size conversion table'!$B$6:$D$22,2),VLOOKUP(H5899,'Shoe size conversion table'!$J$6:$L$22,2))</f>
        <v>43-44</v>
      </c>
      <c r="J5899" s="12" t="n">
        <f aca="false">IF(G5899="Male",VLOOKUP(H5899,'Shoe size conversion table'!$B$6:$D$22,3),VLOOKUP(H5899,'Shoe size conversion table'!$J$6:$L$22,3))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MONTH(C5899:C20866)</f>
        <v>9</v>
      </c>
      <c r="O5899" s="8" t="n">
        <f aca="false">K5899*(1-L5899)</f>
        <v>179</v>
      </c>
    </row>
    <row r="5900" customFormat="false" ht="11.4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IF(G5900="Male",VLOOKUP(H5900,'Shoe size conversion table'!$B$6:$D$22,2),VLOOKUP(H5900,'Shoe size conversion table'!$J$6:$L$22,2))</f>
        <v>38-39</v>
      </c>
      <c r="J5900" s="12" t="n">
        <f aca="false">IF(G5900="Male",VLOOKUP(H5900,'Shoe size conversion table'!$B$6:$D$22,3),VLOOKUP(H5900,'Shoe size conversion table'!$J$6:$L$22,3))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MONTH(C5900:C20867)</f>
        <v>9</v>
      </c>
      <c r="O5900" s="8" t="n">
        <f aca="false">K5900*(1-L5900)</f>
        <v>159</v>
      </c>
    </row>
    <row r="5901" customFormat="false" ht="11.4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IF(G5901="Male",VLOOKUP(H5901,'Shoe size conversion table'!$B$6:$D$22,2),VLOOKUP(H5901,'Shoe size conversion table'!$J$6:$L$22,2))</f>
        <v>38-39</v>
      </c>
      <c r="J5901" s="12" t="n">
        <f aca="false">IF(G5901="Male",VLOOKUP(H5901,'Shoe size conversion table'!$B$6:$D$22,3),VLOOKUP(H5901,'Shoe size conversion table'!$J$6:$L$22,3))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MONTH(C5901:C20868)</f>
        <v>9</v>
      </c>
      <c r="O5901" s="8" t="n">
        <f aca="false">K5901*(1-L5901)</f>
        <v>139.3</v>
      </c>
    </row>
    <row r="5902" customFormat="false" ht="11.4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IF(G5902="Male",VLOOKUP(H5902,'Shoe size conversion table'!$B$6:$D$22,2),VLOOKUP(H5902,'Shoe size conversion table'!$J$6:$L$22,2))</f>
        <v>43-44</v>
      </c>
      <c r="J5902" s="12" t="n">
        <f aca="false">IF(G5902="Male",VLOOKUP(H5902,'Shoe size conversion table'!$B$6:$D$22,3),VLOOKUP(H5902,'Shoe size conversion table'!$J$6:$L$22,3))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MONTH(C5902:C20869)</f>
        <v>9</v>
      </c>
      <c r="O5902" s="8" t="n">
        <f aca="false">K5902*(1-L5902)</f>
        <v>169</v>
      </c>
    </row>
    <row r="5903" customFormat="false" ht="11.4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IF(G5903="Male",VLOOKUP(H5903,'Shoe size conversion table'!$B$6:$D$22,2),VLOOKUP(H5903,'Shoe size conversion table'!$J$6:$L$22,2))</f>
        <v>40-41</v>
      </c>
      <c r="J5903" s="12" t="n">
        <f aca="false">IF(G5903="Male",VLOOKUP(H5903,'Shoe size conversion table'!$B$6:$D$22,3),VLOOKUP(H5903,'Shoe size conversion table'!$J$6:$L$22,3))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MONTH(C5903:C20870)</f>
        <v>9</v>
      </c>
      <c r="O5903" s="8" t="n">
        <f aca="false">K5903*(1-L5903)</f>
        <v>189</v>
      </c>
    </row>
    <row r="5904" customFormat="false" ht="11.4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IF(G5904="Male",VLOOKUP(H5904,'Shoe size conversion table'!$B$6:$D$22,2),VLOOKUP(H5904,'Shoe size conversion table'!$J$6:$L$22,2))</f>
        <v>43</v>
      </c>
      <c r="J5904" s="12" t="n">
        <f aca="false">IF(G5904="Male",VLOOKUP(H5904,'Shoe size conversion table'!$B$6:$D$22,3),VLOOKUP(H5904,'Shoe size conversion table'!$J$6:$L$22,3))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MONTH(C5904:C20871)</f>
        <v>9</v>
      </c>
      <c r="O5904" s="8" t="n">
        <f aca="false">K5904*(1-L5904)</f>
        <v>199</v>
      </c>
    </row>
    <row r="5905" customFormat="false" ht="11.4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IF(G5905="Male",VLOOKUP(H5905,'Shoe size conversion table'!$B$6:$D$22,2),VLOOKUP(H5905,'Shoe size conversion table'!$J$6:$L$22,2))</f>
        <v>43</v>
      </c>
      <c r="J5905" s="12" t="n">
        <f aca="false">IF(G5905="Male",VLOOKUP(H5905,'Shoe size conversion table'!$B$6:$D$22,3),VLOOKUP(H5905,'Shoe size conversion table'!$J$6:$L$22,3))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MONTH(C5905:C20872)</f>
        <v>9</v>
      </c>
      <c r="O5905" s="8" t="n">
        <f aca="false">K5905*(1-L5905)</f>
        <v>199</v>
      </c>
    </row>
    <row r="5906" customFormat="false" ht="11.4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IF(G5906="Male",VLOOKUP(H5906,'Shoe size conversion table'!$B$6:$D$22,2),VLOOKUP(H5906,'Shoe size conversion table'!$J$6:$L$22,2))</f>
        <v>38-39</v>
      </c>
      <c r="J5906" s="12" t="n">
        <f aca="false">IF(G5906="Male",VLOOKUP(H5906,'Shoe size conversion table'!$B$6:$D$22,3),VLOOKUP(H5906,'Shoe size conversion table'!$J$6:$L$22,3))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MONTH(C5906:C20873)</f>
        <v>9</v>
      </c>
      <c r="O5906" s="8" t="n">
        <f aca="false">K5906*(1-L5906)</f>
        <v>94.5</v>
      </c>
    </row>
    <row r="5907" customFormat="false" ht="11.4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IF(G5907="Male",VLOOKUP(H5907,'Shoe size conversion table'!$B$6:$D$22,2),VLOOKUP(H5907,'Shoe size conversion table'!$J$6:$L$22,2))</f>
        <v>42-43</v>
      </c>
      <c r="J5907" s="12" t="n">
        <f aca="false">IF(G5907="Male",VLOOKUP(H5907,'Shoe size conversion table'!$B$6:$D$22,3),VLOOKUP(H5907,'Shoe size conversion table'!$J$6:$L$22,3))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MONTH(C5907:C20874)</f>
        <v>9</v>
      </c>
      <c r="O5907" s="8" t="n">
        <f aca="false">K5907*(1-L5907)</f>
        <v>143.2</v>
      </c>
    </row>
    <row r="5908" customFormat="false" ht="11.4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IF(G5908="Male",VLOOKUP(H5908,'Shoe size conversion table'!$B$6:$D$22,2),VLOOKUP(H5908,'Shoe size conversion table'!$J$6:$L$22,2))</f>
        <v>38-39</v>
      </c>
      <c r="J5908" s="12" t="n">
        <f aca="false">IF(G5908="Male",VLOOKUP(H5908,'Shoe size conversion table'!$B$6:$D$22,3),VLOOKUP(H5908,'Shoe size conversion table'!$J$6:$L$22,3))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MONTH(C5908:C20875)</f>
        <v>9</v>
      </c>
      <c r="O5908" s="8" t="n">
        <f aca="false">K5908*(1-L5908)</f>
        <v>139</v>
      </c>
    </row>
    <row r="5909" customFormat="false" ht="11.4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IF(G5909="Male",VLOOKUP(H5909,'Shoe size conversion table'!$B$6:$D$22,2),VLOOKUP(H5909,'Shoe size conversion table'!$J$6:$L$22,2))</f>
        <v>37</v>
      </c>
      <c r="J5909" s="12" t="n">
        <f aca="false">IF(G5909="Male",VLOOKUP(H5909,'Shoe size conversion table'!$B$6:$D$22,3),VLOOKUP(H5909,'Shoe size conversion table'!$J$6:$L$22,3))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MONTH(C5909:C20876)</f>
        <v>9</v>
      </c>
      <c r="O5909" s="8" t="n">
        <f aca="false">K5909*(1-L5909)</f>
        <v>179</v>
      </c>
    </row>
    <row r="5910" customFormat="false" ht="11.4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IF(G5910="Male",VLOOKUP(H5910,'Shoe size conversion table'!$B$6:$D$22,2),VLOOKUP(H5910,'Shoe size conversion table'!$J$6:$L$22,2))</f>
        <v>43</v>
      </c>
      <c r="J5910" s="12" t="n">
        <f aca="false">IF(G5910="Male",VLOOKUP(H5910,'Shoe size conversion table'!$B$6:$D$22,3),VLOOKUP(H5910,'Shoe size conversion table'!$J$6:$L$22,3))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MONTH(C5910:C20877)</f>
        <v>9</v>
      </c>
      <c r="O5910" s="8" t="n">
        <f aca="false">K5910*(1-L5910)</f>
        <v>149</v>
      </c>
    </row>
    <row r="5911" customFormat="false" ht="11.4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IF(G5911="Male",VLOOKUP(H5911,'Shoe size conversion table'!$B$6:$D$22,2),VLOOKUP(H5911,'Shoe size conversion table'!$J$6:$L$22,2))</f>
        <v>40</v>
      </c>
      <c r="J5911" s="12" t="n">
        <f aca="false">IF(G5911="Male",VLOOKUP(H5911,'Shoe size conversion table'!$B$6:$D$22,3),VLOOKUP(H5911,'Shoe size conversion table'!$J$6:$L$22,3))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MONTH(C5911:C20878)</f>
        <v>9</v>
      </c>
      <c r="O5911" s="8" t="n">
        <f aca="false">K5911*(1-L5911)</f>
        <v>129</v>
      </c>
    </row>
    <row r="5912" customFormat="false" ht="11.4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IF(G5912="Male",VLOOKUP(H5912,'Shoe size conversion table'!$B$6:$D$22,2),VLOOKUP(H5912,'Shoe size conversion table'!$J$6:$L$22,2))</f>
        <v>41-42</v>
      </c>
      <c r="J5912" s="12" t="n">
        <f aca="false">IF(G5912="Male",VLOOKUP(H5912,'Shoe size conversion table'!$B$6:$D$22,3),VLOOKUP(H5912,'Shoe size conversion table'!$J$6:$L$22,3))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MONTH(C5912:C20879)</f>
        <v>9</v>
      </c>
      <c r="O5912" s="8" t="n">
        <f aca="false">K5912*(1-L5912)</f>
        <v>139</v>
      </c>
    </row>
    <row r="5913" customFormat="false" ht="11.4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IF(G5913="Male",VLOOKUP(H5913,'Shoe size conversion table'!$B$6:$D$22,2),VLOOKUP(H5913,'Shoe size conversion table'!$J$6:$L$22,2))</f>
        <v>47</v>
      </c>
      <c r="J5913" s="12" t="n">
        <f aca="false">IF(G5913="Male",VLOOKUP(H5913,'Shoe size conversion table'!$B$6:$D$22,3),VLOOKUP(H5913,'Shoe size conversion table'!$J$6:$L$22,3))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MONTH(C5913:C20880)</f>
        <v>9</v>
      </c>
      <c r="O5913" s="8" t="n">
        <f aca="false">K5913*(1-L5913)</f>
        <v>69.5</v>
      </c>
    </row>
    <row r="5914" customFormat="false" ht="11.4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IF(G5914="Male",VLOOKUP(H5914,'Shoe size conversion table'!$B$6:$D$22,2),VLOOKUP(H5914,'Shoe size conversion table'!$J$6:$L$22,2))</f>
        <v>38-39</v>
      </c>
      <c r="J5914" s="12" t="n">
        <f aca="false">IF(G5914="Male",VLOOKUP(H5914,'Shoe size conversion table'!$B$6:$D$22,3),VLOOKUP(H5914,'Shoe size conversion table'!$J$6:$L$22,3))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MONTH(C5914:C20881)</f>
        <v>9</v>
      </c>
      <c r="O5914" s="8" t="n">
        <f aca="false">K5914*(1-L5914)</f>
        <v>94.5</v>
      </c>
    </row>
    <row r="5915" customFormat="false" ht="11.4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IF(G5915="Male",VLOOKUP(H5915,'Shoe size conversion table'!$B$6:$D$22,2),VLOOKUP(H5915,'Shoe size conversion table'!$J$6:$L$22,2))</f>
        <v>39-40</v>
      </c>
      <c r="J5915" s="12" t="n">
        <f aca="false">IF(G5915="Male",VLOOKUP(H5915,'Shoe size conversion table'!$B$6:$D$22,3),VLOOKUP(H5915,'Shoe size conversion table'!$J$6:$L$22,3))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MONTH(C5915:C20882)</f>
        <v>9</v>
      </c>
      <c r="O5915" s="8" t="n">
        <f aca="false">K5915*(1-L5915)</f>
        <v>99.5</v>
      </c>
    </row>
    <row r="5916" customFormat="false" ht="11.4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IF(G5916="Male",VLOOKUP(H5916,'Shoe size conversion table'!$B$6:$D$22,2),VLOOKUP(H5916,'Shoe size conversion table'!$J$6:$L$22,2))</f>
        <v>39</v>
      </c>
      <c r="J5916" s="12" t="n">
        <f aca="false">IF(G5916="Male",VLOOKUP(H5916,'Shoe size conversion table'!$B$6:$D$22,3),VLOOKUP(H5916,'Shoe size conversion table'!$J$6:$L$22,3))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MONTH(C5916:C20883)</f>
        <v>9</v>
      </c>
      <c r="O5916" s="8" t="n">
        <f aca="false">K5916*(1-L5916)</f>
        <v>159</v>
      </c>
    </row>
    <row r="5917" customFormat="false" ht="11.4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IF(G5917="Male",VLOOKUP(H5917,'Shoe size conversion table'!$B$6:$D$22,2),VLOOKUP(H5917,'Shoe size conversion table'!$J$6:$L$22,2))</f>
        <v>42-43</v>
      </c>
      <c r="J5917" s="12" t="n">
        <f aca="false">IF(G5917="Male",VLOOKUP(H5917,'Shoe size conversion table'!$B$6:$D$22,3),VLOOKUP(H5917,'Shoe size conversion table'!$J$6:$L$22,3))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MONTH(C5917:C20884)</f>
        <v>9</v>
      </c>
      <c r="O5917" s="8" t="n">
        <f aca="false">K5917*(1-L5917)</f>
        <v>179</v>
      </c>
    </row>
    <row r="5918" customFormat="false" ht="11.4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IF(G5918="Male",VLOOKUP(H5918,'Shoe size conversion table'!$B$6:$D$22,2),VLOOKUP(H5918,'Shoe size conversion table'!$J$6:$L$22,2))</f>
        <v>40-41</v>
      </c>
      <c r="J5918" s="12" t="n">
        <f aca="false">IF(G5918="Male",VLOOKUP(H5918,'Shoe size conversion table'!$B$6:$D$22,3),VLOOKUP(H5918,'Shoe size conversion table'!$J$6:$L$22,3))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MONTH(C5918:C20885)</f>
        <v>9</v>
      </c>
      <c r="O5918" s="8" t="n">
        <f aca="false">K5918*(1-L5918)</f>
        <v>129</v>
      </c>
    </row>
    <row r="5919" customFormat="false" ht="11.4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IF(G5919="Male",VLOOKUP(H5919,'Shoe size conversion table'!$B$6:$D$22,2),VLOOKUP(H5919,'Shoe size conversion table'!$J$6:$L$22,2))</f>
        <v>42-43</v>
      </c>
      <c r="J5919" s="12" t="n">
        <f aca="false">IF(G5919="Male",VLOOKUP(H5919,'Shoe size conversion table'!$B$6:$D$22,3),VLOOKUP(H5919,'Shoe size conversion table'!$J$6:$L$22,3))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MONTH(C5919:C20886)</f>
        <v>9</v>
      </c>
      <c r="O5919" s="8" t="n">
        <f aca="false">K5919*(1-L5919)</f>
        <v>103.2</v>
      </c>
    </row>
    <row r="5920" customFormat="false" ht="11.4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IF(G5920="Male",VLOOKUP(H5920,'Shoe size conversion table'!$B$6:$D$22,2),VLOOKUP(H5920,'Shoe size conversion table'!$J$6:$L$22,2))</f>
        <v>42-43</v>
      </c>
      <c r="J5920" s="12" t="n">
        <f aca="false">IF(G5920="Male",VLOOKUP(H5920,'Shoe size conversion table'!$B$6:$D$22,3),VLOOKUP(H5920,'Shoe size conversion table'!$J$6:$L$22,3))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MONTH(C5920:C20887)</f>
        <v>9</v>
      </c>
      <c r="O5920" s="8" t="n">
        <f aca="false">K5920*(1-L5920)</f>
        <v>179</v>
      </c>
    </row>
    <row r="5921" customFormat="false" ht="11.4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IF(G5921="Male",VLOOKUP(H5921,'Shoe size conversion table'!$B$6:$D$22,2),VLOOKUP(H5921,'Shoe size conversion table'!$J$6:$L$22,2))</f>
        <v>45</v>
      </c>
      <c r="J5921" s="12" t="n">
        <f aca="false">IF(G5921="Male",VLOOKUP(H5921,'Shoe size conversion table'!$B$6:$D$22,3),VLOOKUP(H5921,'Shoe size conversion table'!$J$6:$L$22,3))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MONTH(C5921:C20888)</f>
        <v>9</v>
      </c>
      <c r="O5921" s="8" t="n">
        <f aca="false">K5921*(1-L5921)</f>
        <v>143.2</v>
      </c>
    </row>
    <row r="5922" customFormat="false" ht="11.4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IF(G5922="Male",VLOOKUP(H5922,'Shoe size conversion table'!$B$6:$D$22,2),VLOOKUP(H5922,'Shoe size conversion table'!$J$6:$L$22,2))</f>
        <v>42</v>
      </c>
      <c r="J5922" s="12" t="n">
        <f aca="false">IF(G5922="Male",VLOOKUP(H5922,'Shoe size conversion table'!$B$6:$D$22,3),VLOOKUP(H5922,'Shoe size conversion table'!$J$6:$L$22,3))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MONTH(C5922:C20889)</f>
        <v>9</v>
      </c>
      <c r="O5922" s="8" t="n">
        <f aca="false">K5922*(1-L5922)</f>
        <v>119.2</v>
      </c>
    </row>
    <row r="5923" customFormat="false" ht="11.4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IF(G5923="Male",VLOOKUP(H5923,'Shoe size conversion table'!$B$6:$D$22,2),VLOOKUP(H5923,'Shoe size conversion table'!$J$6:$L$22,2))</f>
        <v>38-39</v>
      </c>
      <c r="J5923" s="12" t="n">
        <f aca="false">IF(G5923="Male",VLOOKUP(H5923,'Shoe size conversion table'!$B$6:$D$22,3),VLOOKUP(H5923,'Shoe size conversion table'!$J$6:$L$22,3))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MONTH(C5923:C20890)</f>
        <v>9</v>
      </c>
      <c r="O5923" s="8" t="n">
        <f aca="false">K5923*(1-L5923)</f>
        <v>152.1</v>
      </c>
    </row>
    <row r="5924" customFormat="false" ht="11.4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IF(G5924="Male",VLOOKUP(H5924,'Shoe size conversion table'!$B$6:$D$22,2),VLOOKUP(H5924,'Shoe size conversion table'!$J$6:$L$22,2))</f>
        <v>35-36</v>
      </c>
      <c r="J5924" s="12" t="n">
        <f aca="false">IF(G5924="Male",VLOOKUP(H5924,'Shoe size conversion table'!$B$6:$D$22,3),VLOOKUP(H5924,'Shoe size conversion table'!$J$6:$L$22,3))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MONTH(C5924:C20891)</f>
        <v>9</v>
      </c>
      <c r="O5924" s="8" t="n">
        <f aca="false">K5924*(1-L5924)</f>
        <v>170.1</v>
      </c>
    </row>
    <row r="5925" customFormat="false" ht="11.4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IF(G5925="Male",VLOOKUP(H5925,'Shoe size conversion table'!$B$6:$D$22,2),VLOOKUP(H5925,'Shoe size conversion table'!$J$6:$L$22,2))</f>
        <v>39</v>
      </c>
      <c r="J5925" s="12" t="n">
        <f aca="false">IF(G5925="Male",VLOOKUP(H5925,'Shoe size conversion table'!$B$6:$D$22,3),VLOOKUP(H5925,'Shoe size conversion table'!$J$6:$L$22,3))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MONTH(C5925:C20892)</f>
        <v>9</v>
      </c>
      <c r="O5925" s="8" t="n">
        <f aca="false">K5925*(1-L5925)</f>
        <v>149</v>
      </c>
    </row>
    <row r="5926" customFormat="false" ht="11.4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IF(G5926="Male",VLOOKUP(H5926,'Shoe size conversion table'!$B$6:$D$22,2),VLOOKUP(H5926,'Shoe size conversion table'!$J$6:$L$22,2))</f>
        <v>43-44</v>
      </c>
      <c r="J5926" s="12" t="n">
        <f aca="false">IF(G5926="Male",VLOOKUP(H5926,'Shoe size conversion table'!$B$6:$D$22,3),VLOOKUP(H5926,'Shoe size conversion table'!$J$6:$L$22,3))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MONTH(C5926:C20893)</f>
        <v>9</v>
      </c>
      <c r="O5926" s="8" t="n">
        <f aca="false">K5926*(1-L5926)</f>
        <v>189</v>
      </c>
    </row>
    <row r="5927" customFormat="false" ht="11.4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IF(G5927="Male",VLOOKUP(H5927,'Shoe size conversion table'!$B$6:$D$22,2),VLOOKUP(H5927,'Shoe size conversion table'!$J$6:$L$22,2))</f>
        <v>38</v>
      </c>
      <c r="J5927" s="12" t="n">
        <f aca="false">IF(G5927="Male",VLOOKUP(H5927,'Shoe size conversion table'!$B$6:$D$22,3),VLOOKUP(H5927,'Shoe size conversion table'!$J$6:$L$22,3))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MONTH(C5927:C20894)</f>
        <v>9</v>
      </c>
      <c r="O5927" s="8" t="n">
        <f aca="false">K5927*(1-L5927)</f>
        <v>132.3</v>
      </c>
    </row>
    <row r="5928" customFormat="false" ht="11.4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IF(G5928="Male",VLOOKUP(H5928,'Shoe size conversion table'!$B$6:$D$22,2),VLOOKUP(H5928,'Shoe size conversion table'!$J$6:$L$22,2))</f>
        <v>40-41</v>
      </c>
      <c r="J5928" s="12" t="n">
        <f aca="false">IF(G5928="Male",VLOOKUP(H5928,'Shoe size conversion table'!$B$6:$D$22,3),VLOOKUP(H5928,'Shoe size conversion table'!$J$6:$L$22,3))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MONTH(C5928:C20895)</f>
        <v>9</v>
      </c>
      <c r="O5928" s="8" t="n">
        <f aca="false">K5928*(1-L5928)</f>
        <v>149</v>
      </c>
    </row>
    <row r="5929" customFormat="false" ht="11.4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IF(G5929="Male",VLOOKUP(H5929,'Shoe size conversion table'!$B$6:$D$22,2),VLOOKUP(H5929,'Shoe size conversion table'!$J$6:$L$22,2))</f>
        <v>43</v>
      </c>
      <c r="J5929" s="12" t="n">
        <f aca="false">IF(G5929="Male",VLOOKUP(H5929,'Shoe size conversion table'!$B$6:$D$22,3),VLOOKUP(H5929,'Shoe size conversion table'!$J$6:$L$22,3))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MONTH(C5929:C20896)</f>
        <v>9</v>
      </c>
      <c r="O5929" s="8" t="n">
        <f aca="false">K5929*(1-L5929)</f>
        <v>149</v>
      </c>
    </row>
    <row r="5930" customFormat="false" ht="11.4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IF(G5930="Male",VLOOKUP(H5930,'Shoe size conversion table'!$B$6:$D$22,2),VLOOKUP(H5930,'Shoe size conversion table'!$J$6:$L$22,2))</f>
        <v>42-43</v>
      </c>
      <c r="J5930" s="12" t="n">
        <f aca="false">IF(G5930="Male",VLOOKUP(H5930,'Shoe size conversion table'!$B$6:$D$22,3),VLOOKUP(H5930,'Shoe size conversion table'!$J$6:$L$22,3))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MONTH(C5930:C20897)</f>
        <v>9</v>
      </c>
      <c r="O5930" s="8" t="n">
        <f aca="false">K5930*(1-L5930)</f>
        <v>119.2</v>
      </c>
    </row>
    <row r="5931" customFormat="false" ht="11.4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IF(G5931="Male",VLOOKUP(H5931,'Shoe size conversion table'!$B$6:$D$22,2),VLOOKUP(H5931,'Shoe size conversion table'!$J$6:$L$22,2))</f>
        <v>43-44</v>
      </c>
      <c r="J5931" s="12" t="n">
        <f aca="false">IF(G5931="Male",VLOOKUP(H5931,'Shoe size conversion table'!$B$6:$D$22,3),VLOOKUP(H5931,'Shoe size conversion table'!$J$6:$L$22,3))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MONTH(C5931:C20898)</f>
        <v>9</v>
      </c>
      <c r="O5931" s="8" t="n">
        <f aca="false">K5931*(1-L5931)</f>
        <v>169</v>
      </c>
    </row>
    <row r="5932" customFormat="false" ht="11.4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IF(G5932="Male",VLOOKUP(H5932,'Shoe size conversion table'!$B$6:$D$22,2),VLOOKUP(H5932,'Shoe size conversion table'!$J$6:$L$22,2))</f>
        <v>43-44</v>
      </c>
      <c r="J5932" s="12" t="n">
        <f aca="false">IF(G5932="Male",VLOOKUP(H5932,'Shoe size conversion table'!$B$6:$D$22,3),VLOOKUP(H5932,'Shoe size conversion table'!$J$6:$L$22,3))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MONTH(C5932:C20899)</f>
        <v>9</v>
      </c>
      <c r="O5932" s="8" t="n">
        <f aca="false">K5932*(1-L5932)</f>
        <v>116.1</v>
      </c>
    </row>
    <row r="5933" customFormat="false" ht="11.4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IF(G5933="Male",VLOOKUP(H5933,'Shoe size conversion table'!$B$6:$D$22,2),VLOOKUP(H5933,'Shoe size conversion table'!$J$6:$L$22,2))</f>
        <v>43-44</v>
      </c>
      <c r="J5933" s="12" t="n">
        <f aca="false">IF(G5933="Male",VLOOKUP(H5933,'Shoe size conversion table'!$B$6:$D$22,3),VLOOKUP(H5933,'Shoe size conversion table'!$J$6:$L$22,3))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MONTH(C5933:C20900)</f>
        <v>9</v>
      </c>
      <c r="O5933" s="8" t="n">
        <f aca="false">K5933*(1-L5933)</f>
        <v>179</v>
      </c>
    </row>
    <row r="5934" customFormat="false" ht="11.4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IF(G5934="Male",VLOOKUP(H5934,'Shoe size conversion table'!$B$6:$D$22,2),VLOOKUP(H5934,'Shoe size conversion table'!$J$6:$L$22,2))</f>
        <v>44</v>
      </c>
      <c r="J5934" s="12" t="n">
        <f aca="false">IF(G5934="Male",VLOOKUP(H5934,'Shoe size conversion table'!$B$6:$D$22,3),VLOOKUP(H5934,'Shoe size conversion table'!$J$6:$L$22,3))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MONTH(C5934:C20901)</f>
        <v>9</v>
      </c>
      <c r="O5934" s="8" t="n">
        <f aca="false">K5934*(1-L5934)</f>
        <v>79.5</v>
      </c>
    </row>
    <row r="5935" customFormat="false" ht="11.4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IF(G5935="Male",VLOOKUP(H5935,'Shoe size conversion table'!$B$6:$D$22,2),VLOOKUP(H5935,'Shoe size conversion table'!$J$6:$L$22,2))</f>
        <v>45</v>
      </c>
      <c r="J5935" s="12" t="n">
        <f aca="false">IF(G5935="Male",VLOOKUP(H5935,'Shoe size conversion table'!$B$6:$D$22,3),VLOOKUP(H5935,'Shoe size conversion table'!$J$6:$L$22,3))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MONTH(C5935:C20902)</f>
        <v>9</v>
      </c>
      <c r="O5935" s="8" t="n">
        <f aca="false">K5935*(1-L5935)</f>
        <v>169</v>
      </c>
    </row>
    <row r="5936" customFormat="false" ht="11.4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IF(G5936="Male",VLOOKUP(H5936,'Shoe size conversion table'!$B$6:$D$22,2),VLOOKUP(H5936,'Shoe size conversion table'!$J$6:$L$22,2))</f>
        <v>39</v>
      </c>
      <c r="J5936" s="12" t="n">
        <f aca="false">IF(G5936="Male",VLOOKUP(H5936,'Shoe size conversion table'!$B$6:$D$22,3),VLOOKUP(H5936,'Shoe size conversion table'!$J$6:$L$22,3))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MONTH(C5936:C20903)</f>
        <v>9</v>
      </c>
      <c r="O5936" s="8" t="n">
        <f aca="false">K5936*(1-L5936)</f>
        <v>189</v>
      </c>
    </row>
    <row r="5937" customFormat="false" ht="11.4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IF(G5937="Male",VLOOKUP(H5937,'Shoe size conversion table'!$B$6:$D$22,2),VLOOKUP(H5937,'Shoe size conversion table'!$J$6:$L$22,2))</f>
        <v>42-43</v>
      </c>
      <c r="J5937" s="12" t="n">
        <f aca="false">IF(G5937="Male",VLOOKUP(H5937,'Shoe size conversion table'!$B$6:$D$22,3),VLOOKUP(H5937,'Shoe size conversion table'!$J$6:$L$22,3))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MONTH(C5937:C20904)</f>
        <v>9</v>
      </c>
      <c r="O5937" s="8" t="n">
        <f aca="false">K5937*(1-L5937)</f>
        <v>199</v>
      </c>
    </row>
    <row r="5938" customFormat="false" ht="11.4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IF(G5938="Male",VLOOKUP(H5938,'Shoe size conversion table'!$B$6:$D$22,2),VLOOKUP(H5938,'Shoe size conversion table'!$J$6:$L$22,2))</f>
        <v>38-39</v>
      </c>
      <c r="J5938" s="12" t="n">
        <f aca="false">IF(G5938="Male",VLOOKUP(H5938,'Shoe size conversion table'!$B$6:$D$22,3),VLOOKUP(H5938,'Shoe size conversion table'!$J$6:$L$22,3))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MONTH(C5938:C20905)</f>
        <v>9</v>
      </c>
      <c r="O5938" s="8" t="n">
        <f aca="false">K5938*(1-L5938)</f>
        <v>189</v>
      </c>
    </row>
    <row r="5939" customFormat="false" ht="11.4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IF(G5939="Male",VLOOKUP(H5939,'Shoe size conversion table'!$B$6:$D$22,2),VLOOKUP(H5939,'Shoe size conversion table'!$J$6:$L$22,2))</f>
        <v>42-43</v>
      </c>
      <c r="J5939" s="12" t="n">
        <f aca="false">IF(G5939="Male",VLOOKUP(H5939,'Shoe size conversion table'!$B$6:$D$22,3),VLOOKUP(H5939,'Shoe size conversion table'!$J$6:$L$22,3))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MONTH(C5939:C20906)</f>
        <v>9</v>
      </c>
      <c r="O5939" s="8" t="n">
        <f aca="false">K5939*(1-L5939)</f>
        <v>149</v>
      </c>
    </row>
    <row r="5940" customFormat="false" ht="11.4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IF(G5940="Male",VLOOKUP(H5940,'Shoe size conversion table'!$B$6:$D$22,2),VLOOKUP(H5940,'Shoe size conversion table'!$J$6:$L$22,2))</f>
        <v>38</v>
      </c>
      <c r="J5940" s="12" t="n">
        <f aca="false">IF(G5940="Male",VLOOKUP(H5940,'Shoe size conversion table'!$B$6:$D$22,3),VLOOKUP(H5940,'Shoe size conversion table'!$J$6:$L$22,3))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MONTH(C5940:C20907)</f>
        <v>9</v>
      </c>
      <c r="O5940" s="8" t="n">
        <f aca="false">K5940*(1-L5940)</f>
        <v>135.2</v>
      </c>
    </row>
    <row r="5941" customFormat="false" ht="11.4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IF(G5941="Male",VLOOKUP(H5941,'Shoe size conversion table'!$B$6:$D$22,2),VLOOKUP(H5941,'Shoe size conversion table'!$J$6:$L$22,2))</f>
        <v>38-39</v>
      </c>
      <c r="J5941" s="12" t="n">
        <f aca="false">IF(G5941="Male",VLOOKUP(H5941,'Shoe size conversion table'!$B$6:$D$22,3),VLOOKUP(H5941,'Shoe size conversion table'!$J$6:$L$22,3))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MONTH(C5941:C20908)</f>
        <v>9</v>
      </c>
      <c r="O5941" s="8" t="n">
        <f aca="false">K5941*(1-L5941)</f>
        <v>90.3</v>
      </c>
    </row>
    <row r="5942" customFormat="false" ht="11.4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IF(G5942="Male",VLOOKUP(H5942,'Shoe size conversion table'!$B$6:$D$22,2),VLOOKUP(H5942,'Shoe size conversion table'!$J$6:$L$22,2))</f>
        <v>41-42</v>
      </c>
      <c r="J5942" s="12" t="n">
        <f aca="false">IF(G5942="Male",VLOOKUP(H5942,'Shoe size conversion table'!$B$6:$D$22,3),VLOOKUP(H5942,'Shoe size conversion table'!$J$6:$L$22,3))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MONTH(C5942:C20909)</f>
        <v>9</v>
      </c>
      <c r="O5942" s="8" t="n">
        <f aca="false">K5942*(1-L5942)</f>
        <v>189</v>
      </c>
    </row>
    <row r="5943" customFormat="false" ht="11.4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IF(G5943="Male",VLOOKUP(H5943,'Shoe size conversion table'!$B$6:$D$22,2),VLOOKUP(H5943,'Shoe size conversion table'!$J$6:$L$22,2))</f>
        <v>38-39</v>
      </c>
      <c r="J5943" s="12" t="n">
        <f aca="false">IF(G5943="Male",VLOOKUP(H5943,'Shoe size conversion table'!$B$6:$D$22,3),VLOOKUP(H5943,'Shoe size conversion table'!$J$6:$L$22,3))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MONTH(C5943:C20910)</f>
        <v>9</v>
      </c>
      <c r="O5943" s="8" t="n">
        <f aca="false">K5943*(1-L5943)</f>
        <v>90.3</v>
      </c>
    </row>
    <row r="5944" customFormat="false" ht="11.4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IF(G5944="Male",VLOOKUP(H5944,'Shoe size conversion table'!$B$6:$D$22,2),VLOOKUP(H5944,'Shoe size conversion table'!$J$6:$L$22,2))</f>
        <v>39</v>
      </c>
      <c r="J5944" s="12" t="n">
        <f aca="false">IF(G5944="Male",VLOOKUP(H5944,'Shoe size conversion table'!$B$6:$D$22,3),VLOOKUP(H5944,'Shoe size conversion table'!$J$6:$L$22,3))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MONTH(C5944:C20911)</f>
        <v>9</v>
      </c>
      <c r="O5944" s="8" t="n">
        <f aca="false">K5944*(1-L5944)</f>
        <v>143.1</v>
      </c>
    </row>
    <row r="5945" customFormat="false" ht="11.4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IF(G5945="Male",VLOOKUP(H5945,'Shoe size conversion table'!$B$6:$D$22,2),VLOOKUP(H5945,'Shoe size conversion table'!$J$6:$L$22,2))</f>
        <v>42</v>
      </c>
      <c r="J5945" s="12" t="n">
        <f aca="false">IF(G5945="Male",VLOOKUP(H5945,'Shoe size conversion table'!$B$6:$D$22,3),VLOOKUP(H5945,'Shoe size conversion table'!$J$6:$L$22,3))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MONTH(C5945:C20912)</f>
        <v>9</v>
      </c>
      <c r="O5945" s="8" t="n">
        <f aca="false">K5945*(1-L5945)</f>
        <v>129</v>
      </c>
    </row>
    <row r="5946" customFormat="false" ht="11.4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IF(G5946="Male",VLOOKUP(H5946,'Shoe size conversion table'!$B$6:$D$22,2),VLOOKUP(H5946,'Shoe size conversion table'!$J$6:$L$22,2))</f>
        <v>43-44</v>
      </c>
      <c r="J5946" s="12" t="n">
        <f aca="false">IF(G5946="Male",VLOOKUP(H5946,'Shoe size conversion table'!$B$6:$D$22,3),VLOOKUP(H5946,'Shoe size conversion table'!$J$6:$L$22,3))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MONTH(C5946:C20913)</f>
        <v>9</v>
      </c>
      <c r="O5946" s="8" t="n">
        <f aca="false">K5946*(1-L5946)</f>
        <v>84.5</v>
      </c>
    </row>
    <row r="5947" customFormat="false" ht="11.4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IF(G5947="Male",VLOOKUP(H5947,'Shoe size conversion table'!$B$6:$D$22,2),VLOOKUP(H5947,'Shoe size conversion table'!$J$6:$L$22,2))</f>
        <v>39-40</v>
      </c>
      <c r="J5947" s="12" t="n">
        <f aca="false">IF(G5947="Male",VLOOKUP(H5947,'Shoe size conversion table'!$B$6:$D$22,3),VLOOKUP(H5947,'Shoe size conversion table'!$J$6:$L$22,3))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MONTH(C5947:C20914)</f>
        <v>9</v>
      </c>
      <c r="O5947" s="8" t="n">
        <f aca="false">K5947*(1-L5947)</f>
        <v>179</v>
      </c>
    </row>
    <row r="5948" customFormat="false" ht="11.4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IF(G5948="Male",VLOOKUP(H5948,'Shoe size conversion table'!$B$6:$D$22,2),VLOOKUP(H5948,'Shoe size conversion table'!$J$6:$L$22,2))</f>
        <v>44</v>
      </c>
      <c r="J5948" s="12" t="n">
        <f aca="false">IF(G5948="Male",VLOOKUP(H5948,'Shoe size conversion table'!$B$6:$D$22,3),VLOOKUP(H5948,'Shoe size conversion table'!$J$6:$L$22,3))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MONTH(C5948:C20915)</f>
        <v>9</v>
      </c>
      <c r="O5948" s="8" t="n">
        <f aca="false">K5948*(1-L5948)</f>
        <v>159</v>
      </c>
    </row>
    <row r="5949" customFormat="false" ht="11.4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IF(G5949="Male",VLOOKUP(H5949,'Shoe size conversion table'!$B$6:$D$22,2),VLOOKUP(H5949,'Shoe size conversion table'!$J$6:$L$22,2))</f>
        <v>42-43</v>
      </c>
      <c r="J5949" s="12" t="n">
        <f aca="false">IF(G5949="Male",VLOOKUP(H5949,'Shoe size conversion table'!$B$6:$D$22,3),VLOOKUP(H5949,'Shoe size conversion table'!$J$6:$L$22,3))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MONTH(C5949:C20916)</f>
        <v>9</v>
      </c>
      <c r="O5949" s="8" t="n">
        <f aca="false">K5949*(1-L5949)</f>
        <v>179</v>
      </c>
    </row>
    <row r="5950" customFormat="false" ht="11.4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IF(G5950="Male",VLOOKUP(H5950,'Shoe size conversion table'!$B$6:$D$22,2),VLOOKUP(H5950,'Shoe size conversion table'!$J$6:$L$22,2))</f>
        <v>39-40</v>
      </c>
      <c r="J5950" s="12" t="n">
        <f aca="false">IF(G5950="Male",VLOOKUP(H5950,'Shoe size conversion table'!$B$6:$D$22,3),VLOOKUP(H5950,'Shoe size conversion table'!$J$6:$L$22,3))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MONTH(C5950:C20917)</f>
        <v>9</v>
      </c>
      <c r="O5950" s="8" t="n">
        <f aca="false">K5950*(1-L5950)</f>
        <v>159</v>
      </c>
    </row>
    <row r="5951" customFormat="false" ht="11.4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IF(G5951="Male",VLOOKUP(H5951,'Shoe size conversion table'!$B$6:$D$22,2),VLOOKUP(H5951,'Shoe size conversion table'!$J$6:$L$22,2))</f>
        <v>39</v>
      </c>
      <c r="J5951" s="12" t="n">
        <f aca="false">IF(G5951="Male",VLOOKUP(H5951,'Shoe size conversion table'!$B$6:$D$22,3),VLOOKUP(H5951,'Shoe size conversion table'!$J$6:$L$22,3))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MONTH(C5951:C20918)</f>
        <v>9</v>
      </c>
      <c r="O5951" s="8" t="n">
        <f aca="false">K5951*(1-L5951)</f>
        <v>159</v>
      </c>
    </row>
    <row r="5952" customFormat="false" ht="11.4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IF(G5952="Male",VLOOKUP(H5952,'Shoe size conversion table'!$B$6:$D$22,2),VLOOKUP(H5952,'Shoe size conversion table'!$J$6:$L$22,2))</f>
        <v>36-37</v>
      </c>
      <c r="J5952" s="12" t="n">
        <f aca="false">IF(G5952="Male",VLOOKUP(H5952,'Shoe size conversion table'!$B$6:$D$22,3),VLOOKUP(H5952,'Shoe size conversion table'!$J$6:$L$22,3))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MONTH(C5952:C20919)</f>
        <v>9</v>
      </c>
      <c r="O5952" s="8" t="n">
        <f aca="false">K5952*(1-L5952)</f>
        <v>149</v>
      </c>
    </row>
    <row r="5953" customFormat="false" ht="11.4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IF(G5953="Male",VLOOKUP(H5953,'Shoe size conversion table'!$B$6:$D$22,2),VLOOKUP(H5953,'Shoe size conversion table'!$J$6:$L$22,2))</f>
        <v>39-40</v>
      </c>
      <c r="J5953" s="12" t="n">
        <f aca="false">IF(G5953="Male",VLOOKUP(H5953,'Shoe size conversion table'!$B$6:$D$22,3),VLOOKUP(H5953,'Shoe size conversion table'!$J$6:$L$22,3))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MONTH(C5953:C20920)</f>
        <v>9</v>
      </c>
      <c r="O5953" s="8" t="n">
        <f aca="false">K5953*(1-L5953)</f>
        <v>139</v>
      </c>
    </row>
    <row r="5954" customFormat="false" ht="11.4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IF(G5954="Male",VLOOKUP(H5954,'Shoe size conversion table'!$B$6:$D$22,2),VLOOKUP(H5954,'Shoe size conversion table'!$J$6:$L$22,2))</f>
        <v>42-43</v>
      </c>
      <c r="J5954" s="12" t="n">
        <f aca="false">IF(G5954="Male",VLOOKUP(H5954,'Shoe size conversion table'!$B$6:$D$22,3),VLOOKUP(H5954,'Shoe size conversion table'!$J$6:$L$22,3))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MONTH(C5954:C20921)</f>
        <v>9</v>
      </c>
      <c r="O5954" s="8" t="n">
        <f aca="false">K5954*(1-L5954)</f>
        <v>125.1</v>
      </c>
    </row>
    <row r="5955" customFormat="false" ht="11.4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IF(G5955="Male",VLOOKUP(H5955,'Shoe size conversion table'!$B$6:$D$22,2),VLOOKUP(H5955,'Shoe size conversion table'!$J$6:$L$22,2))</f>
        <v>40-41</v>
      </c>
      <c r="J5955" s="12" t="n">
        <f aca="false">IF(G5955="Male",VLOOKUP(H5955,'Shoe size conversion table'!$B$6:$D$22,3),VLOOKUP(H5955,'Shoe size conversion table'!$J$6:$L$22,3))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MONTH(C5955:C20922)</f>
        <v>9</v>
      </c>
      <c r="O5955" s="8" t="n">
        <f aca="false">K5955*(1-L5955)</f>
        <v>189</v>
      </c>
    </row>
    <row r="5956" customFormat="false" ht="11.4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IF(G5956="Male",VLOOKUP(H5956,'Shoe size conversion table'!$B$6:$D$22,2),VLOOKUP(H5956,'Shoe size conversion table'!$J$6:$L$22,2))</f>
        <v>35-36</v>
      </c>
      <c r="J5956" s="12" t="n">
        <f aca="false">IF(G5956="Male",VLOOKUP(H5956,'Shoe size conversion table'!$B$6:$D$22,3),VLOOKUP(H5956,'Shoe size conversion table'!$J$6:$L$22,3))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MONTH(C5956:C20923)</f>
        <v>9</v>
      </c>
      <c r="O5956" s="8" t="n">
        <f aca="false">K5956*(1-L5956)</f>
        <v>103.2</v>
      </c>
    </row>
    <row r="5957" customFormat="false" ht="11.4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IF(G5957="Male",VLOOKUP(H5957,'Shoe size conversion table'!$B$6:$D$22,2),VLOOKUP(H5957,'Shoe size conversion table'!$J$6:$L$22,2))</f>
        <v>48</v>
      </c>
      <c r="J5957" s="12" t="n">
        <f aca="false">IF(G5957="Male",VLOOKUP(H5957,'Shoe size conversion table'!$B$6:$D$22,3),VLOOKUP(H5957,'Shoe size conversion table'!$J$6:$L$22,3))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MONTH(C5957:C20924)</f>
        <v>9</v>
      </c>
      <c r="O5957" s="8" t="n">
        <f aca="false">K5957*(1-L5957)</f>
        <v>139</v>
      </c>
    </row>
    <row r="5958" customFormat="false" ht="11.4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IF(G5958="Male",VLOOKUP(H5958,'Shoe size conversion table'!$B$6:$D$22,2),VLOOKUP(H5958,'Shoe size conversion table'!$J$6:$L$22,2))</f>
        <v>43-44</v>
      </c>
      <c r="J5958" s="12" t="n">
        <f aca="false">IF(G5958="Male",VLOOKUP(H5958,'Shoe size conversion table'!$B$6:$D$22,3),VLOOKUP(H5958,'Shoe size conversion table'!$J$6:$L$22,3))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MONTH(C5958:C20925)</f>
        <v>9</v>
      </c>
      <c r="O5958" s="8" t="n">
        <f aca="false">K5958*(1-L5958)</f>
        <v>179</v>
      </c>
    </row>
    <row r="5959" customFormat="false" ht="11.4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IF(G5959="Male",VLOOKUP(H5959,'Shoe size conversion table'!$B$6:$D$22,2),VLOOKUP(H5959,'Shoe size conversion table'!$J$6:$L$22,2))</f>
        <v>38-39</v>
      </c>
      <c r="J5959" s="12" t="n">
        <f aca="false">IF(G5959="Male",VLOOKUP(H5959,'Shoe size conversion table'!$B$6:$D$22,3),VLOOKUP(H5959,'Shoe size conversion table'!$J$6:$L$22,3))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MONTH(C5959:C20926)</f>
        <v>9</v>
      </c>
      <c r="O5959" s="8" t="n">
        <f aca="false">K5959*(1-L5959)</f>
        <v>125.3</v>
      </c>
    </row>
    <row r="5960" customFormat="false" ht="11.4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IF(G5960="Male",VLOOKUP(H5960,'Shoe size conversion table'!$B$6:$D$22,2),VLOOKUP(H5960,'Shoe size conversion table'!$J$6:$L$22,2))</f>
        <v>39</v>
      </c>
      <c r="J5960" s="12" t="n">
        <f aca="false">IF(G5960="Male",VLOOKUP(H5960,'Shoe size conversion table'!$B$6:$D$22,3),VLOOKUP(H5960,'Shoe size conversion table'!$J$6:$L$22,3))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MONTH(C5960:C20927)</f>
        <v>9</v>
      </c>
      <c r="O5960" s="8" t="n">
        <f aca="false">K5960*(1-L5960)</f>
        <v>139</v>
      </c>
    </row>
    <row r="5961" customFormat="false" ht="11.4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IF(G5961="Male",VLOOKUP(H5961,'Shoe size conversion table'!$B$6:$D$22,2),VLOOKUP(H5961,'Shoe size conversion table'!$J$6:$L$22,2))</f>
        <v>37-38</v>
      </c>
      <c r="J5961" s="12" t="n">
        <f aca="false">IF(G5961="Male",VLOOKUP(H5961,'Shoe size conversion table'!$B$6:$D$22,3),VLOOKUP(H5961,'Shoe size conversion table'!$J$6:$L$22,3))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MONTH(C5961:C20928)</f>
        <v>9</v>
      </c>
      <c r="O5961" s="8" t="n">
        <f aca="false">K5961*(1-L5961)</f>
        <v>179</v>
      </c>
    </row>
    <row r="5962" customFormat="false" ht="11.4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IF(G5962="Male",VLOOKUP(H5962,'Shoe size conversion table'!$B$6:$D$22,2),VLOOKUP(H5962,'Shoe size conversion table'!$J$6:$L$22,2))</f>
        <v>37-38</v>
      </c>
      <c r="J5962" s="12" t="n">
        <f aca="false">IF(G5962="Male",VLOOKUP(H5962,'Shoe size conversion table'!$B$6:$D$22,3),VLOOKUP(H5962,'Shoe size conversion table'!$J$6:$L$22,3))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MONTH(C5962:C20929)</f>
        <v>9</v>
      </c>
      <c r="O5962" s="8" t="n">
        <f aca="false">K5962*(1-L5962)</f>
        <v>189</v>
      </c>
    </row>
    <row r="5963" customFormat="false" ht="11.4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IF(G5963="Male",VLOOKUP(H5963,'Shoe size conversion table'!$B$6:$D$22,2),VLOOKUP(H5963,'Shoe size conversion table'!$J$6:$L$22,2))</f>
        <v>42</v>
      </c>
      <c r="J5963" s="12" t="n">
        <f aca="false">IF(G5963="Male",VLOOKUP(H5963,'Shoe size conversion table'!$B$6:$D$22,3),VLOOKUP(H5963,'Shoe size conversion table'!$J$6:$L$22,3))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MONTH(C5963:C20930)</f>
        <v>9</v>
      </c>
      <c r="O5963" s="8" t="n">
        <f aca="false">K5963*(1-L5963)</f>
        <v>127.2</v>
      </c>
    </row>
    <row r="5964" customFormat="false" ht="11.4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IF(G5964="Male",VLOOKUP(H5964,'Shoe size conversion table'!$B$6:$D$22,2),VLOOKUP(H5964,'Shoe size conversion table'!$J$6:$L$22,2))</f>
        <v>41-42</v>
      </c>
      <c r="J5964" s="12" t="n">
        <f aca="false">IF(G5964="Male",VLOOKUP(H5964,'Shoe size conversion table'!$B$6:$D$22,3),VLOOKUP(H5964,'Shoe size conversion table'!$J$6:$L$22,3))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MONTH(C5964:C20931)</f>
        <v>9</v>
      </c>
      <c r="O5964" s="8" t="n">
        <f aca="false">K5964*(1-L5964)</f>
        <v>125.3</v>
      </c>
    </row>
    <row r="5965" customFormat="false" ht="11.4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IF(G5965="Male",VLOOKUP(H5965,'Shoe size conversion table'!$B$6:$D$22,2),VLOOKUP(H5965,'Shoe size conversion table'!$J$6:$L$22,2))</f>
        <v>39-40</v>
      </c>
      <c r="J5965" s="12" t="n">
        <f aca="false">IF(G5965="Male",VLOOKUP(H5965,'Shoe size conversion table'!$B$6:$D$22,3),VLOOKUP(H5965,'Shoe size conversion table'!$J$6:$L$22,3))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MONTH(C5965:C20932)</f>
        <v>9</v>
      </c>
      <c r="O5965" s="8" t="n">
        <f aca="false">K5965*(1-L5965)</f>
        <v>139.3</v>
      </c>
    </row>
    <row r="5966" customFormat="false" ht="11.4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IF(G5966="Male",VLOOKUP(H5966,'Shoe size conversion table'!$B$6:$D$22,2),VLOOKUP(H5966,'Shoe size conversion table'!$J$6:$L$22,2))</f>
        <v>44</v>
      </c>
      <c r="J5966" s="12" t="n">
        <f aca="false">IF(G5966="Male",VLOOKUP(H5966,'Shoe size conversion table'!$B$6:$D$22,3),VLOOKUP(H5966,'Shoe size conversion table'!$J$6:$L$22,3))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MONTH(C5966:C20933)</f>
        <v>9</v>
      </c>
      <c r="O5966" s="8" t="n">
        <f aca="false">K5966*(1-L5966)</f>
        <v>161.1</v>
      </c>
    </row>
    <row r="5967" customFormat="false" ht="11.4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IF(G5967="Male",VLOOKUP(H5967,'Shoe size conversion table'!$B$6:$D$22,2),VLOOKUP(H5967,'Shoe size conversion table'!$J$6:$L$22,2))</f>
        <v>38-39</v>
      </c>
      <c r="J5967" s="12" t="n">
        <f aca="false">IF(G5967="Male",VLOOKUP(H5967,'Shoe size conversion table'!$B$6:$D$22,3),VLOOKUP(H5967,'Shoe size conversion table'!$J$6:$L$22,3))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MONTH(C5967:C20934)</f>
        <v>9</v>
      </c>
      <c r="O5967" s="8" t="n">
        <f aca="false">K5967*(1-L5967)</f>
        <v>159</v>
      </c>
    </row>
    <row r="5968" customFormat="false" ht="11.4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IF(G5968="Male",VLOOKUP(H5968,'Shoe size conversion table'!$B$6:$D$22,2),VLOOKUP(H5968,'Shoe size conversion table'!$J$6:$L$22,2))</f>
        <v>42</v>
      </c>
      <c r="J5968" s="12" t="n">
        <f aca="false">IF(G5968="Male",VLOOKUP(H5968,'Shoe size conversion table'!$B$6:$D$22,3),VLOOKUP(H5968,'Shoe size conversion table'!$J$6:$L$22,3))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MONTH(C5968:C20935)</f>
        <v>9</v>
      </c>
      <c r="O5968" s="8" t="n">
        <f aca="false">K5968*(1-L5968)</f>
        <v>97.3</v>
      </c>
    </row>
    <row r="5969" customFormat="false" ht="11.4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IF(G5969="Male",VLOOKUP(H5969,'Shoe size conversion table'!$B$6:$D$22,2),VLOOKUP(H5969,'Shoe size conversion table'!$J$6:$L$22,2))</f>
        <v>42-43</v>
      </c>
      <c r="J5969" s="12" t="n">
        <f aca="false">IF(G5969="Male",VLOOKUP(H5969,'Shoe size conversion table'!$B$6:$D$22,3),VLOOKUP(H5969,'Shoe size conversion table'!$J$6:$L$22,3))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MONTH(C5969:C20936)</f>
        <v>9</v>
      </c>
      <c r="O5969" s="8" t="n">
        <f aca="false">K5969*(1-L5969)</f>
        <v>132.3</v>
      </c>
    </row>
    <row r="5970" customFormat="false" ht="11.4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IF(G5970="Male",VLOOKUP(H5970,'Shoe size conversion table'!$B$6:$D$22,2),VLOOKUP(H5970,'Shoe size conversion table'!$J$6:$L$22,2))</f>
        <v>43</v>
      </c>
      <c r="J5970" s="12" t="n">
        <f aca="false">IF(G5970="Male",VLOOKUP(H5970,'Shoe size conversion table'!$B$6:$D$22,3),VLOOKUP(H5970,'Shoe size conversion table'!$J$6:$L$22,3))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MONTH(C5970:C20937)</f>
        <v>9</v>
      </c>
      <c r="O5970" s="8" t="n">
        <f aca="false">K5970*(1-L5970)</f>
        <v>189</v>
      </c>
    </row>
    <row r="5971" customFormat="false" ht="11.4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IF(G5971="Male",VLOOKUP(H5971,'Shoe size conversion table'!$B$6:$D$22,2),VLOOKUP(H5971,'Shoe size conversion table'!$J$6:$L$22,2))</f>
        <v>43-44</v>
      </c>
      <c r="J5971" s="12" t="n">
        <f aca="false">IF(G5971="Male",VLOOKUP(H5971,'Shoe size conversion table'!$B$6:$D$22,3),VLOOKUP(H5971,'Shoe size conversion table'!$J$6:$L$22,3))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MONTH(C5971:C20938)</f>
        <v>9</v>
      </c>
      <c r="O5971" s="8" t="n">
        <f aca="false">K5971*(1-L5971)</f>
        <v>199</v>
      </c>
    </row>
    <row r="5972" customFormat="false" ht="11.4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IF(G5972="Male",VLOOKUP(H5972,'Shoe size conversion table'!$B$6:$D$22,2),VLOOKUP(H5972,'Shoe size conversion table'!$J$6:$L$22,2))</f>
        <v>38</v>
      </c>
      <c r="J5972" s="12" t="n">
        <f aca="false">IF(G5972="Male",VLOOKUP(H5972,'Shoe size conversion table'!$B$6:$D$22,3),VLOOKUP(H5972,'Shoe size conversion table'!$J$6:$L$22,3))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MONTH(C5972:C20939)</f>
        <v>9</v>
      </c>
      <c r="O5972" s="8" t="n">
        <f aca="false">K5972*(1-L5972)</f>
        <v>189</v>
      </c>
    </row>
    <row r="5973" customFormat="false" ht="11.4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IF(G5973="Male",VLOOKUP(H5973,'Shoe size conversion table'!$B$6:$D$22,2),VLOOKUP(H5973,'Shoe size conversion table'!$J$6:$L$22,2))</f>
        <v>40-41</v>
      </c>
      <c r="J5973" s="12" t="n">
        <f aca="false">IF(G5973="Male",VLOOKUP(H5973,'Shoe size conversion table'!$B$6:$D$22,3),VLOOKUP(H5973,'Shoe size conversion table'!$J$6:$L$22,3))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MONTH(C5973:C20940)</f>
        <v>9</v>
      </c>
      <c r="O5973" s="8" t="n">
        <f aca="false">K5973*(1-L5973)</f>
        <v>139</v>
      </c>
    </row>
    <row r="5974" customFormat="false" ht="11.4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IF(G5974="Male",VLOOKUP(H5974,'Shoe size conversion table'!$B$6:$D$22,2),VLOOKUP(H5974,'Shoe size conversion table'!$J$6:$L$22,2))</f>
        <v>40</v>
      </c>
      <c r="J5974" s="12" t="n">
        <f aca="false">IF(G5974="Male",VLOOKUP(H5974,'Shoe size conversion table'!$B$6:$D$22,3),VLOOKUP(H5974,'Shoe size conversion table'!$J$6:$L$22,3))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MONTH(C5974:C20941)</f>
        <v>9</v>
      </c>
      <c r="O5974" s="8" t="n">
        <f aca="false">K5974*(1-L5974)</f>
        <v>79.5</v>
      </c>
    </row>
    <row r="5975" customFormat="false" ht="11.4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IF(G5975="Male",VLOOKUP(H5975,'Shoe size conversion table'!$B$6:$D$22,2),VLOOKUP(H5975,'Shoe size conversion table'!$J$6:$L$22,2))</f>
        <v>40</v>
      </c>
      <c r="J5975" s="12" t="n">
        <f aca="false">IF(G5975="Male",VLOOKUP(H5975,'Shoe size conversion table'!$B$6:$D$22,3),VLOOKUP(H5975,'Shoe size conversion table'!$J$6:$L$22,3))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MONTH(C5975:C20942)</f>
        <v>9</v>
      </c>
      <c r="O5975" s="8" t="n">
        <f aca="false">K5975*(1-L5975)</f>
        <v>199</v>
      </c>
    </row>
    <row r="5976" customFormat="false" ht="11.4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IF(G5976="Male",VLOOKUP(H5976,'Shoe size conversion table'!$B$6:$D$22,2),VLOOKUP(H5976,'Shoe size conversion table'!$J$6:$L$22,2))</f>
        <v>38</v>
      </c>
      <c r="J5976" s="12" t="n">
        <f aca="false">IF(G5976="Male",VLOOKUP(H5976,'Shoe size conversion table'!$B$6:$D$22,3),VLOOKUP(H5976,'Shoe size conversion table'!$J$6:$L$22,3))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MONTH(C5976:C20943)</f>
        <v>9</v>
      </c>
      <c r="O5976" s="8" t="n">
        <f aca="false">K5976*(1-L5976)</f>
        <v>118.3</v>
      </c>
    </row>
    <row r="5977" customFormat="false" ht="11.4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IF(G5977="Male",VLOOKUP(H5977,'Shoe size conversion table'!$B$6:$D$22,2),VLOOKUP(H5977,'Shoe size conversion table'!$J$6:$L$22,2))</f>
        <v>40</v>
      </c>
      <c r="J5977" s="12" t="n">
        <f aca="false">IF(G5977="Male",VLOOKUP(H5977,'Shoe size conversion table'!$B$6:$D$22,3),VLOOKUP(H5977,'Shoe size conversion table'!$J$6:$L$22,3))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MONTH(C5977:C20944)</f>
        <v>9</v>
      </c>
      <c r="O5977" s="8" t="n">
        <f aca="false">K5977*(1-L5977)</f>
        <v>159.2</v>
      </c>
    </row>
    <row r="5978" customFormat="false" ht="11.4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IF(G5978="Male",VLOOKUP(H5978,'Shoe size conversion table'!$B$6:$D$22,2),VLOOKUP(H5978,'Shoe size conversion table'!$J$6:$L$22,2))</f>
        <v>43</v>
      </c>
      <c r="J5978" s="12" t="n">
        <f aca="false">IF(G5978="Male",VLOOKUP(H5978,'Shoe size conversion table'!$B$6:$D$22,3),VLOOKUP(H5978,'Shoe size conversion table'!$J$6:$L$22,3))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MONTH(C5978:C20945)</f>
        <v>9</v>
      </c>
      <c r="O5978" s="8" t="n">
        <f aca="false">K5978*(1-L5978)</f>
        <v>189</v>
      </c>
    </row>
    <row r="5979" customFormat="false" ht="11.4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IF(G5979="Male",VLOOKUP(H5979,'Shoe size conversion table'!$B$6:$D$22,2),VLOOKUP(H5979,'Shoe size conversion table'!$J$6:$L$22,2))</f>
        <v>43-44</v>
      </c>
      <c r="J5979" s="12" t="n">
        <f aca="false">IF(G5979="Male",VLOOKUP(H5979,'Shoe size conversion table'!$B$6:$D$22,3),VLOOKUP(H5979,'Shoe size conversion table'!$J$6:$L$22,3))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MONTH(C5979:C20946)</f>
        <v>9</v>
      </c>
      <c r="O5979" s="8" t="n">
        <f aca="false">K5979*(1-L5979)</f>
        <v>161.1</v>
      </c>
    </row>
    <row r="5980" customFormat="false" ht="11.4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IF(G5980="Male",VLOOKUP(H5980,'Shoe size conversion table'!$B$6:$D$22,2),VLOOKUP(H5980,'Shoe size conversion table'!$J$6:$L$22,2))</f>
        <v>38</v>
      </c>
      <c r="J5980" s="12" t="n">
        <f aca="false">IF(G5980="Male",VLOOKUP(H5980,'Shoe size conversion table'!$B$6:$D$22,3),VLOOKUP(H5980,'Shoe size conversion table'!$J$6:$L$22,3))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MONTH(C5980:C20947)</f>
        <v>9</v>
      </c>
      <c r="O5980" s="8" t="n">
        <f aca="false">K5980*(1-L5980)</f>
        <v>132.3</v>
      </c>
    </row>
    <row r="5981" customFormat="false" ht="11.4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IF(G5981="Male",VLOOKUP(H5981,'Shoe size conversion table'!$B$6:$D$22,2),VLOOKUP(H5981,'Shoe size conversion table'!$J$6:$L$22,2))</f>
        <v>41-42</v>
      </c>
      <c r="J5981" s="12" t="n">
        <f aca="false">IF(G5981="Male",VLOOKUP(H5981,'Shoe size conversion table'!$B$6:$D$22,3),VLOOKUP(H5981,'Shoe size conversion table'!$J$6:$L$22,3))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MONTH(C5981:C20948)</f>
        <v>9</v>
      </c>
      <c r="O5981" s="8" t="n">
        <f aca="false">K5981*(1-L5981)</f>
        <v>159.2</v>
      </c>
    </row>
    <row r="5982" customFormat="false" ht="11.4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IF(G5982="Male",VLOOKUP(H5982,'Shoe size conversion table'!$B$6:$D$22,2),VLOOKUP(H5982,'Shoe size conversion table'!$J$6:$L$22,2))</f>
        <v>43</v>
      </c>
      <c r="J5982" s="12" t="n">
        <f aca="false">IF(G5982="Male",VLOOKUP(H5982,'Shoe size conversion table'!$B$6:$D$22,3),VLOOKUP(H5982,'Shoe size conversion table'!$J$6:$L$22,3))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MONTH(C5982:C20949)</f>
        <v>9</v>
      </c>
      <c r="O5982" s="8" t="n">
        <f aca="false">K5982*(1-L5982)</f>
        <v>199</v>
      </c>
    </row>
    <row r="5983" customFormat="false" ht="11.4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IF(G5983="Male",VLOOKUP(H5983,'Shoe size conversion table'!$B$6:$D$22,2),VLOOKUP(H5983,'Shoe size conversion table'!$J$6:$L$22,2))</f>
        <v>44</v>
      </c>
      <c r="J5983" s="12" t="n">
        <f aca="false">IF(G5983="Male",VLOOKUP(H5983,'Shoe size conversion table'!$B$6:$D$22,3),VLOOKUP(H5983,'Shoe size conversion table'!$J$6:$L$22,3))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MONTH(C5983:C20950)</f>
        <v>9</v>
      </c>
      <c r="O5983" s="8" t="n">
        <f aca="false">K5983*(1-L5983)</f>
        <v>116.1</v>
      </c>
    </row>
    <row r="5984" customFormat="false" ht="11.4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IF(G5984="Male",VLOOKUP(H5984,'Shoe size conversion table'!$B$6:$D$22,2),VLOOKUP(H5984,'Shoe size conversion table'!$J$6:$L$22,2))</f>
        <v>43-44</v>
      </c>
      <c r="J5984" s="12" t="n">
        <f aca="false">IF(G5984="Male",VLOOKUP(H5984,'Shoe size conversion table'!$B$6:$D$22,3),VLOOKUP(H5984,'Shoe size conversion table'!$J$6:$L$22,3))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MONTH(C5984:C20951)</f>
        <v>9</v>
      </c>
      <c r="O5984" s="8" t="n">
        <f aca="false">K5984*(1-L5984)</f>
        <v>159</v>
      </c>
    </row>
    <row r="5985" customFormat="false" ht="11.4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IF(G5985="Male",VLOOKUP(H5985,'Shoe size conversion table'!$B$6:$D$22,2),VLOOKUP(H5985,'Shoe size conversion table'!$J$6:$L$22,2))</f>
        <v>37-38</v>
      </c>
      <c r="J5985" s="12" t="n">
        <f aca="false">IF(G5985="Male",VLOOKUP(H5985,'Shoe size conversion table'!$B$6:$D$22,3),VLOOKUP(H5985,'Shoe size conversion table'!$J$6:$L$22,3))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MONTH(C5985:C20952)</f>
        <v>9</v>
      </c>
      <c r="O5985" s="8" t="n">
        <f aca="false">K5985*(1-L5985)</f>
        <v>159</v>
      </c>
    </row>
    <row r="5986" customFormat="false" ht="11.4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IF(G5986="Male",VLOOKUP(H5986,'Shoe size conversion table'!$B$6:$D$22,2),VLOOKUP(H5986,'Shoe size conversion table'!$J$6:$L$22,2))</f>
        <v>39-40</v>
      </c>
      <c r="J5986" s="12" t="n">
        <f aca="false">IF(G5986="Male",VLOOKUP(H5986,'Shoe size conversion table'!$B$6:$D$22,3),VLOOKUP(H5986,'Shoe size conversion table'!$J$6:$L$22,3))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MONTH(C5986:C20953)</f>
        <v>9</v>
      </c>
      <c r="O5986" s="8" t="n">
        <f aca="false">K5986*(1-L5986)</f>
        <v>129</v>
      </c>
    </row>
    <row r="5987" customFormat="false" ht="11.4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IF(G5987="Male",VLOOKUP(H5987,'Shoe size conversion table'!$B$6:$D$22,2),VLOOKUP(H5987,'Shoe size conversion table'!$J$6:$L$22,2))</f>
        <v>42-43</v>
      </c>
      <c r="J5987" s="12" t="n">
        <f aca="false">IF(G5987="Male",VLOOKUP(H5987,'Shoe size conversion table'!$B$6:$D$22,3),VLOOKUP(H5987,'Shoe size conversion table'!$J$6:$L$22,3))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MONTH(C5987:C20954)</f>
        <v>9</v>
      </c>
      <c r="O5987" s="8" t="n">
        <f aca="false">K5987*(1-L5987)</f>
        <v>119.2</v>
      </c>
    </row>
    <row r="5988" customFormat="false" ht="11.4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IF(G5988="Male",VLOOKUP(H5988,'Shoe size conversion table'!$B$6:$D$22,2),VLOOKUP(H5988,'Shoe size conversion table'!$J$6:$L$22,2))</f>
        <v>38</v>
      </c>
      <c r="J5988" s="12" t="n">
        <f aca="false">IF(G5988="Male",VLOOKUP(H5988,'Shoe size conversion table'!$B$6:$D$22,3),VLOOKUP(H5988,'Shoe size conversion table'!$J$6:$L$22,3))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MONTH(C5988:C20955)</f>
        <v>9</v>
      </c>
      <c r="O5988" s="8" t="n">
        <f aca="false">K5988*(1-L5988)</f>
        <v>111.3</v>
      </c>
    </row>
    <row r="5989" customFormat="false" ht="11.4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IF(G5989="Male",VLOOKUP(H5989,'Shoe size conversion table'!$B$6:$D$22,2),VLOOKUP(H5989,'Shoe size conversion table'!$J$6:$L$22,2))</f>
        <v>41-42</v>
      </c>
      <c r="J5989" s="12" t="n">
        <f aca="false">IF(G5989="Male",VLOOKUP(H5989,'Shoe size conversion table'!$B$6:$D$22,3),VLOOKUP(H5989,'Shoe size conversion table'!$J$6:$L$22,3))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MONTH(C5989:C20956)</f>
        <v>9</v>
      </c>
      <c r="O5989" s="8" t="n">
        <f aca="false">K5989*(1-L5989)</f>
        <v>159</v>
      </c>
    </row>
    <row r="5990" customFormat="false" ht="11.4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IF(G5990="Male",VLOOKUP(H5990,'Shoe size conversion table'!$B$6:$D$22,2),VLOOKUP(H5990,'Shoe size conversion table'!$J$6:$L$22,2))</f>
        <v>42</v>
      </c>
      <c r="J5990" s="12" t="n">
        <f aca="false">IF(G5990="Male",VLOOKUP(H5990,'Shoe size conversion table'!$B$6:$D$22,3),VLOOKUP(H5990,'Shoe size conversion table'!$J$6:$L$22,3))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MONTH(C5990:C20957)</f>
        <v>9</v>
      </c>
      <c r="O5990" s="8" t="n">
        <f aca="false">K5990*(1-L5990)</f>
        <v>64.5</v>
      </c>
    </row>
    <row r="5991" customFormat="false" ht="11.4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IF(G5991="Male",VLOOKUP(H5991,'Shoe size conversion table'!$B$6:$D$22,2),VLOOKUP(H5991,'Shoe size conversion table'!$J$6:$L$22,2))</f>
        <v>43-44</v>
      </c>
      <c r="J5991" s="12" t="n">
        <f aca="false">IF(G5991="Male",VLOOKUP(H5991,'Shoe size conversion table'!$B$6:$D$22,3),VLOOKUP(H5991,'Shoe size conversion table'!$J$6:$L$22,3))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MONTH(C5991:C20958)</f>
        <v>9</v>
      </c>
      <c r="O5991" s="8" t="n">
        <f aca="false">K5991*(1-L5991)</f>
        <v>97.3</v>
      </c>
    </row>
    <row r="5992" customFormat="false" ht="11.4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IF(G5992="Male",VLOOKUP(H5992,'Shoe size conversion table'!$B$6:$D$22,2),VLOOKUP(H5992,'Shoe size conversion table'!$J$6:$L$22,2))</f>
        <v>44</v>
      </c>
      <c r="J5992" s="12" t="n">
        <f aca="false">IF(G5992="Male",VLOOKUP(H5992,'Shoe size conversion table'!$B$6:$D$22,3),VLOOKUP(H5992,'Shoe size conversion table'!$J$6:$L$22,3))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MONTH(C5992:C20959)</f>
        <v>9</v>
      </c>
      <c r="O5992" s="8" t="n">
        <f aca="false">K5992*(1-L5992)</f>
        <v>159.2</v>
      </c>
    </row>
    <row r="5993" customFormat="false" ht="11.4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IF(G5993="Male",VLOOKUP(H5993,'Shoe size conversion table'!$B$6:$D$22,2),VLOOKUP(H5993,'Shoe size conversion table'!$J$6:$L$22,2))</f>
        <v>38-39</v>
      </c>
      <c r="J5993" s="12" t="n">
        <f aca="false">IF(G5993="Male",VLOOKUP(H5993,'Shoe size conversion table'!$B$6:$D$22,3),VLOOKUP(H5993,'Shoe size conversion table'!$J$6:$L$22,3))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MONTH(C5993:C20960)</f>
        <v>9</v>
      </c>
      <c r="O5993" s="8" t="n">
        <f aca="false">K5993*(1-L5993)</f>
        <v>159</v>
      </c>
    </row>
    <row r="5994" customFormat="false" ht="11.4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IF(G5994="Male",VLOOKUP(H5994,'Shoe size conversion table'!$B$6:$D$22,2),VLOOKUP(H5994,'Shoe size conversion table'!$J$6:$L$22,2))</f>
        <v>42-43</v>
      </c>
      <c r="J5994" s="12" t="n">
        <f aca="false">IF(G5994="Male",VLOOKUP(H5994,'Shoe size conversion table'!$B$6:$D$22,3),VLOOKUP(H5994,'Shoe size conversion table'!$J$6:$L$22,3))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MONTH(C5994:C20961)</f>
        <v>9</v>
      </c>
      <c r="O5994" s="8" t="n">
        <f aca="false">K5994*(1-L5994)</f>
        <v>189</v>
      </c>
    </row>
    <row r="5995" customFormat="false" ht="11.4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IF(G5995="Male",VLOOKUP(H5995,'Shoe size conversion table'!$B$6:$D$22,2),VLOOKUP(H5995,'Shoe size conversion table'!$J$6:$L$22,2))</f>
        <v>36</v>
      </c>
      <c r="J5995" s="12" t="n">
        <f aca="false">IF(G5995="Male",VLOOKUP(H5995,'Shoe size conversion table'!$B$6:$D$22,3),VLOOKUP(H5995,'Shoe size conversion table'!$J$6:$L$22,3))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MONTH(C5995:C20962)</f>
        <v>9</v>
      </c>
      <c r="O5995" s="8" t="n">
        <f aca="false">K5995*(1-L5995)</f>
        <v>149</v>
      </c>
    </row>
    <row r="5996" customFormat="false" ht="11.4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IF(G5996="Male",VLOOKUP(H5996,'Shoe size conversion table'!$B$6:$D$22,2),VLOOKUP(H5996,'Shoe size conversion table'!$J$6:$L$22,2))</f>
        <v>45</v>
      </c>
      <c r="J5996" s="12" t="n">
        <f aca="false">IF(G5996="Male",VLOOKUP(H5996,'Shoe size conversion table'!$B$6:$D$22,3),VLOOKUP(H5996,'Shoe size conversion table'!$J$6:$L$22,3))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MONTH(C5996:C20963)</f>
        <v>9</v>
      </c>
      <c r="O5996" s="8" t="n">
        <f aca="false">K5996*(1-L5996)</f>
        <v>143.2</v>
      </c>
    </row>
    <row r="5997" customFormat="false" ht="11.4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IF(G5997="Male",VLOOKUP(H5997,'Shoe size conversion table'!$B$6:$D$22,2),VLOOKUP(H5997,'Shoe size conversion table'!$J$6:$L$22,2))</f>
        <v>45</v>
      </c>
      <c r="J5997" s="12" t="n">
        <f aca="false">IF(G5997="Male",VLOOKUP(H5997,'Shoe size conversion table'!$B$6:$D$22,3),VLOOKUP(H5997,'Shoe size conversion table'!$J$6:$L$22,3))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MONTH(C5997:C20964)</f>
        <v>9</v>
      </c>
      <c r="O5997" s="8" t="n">
        <f aca="false">K5997*(1-L5997)</f>
        <v>129</v>
      </c>
    </row>
    <row r="5998" customFormat="false" ht="11.4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IF(G5998="Male",VLOOKUP(H5998,'Shoe size conversion table'!$B$6:$D$22,2),VLOOKUP(H5998,'Shoe size conversion table'!$J$6:$L$22,2))</f>
        <v>40</v>
      </c>
      <c r="J5998" s="12" t="n">
        <f aca="false">IF(G5998="Male",VLOOKUP(H5998,'Shoe size conversion table'!$B$6:$D$22,3),VLOOKUP(H5998,'Shoe size conversion table'!$J$6:$L$22,3))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MONTH(C5998:C20965)</f>
        <v>9</v>
      </c>
      <c r="O5998" s="8" t="n">
        <f aca="false">K5998*(1-L5998)</f>
        <v>189</v>
      </c>
    </row>
    <row r="5999" customFormat="false" ht="11.4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IF(G5999="Male",VLOOKUP(H5999,'Shoe size conversion table'!$B$6:$D$22,2),VLOOKUP(H5999,'Shoe size conversion table'!$J$6:$L$22,2))</f>
        <v>43-44</v>
      </c>
      <c r="J5999" s="12" t="n">
        <f aca="false">IF(G5999="Male",VLOOKUP(H5999,'Shoe size conversion table'!$B$6:$D$22,3),VLOOKUP(H5999,'Shoe size conversion table'!$J$6:$L$22,3))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MONTH(C5999:C20966)</f>
        <v>9</v>
      </c>
      <c r="O5999" s="8" t="n">
        <f aca="false">K5999*(1-L5999)</f>
        <v>179</v>
      </c>
    </row>
    <row r="6000" customFormat="false" ht="11.4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IF(G6000="Male",VLOOKUP(H6000,'Shoe size conversion table'!$B$6:$D$22,2),VLOOKUP(H6000,'Shoe size conversion table'!$J$6:$L$22,2))</f>
        <v>39-40</v>
      </c>
      <c r="J6000" s="12" t="n">
        <f aca="false">IF(G6000="Male",VLOOKUP(H6000,'Shoe size conversion table'!$B$6:$D$22,3),VLOOKUP(H6000,'Shoe size conversion table'!$J$6:$L$22,3))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MONTH(C6000:C20967)</f>
        <v>9</v>
      </c>
      <c r="O6000" s="8" t="n">
        <f aca="false">K6000*(1-L6000)</f>
        <v>199</v>
      </c>
    </row>
    <row r="6001" customFormat="false" ht="11.4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IF(G6001="Male",VLOOKUP(H6001,'Shoe size conversion table'!$B$6:$D$22,2),VLOOKUP(H6001,'Shoe size conversion table'!$J$6:$L$22,2))</f>
        <v>42-43</v>
      </c>
      <c r="J6001" s="12" t="n">
        <f aca="false">IF(G6001="Male",VLOOKUP(H6001,'Shoe size conversion table'!$B$6:$D$22,3),VLOOKUP(H6001,'Shoe size conversion table'!$J$6:$L$22,3))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MONTH(C6001:C20968)</f>
        <v>9</v>
      </c>
      <c r="O6001" s="8" t="n">
        <f aca="false">K6001*(1-L6001)</f>
        <v>129</v>
      </c>
    </row>
    <row r="6002" customFormat="false" ht="11.4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IF(G6002="Male",VLOOKUP(H6002,'Shoe size conversion table'!$B$6:$D$22,2),VLOOKUP(H6002,'Shoe size conversion table'!$J$6:$L$22,2))</f>
        <v>43-44</v>
      </c>
      <c r="J6002" s="12" t="n">
        <f aca="false">IF(G6002="Male",VLOOKUP(H6002,'Shoe size conversion table'!$B$6:$D$22,3),VLOOKUP(H6002,'Shoe size conversion table'!$J$6:$L$22,3))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MONTH(C6002:C20969)</f>
        <v>9</v>
      </c>
      <c r="O6002" s="8" t="n">
        <f aca="false">K6002*(1-L6002)</f>
        <v>159</v>
      </c>
    </row>
    <row r="6003" customFormat="false" ht="11.4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IF(G6003="Male",VLOOKUP(H6003,'Shoe size conversion table'!$B$6:$D$22,2),VLOOKUP(H6003,'Shoe size conversion table'!$J$6:$L$22,2))</f>
        <v>38-39</v>
      </c>
      <c r="J6003" s="12" t="n">
        <f aca="false">IF(G6003="Male",VLOOKUP(H6003,'Shoe size conversion table'!$B$6:$D$22,3),VLOOKUP(H6003,'Shoe size conversion table'!$J$6:$L$22,3))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MONTH(C6003:C20970)</f>
        <v>9</v>
      </c>
      <c r="O6003" s="8" t="n">
        <f aca="false">K6003*(1-L6003)</f>
        <v>149</v>
      </c>
    </row>
    <row r="6004" customFormat="false" ht="11.4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IF(G6004="Male",VLOOKUP(H6004,'Shoe size conversion table'!$B$6:$D$22,2),VLOOKUP(H6004,'Shoe size conversion table'!$J$6:$L$22,2))</f>
        <v>38</v>
      </c>
      <c r="J6004" s="12" t="n">
        <f aca="false">IF(G6004="Male",VLOOKUP(H6004,'Shoe size conversion table'!$B$6:$D$22,3),VLOOKUP(H6004,'Shoe size conversion table'!$J$6:$L$22,3))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MONTH(C6004:C20971)</f>
        <v>9</v>
      </c>
      <c r="O6004" s="8" t="n">
        <f aca="false">K6004*(1-L6004)</f>
        <v>89.5</v>
      </c>
    </row>
    <row r="6005" customFormat="false" ht="11.4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IF(G6005="Male",VLOOKUP(H6005,'Shoe size conversion table'!$B$6:$D$22,2),VLOOKUP(H6005,'Shoe size conversion table'!$J$6:$L$22,2))</f>
        <v>44</v>
      </c>
      <c r="J6005" s="12" t="n">
        <f aca="false">IF(G6005="Male",VLOOKUP(H6005,'Shoe size conversion table'!$B$6:$D$22,3),VLOOKUP(H6005,'Shoe size conversion table'!$J$6:$L$22,3))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MONTH(C6005:C20972)</f>
        <v>9</v>
      </c>
      <c r="O6005" s="8" t="n">
        <f aca="false">K6005*(1-L6005)</f>
        <v>159</v>
      </c>
    </row>
    <row r="6006" customFormat="false" ht="11.4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IF(G6006="Male",VLOOKUP(H6006,'Shoe size conversion table'!$B$6:$D$22,2),VLOOKUP(H6006,'Shoe size conversion table'!$J$6:$L$22,2))</f>
        <v>43-44</v>
      </c>
      <c r="J6006" s="12" t="n">
        <f aca="false">IF(G6006="Male",VLOOKUP(H6006,'Shoe size conversion table'!$B$6:$D$22,3),VLOOKUP(H6006,'Shoe size conversion table'!$J$6:$L$22,3))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MONTH(C6006:C20973)</f>
        <v>9</v>
      </c>
      <c r="O6006" s="8" t="n">
        <f aca="false">K6006*(1-L6006)</f>
        <v>97.3</v>
      </c>
    </row>
    <row r="6007" customFormat="false" ht="11.4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IF(G6007="Male",VLOOKUP(H6007,'Shoe size conversion table'!$B$6:$D$22,2),VLOOKUP(H6007,'Shoe size conversion table'!$J$6:$L$22,2))</f>
        <v>42-43</v>
      </c>
      <c r="J6007" s="12" t="n">
        <f aca="false">IF(G6007="Male",VLOOKUP(H6007,'Shoe size conversion table'!$B$6:$D$22,3),VLOOKUP(H6007,'Shoe size conversion table'!$J$6:$L$22,3))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MONTH(C6007:C20974)</f>
        <v>9</v>
      </c>
      <c r="O6007" s="8" t="n">
        <f aca="false">K6007*(1-L6007)</f>
        <v>199</v>
      </c>
    </row>
    <row r="6008" customFormat="false" ht="11.4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IF(G6008="Male",VLOOKUP(H6008,'Shoe size conversion table'!$B$6:$D$22,2),VLOOKUP(H6008,'Shoe size conversion table'!$J$6:$L$22,2))</f>
        <v>35-36</v>
      </c>
      <c r="J6008" s="12" t="n">
        <f aca="false">IF(G6008="Male",VLOOKUP(H6008,'Shoe size conversion table'!$B$6:$D$22,3),VLOOKUP(H6008,'Shoe size conversion table'!$J$6:$L$22,3))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MONTH(C6008:C20975)</f>
        <v>9</v>
      </c>
      <c r="O6008" s="8" t="n">
        <f aca="false">K6008*(1-L6008)</f>
        <v>103.2</v>
      </c>
    </row>
    <row r="6009" customFormat="false" ht="11.4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IF(G6009="Male",VLOOKUP(H6009,'Shoe size conversion table'!$B$6:$D$22,2),VLOOKUP(H6009,'Shoe size conversion table'!$J$6:$L$22,2))</f>
        <v>42-43</v>
      </c>
      <c r="J6009" s="12" t="n">
        <f aca="false">IF(G6009="Male",VLOOKUP(H6009,'Shoe size conversion table'!$B$6:$D$22,3),VLOOKUP(H6009,'Shoe size conversion table'!$J$6:$L$22,3))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MONTH(C6009:C20976)</f>
        <v>9</v>
      </c>
      <c r="O6009" s="8" t="n">
        <f aca="false">K6009*(1-L6009)</f>
        <v>189</v>
      </c>
    </row>
    <row r="6010" customFormat="false" ht="11.4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IF(G6010="Male",VLOOKUP(H6010,'Shoe size conversion table'!$B$6:$D$22,2),VLOOKUP(H6010,'Shoe size conversion table'!$J$6:$L$22,2))</f>
        <v>39</v>
      </c>
      <c r="J6010" s="12" t="n">
        <f aca="false">IF(G6010="Male",VLOOKUP(H6010,'Shoe size conversion table'!$B$6:$D$22,3),VLOOKUP(H6010,'Shoe size conversion table'!$J$6:$L$22,3))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MONTH(C6010:C20977)</f>
        <v>9</v>
      </c>
      <c r="O6010" s="8" t="n">
        <f aca="false">K6010*(1-L6010)</f>
        <v>111.2</v>
      </c>
    </row>
    <row r="6011" customFormat="false" ht="11.4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IF(G6011="Male",VLOOKUP(H6011,'Shoe size conversion table'!$B$6:$D$22,2),VLOOKUP(H6011,'Shoe size conversion table'!$J$6:$L$22,2))</f>
        <v>43</v>
      </c>
      <c r="J6011" s="12" t="n">
        <f aca="false">IF(G6011="Male",VLOOKUP(H6011,'Shoe size conversion table'!$B$6:$D$22,3),VLOOKUP(H6011,'Shoe size conversion table'!$J$6:$L$22,3))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MONTH(C6011:C20978)</f>
        <v>9</v>
      </c>
      <c r="O6011" s="8" t="n">
        <f aca="false">K6011*(1-L6011)</f>
        <v>159</v>
      </c>
    </row>
    <row r="6012" customFormat="false" ht="11.4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IF(G6012="Male",VLOOKUP(H6012,'Shoe size conversion table'!$B$6:$D$22,2),VLOOKUP(H6012,'Shoe size conversion table'!$J$6:$L$22,2))</f>
        <v>44</v>
      </c>
      <c r="J6012" s="12" t="n">
        <f aca="false">IF(G6012="Male",VLOOKUP(H6012,'Shoe size conversion table'!$B$6:$D$22,3),VLOOKUP(H6012,'Shoe size conversion table'!$J$6:$L$22,3))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MONTH(C6012:C20979)</f>
        <v>9</v>
      </c>
      <c r="O6012" s="8" t="n">
        <f aca="false">K6012*(1-L6012)</f>
        <v>159.2</v>
      </c>
    </row>
    <row r="6013" customFormat="false" ht="11.4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IF(G6013="Male",VLOOKUP(H6013,'Shoe size conversion table'!$B$6:$D$22,2),VLOOKUP(H6013,'Shoe size conversion table'!$J$6:$L$22,2))</f>
        <v>37</v>
      </c>
      <c r="J6013" s="12" t="n">
        <f aca="false">IF(G6013="Male",VLOOKUP(H6013,'Shoe size conversion table'!$B$6:$D$22,3),VLOOKUP(H6013,'Shoe size conversion table'!$J$6:$L$22,3))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MONTH(C6013:C20980)</f>
        <v>9</v>
      </c>
      <c r="O6013" s="8" t="n">
        <f aca="false">K6013*(1-L6013)</f>
        <v>143.2</v>
      </c>
    </row>
    <row r="6014" customFormat="false" ht="11.4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IF(G6014="Male",VLOOKUP(H6014,'Shoe size conversion table'!$B$6:$D$22,2),VLOOKUP(H6014,'Shoe size conversion table'!$J$6:$L$22,2))</f>
        <v>40-41</v>
      </c>
      <c r="J6014" s="12" t="n">
        <f aca="false">IF(G6014="Male",VLOOKUP(H6014,'Shoe size conversion table'!$B$6:$D$22,3),VLOOKUP(H6014,'Shoe size conversion table'!$J$6:$L$22,3))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MONTH(C6014:C20981)</f>
        <v>9</v>
      </c>
      <c r="O6014" s="8" t="n">
        <f aca="false">K6014*(1-L6014)</f>
        <v>169</v>
      </c>
    </row>
    <row r="6015" customFormat="false" ht="11.4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IF(G6015="Male",VLOOKUP(H6015,'Shoe size conversion table'!$B$6:$D$22,2),VLOOKUP(H6015,'Shoe size conversion table'!$J$6:$L$22,2))</f>
        <v>40</v>
      </c>
      <c r="J6015" s="12" t="n">
        <f aca="false">IF(G6015="Male",VLOOKUP(H6015,'Shoe size conversion table'!$B$6:$D$22,3),VLOOKUP(H6015,'Shoe size conversion table'!$J$6:$L$22,3))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MONTH(C6015:C20982)</f>
        <v>9</v>
      </c>
      <c r="O6015" s="8" t="n">
        <f aca="false">K6015*(1-L6015)</f>
        <v>199</v>
      </c>
    </row>
    <row r="6016" customFormat="false" ht="11.4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IF(G6016="Male",VLOOKUP(H6016,'Shoe size conversion table'!$B$6:$D$22,2),VLOOKUP(H6016,'Shoe size conversion table'!$J$6:$L$22,2))</f>
        <v>39-40</v>
      </c>
      <c r="J6016" s="12" t="n">
        <f aca="false">IF(G6016="Male",VLOOKUP(H6016,'Shoe size conversion table'!$B$6:$D$22,3),VLOOKUP(H6016,'Shoe size conversion table'!$J$6:$L$22,3))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MONTH(C6016:C20983)</f>
        <v>9</v>
      </c>
      <c r="O6016" s="8" t="n">
        <f aca="false">K6016*(1-L6016)</f>
        <v>189</v>
      </c>
    </row>
    <row r="6017" customFormat="false" ht="11.4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IF(G6017="Male",VLOOKUP(H6017,'Shoe size conversion table'!$B$6:$D$22,2),VLOOKUP(H6017,'Shoe size conversion table'!$J$6:$L$22,2))</f>
        <v>43-44</v>
      </c>
      <c r="J6017" s="12" t="n">
        <f aca="false">IF(G6017="Male",VLOOKUP(H6017,'Shoe size conversion table'!$B$6:$D$22,3),VLOOKUP(H6017,'Shoe size conversion table'!$J$6:$L$22,3))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MONTH(C6017:C20984)</f>
        <v>9</v>
      </c>
      <c r="O6017" s="8" t="n">
        <f aca="false">K6017*(1-L6017)</f>
        <v>169</v>
      </c>
    </row>
    <row r="6018" customFormat="false" ht="11.4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IF(G6018="Male",VLOOKUP(H6018,'Shoe size conversion table'!$B$6:$D$22,2),VLOOKUP(H6018,'Shoe size conversion table'!$J$6:$L$22,2))</f>
        <v>38-39</v>
      </c>
      <c r="J6018" s="12" t="n">
        <f aca="false">IF(G6018="Male",VLOOKUP(H6018,'Shoe size conversion table'!$B$6:$D$22,3),VLOOKUP(H6018,'Shoe size conversion table'!$J$6:$L$22,3))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MONTH(C6018:C20985)</f>
        <v>9</v>
      </c>
      <c r="O6018" s="8" t="n">
        <f aca="false">K6018*(1-L6018)</f>
        <v>90.3</v>
      </c>
    </row>
    <row r="6019" customFormat="false" ht="11.4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IF(G6019="Male",VLOOKUP(H6019,'Shoe size conversion table'!$B$6:$D$22,2),VLOOKUP(H6019,'Shoe size conversion table'!$J$6:$L$22,2))</f>
        <v>38</v>
      </c>
      <c r="J6019" s="12" t="n">
        <f aca="false">IF(G6019="Male",VLOOKUP(H6019,'Shoe size conversion table'!$B$6:$D$22,3),VLOOKUP(H6019,'Shoe size conversion table'!$J$6:$L$22,3))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MONTH(C6019:C20986)</f>
        <v>9</v>
      </c>
      <c r="O6019" s="8" t="n">
        <f aca="false">K6019*(1-L6019)</f>
        <v>159</v>
      </c>
    </row>
    <row r="6020" customFormat="false" ht="11.4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IF(G6020="Male",VLOOKUP(H6020,'Shoe size conversion table'!$B$6:$D$22,2),VLOOKUP(H6020,'Shoe size conversion table'!$J$6:$L$22,2))</f>
        <v>38</v>
      </c>
      <c r="J6020" s="12" t="n">
        <f aca="false">IF(G6020="Male",VLOOKUP(H6020,'Shoe size conversion table'!$B$6:$D$22,3),VLOOKUP(H6020,'Shoe size conversion table'!$J$6:$L$22,3))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MONTH(C6020:C20987)</f>
        <v>9</v>
      </c>
      <c r="O6020" s="8" t="n">
        <f aca="false">K6020*(1-L6020)</f>
        <v>169</v>
      </c>
    </row>
    <row r="6021" customFormat="false" ht="11.4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IF(G6021="Male",VLOOKUP(H6021,'Shoe size conversion table'!$B$6:$D$22,2),VLOOKUP(H6021,'Shoe size conversion table'!$J$6:$L$22,2))</f>
        <v>43-44</v>
      </c>
      <c r="J6021" s="12" t="n">
        <f aca="false">IF(G6021="Male",VLOOKUP(H6021,'Shoe size conversion table'!$B$6:$D$22,3),VLOOKUP(H6021,'Shoe size conversion table'!$J$6:$L$22,3))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MONTH(C6021:C20988)</f>
        <v>9</v>
      </c>
      <c r="O6021" s="8" t="n">
        <f aca="false">K6021*(1-L6021)</f>
        <v>127.2</v>
      </c>
    </row>
    <row r="6022" customFormat="false" ht="11.4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IF(G6022="Male",VLOOKUP(H6022,'Shoe size conversion table'!$B$6:$D$22,2),VLOOKUP(H6022,'Shoe size conversion table'!$J$6:$L$22,2))</f>
        <v>41</v>
      </c>
      <c r="J6022" s="12" t="n">
        <f aca="false">IF(G6022="Male",VLOOKUP(H6022,'Shoe size conversion table'!$B$6:$D$22,3),VLOOKUP(H6022,'Shoe size conversion table'!$J$6:$L$22,3))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MONTH(C6022:C20989)</f>
        <v>9</v>
      </c>
      <c r="O6022" s="8" t="n">
        <f aca="false">K6022*(1-L6022)</f>
        <v>199</v>
      </c>
    </row>
    <row r="6023" customFormat="false" ht="11.4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IF(G6023="Male",VLOOKUP(H6023,'Shoe size conversion table'!$B$6:$D$22,2),VLOOKUP(H6023,'Shoe size conversion table'!$J$6:$L$22,2))</f>
        <v>44</v>
      </c>
      <c r="J6023" s="12" t="n">
        <f aca="false">IF(G6023="Male",VLOOKUP(H6023,'Shoe size conversion table'!$B$6:$D$22,3),VLOOKUP(H6023,'Shoe size conversion table'!$J$6:$L$22,3))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MONTH(C6023:C20990)</f>
        <v>9</v>
      </c>
      <c r="O6023" s="8" t="n">
        <f aca="false">K6023*(1-L6023)</f>
        <v>159</v>
      </c>
    </row>
    <row r="6024" customFormat="false" ht="11.4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IF(G6024="Male",VLOOKUP(H6024,'Shoe size conversion table'!$B$6:$D$22,2),VLOOKUP(H6024,'Shoe size conversion table'!$J$6:$L$22,2))</f>
        <v>43-44</v>
      </c>
      <c r="J6024" s="12" t="n">
        <f aca="false">IF(G6024="Male",VLOOKUP(H6024,'Shoe size conversion table'!$B$6:$D$22,3),VLOOKUP(H6024,'Shoe size conversion table'!$J$6:$L$22,3))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MONTH(C6024:C20991)</f>
        <v>9</v>
      </c>
      <c r="O6024" s="8" t="n">
        <f aca="false">K6024*(1-L6024)</f>
        <v>189</v>
      </c>
    </row>
    <row r="6025" customFormat="false" ht="11.4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IF(G6025="Male",VLOOKUP(H6025,'Shoe size conversion table'!$B$6:$D$22,2),VLOOKUP(H6025,'Shoe size conversion table'!$J$6:$L$22,2))</f>
        <v>40-41</v>
      </c>
      <c r="J6025" s="12" t="n">
        <f aca="false">IF(G6025="Male",VLOOKUP(H6025,'Shoe size conversion table'!$B$6:$D$22,3),VLOOKUP(H6025,'Shoe size conversion table'!$J$6:$L$22,3))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MONTH(C6025:C20992)</f>
        <v>9</v>
      </c>
      <c r="O6025" s="8" t="n">
        <f aca="false">K6025*(1-L6025)</f>
        <v>139</v>
      </c>
    </row>
    <row r="6026" customFormat="false" ht="11.4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IF(G6026="Male",VLOOKUP(H6026,'Shoe size conversion table'!$B$6:$D$22,2),VLOOKUP(H6026,'Shoe size conversion table'!$J$6:$L$22,2))</f>
        <v>39-40</v>
      </c>
      <c r="J6026" s="12" t="n">
        <f aca="false">IF(G6026="Male",VLOOKUP(H6026,'Shoe size conversion table'!$B$6:$D$22,3),VLOOKUP(H6026,'Shoe size conversion table'!$J$6:$L$22,3))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MONTH(C6026:C20993)</f>
        <v>9</v>
      </c>
      <c r="O6026" s="8" t="n">
        <f aca="false">K6026*(1-L6026)</f>
        <v>97.3</v>
      </c>
    </row>
    <row r="6027" customFormat="false" ht="11.4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IF(G6027="Male",VLOOKUP(H6027,'Shoe size conversion table'!$B$6:$D$22,2),VLOOKUP(H6027,'Shoe size conversion table'!$J$6:$L$22,2))</f>
        <v>43-44</v>
      </c>
      <c r="J6027" s="12" t="n">
        <f aca="false">IF(G6027="Male",VLOOKUP(H6027,'Shoe size conversion table'!$B$6:$D$22,3),VLOOKUP(H6027,'Shoe size conversion table'!$J$6:$L$22,3))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MONTH(C6027:C20994)</f>
        <v>9</v>
      </c>
      <c r="O6027" s="8" t="n">
        <f aca="false">K6027*(1-L6027)</f>
        <v>189</v>
      </c>
    </row>
    <row r="6028" customFormat="false" ht="11.4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IF(G6028="Male",VLOOKUP(H6028,'Shoe size conversion table'!$B$6:$D$22,2),VLOOKUP(H6028,'Shoe size conversion table'!$J$6:$L$22,2))</f>
        <v>37-38</v>
      </c>
      <c r="J6028" s="12" t="n">
        <f aca="false">IF(G6028="Male",VLOOKUP(H6028,'Shoe size conversion table'!$B$6:$D$22,3),VLOOKUP(H6028,'Shoe size conversion table'!$J$6:$L$22,3))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MONTH(C6028:C20995)</f>
        <v>9</v>
      </c>
      <c r="O6028" s="8" t="n">
        <f aca="false">K6028*(1-L6028)</f>
        <v>169</v>
      </c>
    </row>
    <row r="6029" customFormat="false" ht="11.4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IF(G6029="Male",VLOOKUP(H6029,'Shoe size conversion table'!$B$6:$D$22,2),VLOOKUP(H6029,'Shoe size conversion table'!$J$6:$L$22,2))</f>
        <v>42</v>
      </c>
      <c r="J6029" s="12" t="n">
        <f aca="false">IF(G6029="Male",VLOOKUP(H6029,'Shoe size conversion table'!$B$6:$D$22,3),VLOOKUP(H6029,'Shoe size conversion table'!$J$6:$L$22,3))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MONTH(C6029:C20996)</f>
        <v>9</v>
      </c>
      <c r="O6029" s="8" t="n">
        <f aca="false">K6029*(1-L6029)</f>
        <v>90.3</v>
      </c>
    </row>
    <row r="6030" customFormat="false" ht="11.4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IF(G6030="Male",VLOOKUP(H6030,'Shoe size conversion table'!$B$6:$D$22,2),VLOOKUP(H6030,'Shoe size conversion table'!$J$6:$L$22,2))</f>
        <v>43-44</v>
      </c>
      <c r="J6030" s="12" t="n">
        <f aca="false">IF(G6030="Male",VLOOKUP(H6030,'Shoe size conversion table'!$B$6:$D$22,3),VLOOKUP(H6030,'Shoe size conversion table'!$J$6:$L$22,3))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MONTH(C6030:C20997)</f>
        <v>9</v>
      </c>
      <c r="O6030" s="8" t="n">
        <f aca="false">K6030*(1-L6030)</f>
        <v>129</v>
      </c>
    </row>
    <row r="6031" customFormat="false" ht="11.4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IF(G6031="Male",VLOOKUP(H6031,'Shoe size conversion table'!$B$6:$D$22,2),VLOOKUP(H6031,'Shoe size conversion table'!$J$6:$L$22,2))</f>
        <v>38-39</v>
      </c>
      <c r="J6031" s="12" t="n">
        <f aca="false">IF(G6031="Male",VLOOKUP(H6031,'Shoe size conversion table'!$B$6:$D$22,3),VLOOKUP(H6031,'Shoe size conversion table'!$J$6:$L$22,3))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MONTH(C6031:C20998)</f>
        <v>9</v>
      </c>
      <c r="O6031" s="8" t="n">
        <f aca="false">K6031*(1-L6031)</f>
        <v>129</v>
      </c>
    </row>
    <row r="6032" customFormat="false" ht="11.4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IF(G6032="Male",VLOOKUP(H6032,'Shoe size conversion table'!$B$6:$D$22,2),VLOOKUP(H6032,'Shoe size conversion table'!$J$6:$L$22,2))</f>
        <v>42-43</v>
      </c>
      <c r="J6032" s="12" t="n">
        <f aca="false">IF(G6032="Male",VLOOKUP(H6032,'Shoe size conversion table'!$B$6:$D$22,3),VLOOKUP(H6032,'Shoe size conversion table'!$J$6:$L$22,3))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MONTH(C6032:C20999)</f>
        <v>9</v>
      </c>
      <c r="O6032" s="8" t="n">
        <f aca="false">K6032*(1-L6032)</f>
        <v>149</v>
      </c>
    </row>
    <row r="6033" customFormat="false" ht="11.4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IF(G6033="Male",VLOOKUP(H6033,'Shoe size conversion table'!$B$6:$D$22,2),VLOOKUP(H6033,'Shoe size conversion table'!$J$6:$L$22,2))</f>
        <v>42-43</v>
      </c>
      <c r="J6033" s="12" t="n">
        <f aca="false">IF(G6033="Male",VLOOKUP(H6033,'Shoe size conversion table'!$B$6:$D$22,3),VLOOKUP(H6033,'Shoe size conversion table'!$J$6:$L$22,3))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MONTH(C6033:C21000)</f>
        <v>9</v>
      </c>
      <c r="O6033" s="8" t="n">
        <f aca="false">K6033*(1-L6033)</f>
        <v>149</v>
      </c>
    </row>
    <row r="6034" customFormat="false" ht="11.4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IF(G6034="Male",VLOOKUP(H6034,'Shoe size conversion table'!$B$6:$D$22,2),VLOOKUP(H6034,'Shoe size conversion table'!$J$6:$L$22,2))</f>
        <v>39-40</v>
      </c>
      <c r="J6034" s="12" t="n">
        <f aca="false">IF(G6034="Male",VLOOKUP(H6034,'Shoe size conversion table'!$B$6:$D$22,3),VLOOKUP(H6034,'Shoe size conversion table'!$J$6:$L$22,3))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MONTH(C6034:C21001)</f>
        <v>9</v>
      </c>
      <c r="O6034" s="8" t="n">
        <f aca="false">K6034*(1-L6034)</f>
        <v>139</v>
      </c>
    </row>
    <row r="6035" customFormat="false" ht="11.4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IF(G6035="Male",VLOOKUP(H6035,'Shoe size conversion table'!$B$6:$D$22,2),VLOOKUP(H6035,'Shoe size conversion table'!$J$6:$L$22,2))</f>
        <v>43</v>
      </c>
      <c r="J6035" s="12" t="n">
        <f aca="false">IF(G6035="Male",VLOOKUP(H6035,'Shoe size conversion table'!$B$6:$D$22,3),VLOOKUP(H6035,'Shoe size conversion table'!$J$6:$L$22,3))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MONTH(C6035:C21002)</f>
        <v>9</v>
      </c>
      <c r="O6035" s="8" t="n">
        <f aca="false">K6035*(1-L6035)</f>
        <v>129</v>
      </c>
    </row>
    <row r="6036" customFormat="false" ht="11.4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IF(G6036="Male",VLOOKUP(H6036,'Shoe size conversion table'!$B$6:$D$22,2),VLOOKUP(H6036,'Shoe size conversion table'!$J$6:$L$22,2))</f>
        <v>39-40</v>
      </c>
      <c r="J6036" s="12" t="n">
        <f aca="false">IF(G6036="Male",VLOOKUP(H6036,'Shoe size conversion table'!$B$6:$D$22,3),VLOOKUP(H6036,'Shoe size conversion table'!$J$6:$L$22,3))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MONTH(C6036:C21003)</f>
        <v>9</v>
      </c>
      <c r="O6036" s="8" t="n">
        <f aca="false">K6036*(1-L6036)</f>
        <v>179</v>
      </c>
    </row>
    <row r="6037" customFormat="false" ht="11.4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IF(G6037="Male",VLOOKUP(H6037,'Shoe size conversion table'!$B$6:$D$22,2),VLOOKUP(H6037,'Shoe size conversion table'!$J$6:$L$22,2))</f>
        <v>40</v>
      </c>
      <c r="J6037" s="12" t="n">
        <f aca="false">IF(G6037="Male",VLOOKUP(H6037,'Shoe size conversion table'!$B$6:$D$22,3),VLOOKUP(H6037,'Shoe size conversion table'!$J$6:$L$22,3))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MONTH(C6037:C21004)</f>
        <v>9</v>
      </c>
      <c r="O6037" s="8" t="n">
        <f aca="false">K6037*(1-L6037)</f>
        <v>199</v>
      </c>
    </row>
    <row r="6038" customFormat="false" ht="11.4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IF(G6038="Male",VLOOKUP(H6038,'Shoe size conversion table'!$B$6:$D$22,2),VLOOKUP(H6038,'Shoe size conversion table'!$J$6:$L$22,2))</f>
        <v>39-40</v>
      </c>
      <c r="J6038" s="12" t="n">
        <f aca="false">IF(G6038="Male",VLOOKUP(H6038,'Shoe size conversion table'!$B$6:$D$22,3),VLOOKUP(H6038,'Shoe size conversion table'!$J$6:$L$22,3))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MONTH(C6038:C21005)</f>
        <v>9</v>
      </c>
      <c r="O6038" s="8" t="n">
        <f aca="false">K6038*(1-L6038)</f>
        <v>149</v>
      </c>
    </row>
    <row r="6039" customFormat="false" ht="11.4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IF(G6039="Male",VLOOKUP(H6039,'Shoe size conversion table'!$B$6:$D$22,2),VLOOKUP(H6039,'Shoe size conversion table'!$J$6:$L$22,2))</f>
        <v>38-39</v>
      </c>
      <c r="J6039" s="12" t="n">
        <f aca="false">IF(G6039="Male",VLOOKUP(H6039,'Shoe size conversion table'!$B$6:$D$22,3),VLOOKUP(H6039,'Shoe size conversion table'!$J$6:$L$22,3))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MONTH(C6039:C21006)</f>
        <v>9</v>
      </c>
      <c r="O6039" s="8" t="n">
        <f aca="false">K6039*(1-L6039)</f>
        <v>99.5</v>
      </c>
    </row>
    <row r="6040" customFormat="false" ht="11.4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IF(G6040="Male",VLOOKUP(H6040,'Shoe size conversion table'!$B$6:$D$22,2),VLOOKUP(H6040,'Shoe size conversion table'!$J$6:$L$22,2))</f>
        <v>38-39</v>
      </c>
      <c r="J6040" s="12" t="n">
        <f aca="false">IF(G6040="Male",VLOOKUP(H6040,'Shoe size conversion table'!$B$6:$D$22,3),VLOOKUP(H6040,'Shoe size conversion table'!$J$6:$L$22,3))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MONTH(C6040:C21007)</f>
        <v>9</v>
      </c>
      <c r="O6040" s="8" t="n">
        <f aca="false">K6040*(1-L6040)</f>
        <v>149</v>
      </c>
    </row>
    <row r="6041" customFormat="false" ht="11.4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IF(G6041="Male",VLOOKUP(H6041,'Shoe size conversion table'!$B$6:$D$22,2),VLOOKUP(H6041,'Shoe size conversion table'!$J$6:$L$22,2))</f>
        <v>43</v>
      </c>
      <c r="J6041" s="12" t="n">
        <f aca="false">IF(G6041="Male",VLOOKUP(H6041,'Shoe size conversion table'!$B$6:$D$22,3),VLOOKUP(H6041,'Shoe size conversion table'!$J$6:$L$22,3))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MONTH(C6041:C21008)</f>
        <v>9</v>
      </c>
      <c r="O6041" s="8" t="n">
        <f aca="false">K6041*(1-L6041)</f>
        <v>64.5</v>
      </c>
    </row>
    <row r="6042" customFormat="false" ht="11.4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IF(G6042="Male",VLOOKUP(H6042,'Shoe size conversion table'!$B$6:$D$22,2),VLOOKUP(H6042,'Shoe size conversion table'!$J$6:$L$22,2))</f>
        <v>40</v>
      </c>
      <c r="J6042" s="12" t="n">
        <f aca="false">IF(G6042="Male",VLOOKUP(H6042,'Shoe size conversion table'!$B$6:$D$22,3),VLOOKUP(H6042,'Shoe size conversion table'!$J$6:$L$22,3))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MONTH(C6042:C21009)</f>
        <v>9</v>
      </c>
      <c r="O6042" s="8" t="n">
        <f aca="false">K6042*(1-L6042)</f>
        <v>125.1</v>
      </c>
    </row>
    <row r="6043" customFormat="false" ht="11.4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IF(G6043="Male",VLOOKUP(H6043,'Shoe size conversion table'!$B$6:$D$22,2),VLOOKUP(H6043,'Shoe size conversion table'!$J$6:$L$22,2))</f>
        <v>44</v>
      </c>
      <c r="J6043" s="12" t="n">
        <f aca="false">IF(G6043="Male",VLOOKUP(H6043,'Shoe size conversion table'!$B$6:$D$22,3),VLOOKUP(H6043,'Shoe size conversion table'!$J$6:$L$22,3))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MONTH(C6043:C21010)</f>
        <v>9</v>
      </c>
      <c r="O6043" s="8" t="n">
        <f aca="false">K6043*(1-L6043)</f>
        <v>159.2</v>
      </c>
    </row>
    <row r="6044" customFormat="false" ht="11.4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IF(G6044="Male",VLOOKUP(H6044,'Shoe size conversion table'!$B$6:$D$22,2),VLOOKUP(H6044,'Shoe size conversion table'!$J$6:$L$22,2))</f>
        <v>45</v>
      </c>
      <c r="J6044" s="12" t="n">
        <f aca="false">IF(G6044="Male",VLOOKUP(H6044,'Shoe size conversion table'!$B$6:$D$22,3),VLOOKUP(H6044,'Shoe size conversion table'!$J$6:$L$22,3))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MONTH(C6044:C21011)</f>
        <v>9</v>
      </c>
      <c r="O6044" s="8" t="n">
        <f aca="false">K6044*(1-L6044)</f>
        <v>129</v>
      </c>
    </row>
    <row r="6045" customFormat="false" ht="11.4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IF(G6045="Male",VLOOKUP(H6045,'Shoe size conversion table'!$B$6:$D$22,2),VLOOKUP(H6045,'Shoe size conversion table'!$J$6:$L$22,2))</f>
        <v>41-42</v>
      </c>
      <c r="J6045" s="12" t="n">
        <f aca="false">IF(G6045="Male",VLOOKUP(H6045,'Shoe size conversion table'!$B$6:$D$22,3),VLOOKUP(H6045,'Shoe size conversion table'!$J$6:$L$22,3))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MONTH(C6045:C21012)</f>
        <v>9</v>
      </c>
      <c r="O6045" s="8" t="n">
        <f aca="false">K6045*(1-L6045)</f>
        <v>159</v>
      </c>
    </row>
    <row r="6046" customFormat="false" ht="11.4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IF(G6046="Male",VLOOKUP(H6046,'Shoe size conversion table'!$B$6:$D$22,2),VLOOKUP(H6046,'Shoe size conversion table'!$J$6:$L$22,2))</f>
        <v>42-43</v>
      </c>
      <c r="J6046" s="12" t="n">
        <f aca="false">IF(G6046="Male",VLOOKUP(H6046,'Shoe size conversion table'!$B$6:$D$22,3),VLOOKUP(H6046,'Shoe size conversion table'!$J$6:$L$22,3))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MONTH(C6046:C21013)</f>
        <v>9</v>
      </c>
      <c r="O6046" s="8" t="n">
        <f aca="false">K6046*(1-L6046)</f>
        <v>139.3</v>
      </c>
    </row>
    <row r="6047" customFormat="false" ht="11.4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IF(G6047="Male",VLOOKUP(H6047,'Shoe size conversion table'!$B$6:$D$22,2),VLOOKUP(H6047,'Shoe size conversion table'!$J$6:$L$22,2))</f>
        <v>37-38</v>
      </c>
      <c r="J6047" s="12" t="n">
        <f aca="false">IF(G6047="Male",VLOOKUP(H6047,'Shoe size conversion table'!$B$6:$D$22,3),VLOOKUP(H6047,'Shoe size conversion table'!$J$6:$L$22,3))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MONTH(C6047:C21014)</f>
        <v>9</v>
      </c>
      <c r="O6047" s="8" t="n">
        <f aca="false">K6047*(1-L6047)</f>
        <v>97.3</v>
      </c>
    </row>
    <row r="6048" customFormat="false" ht="11.4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IF(G6048="Male",VLOOKUP(H6048,'Shoe size conversion table'!$B$6:$D$22,2),VLOOKUP(H6048,'Shoe size conversion table'!$J$6:$L$22,2))</f>
        <v>41-42</v>
      </c>
      <c r="J6048" s="12" t="n">
        <f aca="false">IF(G6048="Male",VLOOKUP(H6048,'Shoe size conversion table'!$B$6:$D$22,3),VLOOKUP(H6048,'Shoe size conversion table'!$J$6:$L$22,3))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MONTH(C6048:C21015)</f>
        <v>9</v>
      </c>
      <c r="O6048" s="8" t="n">
        <f aca="false">K6048*(1-L6048)</f>
        <v>159</v>
      </c>
    </row>
    <row r="6049" customFormat="false" ht="11.4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IF(G6049="Male",VLOOKUP(H6049,'Shoe size conversion table'!$B$6:$D$22,2),VLOOKUP(H6049,'Shoe size conversion table'!$J$6:$L$22,2))</f>
        <v>43</v>
      </c>
      <c r="J6049" s="12" t="n">
        <f aca="false">IF(G6049="Male",VLOOKUP(H6049,'Shoe size conversion table'!$B$6:$D$22,3),VLOOKUP(H6049,'Shoe size conversion table'!$J$6:$L$22,3))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MONTH(C6049:C21016)</f>
        <v>9</v>
      </c>
      <c r="O6049" s="8" t="n">
        <f aca="false">K6049*(1-L6049)</f>
        <v>149</v>
      </c>
    </row>
    <row r="6050" customFormat="false" ht="11.4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IF(G6050="Male",VLOOKUP(H6050,'Shoe size conversion table'!$B$6:$D$22,2),VLOOKUP(H6050,'Shoe size conversion table'!$J$6:$L$22,2))</f>
        <v>39-40</v>
      </c>
      <c r="J6050" s="12" t="n">
        <f aca="false">IF(G6050="Male",VLOOKUP(H6050,'Shoe size conversion table'!$B$6:$D$22,3),VLOOKUP(H6050,'Shoe size conversion table'!$J$6:$L$22,3))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MONTH(C6050:C21017)</f>
        <v>9</v>
      </c>
      <c r="O6050" s="8" t="n">
        <f aca="false">K6050*(1-L6050)</f>
        <v>179</v>
      </c>
    </row>
    <row r="6051" customFormat="false" ht="11.4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IF(G6051="Male",VLOOKUP(H6051,'Shoe size conversion table'!$B$6:$D$22,2),VLOOKUP(H6051,'Shoe size conversion table'!$J$6:$L$22,2))</f>
        <v>42-43</v>
      </c>
      <c r="J6051" s="12" t="n">
        <f aca="false">IF(G6051="Male",VLOOKUP(H6051,'Shoe size conversion table'!$B$6:$D$22,3),VLOOKUP(H6051,'Shoe size conversion table'!$J$6:$L$22,3))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MONTH(C6051:C21018)</f>
        <v>9</v>
      </c>
      <c r="O6051" s="8" t="n">
        <f aca="false">K6051*(1-L6051)</f>
        <v>179</v>
      </c>
    </row>
    <row r="6052" customFormat="false" ht="11.4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IF(G6052="Male",VLOOKUP(H6052,'Shoe size conversion table'!$B$6:$D$22,2),VLOOKUP(H6052,'Shoe size conversion table'!$J$6:$L$22,2))</f>
        <v>40-41</v>
      </c>
      <c r="J6052" s="12" t="n">
        <f aca="false">IF(G6052="Male",VLOOKUP(H6052,'Shoe size conversion table'!$B$6:$D$22,3),VLOOKUP(H6052,'Shoe size conversion table'!$J$6:$L$22,3))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MONTH(C6052:C21019)</f>
        <v>9</v>
      </c>
      <c r="O6052" s="8" t="n">
        <f aca="false">K6052*(1-L6052)</f>
        <v>149</v>
      </c>
    </row>
    <row r="6053" customFormat="false" ht="11.4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IF(G6053="Male",VLOOKUP(H6053,'Shoe size conversion table'!$B$6:$D$22,2),VLOOKUP(H6053,'Shoe size conversion table'!$J$6:$L$22,2))</f>
        <v>41</v>
      </c>
      <c r="J6053" s="12" t="n">
        <f aca="false">IF(G6053="Male",VLOOKUP(H6053,'Shoe size conversion table'!$B$6:$D$22,3),VLOOKUP(H6053,'Shoe size conversion table'!$J$6:$L$22,3))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MONTH(C6053:C21020)</f>
        <v>9</v>
      </c>
      <c r="O6053" s="8" t="n">
        <f aca="false">K6053*(1-L6053)</f>
        <v>79.5</v>
      </c>
    </row>
    <row r="6054" customFormat="false" ht="11.4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IF(G6054="Male",VLOOKUP(H6054,'Shoe size conversion table'!$B$6:$D$22,2),VLOOKUP(H6054,'Shoe size conversion table'!$J$6:$L$22,2))</f>
        <v>43</v>
      </c>
      <c r="J6054" s="12" t="n">
        <f aca="false">IF(G6054="Male",VLOOKUP(H6054,'Shoe size conversion table'!$B$6:$D$22,3),VLOOKUP(H6054,'Shoe size conversion table'!$J$6:$L$22,3))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MONTH(C6054:C21021)</f>
        <v>9</v>
      </c>
      <c r="O6054" s="8" t="n">
        <f aca="false">K6054*(1-L6054)</f>
        <v>179</v>
      </c>
    </row>
    <row r="6055" customFormat="false" ht="11.4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IF(G6055="Male",VLOOKUP(H6055,'Shoe size conversion table'!$B$6:$D$22,2),VLOOKUP(H6055,'Shoe size conversion table'!$J$6:$L$22,2))</f>
        <v>40</v>
      </c>
      <c r="J6055" s="12" t="n">
        <f aca="false">IF(G6055="Male",VLOOKUP(H6055,'Shoe size conversion table'!$B$6:$D$22,3),VLOOKUP(H6055,'Shoe size conversion table'!$J$6:$L$22,3))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MONTH(C6055:C21022)</f>
        <v>9</v>
      </c>
      <c r="O6055" s="8" t="n">
        <f aca="false">K6055*(1-L6055)</f>
        <v>152.1</v>
      </c>
    </row>
    <row r="6056" customFormat="false" ht="11.4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IF(G6056="Male",VLOOKUP(H6056,'Shoe size conversion table'!$B$6:$D$22,2),VLOOKUP(H6056,'Shoe size conversion table'!$J$6:$L$22,2))</f>
        <v>38-39</v>
      </c>
      <c r="J6056" s="12" t="n">
        <f aca="false">IF(G6056="Male",VLOOKUP(H6056,'Shoe size conversion table'!$B$6:$D$22,3),VLOOKUP(H6056,'Shoe size conversion table'!$J$6:$L$22,3))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MONTH(C6056:C21023)</f>
        <v>9</v>
      </c>
      <c r="O6056" s="8" t="n">
        <f aca="false">K6056*(1-L6056)</f>
        <v>149</v>
      </c>
    </row>
    <row r="6057" customFormat="false" ht="11.4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IF(G6057="Male",VLOOKUP(H6057,'Shoe size conversion table'!$B$6:$D$22,2),VLOOKUP(H6057,'Shoe size conversion table'!$J$6:$L$22,2))</f>
        <v>43</v>
      </c>
      <c r="J6057" s="12" t="n">
        <f aca="false">IF(G6057="Male",VLOOKUP(H6057,'Shoe size conversion table'!$B$6:$D$22,3),VLOOKUP(H6057,'Shoe size conversion table'!$J$6:$L$22,3))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MONTH(C6057:C21024)</f>
        <v>9</v>
      </c>
      <c r="O6057" s="8" t="n">
        <f aca="false">K6057*(1-L6057)</f>
        <v>129</v>
      </c>
    </row>
    <row r="6058" customFormat="false" ht="11.4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IF(G6058="Male",VLOOKUP(H6058,'Shoe size conversion table'!$B$6:$D$22,2),VLOOKUP(H6058,'Shoe size conversion table'!$J$6:$L$22,2))</f>
        <v>44</v>
      </c>
      <c r="J6058" s="12" t="n">
        <f aca="false">IF(G6058="Male",VLOOKUP(H6058,'Shoe size conversion table'!$B$6:$D$22,3),VLOOKUP(H6058,'Shoe size conversion table'!$J$6:$L$22,3))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MONTH(C6058:C21025)</f>
        <v>9</v>
      </c>
      <c r="O6058" s="8" t="n">
        <f aca="false">K6058*(1-L6058)</f>
        <v>161.1</v>
      </c>
    </row>
    <row r="6059" customFormat="false" ht="11.4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IF(G6059="Male",VLOOKUP(H6059,'Shoe size conversion table'!$B$6:$D$22,2),VLOOKUP(H6059,'Shoe size conversion table'!$J$6:$L$22,2))</f>
        <v>38-39</v>
      </c>
      <c r="J6059" s="12" t="n">
        <f aca="false">IF(G6059="Male",VLOOKUP(H6059,'Shoe size conversion table'!$B$6:$D$22,3),VLOOKUP(H6059,'Shoe size conversion table'!$J$6:$L$22,3))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MONTH(C6059:C21026)</f>
        <v>9</v>
      </c>
      <c r="O6059" s="8" t="n">
        <f aca="false">K6059*(1-L6059)</f>
        <v>99.5</v>
      </c>
    </row>
    <row r="6060" customFormat="false" ht="11.4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IF(G6060="Male",VLOOKUP(H6060,'Shoe size conversion table'!$B$6:$D$22,2),VLOOKUP(H6060,'Shoe size conversion table'!$J$6:$L$22,2))</f>
        <v>39</v>
      </c>
      <c r="J6060" s="12" t="n">
        <f aca="false">IF(G6060="Male",VLOOKUP(H6060,'Shoe size conversion table'!$B$6:$D$22,3),VLOOKUP(H6060,'Shoe size conversion table'!$J$6:$L$22,3))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MONTH(C6060:C21027)</f>
        <v>9</v>
      </c>
      <c r="O6060" s="8" t="n">
        <f aca="false">K6060*(1-L6060)</f>
        <v>129</v>
      </c>
    </row>
    <row r="6061" customFormat="false" ht="11.4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IF(G6061="Male",VLOOKUP(H6061,'Shoe size conversion table'!$B$6:$D$22,2),VLOOKUP(H6061,'Shoe size conversion table'!$J$6:$L$22,2))</f>
        <v>43</v>
      </c>
      <c r="J6061" s="12" t="n">
        <f aca="false">IF(G6061="Male",VLOOKUP(H6061,'Shoe size conversion table'!$B$6:$D$22,3),VLOOKUP(H6061,'Shoe size conversion table'!$J$6:$L$22,3))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MONTH(C6061:C21028)</f>
        <v>9</v>
      </c>
      <c r="O6061" s="8" t="n">
        <f aca="false">K6061*(1-L6061)</f>
        <v>99.5</v>
      </c>
    </row>
    <row r="6062" customFormat="false" ht="11.4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IF(G6062="Male",VLOOKUP(H6062,'Shoe size conversion table'!$B$6:$D$22,2),VLOOKUP(H6062,'Shoe size conversion table'!$J$6:$L$22,2))</f>
        <v>41</v>
      </c>
      <c r="J6062" s="12" t="n">
        <f aca="false">IF(G6062="Male",VLOOKUP(H6062,'Shoe size conversion table'!$B$6:$D$22,3),VLOOKUP(H6062,'Shoe size conversion table'!$J$6:$L$22,3))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MONTH(C6062:C21029)</f>
        <v>9</v>
      </c>
      <c r="O6062" s="8" t="n">
        <f aca="false">K6062*(1-L6062)</f>
        <v>199</v>
      </c>
    </row>
    <row r="6063" customFormat="false" ht="11.4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IF(G6063="Male",VLOOKUP(H6063,'Shoe size conversion table'!$B$6:$D$22,2),VLOOKUP(H6063,'Shoe size conversion table'!$J$6:$L$22,2))</f>
        <v>37-38</v>
      </c>
      <c r="J6063" s="12" t="n">
        <f aca="false">IF(G6063="Male",VLOOKUP(H6063,'Shoe size conversion table'!$B$6:$D$22,3),VLOOKUP(H6063,'Shoe size conversion table'!$J$6:$L$22,3))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MONTH(C6063:C21030)</f>
        <v>9</v>
      </c>
      <c r="O6063" s="8" t="n">
        <f aca="false">K6063*(1-L6063)</f>
        <v>64.5</v>
      </c>
    </row>
    <row r="6064" customFormat="false" ht="11.4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IF(G6064="Male",VLOOKUP(H6064,'Shoe size conversion table'!$B$6:$D$22,2),VLOOKUP(H6064,'Shoe size conversion table'!$J$6:$L$22,2))</f>
        <v>42</v>
      </c>
      <c r="J6064" s="12" t="n">
        <f aca="false">IF(G6064="Male",VLOOKUP(H6064,'Shoe size conversion table'!$B$6:$D$22,3),VLOOKUP(H6064,'Shoe size conversion table'!$J$6:$L$22,3))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MONTH(C6064:C21031)</f>
        <v>9</v>
      </c>
      <c r="O6064" s="8" t="n">
        <f aca="false">K6064*(1-L6064)</f>
        <v>139</v>
      </c>
    </row>
    <row r="6065" customFormat="false" ht="11.4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IF(G6065="Male",VLOOKUP(H6065,'Shoe size conversion table'!$B$6:$D$22,2),VLOOKUP(H6065,'Shoe size conversion table'!$J$6:$L$22,2))</f>
        <v>44</v>
      </c>
      <c r="J6065" s="12" t="n">
        <f aca="false">IF(G6065="Male",VLOOKUP(H6065,'Shoe size conversion table'!$B$6:$D$22,3),VLOOKUP(H6065,'Shoe size conversion table'!$J$6:$L$22,3))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MONTH(C6065:C21032)</f>
        <v>9</v>
      </c>
      <c r="O6065" s="8" t="n">
        <f aca="false">K6065*(1-L6065)</f>
        <v>179</v>
      </c>
    </row>
    <row r="6066" customFormat="false" ht="11.4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IF(G6066="Male",VLOOKUP(H6066,'Shoe size conversion table'!$B$6:$D$22,2),VLOOKUP(H6066,'Shoe size conversion table'!$J$6:$L$22,2))</f>
        <v>42</v>
      </c>
      <c r="J6066" s="12" t="n">
        <f aca="false">IF(G6066="Male",VLOOKUP(H6066,'Shoe size conversion table'!$B$6:$D$22,3),VLOOKUP(H6066,'Shoe size conversion table'!$J$6:$L$22,3))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MONTH(C6066:C21033)</f>
        <v>9</v>
      </c>
      <c r="O6066" s="8" t="n">
        <f aca="false">K6066*(1-L6066)</f>
        <v>149</v>
      </c>
    </row>
    <row r="6067" customFormat="false" ht="11.4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IF(G6067="Male",VLOOKUP(H6067,'Shoe size conversion table'!$B$6:$D$22,2),VLOOKUP(H6067,'Shoe size conversion table'!$J$6:$L$22,2))</f>
        <v>39</v>
      </c>
      <c r="J6067" s="12" t="n">
        <f aca="false">IF(G6067="Male",VLOOKUP(H6067,'Shoe size conversion table'!$B$6:$D$22,3),VLOOKUP(H6067,'Shoe size conversion table'!$J$6:$L$22,3))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MONTH(C6067:C21034)</f>
        <v>9</v>
      </c>
      <c r="O6067" s="8" t="n">
        <f aca="false">K6067*(1-L6067)</f>
        <v>149</v>
      </c>
    </row>
    <row r="6068" customFormat="false" ht="11.4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IF(G6068="Male",VLOOKUP(H6068,'Shoe size conversion table'!$B$6:$D$22,2),VLOOKUP(H6068,'Shoe size conversion table'!$J$6:$L$22,2))</f>
        <v>43-44</v>
      </c>
      <c r="J6068" s="12" t="n">
        <f aca="false">IF(G6068="Male",VLOOKUP(H6068,'Shoe size conversion table'!$B$6:$D$22,3),VLOOKUP(H6068,'Shoe size conversion table'!$J$6:$L$22,3))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MONTH(C6068:C21035)</f>
        <v>9</v>
      </c>
      <c r="O6068" s="8" t="n">
        <f aca="false">K6068*(1-L6068)</f>
        <v>169</v>
      </c>
    </row>
    <row r="6069" customFormat="false" ht="11.4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IF(G6069="Male",VLOOKUP(H6069,'Shoe size conversion table'!$B$6:$D$22,2),VLOOKUP(H6069,'Shoe size conversion table'!$J$6:$L$22,2))</f>
        <v>43</v>
      </c>
      <c r="J6069" s="12" t="n">
        <f aca="false">IF(G6069="Male",VLOOKUP(H6069,'Shoe size conversion table'!$B$6:$D$22,3),VLOOKUP(H6069,'Shoe size conversion table'!$J$6:$L$22,3))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MONTH(C6069:C21036)</f>
        <v>9</v>
      </c>
      <c r="O6069" s="8" t="n">
        <f aca="false">K6069*(1-L6069)</f>
        <v>159.2</v>
      </c>
    </row>
    <row r="6070" customFormat="false" ht="11.4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IF(G6070="Male",VLOOKUP(H6070,'Shoe size conversion table'!$B$6:$D$22,2),VLOOKUP(H6070,'Shoe size conversion table'!$J$6:$L$22,2))</f>
        <v>45</v>
      </c>
      <c r="J6070" s="12" t="n">
        <f aca="false">IF(G6070="Male",VLOOKUP(H6070,'Shoe size conversion table'!$B$6:$D$22,3),VLOOKUP(H6070,'Shoe size conversion table'!$J$6:$L$22,3))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MONTH(C6070:C21037)</f>
        <v>9</v>
      </c>
      <c r="O6070" s="8" t="n">
        <f aca="false">K6070*(1-L6070)</f>
        <v>159.2</v>
      </c>
    </row>
    <row r="6071" customFormat="false" ht="11.4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IF(G6071="Male",VLOOKUP(H6071,'Shoe size conversion table'!$B$6:$D$22,2),VLOOKUP(H6071,'Shoe size conversion table'!$J$6:$L$22,2))</f>
        <v>38</v>
      </c>
      <c r="J6071" s="12" t="n">
        <f aca="false">IF(G6071="Male",VLOOKUP(H6071,'Shoe size conversion table'!$B$6:$D$22,3),VLOOKUP(H6071,'Shoe size conversion table'!$J$6:$L$22,3))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MONTH(C6071:C21038)</f>
        <v>9</v>
      </c>
      <c r="O6071" s="8" t="n">
        <f aca="false">K6071*(1-L6071)</f>
        <v>179.1</v>
      </c>
    </row>
    <row r="6072" customFormat="false" ht="11.4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IF(G6072="Male",VLOOKUP(H6072,'Shoe size conversion table'!$B$6:$D$22,2),VLOOKUP(H6072,'Shoe size conversion table'!$J$6:$L$22,2))</f>
        <v>37</v>
      </c>
      <c r="J6072" s="12" t="n">
        <f aca="false">IF(G6072="Male",VLOOKUP(H6072,'Shoe size conversion table'!$B$6:$D$22,3),VLOOKUP(H6072,'Shoe size conversion table'!$J$6:$L$22,3))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MONTH(C6072:C21039)</f>
        <v>9</v>
      </c>
      <c r="O6072" s="8" t="n">
        <f aca="false">K6072*(1-L6072)</f>
        <v>129</v>
      </c>
    </row>
    <row r="6073" customFormat="false" ht="11.4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IF(G6073="Male",VLOOKUP(H6073,'Shoe size conversion table'!$B$6:$D$22,2),VLOOKUP(H6073,'Shoe size conversion table'!$J$6:$L$22,2))</f>
        <v>44</v>
      </c>
      <c r="J6073" s="12" t="n">
        <f aca="false">IF(G6073="Male",VLOOKUP(H6073,'Shoe size conversion table'!$B$6:$D$22,3),VLOOKUP(H6073,'Shoe size conversion table'!$J$6:$L$22,3))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MONTH(C6073:C21040)</f>
        <v>9</v>
      </c>
      <c r="O6073" s="8" t="n">
        <f aca="false">K6073*(1-L6073)</f>
        <v>169</v>
      </c>
    </row>
    <row r="6074" customFormat="false" ht="11.4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IF(G6074="Male",VLOOKUP(H6074,'Shoe size conversion table'!$B$6:$D$22,2),VLOOKUP(H6074,'Shoe size conversion table'!$J$6:$L$22,2))</f>
        <v>38-39</v>
      </c>
      <c r="J6074" s="12" t="n">
        <f aca="false">IF(G6074="Male",VLOOKUP(H6074,'Shoe size conversion table'!$B$6:$D$22,3),VLOOKUP(H6074,'Shoe size conversion table'!$J$6:$L$22,3))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MONTH(C6074:C21041)</f>
        <v>9</v>
      </c>
      <c r="O6074" s="8" t="n">
        <f aca="false">K6074*(1-L6074)</f>
        <v>129</v>
      </c>
    </row>
    <row r="6075" customFormat="false" ht="11.4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IF(G6075="Male",VLOOKUP(H6075,'Shoe size conversion table'!$B$6:$D$22,2),VLOOKUP(H6075,'Shoe size conversion table'!$J$6:$L$22,2))</f>
        <v>39</v>
      </c>
      <c r="J6075" s="12" t="n">
        <f aca="false">IF(G6075="Male",VLOOKUP(H6075,'Shoe size conversion table'!$B$6:$D$22,3),VLOOKUP(H6075,'Shoe size conversion table'!$J$6:$L$22,3))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MONTH(C6075:C21042)</f>
        <v>9</v>
      </c>
      <c r="O6075" s="8" t="n">
        <f aca="false">K6075*(1-L6075)</f>
        <v>111.2</v>
      </c>
    </row>
    <row r="6076" customFormat="false" ht="11.4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IF(G6076="Male",VLOOKUP(H6076,'Shoe size conversion table'!$B$6:$D$22,2),VLOOKUP(H6076,'Shoe size conversion table'!$J$6:$L$22,2))</f>
        <v>42-43</v>
      </c>
      <c r="J6076" s="12" t="n">
        <f aca="false">IF(G6076="Male",VLOOKUP(H6076,'Shoe size conversion table'!$B$6:$D$22,3),VLOOKUP(H6076,'Shoe size conversion table'!$J$6:$L$22,3))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MONTH(C6076:C21043)</f>
        <v>9</v>
      </c>
      <c r="O6076" s="8" t="n">
        <f aca="false">K6076*(1-L6076)</f>
        <v>169</v>
      </c>
    </row>
    <row r="6077" customFormat="false" ht="11.4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IF(G6077="Male",VLOOKUP(H6077,'Shoe size conversion table'!$B$6:$D$22,2),VLOOKUP(H6077,'Shoe size conversion table'!$J$6:$L$22,2))</f>
        <v>42-43</v>
      </c>
      <c r="J6077" s="12" t="n">
        <f aca="false">IF(G6077="Male",VLOOKUP(H6077,'Shoe size conversion table'!$B$6:$D$22,3),VLOOKUP(H6077,'Shoe size conversion table'!$J$6:$L$22,3))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MONTH(C6077:C21044)</f>
        <v>9</v>
      </c>
      <c r="O6077" s="8" t="n">
        <f aca="false">K6077*(1-L6077)</f>
        <v>179</v>
      </c>
    </row>
    <row r="6078" customFormat="false" ht="11.4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IF(G6078="Male",VLOOKUP(H6078,'Shoe size conversion table'!$B$6:$D$22,2),VLOOKUP(H6078,'Shoe size conversion table'!$J$6:$L$22,2))</f>
        <v>40</v>
      </c>
      <c r="J6078" s="12" t="n">
        <f aca="false">IF(G6078="Male",VLOOKUP(H6078,'Shoe size conversion table'!$B$6:$D$22,3),VLOOKUP(H6078,'Shoe size conversion table'!$J$6:$L$22,3))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MONTH(C6078:C21045)</f>
        <v>9</v>
      </c>
      <c r="O6078" s="8" t="n">
        <f aca="false">K6078*(1-L6078)</f>
        <v>161.1</v>
      </c>
    </row>
    <row r="6079" customFormat="false" ht="11.4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IF(G6079="Male",VLOOKUP(H6079,'Shoe size conversion table'!$B$6:$D$22,2),VLOOKUP(H6079,'Shoe size conversion table'!$J$6:$L$22,2))</f>
        <v>43</v>
      </c>
      <c r="J6079" s="12" t="n">
        <f aca="false">IF(G6079="Male",VLOOKUP(H6079,'Shoe size conversion table'!$B$6:$D$22,3),VLOOKUP(H6079,'Shoe size conversion table'!$J$6:$L$22,3))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MONTH(C6079:C21046)</f>
        <v>9</v>
      </c>
      <c r="O6079" s="8" t="n">
        <f aca="false">K6079*(1-L6079)</f>
        <v>159.2</v>
      </c>
    </row>
    <row r="6080" customFormat="false" ht="11.4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IF(G6080="Male",VLOOKUP(H6080,'Shoe size conversion table'!$B$6:$D$22,2),VLOOKUP(H6080,'Shoe size conversion table'!$J$6:$L$22,2))</f>
        <v>43</v>
      </c>
      <c r="J6080" s="12" t="n">
        <f aca="false">IF(G6080="Male",VLOOKUP(H6080,'Shoe size conversion table'!$B$6:$D$22,3),VLOOKUP(H6080,'Shoe size conversion table'!$J$6:$L$22,3))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MONTH(C6080:C21047)</f>
        <v>9</v>
      </c>
      <c r="O6080" s="8" t="n">
        <f aca="false">K6080*(1-L6080)</f>
        <v>139.3</v>
      </c>
    </row>
    <row r="6081" customFormat="false" ht="11.4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IF(G6081="Male",VLOOKUP(H6081,'Shoe size conversion table'!$B$6:$D$22,2),VLOOKUP(H6081,'Shoe size conversion table'!$J$6:$L$22,2))</f>
        <v>41-42</v>
      </c>
      <c r="J6081" s="12" t="n">
        <f aca="false">IF(G6081="Male",VLOOKUP(H6081,'Shoe size conversion table'!$B$6:$D$22,3),VLOOKUP(H6081,'Shoe size conversion table'!$J$6:$L$22,3))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MONTH(C6081:C21048)</f>
        <v>9</v>
      </c>
      <c r="O6081" s="8" t="n">
        <f aca="false">K6081*(1-L6081)</f>
        <v>159</v>
      </c>
    </row>
    <row r="6082" customFormat="false" ht="11.4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IF(G6082="Male",VLOOKUP(H6082,'Shoe size conversion table'!$B$6:$D$22,2),VLOOKUP(H6082,'Shoe size conversion table'!$J$6:$L$22,2))</f>
        <v>41-42</v>
      </c>
      <c r="J6082" s="12" t="n">
        <f aca="false">IF(G6082="Male",VLOOKUP(H6082,'Shoe size conversion table'!$B$6:$D$22,3),VLOOKUP(H6082,'Shoe size conversion table'!$J$6:$L$22,3))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MONTH(C6082:C21049)</f>
        <v>9</v>
      </c>
      <c r="O6082" s="8" t="n">
        <f aca="false">K6082*(1-L6082)</f>
        <v>170.1</v>
      </c>
    </row>
    <row r="6083" customFormat="false" ht="11.4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IF(G6083="Male",VLOOKUP(H6083,'Shoe size conversion table'!$B$6:$D$22,2),VLOOKUP(H6083,'Shoe size conversion table'!$J$6:$L$22,2))</f>
        <v>38</v>
      </c>
      <c r="J6083" s="12" t="n">
        <f aca="false">IF(G6083="Male",VLOOKUP(H6083,'Shoe size conversion table'!$B$6:$D$22,3),VLOOKUP(H6083,'Shoe size conversion table'!$J$6:$L$22,3))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MONTH(C6083:C21050)</f>
        <v>9</v>
      </c>
      <c r="O6083" s="8" t="n">
        <f aca="false">K6083*(1-L6083)</f>
        <v>169</v>
      </c>
    </row>
    <row r="6084" customFormat="false" ht="11.4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IF(G6084="Male",VLOOKUP(H6084,'Shoe size conversion table'!$B$6:$D$22,2),VLOOKUP(H6084,'Shoe size conversion table'!$J$6:$L$22,2))</f>
        <v>43-44</v>
      </c>
      <c r="J6084" s="12" t="n">
        <f aca="false">IF(G6084="Male",VLOOKUP(H6084,'Shoe size conversion table'!$B$6:$D$22,3),VLOOKUP(H6084,'Shoe size conversion table'!$J$6:$L$22,3))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MONTH(C6084:C21051)</f>
        <v>9</v>
      </c>
      <c r="O6084" s="8" t="n">
        <f aca="false">K6084*(1-L6084)</f>
        <v>134.1</v>
      </c>
    </row>
    <row r="6085" customFormat="false" ht="11.4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IF(G6085="Male",VLOOKUP(H6085,'Shoe size conversion table'!$B$6:$D$22,2),VLOOKUP(H6085,'Shoe size conversion table'!$J$6:$L$22,2))</f>
        <v>39-40</v>
      </c>
      <c r="J6085" s="12" t="n">
        <f aca="false">IF(G6085="Male",VLOOKUP(H6085,'Shoe size conversion table'!$B$6:$D$22,3),VLOOKUP(H6085,'Shoe size conversion table'!$J$6:$L$22,3))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MONTH(C6085:C21052)</f>
        <v>9</v>
      </c>
      <c r="O6085" s="8" t="n">
        <f aca="false">K6085*(1-L6085)</f>
        <v>152.1</v>
      </c>
    </row>
    <row r="6086" customFormat="false" ht="11.4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IF(G6086="Male",VLOOKUP(H6086,'Shoe size conversion table'!$B$6:$D$22,2),VLOOKUP(H6086,'Shoe size conversion table'!$J$6:$L$22,2))</f>
        <v>37-38</v>
      </c>
      <c r="J6086" s="12" t="n">
        <f aca="false">IF(G6086="Male",VLOOKUP(H6086,'Shoe size conversion table'!$B$6:$D$22,3),VLOOKUP(H6086,'Shoe size conversion table'!$J$6:$L$22,3))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MONTH(C6086:C21053)</f>
        <v>9</v>
      </c>
      <c r="O6086" s="8" t="n">
        <f aca="false">K6086*(1-L6086)</f>
        <v>64.5</v>
      </c>
    </row>
    <row r="6087" customFormat="false" ht="11.4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IF(G6087="Male",VLOOKUP(H6087,'Shoe size conversion table'!$B$6:$D$22,2),VLOOKUP(H6087,'Shoe size conversion table'!$J$6:$L$22,2))</f>
        <v>40-41</v>
      </c>
      <c r="J6087" s="12" t="n">
        <f aca="false">IF(G6087="Male",VLOOKUP(H6087,'Shoe size conversion table'!$B$6:$D$22,3),VLOOKUP(H6087,'Shoe size conversion table'!$J$6:$L$22,3))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MONTH(C6087:C21054)</f>
        <v>9</v>
      </c>
      <c r="O6087" s="8" t="n">
        <f aca="false">K6087*(1-L6087)</f>
        <v>135.2</v>
      </c>
    </row>
    <row r="6088" customFormat="false" ht="11.4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IF(G6088="Male",VLOOKUP(H6088,'Shoe size conversion table'!$B$6:$D$22,2),VLOOKUP(H6088,'Shoe size conversion table'!$J$6:$L$22,2))</f>
        <v>39-40</v>
      </c>
      <c r="J6088" s="12" t="n">
        <f aca="false">IF(G6088="Male",VLOOKUP(H6088,'Shoe size conversion table'!$B$6:$D$22,3),VLOOKUP(H6088,'Shoe size conversion table'!$J$6:$L$22,3))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MONTH(C6088:C21055)</f>
        <v>9</v>
      </c>
      <c r="O6088" s="8" t="n">
        <f aca="false">K6088*(1-L6088)</f>
        <v>149</v>
      </c>
    </row>
    <row r="6089" customFormat="false" ht="11.4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IF(G6089="Male",VLOOKUP(H6089,'Shoe size conversion table'!$B$6:$D$22,2),VLOOKUP(H6089,'Shoe size conversion table'!$J$6:$L$22,2))</f>
        <v>39</v>
      </c>
      <c r="J6089" s="12" t="n">
        <f aca="false">IF(G6089="Male",VLOOKUP(H6089,'Shoe size conversion table'!$B$6:$D$22,3),VLOOKUP(H6089,'Shoe size conversion table'!$J$6:$L$22,3))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MONTH(C6089:C21056)</f>
        <v>9</v>
      </c>
      <c r="O6089" s="8" t="n">
        <f aca="false">K6089*(1-L6089)</f>
        <v>199</v>
      </c>
    </row>
    <row r="6090" customFormat="false" ht="11.4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IF(G6090="Male",VLOOKUP(H6090,'Shoe size conversion table'!$B$6:$D$22,2),VLOOKUP(H6090,'Shoe size conversion table'!$J$6:$L$22,2))</f>
        <v>42</v>
      </c>
      <c r="J6090" s="12" t="n">
        <f aca="false">IF(G6090="Male",VLOOKUP(H6090,'Shoe size conversion table'!$B$6:$D$22,3),VLOOKUP(H6090,'Shoe size conversion table'!$J$6:$L$22,3))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MONTH(C6090:C21057)</f>
        <v>9</v>
      </c>
      <c r="O6090" s="8" t="n">
        <f aca="false">K6090*(1-L6090)</f>
        <v>99.5</v>
      </c>
    </row>
    <row r="6091" customFormat="false" ht="11.4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IF(G6091="Male",VLOOKUP(H6091,'Shoe size conversion table'!$B$6:$D$22,2),VLOOKUP(H6091,'Shoe size conversion table'!$J$6:$L$22,2))</f>
        <v>42-43</v>
      </c>
      <c r="J6091" s="12" t="n">
        <f aca="false">IF(G6091="Male",VLOOKUP(H6091,'Shoe size conversion table'!$B$6:$D$22,3),VLOOKUP(H6091,'Shoe size conversion table'!$J$6:$L$22,3))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MONTH(C6091:C21058)</f>
        <v>9</v>
      </c>
      <c r="O6091" s="8" t="n">
        <f aca="false">K6091*(1-L6091)</f>
        <v>199</v>
      </c>
    </row>
    <row r="6092" customFormat="false" ht="11.4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IF(G6092="Male",VLOOKUP(H6092,'Shoe size conversion table'!$B$6:$D$22,2),VLOOKUP(H6092,'Shoe size conversion table'!$J$6:$L$22,2))</f>
        <v>42-43</v>
      </c>
      <c r="J6092" s="12" t="n">
        <f aca="false">IF(G6092="Male",VLOOKUP(H6092,'Shoe size conversion table'!$B$6:$D$22,3),VLOOKUP(H6092,'Shoe size conversion table'!$J$6:$L$22,3))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MONTH(C6092:C21059)</f>
        <v>9</v>
      </c>
      <c r="O6092" s="8" t="n">
        <f aca="false">K6092*(1-L6092)</f>
        <v>69.5</v>
      </c>
    </row>
    <row r="6093" customFormat="false" ht="11.4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IF(G6093="Male",VLOOKUP(H6093,'Shoe size conversion table'!$B$6:$D$22,2),VLOOKUP(H6093,'Shoe size conversion table'!$J$6:$L$22,2))</f>
        <v>45</v>
      </c>
      <c r="J6093" s="12" t="n">
        <f aca="false">IF(G6093="Male",VLOOKUP(H6093,'Shoe size conversion table'!$B$6:$D$22,3),VLOOKUP(H6093,'Shoe size conversion table'!$J$6:$L$22,3))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MONTH(C6093:C21060)</f>
        <v>9</v>
      </c>
      <c r="O6093" s="8" t="n">
        <f aca="false">K6093*(1-L6093)</f>
        <v>149</v>
      </c>
    </row>
    <row r="6094" customFormat="false" ht="11.4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IF(G6094="Male",VLOOKUP(H6094,'Shoe size conversion table'!$B$6:$D$22,2),VLOOKUP(H6094,'Shoe size conversion table'!$J$6:$L$22,2))</f>
        <v>43-44</v>
      </c>
      <c r="J6094" s="12" t="n">
        <f aca="false">IF(G6094="Male",VLOOKUP(H6094,'Shoe size conversion table'!$B$6:$D$22,3),VLOOKUP(H6094,'Shoe size conversion table'!$J$6:$L$22,3))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MONTH(C6094:C21061)</f>
        <v>9</v>
      </c>
      <c r="O6094" s="8" t="n">
        <f aca="false">K6094*(1-L6094)</f>
        <v>90.3</v>
      </c>
    </row>
    <row r="6095" customFormat="false" ht="11.4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IF(G6095="Male",VLOOKUP(H6095,'Shoe size conversion table'!$B$6:$D$22,2),VLOOKUP(H6095,'Shoe size conversion table'!$J$6:$L$22,2))</f>
        <v>43</v>
      </c>
      <c r="J6095" s="12" t="n">
        <f aca="false">IF(G6095="Male",VLOOKUP(H6095,'Shoe size conversion table'!$B$6:$D$22,3),VLOOKUP(H6095,'Shoe size conversion table'!$J$6:$L$22,3))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MONTH(C6095:C21062)</f>
        <v>9</v>
      </c>
      <c r="O6095" s="8" t="n">
        <f aca="false">K6095*(1-L6095)</f>
        <v>179</v>
      </c>
    </row>
    <row r="6096" customFormat="false" ht="11.4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IF(G6096="Male",VLOOKUP(H6096,'Shoe size conversion table'!$B$6:$D$22,2),VLOOKUP(H6096,'Shoe size conversion table'!$J$6:$L$22,2))</f>
        <v>37-38</v>
      </c>
      <c r="J6096" s="12" t="n">
        <f aca="false">IF(G6096="Male",VLOOKUP(H6096,'Shoe size conversion table'!$B$6:$D$22,3),VLOOKUP(H6096,'Shoe size conversion table'!$J$6:$L$22,3))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MONTH(C6096:C21063)</f>
        <v>9</v>
      </c>
      <c r="O6096" s="8" t="n">
        <f aca="false">K6096*(1-L6096)</f>
        <v>179</v>
      </c>
    </row>
    <row r="6097" customFormat="false" ht="11.4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IF(G6097="Male",VLOOKUP(H6097,'Shoe size conversion table'!$B$6:$D$22,2),VLOOKUP(H6097,'Shoe size conversion table'!$J$6:$L$22,2))</f>
        <v>43</v>
      </c>
      <c r="J6097" s="12" t="n">
        <f aca="false">IF(G6097="Male",VLOOKUP(H6097,'Shoe size conversion table'!$B$6:$D$22,3),VLOOKUP(H6097,'Shoe size conversion table'!$J$6:$L$22,3))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MONTH(C6097:C21064)</f>
        <v>9</v>
      </c>
      <c r="O6097" s="8" t="n">
        <f aca="false">K6097*(1-L6097)</f>
        <v>159</v>
      </c>
    </row>
    <row r="6098" customFormat="false" ht="11.4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IF(G6098="Male",VLOOKUP(H6098,'Shoe size conversion table'!$B$6:$D$22,2),VLOOKUP(H6098,'Shoe size conversion table'!$J$6:$L$22,2))</f>
        <v>43</v>
      </c>
      <c r="J6098" s="12" t="n">
        <f aca="false">IF(G6098="Male",VLOOKUP(H6098,'Shoe size conversion table'!$B$6:$D$22,3),VLOOKUP(H6098,'Shoe size conversion table'!$J$6:$L$22,3))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MONTH(C6098:C21065)</f>
        <v>9</v>
      </c>
      <c r="O6098" s="8" t="n">
        <f aca="false">K6098*(1-L6098)</f>
        <v>129</v>
      </c>
    </row>
    <row r="6099" customFormat="false" ht="11.4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IF(G6099="Male",VLOOKUP(H6099,'Shoe size conversion table'!$B$6:$D$22,2),VLOOKUP(H6099,'Shoe size conversion table'!$J$6:$L$22,2))</f>
        <v>43-44</v>
      </c>
      <c r="J6099" s="12" t="n">
        <f aca="false">IF(G6099="Male",VLOOKUP(H6099,'Shoe size conversion table'!$B$6:$D$22,3),VLOOKUP(H6099,'Shoe size conversion table'!$J$6:$L$22,3))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MONTH(C6099:C21066)</f>
        <v>9</v>
      </c>
      <c r="O6099" s="8" t="n">
        <f aca="false">K6099*(1-L6099)</f>
        <v>161.1</v>
      </c>
    </row>
    <row r="6100" customFormat="false" ht="11.4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IF(G6100="Male",VLOOKUP(H6100,'Shoe size conversion table'!$B$6:$D$22,2),VLOOKUP(H6100,'Shoe size conversion table'!$J$6:$L$22,2))</f>
        <v>42-43</v>
      </c>
      <c r="J6100" s="12" t="n">
        <f aca="false">IF(G6100="Male",VLOOKUP(H6100,'Shoe size conversion table'!$B$6:$D$22,3),VLOOKUP(H6100,'Shoe size conversion table'!$J$6:$L$22,3))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MONTH(C6100:C21067)</f>
        <v>9</v>
      </c>
      <c r="O6100" s="8" t="n">
        <f aca="false">K6100*(1-L6100)</f>
        <v>169</v>
      </c>
    </row>
    <row r="6101" customFormat="false" ht="11.4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IF(G6101="Male",VLOOKUP(H6101,'Shoe size conversion table'!$B$6:$D$22,2),VLOOKUP(H6101,'Shoe size conversion table'!$J$6:$L$22,2))</f>
        <v>40</v>
      </c>
      <c r="J6101" s="12" t="n">
        <f aca="false">IF(G6101="Male",VLOOKUP(H6101,'Shoe size conversion table'!$B$6:$D$22,3),VLOOKUP(H6101,'Shoe size conversion table'!$J$6:$L$22,3))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MONTH(C6101:C21068)</f>
        <v>9</v>
      </c>
      <c r="O6101" s="8" t="n">
        <f aca="false">K6101*(1-L6101)</f>
        <v>118.3</v>
      </c>
    </row>
    <row r="6102" customFormat="false" ht="11.4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IF(G6102="Male",VLOOKUP(H6102,'Shoe size conversion table'!$B$6:$D$22,2),VLOOKUP(H6102,'Shoe size conversion table'!$J$6:$L$22,2))</f>
        <v>39-40</v>
      </c>
      <c r="J6102" s="12" t="n">
        <f aca="false">IF(G6102="Male",VLOOKUP(H6102,'Shoe size conversion table'!$B$6:$D$22,3),VLOOKUP(H6102,'Shoe size conversion table'!$J$6:$L$22,3))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MONTH(C6102:C21069)</f>
        <v>9</v>
      </c>
      <c r="O6102" s="8" t="n">
        <f aca="false">K6102*(1-L6102)</f>
        <v>104.3</v>
      </c>
    </row>
    <row r="6103" customFormat="false" ht="11.4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IF(G6103="Male",VLOOKUP(H6103,'Shoe size conversion table'!$B$6:$D$22,2),VLOOKUP(H6103,'Shoe size conversion table'!$J$6:$L$22,2))</f>
        <v>39-40</v>
      </c>
      <c r="J6103" s="12" t="n">
        <f aca="false">IF(G6103="Male",VLOOKUP(H6103,'Shoe size conversion table'!$B$6:$D$22,3),VLOOKUP(H6103,'Shoe size conversion table'!$J$6:$L$22,3))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MONTH(C6103:C21070)</f>
        <v>9</v>
      </c>
      <c r="O6103" s="8" t="n">
        <f aca="false">K6103*(1-L6103)</f>
        <v>74.5</v>
      </c>
    </row>
    <row r="6104" customFormat="false" ht="11.4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IF(G6104="Male",VLOOKUP(H6104,'Shoe size conversion table'!$B$6:$D$22,2),VLOOKUP(H6104,'Shoe size conversion table'!$J$6:$L$22,2))</f>
        <v>40</v>
      </c>
      <c r="J6104" s="12" t="n">
        <f aca="false">IF(G6104="Male",VLOOKUP(H6104,'Shoe size conversion table'!$B$6:$D$22,3),VLOOKUP(H6104,'Shoe size conversion table'!$J$6:$L$22,3))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MONTH(C6104:C21071)</f>
        <v>9</v>
      </c>
      <c r="O6104" s="8" t="n">
        <f aca="false">K6104*(1-L6104)</f>
        <v>189</v>
      </c>
    </row>
    <row r="6105" customFormat="false" ht="11.4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IF(G6105="Male",VLOOKUP(H6105,'Shoe size conversion table'!$B$6:$D$22,2),VLOOKUP(H6105,'Shoe size conversion table'!$J$6:$L$22,2))</f>
        <v>44</v>
      </c>
      <c r="J6105" s="12" t="n">
        <f aca="false">IF(G6105="Male",VLOOKUP(H6105,'Shoe size conversion table'!$B$6:$D$22,3),VLOOKUP(H6105,'Shoe size conversion table'!$J$6:$L$22,3))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MONTH(C6105:C21072)</f>
        <v>9</v>
      </c>
      <c r="O6105" s="8" t="n">
        <f aca="false">K6105*(1-L6105)</f>
        <v>179</v>
      </c>
    </row>
    <row r="6106" customFormat="false" ht="11.4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IF(G6106="Male",VLOOKUP(H6106,'Shoe size conversion table'!$B$6:$D$22,2),VLOOKUP(H6106,'Shoe size conversion table'!$J$6:$L$22,2))</f>
        <v>43</v>
      </c>
      <c r="J6106" s="12" t="n">
        <f aca="false">IF(G6106="Male",VLOOKUP(H6106,'Shoe size conversion table'!$B$6:$D$22,3),VLOOKUP(H6106,'Shoe size conversion table'!$J$6:$L$22,3))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MONTH(C6106:C21073)</f>
        <v>9</v>
      </c>
      <c r="O6106" s="8" t="n">
        <f aca="false">K6106*(1-L6106)</f>
        <v>170.1</v>
      </c>
    </row>
    <row r="6107" customFormat="false" ht="11.4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IF(G6107="Male",VLOOKUP(H6107,'Shoe size conversion table'!$B$6:$D$22,2),VLOOKUP(H6107,'Shoe size conversion table'!$J$6:$L$22,2))</f>
        <v>42-43</v>
      </c>
      <c r="J6107" s="12" t="n">
        <f aca="false">IF(G6107="Male",VLOOKUP(H6107,'Shoe size conversion table'!$B$6:$D$22,3),VLOOKUP(H6107,'Shoe size conversion table'!$J$6:$L$22,3))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MONTH(C6107:C21074)</f>
        <v>9</v>
      </c>
      <c r="O6107" s="8" t="n">
        <f aca="false">K6107*(1-L6107)</f>
        <v>179.1</v>
      </c>
    </row>
    <row r="6108" customFormat="false" ht="11.4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IF(G6108="Male",VLOOKUP(H6108,'Shoe size conversion table'!$B$6:$D$22,2),VLOOKUP(H6108,'Shoe size conversion table'!$J$6:$L$22,2))</f>
        <v>39</v>
      </c>
      <c r="J6108" s="12" t="n">
        <f aca="false">IF(G6108="Male",VLOOKUP(H6108,'Shoe size conversion table'!$B$6:$D$22,3),VLOOKUP(H6108,'Shoe size conversion table'!$J$6:$L$22,3))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MONTH(C6108:C21075)</f>
        <v>9</v>
      </c>
      <c r="O6108" s="8" t="n">
        <f aca="false">K6108*(1-L6108)</f>
        <v>125.1</v>
      </c>
    </row>
    <row r="6109" customFormat="false" ht="11.4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IF(G6109="Male",VLOOKUP(H6109,'Shoe size conversion table'!$B$6:$D$22,2),VLOOKUP(H6109,'Shoe size conversion table'!$J$6:$L$22,2))</f>
        <v>38</v>
      </c>
      <c r="J6109" s="12" t="n">
        <f aca="false">IF(G6109="Male",VLOOKUP(H6109,'Shoe size conversion table'!$B$6:$D$22,3),VLOOKUP(H6109,'Shoe size conversion table'!$J$6:$L$22,3))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MONTH(C6109:C21076)</f>
        <v>9</v>
      </c>
      <c r="O6109" s="8" t="n">
        <f aca="false">K6109*(1-L6109)</f>
        <v>111.3</v>
      </c>
    </row>
    <row r="6110" customFormat="false" ht="11.4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IF(G6110="Male",VLOOKUP(H6110,'Shoe size conversion table'!$B$6:$D$22,2),VLOOKUP(H6110,'Shoe size conversion table'!$J$6:$L$22,2))</f>
        <v>38-39</v>
      </c>
      <c r="J6110" s="12" t="n">
        <f aca="false">IF(G6110="Male",VLOOKUP(H6110,'Shoe size conversion table'!$B$6:$D$22,3),VLOOKUP(H6110,'Shoe size conversion table'!$J$6:$L$22,3))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MONTH(C6110:C21077)</f>
        <v>9</v>
      </c>
      <c r="O6110" s="8" t="n">
        <f aca="false">K6110*(1-L6110)</f>
        <v>179</v>
      </c>
    </row>
    <row r="6111" customFormat="false" ht="11.4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IF(G6111="Male",VLOOKUP(H6111,'Shoe size conversion table'!$B$6:$D$22,2),VLOOKUP(H6111,'Shoe size conversion table'!$J$6:$L$22,2))</f>
        <v>41</v>
      </c>
      <c r="J6111" s="12" t="n">
        <f aca="false">IF(G6111="Male",VLOOKUP(H6111,'Shoe size conversion table'!$B$6:$D$22,3),VLOOKUP(H6111,'Shoe size conversion table'!$J$6:$L$22,3))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MONTH(C6111:C21078)</f>
        <v>9</v>
      </c>
      <c r="O6111" s="8" t="n">
        <f aca="false">K6111*(1-L6111)</f>
        <v>79.5</v>
      </c>
    </row>
    <row r="6112" customFormat="false" ht="11.4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IF(G6112="Male",VLOOKUP(H6112,'Shoe size conversion table'!$B$6:$D$22,2),VLOOKUP(H6112,'Shoe size conversion table'!$J$6:$L$22,2))</f>
        <v>42</v>
      </c>
      <c r="J6112" s="12" t="n">
        <f aca="false">IF(G6112="Male",VLOOKUP(H6112,'Shoe size conversion table'!$B$6:$D$22,3),VLOOKUP(H6112,'Shoe size conversion table'!$J$6:$L$22,3))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MONTH(C6112:C21079)</f>
        <v>9</v>
      </c>
      <c r="O6112" s="8" t="n">
        <f aca="false">K6112*(1-L6112)</f>
        <v>129</v>
      </c>
    </row>
    <row r="6113" customFormat="false" ht="11.4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IF(G6113="Male",VLOOKUP(H6113,'Shoe size conversion table'!$B$6:$D$22,2),VLOOKUP(H6113,'Shoe size conversion table'!$J$6:$L$22,2))</f>
        <v>42</v>
      </c>
      <c r="J6113" s="12" t="n">
        <f aca="false">IF(G6113="Male",VLOOKUP(H6113,'Shoe size conversion table'!$B$6:$D$22,3),VLOOKUP(H6113,'Shoe size conversion table'!$J$6:$L$22,3))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MONTH(C6113:C21080)</f>
        <v>9</v>
      </c>
      <c r="O6113" s="8" t="n">
        <f aca="false">K6113*(1-L6113)</f>
        <v>159.2</v>
      </c>
    </row>
    <row r="6114" customFormat="false" ht="11.4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IF(G6114="Male",VLOOKUP(H6114,'Shoe size conversion table'!$B$6:$D$22,2),VLOOKUP(H6114,'Shoe size conversion table'!$J$6:$L$22,2))</f>
        <v>45</v>
      </c>
      <c r="J6114" s="12" t="n">
        <f aca="false">IF(G6114="Male",VLOOKUP(H6114,'Shoe size conversion table'!$B$6:$D$22,3),VLOOKUP(H6114,'Shoe size conversion table'!$J$6:$L$22,3))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MONTH(C6114:C21081)</f>
        <v>9</v>
      </c>
      <c r="O6114" s="8" t="n">
        <f aca="false">K6114*(1-L6114)</f>
        <v>125.3</v>
      </c>
    </row>
    <row r="6115" customFormat="false" ht="11.4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IF(G6115="Male",VLOOKUP(H6115,'Shoe size conversion table'!$B$6:$D$22,2),VLOOKUP(H6115,'Shoe size conversion table'!$J$6:$L$22,2))</f>
        <v>39-40</v>
      </c>
      <c r="J6115" s="12" t="n">
        <f aca="false">IF(G6115="Male",VLOOKUP(H6115,'Shoe size conversion table'!$B$6:$D$22,3),VLOOKUP(H6115,'Shoe size conversion table'!$J$6:$L$22,3))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MONTH(C6115:C21082)</f>
        <v>9</v>
      </c>
      <c r="O6115" s="8" t="n">
        <f aca="false">K6115*(1-L6115)</f>
        <v>169</v>
      </c>
    </row>
    <row r="6116" customFormat="false" ht="11.4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IF(G6116="Male",VLOOKUP(H6116,'Shoe size conversion table'!$B$6:$D$22,2),VLOOKUP(H6116,'Shoe size conversion table'!$J$6:$L$22,2))</f>
        <v>42</v>
      </c>
      <c r="J6116" s="12" t="n">
        <f aca="false">IF(G6116="Male",VLOOKUP(H6116,'Shoe size conversion table'!$B$6:$D$22,3),VLOOKUP(H6116,'Shoe size conversion table'!$J$6:$L$22,3))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MONTH(C6116:C21083)</f>
        <v>9</v>
      </c>
      <c r="O6116" s="8" t="n">
        <f aca="false">K6116*(1-L6116)</f>
        <v>199</v>
      </c>
    </row>
    <row r="6117" customFormat="false" ht="11.4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IF(G6117="Male",VLOOKUP(H6117,'Shoe size conversion table'!$B$6:$D$22,2),VLOOKUP(H6117,'Shoe size conversion table'!$J$6:$L$22,2))</f>
        <v>45</v>
      </c>
      <c r="J6117" s="12" t="n">
        <f aca="false">IF(G6117="Male",VLOOKUP(H6117,'Shoe size conversion table'!$B$6:$D$22,3),VLOOKUP(H6117,'Shoe size conversion table'!$J$6:$L$22,3))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MONTH(C6117:C21084)</f>
        <v>9</v>
      </c>
      <c r="O6117" s="8" t="n">
        <f aca="false">K6117*(1-L6117)</f>
        <v>129</v>
      </c>
    </row>
    <row r="6118" customFormat="false" ht="11.4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IF(G6118="Male",VLOOKUP(H6118,'Shoe size conversion table'!$B$6:$D$22,2),VLOOKUP(H6118,'Shoe size conversion table'!$J$6:$L$22,2))</f>
        <v>42-43</v>
      </c>
      <c r="J6118" s="12" t="n">
        <f aca="false">IF(G6118="Male",VLOOKUP(H6118,'Shoe size conversion table'!$B$6:$D$22,3),VLOOKUP(H6118,'Shoe size conversion table'!$J$6:$L$22,3))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MONTH(C6118:C21085)</f>
        <v>9</v>
      </c>
      <c r="O6118" s="8" t="n">
        <f aca="false">K6118*(1-L6118)</f>
        <v>143.2</v>
      </c>
    </row>
    <row r="6119" customFormat="false" ht="11.4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IF(G6119="Male",VLOOKUP(H6119,'Shoe size conversion table'!$B$6:$D$22,2),VLOOKUP(H6119,'Shoe size conversion table'!$J$6:$L$22,2))</f>
        <v>36-37</v>
      </c>
      <c r="J6119" s="12" t="n">
        <f aca="false">IF(G6119="Male",VLOOKUP(H6119,'Shoe size conversion table'!$B$6:$D$22,3),VLOOKUP(H6119,'Shoe size conversion table'!$J$6:$L$22,3))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MONTH(C6119:C21086)</f>
        <v>9</v>
      </c>
      <c r="O6119" s="8" t="n">
        <f aca="false">K6119*(1-L6119)</f>
        <v>116.1</v>
      </c>
    </row>
    <row r="6120" customFormat="false" ht="11.4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IF(G6120="Male",VLOOKUP(H6120,'Shoe size conversion table'!$B$6:$D$22,2),VLOOKUP(H6120,'Shoe size conversion table'!$J$6:$L$22,2))</f>
        <v>42</v>
      </c>
      <c r="J6120" s="12" t="n">
        <f aca="false">IF(G6120="Male",VLOOKUP(H6120,'Shoe size conversion table'!$B$6:$D$22,3),VLOOKUP(H6120,'Shoe size conversion table'!$J$6:$L$22,3))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MONTH(C6120:C21087)</f>
        <v>9</v>
      </c>
      <c r="O6120" s="8" t="n">
        <f aca="false">K6120*(1-L6120)</f>
        <v>139</v>
      </c>
    </row>
    <row r="6121" customFormat="false" ht="11.4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IF(G6121="Male",VLOOKUP(H6121,'Shoe size conversion table'!$B$6:$D$22,2),VLOOKUP(H6121,'Shoe size conversion table'!$J$6:$L$22,2))</f>
        <v>40</v>
      </c>
      <c r="J6121" s="12" t="n">
        <f aca="false">IF(G6121="Male",VLOOKUP(H6121,'Shoe size conversion table'!$B$6:$D$22,3),VLOOKUP(H6121,'Shoe size conversion table'!$J$6:$L$22,3))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MONTH(C6121:C21088)</f>
        <v>9</v>
      </c>
      <c r="O6121" s="8" t="n">
        <f aca="false">K6121*(1-L6121)</f>
        <v>179</v>
      </c>
    </row>
    <row r="6122" customFormat="false" ht="11.4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IF(G6122="Male",VLOOKUP(H6122,'Shoe size conversion table'!$B$6:$D$22,2),VLOOKUP(H6122,'Shoe size conversion table'!$J$6:$L$22,2))</f>
        <v>42</v>
      </c>
      <c r="J6122" s="12" t="n">
        <f aca="false">IF(G6122="Male",VLOOKUP(H6122,'Shoe size conversion table'!$B$6:$D$22,3),VLOOKUP(H6122,'Shoe size conversion table'!$J$6:$L$22,3))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MONTH(C6122:C21089)</f>
        <v>9</v>
      </c>
      <c r="O6122" s="8" t="n">
        <f aca="false">K6122*(1-L6122)</f>
        <v>199</v>
      </c>
    </row>
    <row r="6123" customFormat="false" ht="11.4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IF(G6123="Male",VLOOKUP(H6123,'Shoe size conversion table'!$B$6:$D$22,2),VLOOKUP(H6123,'Shoe size conversion table'!$J$6:$L$22,2))</f>
        <v>41</v>
      </c>
      <c r="J6123" s="12" t="n">
        <f aca="false">IF(G6123="Male",VLOOKUP(H6123,'Shoe size conversion table'!$B$6:$D$22,3),VLOOKUP(H6123,'Shoe size conversion table'!$J$6:$L$22,3))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MONTH(C6123:C21090)</f>
        <v>9</v>
      </c>
      <c r="O6123" s="8" t="n">
        <f aca="false">K6123*(1-L6123)</f>
        <v>189</v>
      </c>
    </row>
    <row r="6124" customFormat="false" ht="11.4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IF(G6124="Male",VLOOKUP(H6124,'Shoe size conversion table'!$B$6:$D$22,2),VLOOKUP(H6124,'Shoe size conversion table'!$J$6:$L$22,2))</f>
        <v>42-43</v>
      </c>
      <c r="J6124" s="12" t="n">
        <f aca="false">IF(G6124="Male",VLOOKUP(H6124,'Shoe size conversion table'!$B$6:$D$22,3),VLOOKUP(H6124,'Shoe size conversion table'!$J$6:$L$22,3))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MONTH(C6124:C21091)</f>
        <v>9</v>
      </c>
      <c r="O6124" s="8" t="n">
        <f aca="false">K6124*(1-L6124)</f>
        <v>149</v>
      </c>
    </row>
    <row r="6125" customFormat="false" ht="11.4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IF(G6125="Male",VLOOKUP(H6125,'Shoe size conversion table'!$B$6:$D$22,2),VLOOKUP(H6125,'Shoe size conversion table'!$J$6:$L$22,2))</f>
        <v>37-38</v>
      </c>
      <c r="J6125" s="12" t="n">
        <f aca="false">IF(G6125="Male",VLOOKUP(H6125,'Shoe size conversion table'!$B$6:$D$22,3),VLOOKUP(H6125,'Shoe size conversion table'!$J$6:$L$22,3))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MONTH(C6125:C21092)</f>
        <v>9</v>
      </c>
      <c r="O6125" s="8" t="n">
        <f aca="false">K6125*(1-L6125)</f>
        <v>99.5</v>
      </c>
    </row>
    <row r="6126" customFormat="false" ht="11.4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IF(G6126="Male",VLOOKUP(H6126,'Shoe size conversion table'!$B$6:$D$22,2),VLOOKUP(H6126,'Shoe size conversion table'!$J$6:$L$22,2))</f>
        <v>43-44</v>
      </c>
      <c r="J6126" s="12" t="n">
        <f aca="false">IF(G6126="Male",VLOOKUP(H6126,'Shoe size conversion table'!$B$6:$D$22,3),VLOOKUP(H6126,'Shoe size conversion table'!$J$6:$L$22,3))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MONTH(C6126:C21093)</f>
        <v>9</v>
      </c>
      <c r="O6126" s="8" t="n">
        <f aca="false">K6126*(1-L6126)</f>
        <v>103.2</v>
      </c>
    </row>
    <row r="6127" customFormat="false" ht="11.4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IF(G6127="Male",VLOOKUP(H6127,'Shoe size conversion table'!$B$6:$D$22,2),VLOOKUP(H6127,'Shoe size conversion table'!$J$6:$L$22,2))</f>
        <v>39</v>
      </c>
      <c r="J6127" s="12" t="n">
        <f aca="false">IF(G6127="Male",VLOOKUP(H6127,'Shoe size conversion table'!$B$6:$D$22,3),VLOOKUP(H6127,'Shoe size conversion table'!$J$6:$L$22,3))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MONTH(C6127:C21094)</f>
        <v>9</v>
      </c>
      <c r="O6127" s="8" t="n">
        <f aca="false">K6127*(1-L6127)</f>
        <v>79.5</v>
      </c>
    </row>
    <row r="6128" customFormat="false" ht="11.4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IF(G6128="Male",VLOOKUP(H6128,'Shoe size conversion table'!$B$6:$D$22,2),VLOOKUP(H6128,'Shoe size conversion table'!$J$6:$L$22,2))</f>
        <v>40</v>
      </c>
      <c r="J6128" s="12" t="n">
        <f aca="false">IF(G6128="Male",VLOOKUP(H6128,'Shoe size conversion table'!$B$6:$D$22,3),VLOOKUP(H6128,'Shoe size conversion table'!$J$6:$L$22,3))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MONTH(C6128:C21095)</f>
        <v>9</v>
      </c>
      <c r="O6128" s="8" t="n">
        <f aca="false">K6128*(1-L6128)</f>
        <v>139.3</v>
      </c>
    </row>
    <row r="6129" customFormat="false" ht="11.4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IF(G6129="Male",VLOOKUP(H6129,'Shoe size conversion table'!$B$6:$D$22,2),VLOOKUP(H6129,'Shoe size conversion table'!$J$6:$L$22,2))</f>
        <v>39-40</v>
      </c>
      <c r="J6129" s="12" t="n">
        <f aca="false">IF(G6129="Male",VLOOKUP(H6129,'Shoe size conversion table'!$B$6:$D$22,3),VLOOKUP(H6129,'Shoe size conversion table'!$J$6:$L$22,3))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MONTH(C6129:C21096)</f>
        <v>9</v>
      </c>
      <c r="O6129" s="8" t="n">
        <f aca="false">K6129*(1-L6129)</f>
        <v>159</v>
      </c>
    </row>
    <row r="6130" customFormat="false" ht="11.4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IF(G6130="Male",VLOOKUP(H6130,'Shoe size conversion table'!$B$6:$D$22,2),VLOOKUP(H6130,'Shoe size conversion table'!$J$6:$L$22,2))</f>
        <v>42-43</v>
      </c>
      <c r="J6130" s="12" t="n">
        <f aca="false">IF(G6130="Male",VLOOKUP(H6130,'Shoe size conversion table'!$B$6:$D$22,3),VLOOKUP(H6130,'Shoe size conversion table'!$J$6:$L$22,3))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MONTH(C6130:C21097)</f>
        <v>9</v>
      </c>
      <c r="O6130" s="8" t="n">
        <f aca="false">K6130*(1-L6130)</f>
        <v>179</v>
      </c>
    </row>
    <row r="6131" customFormat="false" ht="11.4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IF(G6131="Male",VLOOKUP(H6131,'Shoe size conversion table'!$B$6:$D$22,2),VLOOKUP(H6131,'Shoe size conversion table'!$J$6:$L$22,2))</f>
        <v>42</v>
      </c>
      <c r="J6131" s="12" t="n">
        <f aca="false">IF(G6131="Male",VLOOKUP(H6131,'Shoe size conversion table'!$B$6:$D$22,3),VLOOKUP(H6131,'Shoe size conversion table'!$J$6:$L$22,3))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MONTH(C6131:C21098)</f>
        <v>9</v>
      </c>
      <c r="O6131" s="8" t="n">
        <f aca="false">K6131*(1-L6131)</f>
        <v>135.2</v>
      </c>
    </row>
    <row r="6132" customFormat="false" ht="11.4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IF(G6132="Male",VLOOKUP(H6132,'Shoe size conversion table'!$B$6:$D$22,2),VLOOKUP(H6132,'Shoe size conversion table'!$J$6:$L$22,2))</f>
        <v>41-42</v>
      </c>
      <c r="J6132" s="12" t="n">
        <f aca="false">IF(G6132="Male",VLOOKUP(H6132,'Shoe size conversion table'!$B$6:$D$22,3),VLOOKUP(H6132,'Shoe size conversion table'!$J$6:$L$22,3))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MONTH(C6132:C21099)</f>
        <v>9</v>
      </c>
      <c r="O6132" s="8" t="n">
        <f aca="false">K6132*(1-L6132)</f>
        <v>170.1</v>
      </c>
    </row>
    <row r="6133" customFormat="false" ht="11.4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IF(G6133="Male",VLOOKUP(H6133,'Shoe size conversion table'!$B$6:$D$22,2),VLOOKUP(H6133,'Shoe size conversion table'!$J$6:$L$22,2))</f>
        <v>45</v>
      </c>
      <c r="J6133" s="12" t="n">
        <f aca="false">IF(G6133="Male",VLOOKUP(H6133,'Shoe size conversion table'!$B$6:$D$22,3),VLOOKUP(H6133,'Shoe size conversion table'!$J$6:$L$22,3))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MONTH(C6133:C21100)</f>
        <v>9</v>
      </c>
      <c r="O6133" s="8" t="n">
        <f aca="false">K6133*(1-L6133)</f>
        <v>189</v>
      </c>
    </row>
    <row r="6134" customFormat="false" ht="11.4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IF(G6134="Male",VLOOKUP(H6134,'Shoe size conversion table'!$B$6:$D$22,2),VLOOKUP(H6134,'Shoe size conversion table'!$J$6:$L$22,2))</f>
        <v>39</v>
      </c>
      <c r="J6134" s="12" t="n">
        <f aca="false">IF(G6134="Male",VLOOKUP(H6134,'Shoe size conversion table'!$B$6:$D$22,3),VLOOKUP(H6134,'Shoe size conversion table'!$J$6:$L$22,3))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MONTH(C6134:C21101)</f>
        <v>9</v>
      </c>
      <c r="O6134" s="8" t="n">
        <f aca="false">K6134*(1-L6134)</f>
        <v>74.5</v>
      </c>
    </row>
    <row r="6135" customFormat="false" ht="11.4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IF(G6135="Male",VLOOKUP(H6135,'Shoe size conversion table'!$B$6:$D$22,2),VLOOKUP(H6135,'Shoe size conversion table'!$J$6:$L$22,2))</f>
        <v>38</v>
      </c>
      <c r="J6135" s="12" t="n">
        <f aca="false">IF(G6135="Male",VLOOKUP(H6135,'Shoe size conversion table'!$B$6:$D$22,3),VLOOKUP(H6135,'Shoe size conversion table'!$J$6:$L$22,3))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MONTH(C6135:C21102)</f>
        <v>9</v>
      </c>
      <c r="O6135" s="8" t="n">
        <f aca="false">K6135*(1-L6135)</f>
        <v>179.1</v>
      </c>
    </row>
    <row r="6136" customFormat="false" ht="11.4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IF(G6136="Male",VLOOKUP(H6136,'Shoe size conversion table'!$B$6:$D$22,2),VLOOKUP(H6136,'Shoe size conversion table'!$J$6:$L$22,2))</f>
        <v>43-44</v>
      </c>
      <c r="J6136" s="12" t="n">
        <f aca="false">IF(G6136="Male",VLOOKUP(H6136,'Shoe size conversion table'!$B$6:$D$22,3),VLOOKUP(H6136,'Shoe size conversion table'!$J$6:$L$22,3))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MONTH(C6136:C21103)</f>
        <v>9</v>
      </c>
      <c r="O6136" s="8" t="n">
        <f aca="false">K6136*(1-L6136)</f>
        <v>143.2</v>
      </c>
    </row>
    <row r="6137" customFormat="false" ht="11.4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IF(G6137="Male",VLOOKUP(H6137,'Shoe size conversion table'!$B$6:$D$22,2),VLOOKUP(H6137,'Shoe size conversion table'!$J$6:$L$22,2))</f>
        <v>43-44</v>
      </c>
      <c r="J6137" s="12" t="n">
        <f aca="false">IF(G6137="Male",VLOOKUP(H6137,'Shoe size conversion table'!$B$6:$D$22,3),VLOOKUP(H6137,'Shoe size conversion table'!$J$6:$L$22,3))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MONTH(C6137:C21104)</f>
        <v>9</v>
      </c>
      <c r="O6137" s="8" t="n">
        <f aca="false">K6137*(1-L6137)</f>
        <v>84.5</v>
      </c>
    </row>
    <row r="6138" customFormat="false" ht="11.4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IF(G6138="Male",VLOOKUP(H6138,'Shoe size conversion table'!$B$6:$D$22,2),VLOOKUP(H6138,'Shoe size conversion table'!$J$6:$L$22,2))</f>
        <v>43-44</v>
      </c>
      <c r="J6138" s="12" t="n">
        <f aca="false">IF(G6138="Male",VLOOKUP(H6138,'Shoe size conversion table'!$B$6:$D$22,3),VLOOKUP(H6138,'Shoe size conversion table'!$J$6:$L$22,3))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MONTH(C6138:C21105)</f>
        <v>9</v>
      </c>
      <c r="O6138" s="8" t="n">
        <f aca="false">K6138*(1-L6138)</f>
        <v>199</v>
      </c>
    </row>
    <row r="6139" customFormat="false" ht="11.4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IF(G6139="Male",VLOOKUP(H6139,'Shoe size conversion table'!$B$6:$D$22,2),VLOOKUP(H6139,'Shoe size conversion table'!$J$6:$L$22,2))</f>
        <v>43-44</v>
      </c>
      <c r="J6139" s="12" t="n">
        <f aca="false">IF(G6139="Male",VLOOKUP(H6139,'Shoe size conversion table'!$B$6:$D$22,3),VLOOKUP(H6139,'Shoe size conversion table'!$J$6:$L$22,3))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MONTH(C6139:C21106)</f>
        <v>9</v>
      </c>
      <c r="O6139" s="8" t="n">
        <f aca="false">K6139*(1-L6139)</f>
        <v>129</v>
      </c>
    </row>
    <row r="6140" customFormat="false" ht="11.4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IF(G6140="Male",VLOOKUP(H6140,'Shoe size conversion table'!$B$6:$D$22,2),VLOOKUP(H6140,'Shoe size conversion table'!$J$6:$L$22,2))</f>
        <v>41-42</v>
      </c>
      <c r="J6140" s="12" t="n">
        <f aca="false">IF(G6140="Male",VLOOKUP(H6140,'Shoe size conversion table'!$B$6:$D$22,3),VLOOKUP(H6140,'Shoe size conversion table'!$J$6:$L$22,3))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MONTH(C6140:C21107)</f>
        <v>9</v>
      </c>
      <c r="O6140" s="8" t="n">
        <f aca="false">K6140*(1-L6140)</f>
        <v>159</v>
      </c>
    </row>
    <row r="6141" customFormat="false" ht="11.4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IF(G6141="Male",VLOOKUP(H6141,'Shoe size conversion table'!$B$6:$D$22,2),VLOOKUP(H6141,'Shoe size conversion table'!$J$6:$L$22,2))</f>
        <v>42</v>
      </c>
      <c r="J6141" s="12" t="n">
        <f aca="false">IF(G6141="Male",VLOOKUP(H6141,'Shoe size conversion table'!$B$6:$D$22,3),VLOOKUP(H6141,'Shoe size conversion table'!$J$6:$L$22,3))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MONTH(C6141:C21108)</f>
        <v>9</v>
      </c>
      <c r="O6141" s="8" t="n">
        <f aca="false">K6141*(1-L6141)</f>
        <v>143.2</v>
      </c>
    </row>
    <row r="6142" customFormat="false" ht="11.4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IF(G6142="Male",VLOOKUP(H6142,'Shoe size conversion table'!$B$6:$D$22,2),VLOOKUP(H6142,'Shoe size conversion table'!$J$6:$L$22,2))</f>
        <v>39-40</v>
      </c>
      <c r="J6142" s="12" t="n">
        <f aca="false">IF(G6142="Male",VLOOKUP(H6142,'Shoe size conversion table'!$B$6:$D$22,3),VLOOKUP(H6142,'Shoe size conversion table'!$J$6:$L$22,3))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MONTH(C6142:C21109)</f>
        <v>9</v>
      </c>
      <c r="O6142" s="8" t="n">
        <f aca="false">K6142*(1-L6142)</f>
        <v>116.1</v>
      </c>
    </row>
    <row r="6143" customFormat="false" ht="11.4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IF(G6143="Male",VLOOKUP(H6143,'Shoe size conversion table'!$B$6:$D$22,2),VLOOKUP(H6143,'Shoe size conversion table'!$J$6:$L$22,2))</f>
        <v>43</v>
      </c>
      <c r="J6143" s="12" t="n">
        <f aca="false">IF(G6143="Male",VLOOKUP(H6143,'Shoe size conversion table'!$B$6:$D$22,3),VLOOKUP(H6143,'Shoe size conversion table'!$J$6:$L$22,3))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MONTH(C6143:C21110)</f>
        <v>9</v>
      </c>
      <c r="O6143" s="8" t="n">
        <f aca="false">K6143*(1-L6143)</f>
        <v>149</v>
      </c>
    </row>
    <row r="6144" customFormat="false" ht="11.4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IF(G6144="Male",VLOOKUP(H6144,'Shoe size conversion table'!$B$6:$D$22,2),VLOOKUP(H6144,'Shoe size conversion table'!$J$6:$L$22,2))</f>
        <v>43</v>
      </c>
      <c r="J6144" s="12" t="n">
        <f aca="false">IF(G6144="Male",VLOOKUP(H6144,'Shoe size conversion table'!$B$6:$D$22,3),VLOOKUP(H6144,'Shoe size conversion table'!$J$6:$L$22,3))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MONTH(C6144:C21111)</f>
        <v>9</v>
      </c>
      <c r="O6144" s="8" t="n">
        <f aca="false">K6144*(1-L6144)</f>
        <v>179</v>
      </c>
    </row>
    <row r="6145" customFormat="false" ht="11.4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IF(G6145="Male",VLOOKUP(H6145,'Shoe size conversion table'!$B$6:$D$22,2),VLOOKUP(H6145,'Shoe size conversion table'!$J$6:$L$22,2))</f>
        <v>37</v>
      </c>
      <c r="J6145" s="12" t="n">
        <f aca="false">IF(G6145="Male",VLOOKUP(H6145,'Shoe size conversion table'!$B$6:$D$22,3),VLOOKUP(H6145,'Shoe size conversion table'!$J$6:$L$22,3))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MONTH(C6145:C21112)</f>
        <v>9</v>
      </c>
      <c r="O6145" s="8" t="n">
        <f aca="false">K6145*(1-L6145)</f>
        <v>125.1</v>
      </c>
    </row>
    <row r="6146" customFormat="false" ht="11.4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IF(G6146="Male",VLOOKUP(H6146,'Shoe size conversion table'!$B$6:$D$22,2),VLOOKUP(H6146,'Shoe size conversion table'!$J$6:$L$22,2))</f>
        <v>41-42</v>
      </c>
      <c r="J6146" s="12" t="n">
        <f aca="false">IF(G6146="Male",VLOOKUP(H6146,'Shoe size conversion table'!$B$6:$D$22,3),VLOOKUP(H6146,'Shoe size conversion table'!$J$6:$L$22,3))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MONTH(C6146:C21113)</f>
        <v>9</v>
      </c>
      <c r="O6146" s="8" t="n">
        <f aca="false">K6146*(1-L6146)</f>
        <v>199</v>
      </c>
    </row>
    <row r="6147" customFormat="false" ht="11.4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IF(G6147="Male",VLOOKUP(H6147,'Shoe size conversion table'!$B$6:$D$22,2),VLOOKUP(H6147,'Shoe size conversion table'!$J$6:$L$22,2))</f>
        <v>39</v>
      </c>
      <c r="J6147" s="12" t="n">
        <f aca="false">IF(G6147="Male",VLOOKUP(H6147,'Shoe size conversion table'!$B$6:$D$22,3),VLOOKUP(H6147,'Shoe size conversion table'!$J$6:$L$22,3))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MONTH(C6147:C21114)</f>
        <v>9</v>
      </c>
      <c r="O6147" s="8" t="n">
        <f aca="false">K6147*(1-L6147)</f>
        <v>169</v>
      </c>
    </row>
    <row r="6148" customFormat="false" ht="11.4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IF(G6148="Male",VLOOKUP(H6148,'Shoe size conversion table'!$B$6:$D$22,2),VLOOKUP(H6148,'Shoe size conversion table'!$J$6:$L$22,2))</f>
        <v>42-43</v>
      </c>
      <c r="J6148" s="12" t="n">
        <f aca="false">IF(G6148="Male",VLOOKUP(H6148,'Shoe size conversion table'!$B$6:$D$22,3),VLOOKUP(H6148,'Shoe size conversion table'!$J$6:$L$22,3))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MONTH(C6148:C21115)</f>
        <v>9</v>
      </c>
      <c r="O6148" s="8" t="n">
        <f aca="false">K6148*(1-L6148)</f>
        <v>139</v>
      </c>
    </row>
    <row r="6149" customFormat="false" ht="11.4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IF(G6149="Male",VLOOKUP(H6149,'Shoe size conversion table'!$B$6:$D$22,2),VLOOKUP(H6149,'Shoe size conversion table'!$J$6:$L$22,2))</f>
        <v>42-43</v>
      </c>
      <c r="J6149" s="12" t="n">
        <f aca="false">IF(G6149="Male",VLOOKUP(H6149,'Shoe size conversion table'!$B$6:$D$22,3),VLOOKUP(H6149,'Shoe size conversion table'!$J$6:$L$22,3))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MONTH(C6149:C21116)</f>
        <v>9</v>
      </c>
      <c r="O6149" s="8" t="n">
        <f aca="false">K6149*(1-L6149)</f>
        <v>149</v>
      </c>
    </row>
    <row r="6150" customFormat="false" ht="11.4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IF(G6150="Male",VLOOKUP(H6150,'Shoe size conversion table'!$B$6:$D$22,2),VLOOKUP(H6150,'Shoe size conversion table'!$J$6:$L$22,2))</f>
        <v>39</v>
      </c>
      <c r="J6150" s="12" t="n">
        <f aca="false">IF(G6150="Male",VLOOKUP(H6150,'Shoe size conversion table'!$B$6:$D$22,3),VLOOKUP(H6150,'Shoe size conversion table'!$J$6:$L$22,3))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MONTH(C6150:C21117)</f>
        <v>9</v>
      </c>
      <c r="O6150" s="8" t="n">
        <f aca="false">K6150*(1-L6150)</f>
        <v>189</v>
      </c>
    </row>
    <row r="6151" customFormat="false" ht="11.4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IF(G6151="Male",VLOOKUP(H6151,'Shoe size conversion table'!$B$6:$D$22,2),VLOOKUP(H6151,'Shoe size conversion table'!$J$6:$L$22,2))</f>
        <v>39</v>
      </c>
      <c r="J6151" s="12" t="n">
        <f aca="false">IF(G6151="Male",VLOOKUP(H6151,'Shoe size conversion table'!$B$6:$D$22,3),VLOOKUP(H6151,'Shoe size conversion table'!$J$6:$L$22,3))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MONTH(C6151:C21118)</f>
        <v>9</v>
      </c>
      <c r="O6151" s="8" t="n">
        <f aca="false">K6151*(1-L6151)</f>
        <v>125.1</v>
      </c>
    </row>
    <row r="6152" customFormat="false" ht="11.4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IF(G6152="Male",VLOOKUP(H6152,'Shoe size conversion table'!$B$6:$D$22,2),VLOOKUP(H6152,'Shoe size conversion table'!$J$6:$L$22,2))</f>
        <v>43</v>
      </c>
      <c r="J6152" s="12" t="n">
        <f aca="false">IF(G6152="Male",VLOOKUP(H6152,'Shoe size conversion table'!$B$6:$D$22,3),VLOOKUP(H6152,'Shoe size conversion table'!$J$6:$L$22,3))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MONTH(C6152:C21119)</f>
        <v>9</v>
      </c>
      <c r="O6152" s="8" t="n">
        <f aca="false">K6152*(1-L6152)</f>
        <v>129</v>
      </c>
    </row>
    <row r="6153" customFormat="false" ht="11.4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IF(G6153="Male",VLOOKUP(H6153,'Shoe size conversion table'!$B$6:$D$22,2),VLOOKUP(H6153,'Shoe size conversion table'!$J$6:$L$22,2))</f>
        <v>41</v>
      </c>
      <c r="J6153" s="12" t="n">
        <f aca="false">IF(G6153="Male",VLOOKUP(H6153,'Shoe size conversion table'!$B$6:$D$22,3),VLOOKUP(H6153,'Shoe size conversion table'!$J$6:$L$22,3))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MONTH(C6153:C21120)</f>
        <v>9</v>
      </c>
      <c r="O6153" s="8" t="n">
        <f aca="false">K6153*(1-L6153)</f>
        <v>189</v>
      </c>
    </row>
    <row r="6154" customFormat="false" ht="11.4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IF(G6154="Male",VLOOKUP(H6154,'Shoe size conversion table'!$B$6:$D$22,2),VLOOKUP(H6154,'Shoe size conversion table'!$J$6:$L$22,2))</f>
        <v>43</v>
      </c>
      <c r="J6154" s="12" t="n">
        <f aca="false">IF(G6154="Male",VLOOKUP(H6154,'Shoe size conversion table'!$B$6:$D$22,3),VLOOKUP(H6154,'Shoe size conversion table'!$J$6:$L$22,3))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MONTH(C6154:C21121)</f>
        <v>9</v>
      </c>
      <c r="O6154" s="8" t="n">
        <f aca="false">K6154*(1-L6154)</f>
        <v>170.1</v>
      </c>
    </row>
    <row r="6155" customFormat="false" ht="11.4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IF(G6155="Male",VLOOKUP(H6155,'Shoe size conversion table'!$B$6:$D$22,2),VLOOKUP(H6155,'Shoe size conversion table'!$J$6:$L$22,2))</f>
        <v>41</v>
      </c>
      <c r="J6155" s="12" t="n">
        <f aca="false">IF(G6155="Male",VLOOKUP(H6155,'Shoe size conversion table'!$B$6:$D$22,3),VLOOKUP(H6155,'Shoe size conversion table'!$J$6:$L$22,3))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MONTH(C6155:C21122)</f>
        <v>9</v>
      </c>
      <c r="O6155" s="8" t="n">
        <f aca="false">K6155*(1-L6155)</f>
        <v>79.5</v>
      </c>
    </row>
    <row r="6156" customFormat="false" ht="11.4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IF(G6156="Male",VLOOKUP(H6156,'Shoe size conversion table'!$B$6:$D$22,2),VLOOKUP(H6156,'Shoe size conversion table'!$J$6:$L$22,2))</f>
        <v>39</v>
      </c>
      <c r="J6156" s="12" t="n">
        <f aca="false">IF(G6156="Male",VLOOKUP(H6156,'Shoe size conversion table'!$B$6:$D$22,3),VLOOKUP(H6156,'Shoe size conversion table'!$J$6:$L$22,3))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MONTH(C6156:C21123)</f>
        <v>9</v>
      </c>
      <c r="O6156" s="8" t="n">
        <f aca="false">K6156*(1-L6156)</f>
        <v>104.3</v>
      </c>
    </row>
    <row r="6157" customFormat="false" ht="11.4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IF(G6157="Male",VLOOKUP(H6157,'Shoe size conversion table'!$B$6:$D$22,2),VLOOKUP(H6157,'Shoe size conversion table'!$J$6:$L$22,2))</f>
        <v>43</v>
      </c>
      <c r="J6157" s="12" t="n">
        <f aca="false">IF(G6157="Male",VLOOKUP(H6157,'Shoe size conversion table'!$B$6:$D$22,3),VLOOKUP(H6157,'Shoe size conversion table'!$J$6:$L$22,3))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MONTH(C6157:C21124)</f>
        <v>9</v>
      </c>
      <c r="O6157" s="8" t="n">
        <f aca="false">K6157*(1-L6157)</f>
        <v>118.3</v>
      </c>
    </row>
    <row r="6158" customFormat="false" ht="11.4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IF(G6158="Male",VLOOKUP(H6158,'Shoe size conversion table'!$B$6:$D$22,2),VLOOKUP(H6158,'Shoe size conversion table'!$J$6:$L$22,2))</f>
        <v>39-40</v>
      </c>
      <c r="J6158" s="12" t="n">
        <f aca="false">IF(G6158="Male",VLOOKUP(H6158,'Shoe size conversion table'!$B$6:$D$22,3),VLOOKUP(H6158,'Shoe size conversion table'!$J$6:$L$22,3))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MONTH(C6158:C21125)</f>
        <v>9</v>
      </c>
      <c r="O6158" s="8" t="n">
        <f aca="false">K6158*(1-L6158)</f>
        <v>118.3</v>
      </c>
    </row>
    <row r="6159" customFormat="false" ht="11.4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IF(G6159="Male",VLOOKUP(H6159,'Shoe size conversion table'!$B$6:$D$22,2),VLOOKUP(H6159,'Shoe size conversion table'!$J$6:$L$22,2))</f>
        <v>44</v>
      </c>
      <c r="J6159" s="12" t="n">
        <f aca="false">IF(G6159="Male",VLOOKUP(H6159,'Shoe size conversion table'!$B$6:$D$22,3),VLOOKUP(H6159,'Shoe size conversion table'!$J$6:$L$22,3))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MONTH(C6159:C21126)</f>
        <v>9</v>
      </c>
      <c r="O6159" s="8" t="n">
        <f aca="false">K6159*(1-L6159)</f>
        <v>139</v>
      </c>
    </row>
    <row r="6160" customFormat="false" ht="11.4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IF(G6160="Male",VLOOKUP(H6160,'Shoe size conversion table'!$B$6:$D$22,2),VLOOKUP(H6160,'Shoe size conversion table'!$J$6:$L$22,2))</f>
        <v>43-44</v>
      </c>
      <c r="J6160" s="12" t="n">
        <f aca="false">IF(G6160="Male",VLOOKUP(H6160,'Shoe size conversion table'!$B$6:$D$22,3),VLOOKUP(H6160,'Shoe size conversion table'!$J$6:$L$22,3))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MONTH(C6160:C21127)</f>
        <v>9</v>
      </c>
      <c r="O6160" s="8" t="n">
        <f aca="false">K6160*(1-L6160)</f>
        <v>139</v>
      </c>
    </row>
    <row r="6161" customFormat="false" ht="11.4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IF(G6161="Male",VLOOKUP(H6161,'Shoe size conversion table'!$B$6:$D$22,2),VLOOKUP(H6161,'Shoe size conversion table'!$J$6:$L$22,2))</f>
        <v>43-44</v>
      </c>
      <c r="J6161" s="12" t="n">
        <f aca="false">IF(G6161="Male",VLOOKUP(H6161,'Shoe size conversion table'!$B$6:$D$22,3),VLOOKUP(H6161,'Shoe size conversion table'!$J$6:$L$22,3))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MONTH(C6161:C21128)</f>
        <v>9</v>
      </c>
      <c r="O6161" s="8" t="n">
        <f aca="false">K6161*(1-L6161)</f>
        <v>103.2</v>
      </c>
    </row>
    <row r="6162" customFormat="false" ht="11.4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IF(G6162="Male",VLOOKUP(H6162,'Shoe size conversion table'!$B$6:$D$22,2),VLOOKUP(H6162,'Shoe size conversion table'!$J$6:$L$22,2))</f>
        <v>39-40</v>
      </c>
      <c r="J6162" s="12" t="n">
        <f aca="false">IF(G6162="Male",VLOOKUP(H6162,'Shoe size conversion table'!$B$6:$D$22,3),VLOOKUP(H6162,'Shoe size conversion table'!$J$6:$L$22,3))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MONTH(C6162:C21129)</f>
        <v>9</v>
      </c>
      <c r="O6162" s="8" t="n">
        <f aca="false">K6162*(1-L6162)</f>
        <v>199</v>
      </c>
    </row>
    <row r="6163" customFormat="false" ht="11.4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IF(G6163="Male",VLOOKUP(H6163,'Shoe size conversion table'!$B$6:$D$22,2),VLOOKUP(H6163,'Shoe size conversion table'!$J$6:$L$22,2))</f>
        <v>37</v>
      </c>
      <c r="J6163" s="12" t="n">
        <f aca="false">IF(G6163="Male",VLOOKUP(H6163,'Shoe size conversion table'!$B$6:$D$22,3),VLOOKUP(H6163,'Shoe size conversion table'!$J$6:$L$22,3))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MONTH(C6163:C21130)</f>
        <v>9</v>
      </c>
      <c r="O6163" s="8" t="n">
        <f aca="false">K6163*(1-L6163)</f>
        <v>111.3</v>
      </c>
    </row>
    <row r="6164" customFormat="false" ht="11.4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IF(G6164="Male",VLOOKUP(H6164,'Shoe size conversion table'!$B$6:$D$22,2),VLOOKUP(H6164,'Shoe size conversion table'!$J$6:$L$22,2))</f>
        <v>44-45</v>
      </c>
      <c r="J6164" s="12" t="n">
        <f aca="false">IF(G6164="Male",VLOOKUP(H6164,'Shoe size conversion table'!$B$6:$D$22,3),VLOOKUP(H6164,'Shoe size conversion table'!$J$6:$L$22,3))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MONTH(C6164:C21131)</f>
        <v>9</v>
      </c>
      <c r="O6164" s="8" t="n">
        <f aca="false">K6164*(1-L6164)</f>
        <v>152.1</v>
      </c>
    </row>
    <row r="6165" customFormat="false" ht="11.4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IF(G6165="Male",VLOOKUP(H6165,'Shoe size conversion table'!$B$6:$D$22,2),VLOOKUP(H6165,'Shoe size conversion table'!$J$6:$L$22,2))</f>
        <v>42</v>
      </c>
      <c r="J6165" s="12" t="n">
        <f aca="false">IF(G6165="Male",VLOOKUP(H6165,'Shoe size conversion table'!$B$6:$D$22,3),VLOOKUP(H6165,'Shoe size conversion table'!$J$6:$L$22,3))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MONTH(C6165:C21132)</f>
        <v>9</v>
      </c>
      <c r="O6165" s="8" t="n">
        <f aca="false">K6165*(1-L6165)</f>
        <v>69.5</v>
      </c>
    </row>
    <row r="6166" customFormat="false" ht="11.4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IF(G6166="Male",VLOOKUP(H6166,'Shoe size conversion table'!$B$6:$D$22,2),VLOOKUP(H6166,'Shoe size conversion table'!$J$6:$L$22,2))</f>
        <v>38-39</v>
      </c>
      <c r="J6166" s="12" t="n">
        <f aca="false">IF(G6166="Male",VLOOKUP(H6166,'Shoe size conversion table'!$B$6:$D$22,3),VLOOKUP(H6166,'Shoe size conversion table'!$J$6:$L$22,3))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MONTH(C6166:C21133)</f>
        <v>9</v>
      </c>
      <c r="O6166" s="8" t="n">
        <f aca="false">K6166*(1-L6166)</f>
        <v>179</v>
      </c>
    </row>
    <row r="6167" customFormat="false" ht="11.4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IF(G6167="Male",VLOOKUP(H6167,'Shoe size conversion table'!$B$6:$D$22,2),VLOOKUP(H6167,'Shoe size conversion table'!$J$6:$L$22,2))</f>
        <v>39</v>
      </c>
      <c r="J6167" s="12" t="n">
        <f aca="false">IF(G6167="Male",VLOOKUP(H6167,'Shoe size conversion table'!$B$6:$D$22,3),VLOOKUP(H6167,'Shoe size conversion table'!$J$6:$L$22,3))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MONTH(C6167:C21134)</f>
        <v>9</v>
      </c>
      <c r="O6167" s="8" t="n">
        <f aca="false">K6167*(1-L6167)</f>
        <v>139.3</v>
      </c>
    </row>
    <row r="6168" customFormat="false" ht="11.4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IF(G6168="Male",VLOOKUP(H6168,'Shoe size conversion table'!$B$6:$D$22,2),VLOOKUP(H6168,'Shoe size conversion table'!$J$6:$L$22,2))</f>
        <v>40</v>
      </c>
      <c r="J6168" s="12" t="n">
        <f aca="false">IF(G6168="Male",VLOOKUP(H6168,'Shoe size conversion table'!$B$6:$D$22,3),VLOOKUP(H6168,'Shoe size conversion table'!$J$6:$L$22,3))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MONTH(C6168:C21135)</f>
        <v>9</v>
      </c>
      <c r="O6168" s="8" t="n">
        <f aca="false">K6168*(1-L6168)</f>
        <v>125.3</v>
      </c>
    </row>
    <row r="6169" customFormat="false" ht="11.4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IF(G6169="Male",VLOOKUP(H6169,'Shoe size conversion table'!$B$6:$D$22,2),VLOOKUP(H6169,'Shoe size conversion table'!$J$6:$L$22,2))</f>
        <v>42-43</v>
      </c>
      <c r="J6169" s="12" t="n">
        <f aca="false">IF(G6169="Male",VLOOKUP(H6169,'Shoe size conversion table'!$B$6:$D$22,3),VLOOKUP(H6169,'Shoe size conversion table'!$J$6:$L$22,3))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MONTH(C6169:C21136)</f>
        <v>9</v>
      </c>
      <c r="O6169" s="8" t="n">
        <f aca="false">K6169*(1-L6169)</f>
        <v>189</v>
      </c>
    </row>
    <row r="6170" customFormat="false" ht="11.4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IF(G6170="Male",VLOOKUP(H6170,'Shoe size conversion table'!$B$6:$D$22,2),VLOOKUP(H6170,'Shoe size conversion table'!$J$6:$L$22,2))</f>
        <v>39</v>
      </c>
      <c r="J6170" s="12" t="n">
        <f aca="false">IF(G6170="Male",VLOOKUP(H6170,'Shoe size conversion table'!$B$6:$D$22,3),VLOOKUP(H6170,'Shoe size conversion table'!$J$6:$L$22,3))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MONTH(C6170:C21137)</f>
        <v>9</v>
      </c>
      <c r="O6170" s="8" t="n">
        <f aca="false">K6170*(1-L6170)</f>
        <v>179</v>
      </c>
    </row>
    <row r="6171" customFormat="false" ht="11.4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IF(G6171="Male",VLOOKUP(H6171,'Shoe size conversion table'!$B$6:$D$22,2),VLOOKUP(H6171,'Shoe size conversion table'!$J$6:$L$22,2))</f>
        <v>45</v>
      </c>
      <c r="J6171" s="12" t="n">
        <f aca="false">IF(G6171="Male",VLOOKUP(H6171,'Shoe size conversion table'!$B$6:$D$22,3),VLOOKUP(H6171,'Shoe size conversion table'!$J$6:$L$22,3))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MONTH(C6171:C21138)</f>
        <v>9</v>
      </c>
      <c r="O6171" s="8" t="n">
        <f aca="false">K6171*(1-L6171)</f>
        <v>189</v>
      </c>
    </row>
    <row r="6172" customFormat="false" ht="11.4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IF(G6172="Male",VLOOKUP(H6172,'Shoe size conversion table'!$B$6:$D$22,2),VLOOKUP(H6172,'Shoe size conversion table'!$J$6:$L$22,2))</f>
        <v>42-43</v>
      </c>
      <c r="J6172" s="12" t="n">
        <f aca="false">IF(G6172="Male",VLOOKUP(H6172,'Shoe size conversion table'!$B$6:$D$22,3),VLOOKUP(H6172,'Shoe size conversion table'!$J$6:$L$22,3))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MONTH(C6172:C21139)</f>
        <v>9</v>
      </c>
      <c r="O6172" s="8" t="n">
        <f aca="false">K6172*(1-L6172)</f>
        <v>97.3</v>
      </c>
    </row>
    <row r="6173" customFormat="false" ht="11.4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IF(G6173="Male",VLOOKUP(H6173,'Shoe size conversion table'!$B$6:$D$22,2),VLOOKUP(H6173,'Shoe size conversion table'!$J$6:$L$22,2))</f>
        <v>39-40</v>
      </c>
      <c r="J6173" s="12" t="n">
        <f aca="false">IF(G6173="Male",VLOOKUP(H6173,'Shoe size conversion table'!$B$6:$D$22,3),VLOOKUP(H6173,'Shoe size conversion table'!$J$6:$L$22,3))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MONTH(C6173:C21140)</f>
        <v>9</v>
      </c>
      <c r="O6173" s="8" t="n">
        <f aca="false">K6173*(1-L6173)</f>
        <v>79.5</v>
      </c>
    </row>
    <row r="6174" customFormat="false" ht="11.4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IF(G6174="Male",VLOOKUP(H6174,'Shoe size conversion table'!$B$6:$D$22,2),VLOOKUP(H6174,'Shoe size conversion table'!$J$6:$L$22,2))</f>
        <v>37-38</v>
      </c>
      <c r="J6174" s="12" t="n">
        <f aca="false">IF(G6174="Male",VLOOKUP(H6174,'Shoe size conversion table'!$B$6:$D$22,3),VLOOKUP(H6174,'Shoe size conversion table'!$J$6:$L$22,3))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MONTH(C6174:C21141)</f>
        <v>9</v>
      </c>
      <c r="O6174" s="8" t="n">
        <f aca="false">K6174*(1-L6174)</f>
        <v>189</v>
      </c>
    </row>
    <row r="6175" customFormat="false" ht="11.4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IF(G6175="Male",VLOOKUP(H6175,'Shoe size conversion table'!$B$6:$D$22,2),VLOOKUP(H6175,'Shoe size conversion table'!$J$6:$L$22,2))</f>
        <v>42</v>
      </c>
      <c r="J6175" s="12" t="n">
        <f aca="false">IF(G6175="Male",VLOOKUP(H6175,'Shoe size conversion table'!$B$6:$D$22,3),VLOOKUP(H6175,'Shoe size conversion table'!$J$6:$L$22,3))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MONTH(C6175:C21142)</f>
        <v>9</v>
      </c>
      <c r="O6175" s="8" t="n">
        <f aca="false">K6175*(1-L6175)</f>
        <v>125.3</v>
      </c>
    </row>
    <row r="6176" customFormat="false" ht="11.4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IF(G6176="Male",VLOOKUP(H6176,'Shoe size conversion table'!$B$6:$D$22,2),VLOOKUP(H6176,'Shoe size conversion table'!$J$6:$L$22,2))</f>
        <v>45</v>
      </c>
      <c r="J6176" s="12" t="n">
        <f aca="false">IF(G6176="Male",VLOOKUP(H6176,'Shoe size conversion table'!$B$6:$D$22,3),VLOOKUP(H6176,'Shoe size conversion table'!$J$6:$L$22,3))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MONTH(C6176:C21143)</f>
        <v>9</v>
      </c>
      <c r="O6176" s="8" t="n">
        <f aca="false">K6176*(1-L6176)</f>
        <v>179</v>
      </c>
    </row>
    <row r="6177" customFormat="false" ht="11.4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IF(G6177="Male",VLOOKUP(H6177,'Shoe size conversion table'!$B$6:$D$22,2),VLOOKUP(H6177,'Shoe size conversion table'!$J$6:$L$22,2))</f>
        <v>39-40</v>
      </c>
      <c r="J6177" s="12" t="n">
        <f aca="false">IF(G6177="Male",VLOOKUP(H6177,'Shoe size conversion table'!$B$6:$D$22,3),VLOOKUP(H6177,'Shoe size conversion table'!$J$6:$L$22,3))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MONTH(C6177:C21144)</f>
        <v>9</v>
      </c>
      <c r="O6177" s="8" t="n">
        <f aca="false">K6177*(1-L6177)</f>
        <v>135.2</v>
      </c>
    </row>
    <row r="6178" customFormat="false" ht="11.4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IF(G6178="Male",VLOOKUP(H6178,'Shoe size conversion table'!$B$6:$D$22,2),VLOOKUP(H6178,'Shoe size conversion table'!$J$6:$L$22,2))</f>
        <v>48</v>
      </c>
      <c r="J6178" s="12" t="n">
        <f aca="false">IF(G6178="Male",VLOOKUP(H6178,'Shoe size conversion table'!$B$6:$D$22,3),VLOOKUP(H6178,'Shoe size conversion table'!$J$6:$L$22,3))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MONTH(C6178:C21145)</f>
        <v>9</v>
      </c>
      <c r="O6178" s="8" t="n">
        <f aca="false">K6178*(1-L6178)</f>
        <v>149</v>
      </c>
    </row>
    <row r="6179" customFormat="false" ht="11.4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IF(G6179="Male",VLOOKUP(H6179,'Shoe size conversion table'!$B$6:$D$22,2),VLOOKUP(H6179,'Shoe size conversion table'!$J$6:$L$22,2))</f>
        <v>43-44</v>
      </c>
      <c r="J6179" s="12" t="n">
        <f aca="false">IF(G6179="Male",VLOOKUP(H6179,'Shoe size conversion table'!$B$6:$D$22,3),VLOOKUP(H6179,'Shoe size conversion table'!$J$6:$L$22,3))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MONTH(C6179:C21146)</f>
        <v>9</v>
      </c>
      <c r="O6179" s="8" t="n">
        <f aca="false">K6179*(1-L6179)</f>
        <v>143.2</v>
      </c>
    </row>
    <row r="6180" customFormat="false" ht="11.4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IF(G6180="Male",VLOOKUP(H6180,'Shoe size conversion table'!$B$6:$D$22,2),VLOOKUP(H6180,'Shoe size conversion table'!$J$6:$L$22,2))</f>
        <v>44</v>
      </c>
      <c r="J6180" s="12" t="n">
        <f aca="false">IF(G6180="Male",VLOOKUP(H6180,'Shoe size conversion table'!$B$6:$D$22,3),VLOOKUP(H6180,'Shoe size conversion table'!$J$6:$L$22,3))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MONTH(C6180:C21147)</f>
        <v>9</v>
      </c>
      <c r="O6180" s="8" t="n">
        <f aca="false">K6180*(1-L6180)</f>
        <v>139</v>
      </c>
    </row>
    <row r="6181" customFormat="false" ht="11.4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IF(G6181="Male",VLOOKUP(H6181,'Shoe size conversion table'!$B$6:$D$22,2),VLOOKUP(H6181,'Shoe size conversion table'!$J$6:$L$22,2))</f>
        <v>42</v>
      </c>
      <c r="J6181" s="12" t="n">
        <f aca="false">IF(G6181="Male",VLOOKUP(H6181,'Shoe size conversion table'!$B$6:$D$22,3),VLOOKUP(H6181,'Shoe size conversion table'!$J$6:$L$22,3))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MONTH(C6181:C21148)</f>
        <v>9</v>
      </c>
      <c r="O6181" s="8" t="n">
        <f aca="false">K6181*(1-L6181)</f>
        <v>139</v>
      </c>
    </row>
    <row r="6182" customFormat="false" ht="11.4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IF(G6182="Male",VLOOKUP(H6182,'Shoe size conversion table'!$B$6:$D$22,2),VLOOKUP(H6182,'Shoe size conversion table'!$J$6:$L$22,2))</f>
        <v>40-41</v>
      </c>
      <c r="J6182" s="12" t="n">
        <f aca="false">IF(G6182="Male",VLOOKUP(H6182,'Shoe size conversion table'!$B$6:$D$22,3),VLOOKUP(H6182,'Shoe size conversion table'!$J$6:$L$22,3))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MONTH(C6182:C21149)</f>
        <v>9</v>
      </c>
      <c r="O6182" s="8" t="n">
        <f aca="false">K6182*(1-L6182)</f>
        <v>149</v>
      </c>
    </row>
    <row r="6183" customFormat="false" ht="11.4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IF(G6183="Male",VLOOKUP(H6183,'Shoe size conversion table'!$B$6:$D$22,2),VLOOKUP(H6183,'Shoe size conversion table'!$J$6:$L$22,2))</f>
        <v>42</v>
      </c>
      <c r="J6183" s="12" t="n">
        <f aca="false">IF(G6183="Male",VLOOKUP(H6183,'Shoe size conversion table'!$B$6:$D$22,3),VLOOKUP(H6183,'Shoe size conversion table'!$J$6:$L$22,3))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MONTH(C6183:C21150)</f>
        <v>9</v>
      </c>
      <c r="O6183" s="8" t="n">
        <f aca="false">K6183*(1-L6183)</f>
        <v>179</v>
      </c>
    </row>
    <row r="6184" customFormat="false" ht="11.4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IF(G6184="Male",VLOOKUP(H6184,'Shoe size conversion table'!$B$6:$D$22,2),VLOOKUP(H6184,'Shoe size conversion table'!$J$6:$L$22,2))</f>
        <v>41-42</v>
      </c>
      <c r="J6184" s="12" t="n">
        <f aca="false">IF(G6184="Male",VLOOKUP(H6184,'Shoe size conversion table'!$B$6:$D$22,3),VLOOKUP(H6184,'Shoe size conversion table'!$J$6:$L$22,3))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MONTH(C6184:C21151)</f>
        <v>9</v>
      </c>
      <c r="O6184" s="8" t="n">
        <f aca="false">K6184*(1-L6184)</f>
        <v>139.3</v>
      </c>
    </row>
    <row r="6185" customFormat="false" ht="11.4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IF(G6185="Male",VLOOKUP(H6185,'Shoe size conversion table'!$B$6:$D$22,2),VLOOKUP(H6185,'Shoe size conversion table'!$J$6:$L$22,2))</f>
        <v>43-44</v>
      </c>
      <c r="J6185" s="12" t="n">
        <f aca="false">IF(G6185="Male",VLOOKUP(H6185,'Shoe size conversion table'!$B$6:$D$22,3),VLOOKUP(H6185,'Shoe size conversion table'!$J$6:$L$22,3))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MONTH(C6185:C21152)</f>
        <v>9</v>
      </c>
      <c r="O6185" s="8" t="n">
        <f aca="false">K6185*(1-L6185)</f>
        <v>116.1</v>
      </c>
    </row>
    <row r="6186" customFormat="false" ht="11.4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IF(G6186="Male",VLOOKUP(H6186,'Shoe size conversion table'!$B$6:$D$22,2),VLOOKUP(H6186,'Shoe size conversion table'!$J$6:$L$22,2))</f>
        <v>48</v>
      </c>
      <c r="J6186" s="12" t="n">
        <f aca="false">IF(G6186="Male",VLOOKUP(H6186,'Shoe size conversion table'!$B$6:$D$22,3),VLOOKUP(H6186,'Shoe size conversion table'!$J$6:$L$22,3))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MONTH(C6186:C21153)</f>
        <v>9</v>
      </c>
      <c r="O6186" s="8" t="n">
        <f aca="false">K6186*(1-L6186)</f>
        <v>139</v>
      </c>
    </row>
    <row r="6187" customFormat="false" ht="11.4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IF(G6187="Male",VLOOKUP(H6187,'Shoe size conversion table'!$B$6:$D$22,2),VLOOKUP(H6187,'Shoe size conversion table'!$J$6:$L$22,2))</f>
        <v>38-39</v>
      </c>
      <c r="J6187" s="12" t="n">
        <f aca="false">IF(G6187="Male",VLOOKUP(H6187,'Shoe size conversion table'!$B$6:$D$22,3),VLOOKUP(H6187,'Shoe size conversion table'!$J$6:$L$22,3))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MONTH(C6187:C21154)</f>
        <v>9</v>
      </c>
      <c r="O6187" s="8" t="n">
        <f aca="false">K6187*(1-L6187)</f>
        <v>159</v>
      </c>
    </row>
    <row r="6188" customFormat="false" ht="11.4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IF(G6188="Male",VLOOKUP(H6188,'Shoe size conversion table'!$B$6:$D$22,2),VLOOKUP(H6188,'Shoe size conversion table'!$J$6:$L$22,2))</f>
        <v>42-43</v>
      </c>
      <c r="J6188" s="12" t="n">
        <f aca="false">IF(G6188="Male",VLOOKUP(H6188,'Shoe size conversion table'!$B$6:$D$22,3),VLOOKUP(H6188,'Shoe size conversion table'!$J$6:$L$22,3))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MONTH(C6188:C21155)</f>
        <v>9</v>
      </c>
      <c r="O6188" s="8" t="n">
        <f aca="false">K6188*(1-L6188)</f>
        <v>149</v>
      </c>
    </row>
    <row r="6189" customFormat="false" ht="11.4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IF(G6189="Male",VLOOKUP(H6189,'Shoe size conversion table'!$B$6:$D$22,2),VLOOKUP(H6189,'Shoe size conversion table'!$J$6:$L$22,2))</f>
        <v>40-41</v>
      </c>
      <c r="J6189" s="12" t="n">
        <f aca="false">IF(G6189="Male",VLOOKUP(H6189,'Shoe size conversion table'!$B$6:$D$22,3),VLOOKUP(H6189,'Shoe size conversion table'!$J$6:$L$22,3))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MONTH(C6189:C21156)</f>
        <v>9</v>
      </c>
      <c r="O6189" s="8" t="n">
        <f aca="false">K6189*(1-L6189)</f>
        <v>99.5</v>
      </c>
    </row>
    <row r="6190" customFormat="false" ht="11.4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IF(G6190="Male",VLOOKUP(H6190,'Shoe size conversion table'!$B$6:$D$22,2),VLOOKUP(H6190,'Shoe size conversion table'!$J$6:$L$22,2))</f>
        <v>42-43</v>
      </c>
      <c r="J6190" s="12" t="n">
        <f aca="false">IF(G6190="Male",VLOOKUP(H6190,'Shoe size conversion table'!$B$6:$D$22,3),VLOOKUP(H6190,'Shoe size conversion table'!$J$6:$L$22,3))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MONTH(C6190:C21157)</f>
        <v>9</v>
      </c>
      <c r="O6190" s="8" t="n">
        <f aca="false">K6190*(1-L6190)</f>
        <v>149</v>
      </c>
    </row>
    <row r="6191" customFormat="false" ht="11.4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IF(G6191="Male",VLOOKUP(H6191,'Shoe size conversion table'!$B$6:$D$22,2),VLOOKUP(H6191,'Shoe size conversion table'!$J$6:$L$22,2))</f>
        <v>41</v>
      </c>
      <c r="J6191" s="12" t="n">
        <f aca="false">IF(G6191="Male",VLOOKUP(H6191,'Shoe size conversion table'!$B$6:$D$22,3),VLOOKUP(H6191,'Shoe size conversion table'!$J$6:$L$22,3))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MONTH(C6191:C21158)</f>
        <v>9</v>
      </c>
      <c r="O6191" s="8" t="n">
        <f aca="false">K6191*(1-L6191)</f>
        <v>149</v>
      </c>
    </row>
    <row r="6192" customFormat="false" ht="11.4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IF(G6192="Male",VLOOKUP(H6192,'Shoe size conversion table'!$B$6:$D$22,2),VLOOKUP(H6192,'Shoe size conversion table'!$J$6:$L$22,2))</f>
        <v>41</v>
      </c>
      <c r="J6192" s="12" t="n">
        <f aca="false">IF(G6192="Male",VLOOKUP(H6192,'Shoe size conversion table'!$B$6:$D$22,3),VLOOKUP(H6192,'Shoe size conversion table'!$J$6:$L$22,3))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MONTH(C6192:C21159)</f>
        <v>9</v>
      </c>
      <c r="O6192" s="8" t="n">
        <f aca="false">K6192*(1-L6192)</f>
        <v>135.2</v>
      </c>
    </row>
    <row r="6193" customFormat="false" ht="11.4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IF(G6193="Male",VLOOKUP(H6193,'Shoe size conversion table'!$B$6:$D$22,2),VLOOKUP(H6193,'Shoe size conversion table'!$J$6:$L$22,2))</f>
        <v>41</v>
      </c>
      <c r="J6193" s="12" t="n">
        <f aca="false">IF(G6193="Male",VLOOKUP(H6193,'Shoe size conversion table'!$B$6:$D$22,3),VLOOKUP(H6193,'Shoe size conversion table'!$J$6:$L$22,3))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MONTH(C6193:C21160)</f>
        <v>9</v>
      </c>
      <c r="O6193" s="8" t="n">
        <f aca="false">K6193*(1-L6193)</f>
        <v>79.5</v>
      </c>
    </row>
    <row r="6194" customFormat="false" ht="11.4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IF(G6194="Male",VLOOKUP(H6194,'Shoe size conversion table'!$B$6:$D$22,2),VLOOKUP(H6194,'Shoe size conversion table'!$J$6:$L$22,2))</f>
        <v>43-44</v>
      </c>
      <c r="J6194" s="12" t="n">
        <f aca="false">IF(G6194="Male",VLOOKUP(H6194,'Shoe size conversion table'!$B$6:$D$22,3),VLOOKUP(H6194,'Shoe size conversion table'!$J$6:$L$22,3))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MONTH(C6194:C21161)</f>
        <v>9</v>
      </c>
      <c r="O6194" s="8" t="n">
        <f aca="false">K6194*(1-L6194)</f>
        <v>143.2</v>
      </c>
    </row>
    <row r="6195" customFormat="false" ht="11.4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IF(G6195="Male",VLOOKUP(H6195,'Shoe size conversion table'!$B$6:$D$22,2),VLOOKUP(H6195,'Shoe size conversion table'!$J$6:$L$22,2))</f>
        <v>44</v>
      </c>
      <c r="J6195" s="12" t="n">
        <f aca="false">IF(G6195="Male",VLOOKUP(H6195,'Shoe size conversion table'!$B$6:$D$22,3),VLOOKUP(H6195,'Shoe size conversion table'!$J$6:$L$22,3))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MONTH(C6195:C21162)</f>
        <v>9</v>
      </c>
      <c r="O6195" s="8" t="n">
        <f aca="false">K6195*(1-L6195)</f>
        <v>139</v>
      </c>
    </row>
    <row r="6196" customFormat="false" ht="11.4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IF(G6196="Male",VLOOKUP(H6196,'Shoe size conversion table'!$B$6:$D$22,2),VLOOKUP(H6196,'Shoe size conversion table'!$J$6:$L$22,2))</f>
        <v>39-40</v>
      </c>
      <c r="J6196" s="12" t="n">
        <f aca="false">IF(G6196="Male",VLOOKUP(H6196,'Shoe size conversion table'!$B$6:$D$22,3),VLOOKUP(H6196,'Shoe size conversion table'!$J$6:$L$22,3))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MONTH(C6196:C21163)</f>
        <v>9</v>
      </c>
      <c r="O6196" s="8" t="n">
        <f aca="false">K6196*(1-L6196)</f>
        <v>189</v>
      </c>
    </row>
    <row r="6197" customFormat="false" ht="11.4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IF(G6197="Male",VLOOKUP(H6197,'Shoe size conversion table'!$B$6:$D$22,2),VLOOKUP(H6197,'Shoe size conversion table'!$J$6:$L$22,2))</f>
        <v>43-44</v>
      </c>
      <c r="J6197" s="12" t="n">
        <f aca="false">IF(G6197="Male",VLOOKUP(H6197,'Shoe size conversion table'!$B$6:$D$22,3),VLOOKUP(H6197,'Shoe size conversion table'!$J$6:$L$22,3))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MONTH(C6197:C21164)</f>
        <v>9</v>
      </c>
      <c r="O6197" s="8" t="n">
        <f aca="false">K6197*(1-L6197)</f>
        <v>199</v>
      </c>
    </row>
    <row r="6198" customFormat="false" ht="11.4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IF(G6198="Male",VLOOKUP(H6198,'Shoe size conversion table'!$B$6:$D$22,2),VLOOKUP(H6198,'Shoe size conversion table'!$J$6:$L$22,2))</f>
        <v>43</v>
      </c>
      <c r="J6198" s="12" t="n">
        <f aca="false">IF(G6198="Male",VLOOKUP(H6198,'Shoe size conversion table'!$B$6:$D$22,3),VLOOKUP(H6198,'Shoe size conversion table'!$J$6:$L$22,3))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MONTH(C6198:C21165)</f>
        <v>9</v>
      </c>
      <c r="O6198" s="8" t="n">
        <f aca="false">K6198*(1-L6198)</f>
        <v>189</v>
      </c>
    </row>
    <row r="6199" customFormat="false" ht="11.4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IF(G6199="Male",VLOOKUP(H6199,'Shoe size conversion table'!$B$6:$D$22,2),VLOOKUP(H6199,'Shoe size conversion table'!$J$6:$L$22,2))</f>
        <v>39-40</v>
      </c>
      <c r="J6199" s="12" t="n">
        <f aca="false">IF(G6199="Male",VLOOKUP(H6199,'Shoe size conversion table'!$B$6:$D$22,3),VLOOKUP(H6199,'Shoe size conversion table'!$J$6:$L$22,3))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MONTH(C6199:C21166)</f>
        <v>9</v>
      </c>
      <c r="O6199" s="8" t="n">
        <f aca="false">K6199*(1-L6199)</f>
        <v>139</v>
      </c>
    </row>
    <row r="6200" customFormat="false" ht="11.4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IF(G6200="Male",VLOOKUP(H6200,'Shoe size conversion table'!$B$6:$D$22,2),VLOOKUP(H6200,'Shoe size conversion table'!$J$6:$L$22,2))</f>
        <v>43</v>
      </c>
      <c r="J6200" s="12" t="n">
        <f aca="false">IF(G6200="Male",VLOOKUP(H6200,'Shoe size conversion table'!$B$6:$D$22,3),VLOOKUP(H6200,'Shoe size conversion table'!$J$6:$L$22,3))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MONTH(C6200:C21167)</f>
        <v>9</v>
      </c>
      <c r="O6200" s="8" t="n">
        <f aca="false">K6200*(1-L6200)</f>
        <v>143.1</v>
      </c>
    </row>
    <row r="6201" customFormat="false" ht="11.4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IF(G6201="Male",VLOOKUP(H6201,'Shoe size conversion table'!$B$6:$D$22,2),VLOOKUP(H6201,'Shoe size conversion table'!$J$6:$L$22,2))</f>
        <v>44</v>
      </c>
      <c r="J6201" s="12" t="n">
        <f aca="false">IF(G6201="Male",VLOOKUP(H6201,'Shoe size conversion table'!$B$6:$D$22,3),VLOOKUP(H6201,'Shoe size conversion table'!$J$6:$L$22,3))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MONTH(C6201:C21168)</f>
        <v>9</v>
      </c>
      <c r="O6201" s="8" t="n">
        <f aca="false">K6201*(1-L6201)</f>
        <v>69.5</v>
      </c>
    </row>
    <row r="6202" customFormat="false" ht="11.4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IF(G6202="Male",VLOOKUP(H6202,'Shoe size conversion table'!$B$6:$D$22,2),VLOOKUP(H6202,'Shoe size conversion table'!$J$6:$L$22,2))</f>
        <v>39</v>
      </c>
      <c r="J6202" s="12" t="n">
        <f aca="false">IF(G6202="Male",VLOOKUP(H6202,'Shoe size conversion table'!$B$6:$D$22,3),VLOOKUP(H6202,'Shoe size conversion table'!$J$6:$L$22,3))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MONTH(C6202:C21169)</f>
        <v>9</v>
      </c>
      <c r="O6202" s="8" t="n">
        <f aca="false">K6202*(1-L6202)</f>
        <v>159</v>
      </c>
    </row>
    <row r="6203" customFormat="false" ht="11.4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IF(G6203="Male",VLOOKUP(H6203,'Shoe size conversion table'!$B$6:$D$22,2),VLOOKUP(H6203,'Shoe size conversion table'!$J$6:$L$22,2))</f>
        <v>36</v>
      </c>
      <c r="J6203" s="12" t="n">
        <f aca="false">IF(G6203="Male",VLOOKUP(H6203,'Shoe size conversion table'!$B$6:$D$22,3),VLOOKUP(H6203,'Shoe size conversion table'!$J$6:$L$22,3))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MONTH(C6203:C21170)</f>
        <v>9</v>
      </c>
      <c r="O6203" s="8" t="n">
        <f aca="false">K6203*(1-L6203)</f>
        <v>104.3</v>
      </c>
    </row>
    <row r="6204" customFormat="false" ht="11.4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IF(G6204="Male",VLOOKUP(H6204,'Shoe size conversion table'!$B$6:$D$22,2),VLOOKUP(H6204,'Shoe size conversion table'!$J$6:$L$22,2))</f>
        <v>42-43</v>
      </c>
      <c r="J6204" s="12" t="n">
        <f aca="false">IF(G6204="Male",VLOOKUP(H6204,'Shoe size conversion table'!$B$6:$D$22,3),VLOOKUP(H6204,'Shoe size conversion table'!$J$6:$L$22,3))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MONTH(C6204:C21171)</f>
        <v>9</v>
      </c>
      <c r="O6204" s="8" t="n">
        <f aca="false">K6204*(1-L6204)</f>
        <v>179</v>
      </c>
    </row>
    <row r="6205" customFormat="false" ht="11.4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IF(G6205="Male",VLOOKUP(H6205,'Shoe size conversion table'!$B$6:$D$22,2),VLOOKUP(H6205,'Shoe size conversion table'!$J$6:$L$22,2))</f>
        <v>42</v>
      </c>
      <c r="J6205" s="12" t="n">
        <f aca="false">IF(G6205="Male",VLOOKUP(H6205,'Shoe size conversion table'!$B$6:$D$22,3),VLOOKUP(H6205,'Shoe size conversion table'!$J$6:$L$22,3))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MONTH(C6205:C21172)</f>
        <v>9</v>
      </c>
      <c r="O6205" s="8" t="n">
        <f aca="false">K6205*(1-L6205)</f>
        <v>139</v>
      </c>
    </row>
    <row r="6206" customFormat="false" ht="11.4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IF(G6206="Male",VLOOKUP(H6206,'Shoe size conversion table'!$B$6:$D$22,2),VLOOKUP(H6206,'Shoe size conversion table'!$J$6:$L$22,2))</f>
        <v>42-43</v>
      </c>
      <c r="J6206" s="12" t="n">
        <f aca="false">IF(G6206="Male",VLOOKUP(H6206,'Shoe size conversion table'!$B$6:$D$22,3),VLOOKUP(H6206,'Shoe size conversion table'!$J$6:$L$22,3))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MONTH(C6206:C21173)</f>
        <v>9</v>
      </c>
      <c r="O6206" s="8" t="n">
        <f aca="false">K6206*(1-L6206)</f>
        <v>143.2</v>
      </c>
    </row>
    <row r="6207" customFormat="false" ht="11.4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IF(G6207="Male",VLOOKUP(H6207,'Shoe size conversion table'!$B$6:$D$22,2),VLOOKUP(H6207,'Shoe size conversion table'!$J$6:$L$22,2))</f>
        <v>44-45</v>
      </c>
      <c r="J6207" s="12" t="n">
        <f aca="false">IF(G6207="Male",VLOOKUP(H6207,'Shoe size conversion table'!$B$6:$D$22,3),VLOOKUP(H6207,'Shoe size conversion table'!$J$6:$L$22,3))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MONTH(C6207:C21174)</f>
        <v>9</v>
      </c>
      <c r="O6207" s="8" t="n">
        <f aca="false">K6207*(1-L6207)</f>
        <v>79.5</v>
      </c>
    </row>
    <row r="6208" customFormat="false" ht="11.4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IF(G6208="Male",VLOOKUP(H6208,'Shoe size conversion table'!$B$6:$D$22,2),VLOOKUP(H6208,'Shoe size conversion table'!$J$6:$L$22,2))</f>
        <v>42-43</v>
      </c>
      <c r="J6208" s="12" t="n">
        <f aca="false">IF(G6208="Male",VLOOKUP(H6208,'Shoe size conversion table'!$B$6:$D$22,3),VLOOKUP(H6208,'Shoe size conversion table'!$J$6:$L$22,3))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MONTH(C6208:C21175)</f>
        <v>9</v>
      </c>
      <c r="O6208" s="8" t="n">
        <f aca="false">K6208*(1-L6208)</f>
        <v>179.1</v>
      </c>
    </row>
    <row r="6209" customFormat="false" ht="11.4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IF(G6209="Male",VLOOKUP(H6209,'Shoe size conversion table'!$B$6:$D$22,2),VLOOKUP(H6209,'Shoe size conversion table'!$J$6:$L$22,2))</f>
        <v>43</v>
      </c>
      <c r="J6209" s="12" t="n">
        <f aca="false">IF(G6209="Male",VLOOKUP(H6209,'Shoe size conversion table'!$B$6:$D$22,3),VLOOKUP(H6209,'Shoe size conversion table'!$J$6:$L$22,3))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MONTH(C6209:C21176)</f>
        <v>9</v>
      </c>
      <c r="O6209" s="8" t="n">
        <f aca="false">K6209*(1-L6209)</f>
        <v>129</v>
      </c>
    </row>
    <row r="6210" customFormat="false" ht="11.4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IF(G6210="Male",VLOOKUP(H6210,'Shoe size conversion table'!$B$6:$D$22,2),VLOOKUP(H6210,'Shoe size conversion table'!$J$6:$L$22,2))</f>
        <v>38-39</v>
      </c>
      <c r="J6210" s="12" t="n">
        <f aca="false">IF(G6210="Male",VLOOKUP(H6210,'Shoe size conversion table'!$B$6:$D$22,3),VLOOKUP(H6210,'Shoe size conversion table'!$J$6:$L$22,3))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MONTH(C6210:C21177)</f>
        <v>9</v>
      </c>
      <c r="O6210" s="8" t="n">
        <f aca="false">K6210*(1-L6210)</f>
        <v>139.3</v>
      </c>
    </row>
    <row r="6211" customFormat="false" ht="11.4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IF(G6211="Male",VLOOKUP(H6211,'Shoe size conversion table'!$B$6:$D$22,2),VLOOKUP(H6211,'Shoe size conversion table'!$J$6:$L$22,2))</f>
        <v>44</v>
      </c>
      <c r="J6211" s="12" t="n">
        <f aca="false">IF(G6211="Male",VLOOKUP(H6211,'Shoe size conversion table'!$B$6:$D$22,3),VLOOKUP(H6211,'Shoe size conversion table'!$J$6:$L$22,3))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MONTH(C6211:C21178)</f>
        <v>9</v>
      </c>
      <c r="O6211" s="8" t="n">
        <f aca="false">K6211*(1-L6211)</f>
        <v>127.2</v>
      </c>
    </row>
    <row r="6212" customFormat="false" ht="11.4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IF(G6212="Male",VLOOKUP(H6212,'Shoe size conversion table'!$B$6:$D$22,2),VLOOKUP(H6212,'Shoe size conversion table'!$J$6:$L$22,2))</f>
        <v>43-44</v>
      </c>
      <c r="J6212" s="12" t="n">
        <f aca="false">IF(G6212="Male",VLOOKUP(H6212,'Shoe size conversion table'!$B$6:$D$22,3),VLOOKUP(H6212,'Shoe size conversion table'!$J$6:$L$22,3))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MONTH(C6212:C21179)</f>
        <v>9</v>
      </c>
      <c r="O6212" s="8" t="n">
        <f aca="false">K6212*(1-L6212)</f>
        <v>199</v>
      </c>
    </row>
    <row r="6213" customFormat="false" ht="11.4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IF(G6213="Male",VLOOKUP(H6213,'Shoe size conversion table'!$B$6:$D$22,2),VLOOKUP(H6213,'Shoe size conversion table'!$J$6:$L$22,2))</f>
        <v>48</v>
      </c>
      <c r="J6213" s="12" t="n">
        <f aca="false">IF(G6213="Male",VLOOKUP(H6213,'Shoe size conversion table'!$B$6:$D$22,3),VLOOKUP(H6213,'Shoe size conversion table'!$J$6:$L$22,3))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MONTH(C6213:C21180)</f>
        <v>9</v>
      </c>
      <c r="O6213" s="8" t="n">
        <f aca="false">K6213*(1-L6213)</f>
        <v>149</v>
      </c>
    </row>
    <row r="6214" customFormat="false" ht="11.4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IF(G6214="Male",VLOOKUP(H6214,'Shoe size conversion table'!$B$6:$D$22,2),VLOOKUP(H6214,'Shoe size conversion table'!$J$6:$L$22,2))</f>
        <v>42</v>
      </c>
      <c r="J6214" s="12" t="n">
        <f aca="false">IF(G6214="Male",VLOOKUP(H6214,'Shoe size conversion table'!$B$6:$D$22,3),VLOOKUP(H6214,'Shoe size conversion table'!$J$6:$L$22,3))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MONTH(C6214:C21181)</f>
        <v>9</v>
      </c>
      <c r="O6214" s="8" t="n">
        <f aca="false">K6214*(1-L6214)</f>
        <v>169</v>
      </c>
    </row>
    <row r="6215" customFormat="false" ht="11.4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IF(G6215="Male",VLOOKUP(H6215,'Shoe size conversion table'!$B$6:$D$22,2),VLOOKUP(H6215,'Shoe size conversion table'!$J$6:$L$22,2))</f>
        <v>42-43</v>
      </c>
      <c r="J6215" s="12" t="n">
        <f aca="false">IF(G6215="Male",VLOOKUP(H6215,'Shoe size conversion table'!$B$6:$D$22,3),VLOOKUP(H6215,'Shoe size conversion table'!$J$6:$L$22,3))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MONTH(C6215:C21182)</f>
        <v>9</v>
      </c>
      <c r="O6215" s="8" t="n">
        <f aca="false">K6215*(1-L6215)</f>
        <v>179</v>
      </c>
    </row>
    <row r="6216" customFormat="false" ht="11.4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IF(G6216="Male",VLOOKUP(H6216,'Shoe size conversion table'!$B$6:$D$22,2),VLOOKUP(H6216,'Shoe size conversion table'!$J$6:$L$22,2))</f>
        <v>43-44</v>
      </c>
      <c r="J6216" s="12" t="n">
        <f aca="false">IF(G6216="Male",VLOOKUP(H6216,'Shoe size conversion table'!$B$6:$D$22,3),VLOOKUP(H6216,'Shoe size conversion table'!$J$6:$L$22,3))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MONTH(C6216:C21183)</f>
        <v>9</v>
      </c>
      <c r="O6216" s="8" t="n">
        <f aca="false">K6216*(1-L6216)</f>
        <v>159</v>
      </c>
    </row>
    <row r="6217" customFormat="false" ht="11.4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IF(G6217="Male",VLOOKUP(H6217,'Shoe size conversion table'!$B$6:$D$22,2),VLOOKUP(H6217,'Shoe size conversion table'!$J$6:$L$22,2))</f>
        <v>38-39</v>
      </c>
      <c r="J6217" s="12" t="n">
        <f aca="false">IF(G6217="Male",VLOOKUP(H6217,'Shoe size conversion table'!$B$6:$D$22,3),VLOOKUP(H6217,'Shoe size conversion table'!$J$6:$L$22,3))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MONTH(C6217:C21184)</f>
        <v>9</v>
      </c>
      <c r="O6217" s="8" t="n">
        <f aca="false">K6217*(1-L6217)</f>
        <v>139</v>
      </c>
    </row>
    <row r="6218" customFormat="false" ht="11.4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IF(G6218="Male",VLOOKUP(H6218,'Shoe size conversion table'!$B$6:$D$22,2),VLOOKUP(H6218,'Shoe size conversion table'!$J$6:$L$22,2))</f>
        <v>42-43</v>
      </c>
      <c r="J6218" s="12" t="n">
        <f aca="false">IF(G6218="Male",VLOOKUP(H6218,'Shoe size conversion table'!$B$6:$D$22,3),VLOOKUP(H6218,'Shoe size conversion table'!$J$6:$L$22,3))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MONTH(C6218:C21185)</f>
        <v>9</v>
      </c>
      <c r="O6218" s="8" t="n">
        <f aca="false">K6218*(1-L6218)</f>
        <v>139.3</v>
      </c>
    </row>
    <row r="6219" customFormat="false" ht="11.4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IF(G6219="Male",VLOOKUP(H6219,'Shoe size conversion table'!$B$6:$D$22,2),VLOOKUP(H6219,'Shoe size conversion table'!$J$6:$L$22,2))</f>
        <v>39</v>
      </c>
      <c r="J6219" s="12" t="n">
        <f aca="false">IF(G6219="Male",VLOOKUP(H6219,'Shoe size conversion table'!$B$6:$D$22,3),VLOOKUP(H6219,'Shoe size conversion table'!$J$6:$L$22,3))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MONTH(C6219:C21186)</f>
        <v>9</v>
      </c>
      <c r="O6219" s="8" t="n">
        <f aca="false">K6219*(1-L6219)</f>
        <v>161.1</v>
      </c>
    </row>
    <row r="6220" customFormat="false" ht="11.4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IF(G6220="Male",VLOOKUP(H6220,'Shoe size conversion table'!$B$6:$D$22,2),VLOOKUP(H6220,'Shoe size conversion table'!$J$6:$L$22,2))</f>
        <v>39-40</v>
      </c>
      <c r="J6220" s="12" t="n">
        <f aca="false">IF(G6220="Male",VLOOKUP(H6220,'Shoe size conversion table'!$B$6:$D$22,3),VLOOKUP(H6220,'Shoe size conversion table'!$J$6:$L$22,3))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MONTH(C6220:C21187)</f>
        <v>9</v>
      </c>
      <c r="O6220" s="8" t="n">
        <f aca="false">K6220*(1-L6220)</f>
        <v>169</v>
      </c>
    </row>
    <row r="6221" customFormat="false" ht="11.4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IF(G6221="Male",VLOOKUP(H6221,'Shoe size conversion table'!$B$6:$D$22,2),VLOOKUP(H6221,'Shoe size conversion table'!$J$6:$L$22,2))</f>
        <v>40-41</v>
      </c>
      <c r="J6221" s="12" t="n">
        <f aca="false">IF(G6221="Male",VLOOKUP(H6221,'Shoe size conversion table'!$B$6:$D$22,3),VLOOKUP(H6221,'Shoe size conversion table'!$J$6:$L$22,3))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MONTH(C6221:C21188)</f>
        <v>10</v>
      </c>
      <c r="O6221" s="8" t="n">
        <f aca="false">K6221*(1-L6221)</f>
        <v>99.5</v>
      </c>
    </row>
    <row r="6222" customFormat="false" ht="11.4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IF(G6222="Male",VLOOKUP(H6222,'Shoe size conversion table'!$B$6:$D$22,2),VLOOKUP(H6222,'Shoe size conversion table'!$J$6:$L$22,2))</f>
        <v>40</v>
      </c>
      <c r="J6222" s="12" t="n">
        <f aca="false">IF(G6222="Male",VLOOKUP(H6222,'Shoe size conversion table'!$B$6:$D$22,3),VLOOKUP(H6222,'Shoe size conversion table'!$J$6:$L$22,3))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MONTH(C6222:C21189)</f>
        <v>10</v>
      </c>
      <c r="O6222" s="8" t="n">
        <f aca="false">K6222*(1-L6222)</f>
        <v>118.3</v>
      </c>
    </row>
    <row r="6223" customFormat="false" ht="11.4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IF(G6223="Male",VLOOKUP(H6223,'Shoe size conversion table'!$B$6:$D$22,2),VLOOKUP(H6223,'Shoe size conversion table'!$J$6:$L$22,2))</f>
        <v>38-39</v>
      </c>
      <c r="J6223" s="12" t="n">
        <f aca="false">IF(G6223="Male",VLOOKUP(H6223,'Shoe size conversion table'!$B$6:$D$22,3),VLOOKUP(H6223,'Shoe size conversion table'!$J$6:$L$22,3))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MONTH(C6223:C21190)</f>
        <v>10</v>
      </c>
      <c r="O6223" s="8" t="n">
        <f aca="false">K6223*(1-L6223)</f>
        <v>149</v>
      </c>
    </row>
    <row r="6224" customFormat="false" ht="11.4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IF(G6224="Male",VLOOKUP(H6224,'Shoe size conversion table'!$B$6:$D$22,2),VLOOKUP(H6224,'Shoe size conversion table'!$J$6:$L$22,2))</f>
        <v>37-38</v>
      </c>
      <c r="J6224" s="12" t="n">
        <f aca="false">IF(G6224="Male",VLOOKUP(H6224,'Shoe size conversion table'!$B$6:$D$22,3),VLOOKUP(H6224,'Shoe size conversion table'!$J$6:$L$22,3))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MONTH(C6224:C21191)</f>
        <v>10</v>
      </c>
      <c r="O6224" s="8" t="n">
        <f aca="false">K6224*(1-L6224)</f>
        <v>97.3</v>
      </c>
    </row>
    <row r="6225" customFormat="false" ht="11.4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IF(G6225="Male",VLOOKUP(H6225,'Shoe size conversion table'!$B$6:$D$22,2),VLOOKUP(H6225,'Shoe size conversion table'!$J$6:$L$22,2))</f>
        <v>44-45</v>
      </c>
      <c r="J6225" s="12" t="n">
        <f aca="false">IF(G6225="Male",VLOOKUP(H6225,'Shoe size conversion table'!$B$6:$D$22,3),VLOOKUP(H6225,'Shoe size conversion table'!$J$6:$L$22,3))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MONTH(C6225:C21192)</f>
        <v>10</v>
      </c>
      <c r="O6225" s="8" t="n">
        <f aca="false">K6225*(1-L6225)</f>
        <v>179</v>
      </c>
    </row>
    <row r="6226" customFormat="false" ht="11.4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IF(G6226="Male",VLOOKUP(H6226,'Shoe size conversion table'!$B$6:$D$22,2),VLOOKUP(H6226,'Shoe size conversion table'!$J$6:$L$22,2))</f>
        <v>42-43</v>
      </c>
      <c r="J6226" s="12" t="n">
        <f aca="false">IF(G6226="Male",VLOOKUP(H6226,'Shoe size conversion table'!$B$6:$D$22,3),VLOOKUP(H6226,'Shoe size conversion table'!$J$6:$L$22,3))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MONTH(C6226:C21193)</f>
        <v>10</v>
      </c>
      <c r="O6226" s="8" t="n">
        <f aca="false">K6226*(1-L6226)</f>
        <v>179.1</v>
      </c>
    </row>
    <row r="6227" customFormat="false" ht="11.4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IF(G6227="Male",VLOOKUP(H6227,'Shoe size conversion table'!$B$6:$D$22,2),VLOOKUP(H6227,'Shoe size conversion table'!$J$6:$L$22,2))</f>
        <v>42</v>
      </c>
      <c r="J6227" s="12" t="n">
        <f aca="false">IF(G6227="Male",VLOOKUP(H6227,'Shoe size conversion table'!$B$6:$D$22,3),VLOOKUP(H6227,'Shoe size conversion table'!$J$6:$L$22,3))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MONTH(C6227:C21194)</f>
        <v>10</v>
      </c>
      <c r="O6227" s="8" t="n">
        <f aca="false">K6227*(1-L6227)</f>
        <v>199</v>
      </c>
    </row>
    <row r="6228" customFormat="false" ht="11.4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IF(G6228="Male",VLOOKUP(H6228,'Shoe size conversion table'!$B$6:$D$22,2),VLOOKUP(H6228,'Shoe size conversion table'!$J$6:$L$22,2))</f>
        <v>40</v>
      </c>
      <c r="J6228" s="12" t="n">
        <f aca="false">IF(G6228="Male",VLOOKUP(H6228,'Shoe size conversion table'!$B$6:$D$22,3),VLOOKUP(H6228,'Shoe size conversion table'!$J$6:$L$22,3))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MONTH(C6228:C21195)</f>
        <v>10</v>
      </c>
      <c r="O6228" s="8" t="n">
        <f aca="false">K6228*(1-L6228)</f>
        <v>129</v>
      </c>
    </row>
    <row r="6229" customFormat="false" ht="11.4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IF(G6229="Male",VLOOKUP(H6229,'Shoe size conversion table'!$B$6:$D$22,2),VLOOKUP(H6229,'Shoe size conversion table'!$J$6:$L$22,2))</f>
        <v>38-39</v>
      </c>
      <c r="J6229" s="12" t="n">
        <f aca="false">IF(G6229="Male",VLOOKUP(H6229,'Shoe size conversion table'!$B$6:$D$22,3),VLOOKUP(H6229,'Shoe size conversion table'!$J$6:$L$22,3))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MONTH(C6229:C21196)</f>
        <v>10</v>
      </c>
      <c r="O6229" s="8" t="n">
        <f aca="false">K6229*(1-L6229)</f>
        <v>129</v>
      </c>
    </row>
    <row r="6230" customFormat="false" ht="11.4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IF(G6230="Male",VLOOKUP(H6230,'Shoe size conversion table'!$B$6:$D$22,2),VLOOKUP(H6230,'Shoe size conversion table'!$J$6:$L$22,2))</f>
        <v>38-39</v>
      </c>
      <c r="J6230" s="12" t="n">
        <f aca="false">IF(G6230="Male",VLOOKUP(H6230,'Shoe size conversion table'!$B$6:$D$22,3),VLOOKUP(H6230,'Shoe size conversion table'!$J$6:$L$22,3))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MONTH(C6230:C21197)</f>
        <v>10</v>
      </c>
      <c r="O6230" s="8" t="n">
        <f aca="false">K6230*(1-L6230)</f>
        <v>159</v>
      </c>
    </row>
    <row r="6231" customFormat="false" ht="11.4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IF(G6231="Male",VLOOKUP(H6231,'Shoe size conversion table'!$B$6:$D$22,2),VLOOKUP(H6231,'Shoe size conversion table'!$J$6:$L$22,2))</f>
        <v>43</v>
      </c>
      <c r="J6231" s="12" t="n">
        <f aca="false">IF(G6231="Male",VLOOKUP(H6231,'Shoe size conversion table'!$B$6:$D$22,3),VLOOKUP(H6231,'Shoe size conversion table'!$J$6:$L$22,3))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MONTH(C6231:C21198)</f>
        <v>10</v>
      </c>
      <c r="O6231" s="8" t="n">
        <f aca="false">K6231*(1-L6231)</f>
        <v>170.1</v>
      </c>
    </row>
    <row r="6232" customFormat="false" ht="11.4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IF(G6232="Male",VLOOKUP(H6232,'Shoe size conversion table'!$B$6:$D$22,2),VLOOKUP(H6232,'Shoe size conversion table'!$J$6:$L$22,2))</f>
        <v>38-39</v>
      </c>
      <c r="J6232" s="12" t="n">
        <f aca="false">IF(G6232="Male",VLOOKUP(H6232,'Shoe size conversion table'!$B$6:$D$22,3),VLOOKUP(H6232,'Shoe size conversion table'!$J$6:$L$22,3))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MONTH(C6232:C21199)</f>
        <v>10</v>
      </c>
      <c r="O6232" s="8" t="n">
        <f aca="false">K6232*(1-L6232)</f>
        <v>134.1</v>
      </c>
    </row>
    <row r="6233" customFormat="false" ht="11.4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IF(G6233="Male",VLOOKUP(H6233,'Shoe size conversion table'!$B$6:$D$22,2),VLOOKUP(H6233,'Shoe size conversion table'!$J$6:$L$22,2))</f>
        <v>42-43</v>
      </c>
      <c r="J6233" s="12" t="n">
        <f aca="false">IF(G6233="Male",VLOOKUP(H6233,'Shoe size conversion table'!$B$6:$D$22,3),VLOOKUP(H6233,'Shoe size conversion table'!$J$6:$L$22,3))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MONTH(C6233:C21200)</f>
        <v>10</v>
      </c>
      <c r="O6233" s="8" t="n">
        <f aca="false">K6233*(1-L6233)</f>
        <v>149</v>
      </c>
    </row>
    <row r="6234" customFormat="false" ht="11.4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IF(G6234="Male",VLOOKUP(H6234,'Shoe size conversion table'!$B$6:$D$22,2),VLOOKUP(H6234,'Shoe size conversion table'!$J$6:$L$22,2))</f>
        <v>37-38</v>
      </c>
      <c r="J6234" s="12" t="n">
        <f aca="false">IF(G6234="Male",VLOOKUP(H6234,'Shoe size conversion table'!$B$6:$D$22,3),VLOOKUP(H6234,'Shoe size conversion table'!$J$6:$L$22,3))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MONTH(C6234:C21201)</f>
        <v>10</v>
      </c>
      <c r="O6234" s="8" t="n">
        <f aca="false">K6234*(1-L6234)</f>
        <v>169</v>
      </c>
    </row>
    <row r="6235" customFormat="false" ht="11.4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IF(G6235="Male",VLOOKUP(H6235,'Shoe size conversion table'!$B$6:$D$22,2),VLOOKUP(H6235,'Shoe size conversion table'!$J$6:$L$22,2))</f>
        <v>39</v>
      </c>
      <c r="J6235" s="12" t="n">
        <f aca="false">IF(G6235="Male",VLOOKUP(H6235,'Shoe size conversion table'!$B$6:$D$22,3),VLOOKUP(H6235,'Shoe size conversion table'!$J$6:$L$22,3))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MONTH(C6235:C21202)</f>
        <v>10</v>
      </c>
      <c r="O6235" s="8" t="n">
        <f aca="false">K6235*(1-L6235)</f>
        <v>152.1</v>
      </c>
    </row>
    <row r="6236" customFormat="false" ht="11.4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IF(G6236="Male",VLOOKUP(H6236,'Shoe size conversion table'!$B$6:$D$22,2),VLOOKUP(H6236,'Shoe size conversion table'!$J$6:$L$22,2))</f>
        <v>42-43</v>
      </c>
      <c r="J6236" s="12" t="n">
        <f aca="false">IF(G6236="Male",VLOOKUP(H6236,'Shoe size conversion table'!$B$6:$D$22,3),VLOOKUP(H6236,'Shoe size conversion table'!$J$6:$L$22,3))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MONTH(C6236:C21203)</f>
        <v>10</v>
      </c>
      <c r="O6236" s="8" t="n">
        <f aca="false">K6236*(1-L6236)</f>
        <v>139</v>
      </c>
    </row>
    <row r="6237" customFormat="false" ht="11.4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IF(G6237="Male",VLOOKUP(H6237,'Shoe size conversion table'!$B$6:$D$22,2),VLOOKUP(H6237,'Shoe size conversion table'!$J$6:$L$22,2))</f>
        <v>43-44</v>
      </c>
      <c r="J6237" s="12" t="n">
        <f aca="false">IF(G6237="Male",VLOOKUP(H6237,'Shoe size conversion table'!$B$6:$D$22,3),VLOOKUP(H6237,'Shoe size conversion table'!$J$6:$L$22,3))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MONTH(C6237:C21204)</f>
        <v>10</v>
      </c>
      <c r="O6237" s="8" t="n">
        <f aca="false">K6237*(1-L6237)</f>
        <v>189</v>
      </c>
    </row>
    <row r="6238" customFormat="false" ht="11.4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IF(G6238="Male",VLOOKUP(H6238,'Shoe size conversion table'!$B$6:$D$22,2),VLOOKUP(H6238,'Shoe size conversion table'!$J$6:$L$22,2))</f>
        <v>43</v>
      </c>
      <c r="J6238" s="12" t="n">
        <f aca="false">IF(G6238="Male",VLOOKUP(H6238,'Shoe size conversion table'!$B$6:$D$22,3),VLOOKUP(H6238,'Shoe size conversion table'!$J$6:$L$22,3))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MONTH(C6238:C21205)</f>
        <v>10</v>
      </c>
      <c r="O6238" s="8" t="n">
        <f aca="false">K6238*(1-L6238)</f>
        <v>159</v>
      </c>
    </row>
    <row r="6239" customFormat="false" ht="11.4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IF(G6239="Male",VLOOKUP(H6239,'Shoe size conversion table'!$B$6:$D$22,2),VLOOKUP(H6239,'Shoe size conversion table'!$J$6:$L$22,2))</f>
        <v>42</v>
      </c>
      <c r="J6239" s="12" t="n">
        <f aca="false">IF(G6239="Male",VLOOKUP(H6239,'Shoe size conversion table'!$B$6:$D$22,3),VLOOKUP(H6239,'Shoe size conversion table'!$J$6:$L$22,3))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MONTH(C6239:C21206)</f>
        <v>10</v>
      </c>
      <c r="O6239" s="8" t="n">
        <f aca="false">K6239*(1-L6239)</f>
        <v>143.2</v>
      </c>
    </row>
    <row r="6240" customFormat="false" ht="11.4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IF(G6240="Male",VLOOKUP(H6240,'Shoe size conversion table'!$B$6:$D$22,2),VLOOKUP(H6240,'Shoe size conversion table'!$J$6:$L$22,2))</f>
        <v>40</v>
      </c>
      <c r="J6240" s="12" t="n">
        <f aca="false">IF(G6240="Male",VLOOKUP(H6240,'Shoe size conversion table'!$B$6:$D$22,3),VLOOKUP(H6240,'Shoe size conversion table'!$J$6:$L$22,3))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MONTH(C6240:C21207)</f>
        <v>10</v>
      </c>
      <c r="O6240" s="8" t="n">
        <f aca="false">K6240*(1-L6240)</f>
        <v>127.2</v>
      </c>
    </row>
    <row r="6241" customFormat="false" ht="11.4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IF(G6241="Male",VLOOKUP(H6241,'Shoe size conversion table'!$B$6:$D$22,2),VLOOKUP(H6241,'Shoe size conversion table'!$J$6:$L$22,2))</f>
        <v>42</v>
      </c>
      <c r="J6241" s="12" t="n">
        <f aca="false">IF(G6241="Male",VLOOKUP(H6241,'Shoe size conversion table'!$B$6:$D$22,3),VLOOKUP(H6241,'Shoe size conversion table'!$J$6:$L$22,3))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MONTH(C6241:C21208)</f>
        <v>10</v>
      </c>
      <c r="O6241" s="8" t="n">
        <f aca="false">K6241*(1-L6241)</f>
        <v>189</v>
      </c>
    </row>
    <row r="6242" customFormat="false" ht="11.4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IF(G6242="Male",VLOOKUP(H6242,'Shoe size conversion table'!$B$6:$D$22,2),VLOOKUP(H6242,'Shoe size conversion table'!$J$6:$L$22,2))</f>
        <v>38-39</v>
      </c>
      <c r="J6242" s="12" t="n">
        <f aca="false">IF(G6242="Male",VLOOKUP(H6242,'Shoe size conversion table'!$B$6:$D$22,3),VLOOKUP(H6242,'Shoe size conversion table'!$J$6:$L$22,3))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MONTH(C6242:C21209)</f>
        <v>10</v>
      </c>
      <c r="O6242" s="8" t="n">
        <f aca="false">K6242*(1-L6242)</f>
        <v>179</v>
      </c>
    </row>
    <row r="6243" customFormat="false" ht="11.4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IF(G6243="Male",VLOOKUP(H6243,'Shoe size conversion table'!$B$6:$D$22,2),VLOOKUP(H6243,'Shoe size conversion table'!$J$6:$L$22,2))</f>
        <v>38-39</v>
      </c>
      <c r="J6243" s="12" t="n">
        <f aca="false">IF(G6243="Male",VLOOKUP(H6243,'Shoe size conversion table'!$B$6:$D$22,3),VLOOKUP(H6243,'Shoe size conversion table'!$J$6:$L$22,3))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MONTH(C6243:C21210)</f>
        <v>10</v>
      </c>
      <c r="O6243" s="8" t="n">
        <f aca="false">K6243*(1-L6243)</f>
        <v>134.1</v>
      </c>
    </row>
    <row r="6244" customFormat="false" ht="11.4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IF(G6244="Male",VLOOKUP(H6244,'Shoe size conversion table'!$B$6:$D$22,2),VLOOKUP(H6244,'Shoe size conversion table'!$J$6:$L$22,2))</f>
        <v>36</v>
      </c>
      <c r="J6244" s="12" t="n">
        <f aca="false">IF(G6244="Male",VLOOKUP(H6244,'Shoe size conversion table'!$B$6:$D$22,3),VLOOKUP(H6244,'Shoe size conversion table'!$J$6:$L$22,3))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MONTH(C6244:C21211)</f>
        <v>10</v>
      </c>
      <c r="O6244" s="8" t="n">
        <f aca="false">K6244*(1-L6244)</f>
        <v>104.3</v>
      </c>
    </row>
    <row r="6245" customFormat="false" ht="11.4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IF(G6245="Male",VLOOKUP(H6245,'Shoe size conversion table'!$B$6:$D$22,2),VLOOKUP(H6245,'Shoe size conversion table'!$J$6:$L$22,2))</f>
        <v>43</v>
      </c>
      <c r="J6245" s="12" t="n">
        <f aca="false">IF(G6245="Male",VLOOKUP(H6245,'Shoe size conversion table'!$B$6:$D$22,3),VLOOKUP(H6245,'Shoe size conversion table'!$J$6:$L$22,3))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MONTH(C6245:C21212)</f>
        <v>10</v>
      </c>
      <c r="O6245" s="8" t="n">
        <f aca="false">K6245*(1-L6245)</f>
        <v>125.3</v>
      </c>
    </row>
    <row r="6246" customFormat="false" ht="11.4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IF(G6246="Male",VLOOKUP(H6246,'Shoe size conversion table'!$B$6:$D$22,2),VLOOKUP(H6246,'Shoe size conversion table'!$J$6:$L$22,2))</f>
        <v>38</v>
      </c>
      <c r="J6246" s="12" t="n">
        <f aca="false">IF(G6246="Male",VLOOKUP(H6246,'Shoe size conversion table'!$B$6:$D$22,3),VLOOKUP(H6246,'Shoe size conversion table'!$J$6:$L$22,3))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MONTH(C6246:C21213)</f>
        <v>10</v>
      </c>
      <c r="O6246" s="8" t="n">
        <f aca="false">K6246*(1-L6246)</f>
        <v>139.3</v>
      </c>
    </row>
    <row r="6247" customFormat="false" ht="11.4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IF(G6247="Male",VLOOKUP(H6247,'Shoe size conversion table'!$B$6:$D$22,2),VLOOKUP(H6247,'Shoe size conversion table'!$J$6:$L$22,2))</f>
        <v>39</v>
      </c>
      <c r="J6247" s="12" t="n">
        <f aca="false">IF(G6247="Male",VLOOKUP(H6247,'Shoe size conversion table'!$B$6:$D$22,3),VLOOKUP(H6247,'Shoe size conversion table'!$J$6:$L$22,3))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MONTH(C6247:C21214)</f>
        <v>10</v>
      </c>
      <c r="O6247" s="8" t="n">
        <f aca="false">K6247*(1-L6247)</f>
        <v>149</v>
      </c>
    </row>
    <row r="6248" customFormat="false" ht="11.4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IF(G6248="Male",VLOOKUP(H6248,'Shoe size conversion table'!$B$6:$D$22,2),VLOOKUP(H6248,'Shoe size conversion table'!$J$6:$L$22,2))</f>
        <v>42-43</v>
      </c>
      <c r="J6248" s="12" t="n">
        <f aca="false">IF(G6248="Male",VLOOKUP(H6248,'Shoe size conversion table'!$B$6:$D$22,3),VLOOKUP(H6248,'Shoe size conversion table'!$J$6:$L$22,3))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MONTH(C6248:C21215)</f>
        <v>10</v>
      </c>
      <c r="O6248" s="8" t="n">
        <f aca="false">K6248*(1-L6248)</f>
        <v>179.1</v>
      </c>
    </row>
    <row r="6249" customFormat="false" ht="11.4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IF(G6249="Male",VLOOKUP(H6249,'Shoe size conversion table'!$B$6:$D$22,2),VLOOKUP(H6249,'Shoe size conversion table'!$J$6:$L$22,2))</f>
        <v>40-41</v>
      </c>
      <c r="J6249" s="12" t="n">
        <f aca="false">IF(G6249="Male",VLOOKUP(H6249,'Shoe size conversion table'!$B$6:$D$22,3),VLOOKUP(H6249,'Shoe size conversion table'!$J$6:$L$22,3))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MONTH(C6249:C21216)</f>
        <v>10</v>
      </c>
      <c r="O6249" s="8" t="n">
        <f aca="false">K6249*(1-L6249)</f>
        <v>79.5</v>
      </c>
    </row>
    <row r="6250" customFormat="false" ht="11.4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IF(G6250="Male",VLOOKUP(H6250,'Shoe size conversion table'!$B$6:$D$22,2),VLOOKUP(H6250,'Shoe size conversion table'!$J$6:$L$22,2))</f>
        <v>43-44</v>
      </c>
      <c r="J6250" s="12" t="n">
        <f aca="false">IF(G6250="Male",VLOOKUP(H6250,'Shoe size conversion table'!$B$6:$D$22,3),VLOOKUP(H6250,'Shoe size conversion table'!$J$6:$L$22,3))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MONTH(C6250:C21217)</f>
        <v>10</v>
      </c>
      <c r="O6250" s="8" t="n">
        <f aca="false">K6250*(1-L6250)</f>
        <v>199</v>
      </c>
    </row>
    <row r="6251" customFormat="false" ht="11.4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IF(G6251="Male",VLOOKUP(H6251,'Shoe size conversion table'!$B$6:$D$22,2),VLOOKUP(H6251,'Shoe size conversion table'!$J$6:$L$22,2))</f>
        <v>40</v>
      </c>
      <c r="J6251" s="12" t="n">
        <f aca="false">IF(G6251="Male",VLOOKUP(H6251,'Shoe size conversion table'!$B$6:$D$22,3),VLOOKUP(H6251,'Shoe size conversion table'!$J$6:$L$22,3))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MONTH(C6251:C21218)</f>
        <v>10</v>
      </c>
      <c r="O6251" s="8" t="n">
        <f aca="false">K6251*(1-L6251)</f>
        <v>129</v>
      </c>
    </row>
    <row r="6252" customFormat="false" ht="11.4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IF(G6252="Male",VLOOKUP(H6252,'Shoe size conversion table'!$B$6:$D$22,2),VLOOKUP(H6252,'Shoe size conversion table'!$J$6:$L$22,2))</f>
        <v>41-42</v>
      </c>
      <c r="J6252" s="12" t="n">
        <f aca="false">IF(G6252="Male",VLOOKUP(H6252,'Shoe size conversion table'!$B$6:$D$22,3),VLOOKUP(H6252,'Shoe size conversion table'!$J$6:$L$22,3))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MONTH(C6252:C21219)</f>
        <v>10</v>
      </c>
      <c r="O6252" s="8" t="n">
        <f aca="false">K6252*(1-L6252)</f>
        <v>199</v>
      </c>
    </row>
    <row r="6253" customFormat="false" ht="11.4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IF(G6253="Male",VLOOKUP(H6253,'Shoe size conversion table'!$B$6:$D$22,2),VLOOKUP(H6253,'Shoe size conversion table'!$J$6:$L$22,2))</f>
        <v>42-43</v>
      </c>
      <c r="J6253" s="12" t="n">
        <f aca="false">IF(G6253="Male",VLOOKUP(H6253,'Shoe size conversion table'!$B$6:$D$22,3),VLOOKUP(H6253,'Shoe size conversion table'!$J$6:$L$22,3))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MONTH(C6253:C21220)</f>
        <v>10</v>
      </c>
      <c r="O6253" s="8" t="n">
        <f aca="false">K6253*(1-L6253)</f>
        <v>149</v>
      </c>
    </row>
    <row r="6254" customFormat="false" ht="11.4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IF(G6254="Male",VLOOKUP(H6254,'Shoe size conversion table'!$B$6:$D$22,2),VLOOKUP(H6254,'Shoe size conversion table'!$J$6:$L$22,2))</f>
        <v>42-43</v>
      </c>
      <c r="J6254" s="12" t="n">
        <f aca="false">IF(G6254="Male",VLOOKUP(H6254,'Shoe size conversion table'!$B$6:$D$22,3),VLOOKUP(H6254,'Shoe size conversion table'!$J$6:$L$22,3))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MONTH(C6254:C21221)</f>
        <v>10</v>
      </c>
      <c r="O6254" s="8" t="n">
        <f aca="false">K6254*(1-L6254)</f>
        <v>129</v>
      </c>
    </row>
    <row r="6255" customFormat="false" ht="11.4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IF(G6255="Male",VLOOKUP(H6255,'Shoe size conversion table'!$B$6:$D$22,2),VLOOKUP(H6255,'Shoe size conversion table'!$J$6:$L$22,2))</f>
        <v>40</v>
      </c>
      <c r="J6255" s="12" t="n">
        <f aca="false">IF(G6255="Male",VLOOKUP(H6255,'Shoe size conversion table'!$B$6:$D$22,3),VLOOKUP(H6255,'Shoe size conversion table'!$J$6:$L$22,3))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MONTH(C6255:C21222)</f>
        <v>10</v>
      </c>
      <c r="O6255" s="8" t="n">
        <f aca="false">K6255*(1-L6255)</f>
        <v>125.1</v>
      </c>
    </row>
    <row r="6256" customFormat="false" ht="11.4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IF(G6256="Male",VLOOKUP(H6256,'Shoe size conversion table'!$B$6:$D$22,2),VLOOKUP(H6256,'Shoe size conversion table'!$J$6:$L$22,2))</f>
        <v>42</v>
      </c>
      <c r="J6256" s="12" t="n">
        <f aca="false">IF(G6256="Male",VLOOKUP(H6256,'Shoe size conversion table'!$B$6:$D$22,3),VLOOKUP(H6256,'Shoe size conversion table'!$J$6:$L$22,3))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MONTH(C6256:C21223)</f>
        <v>10</v>
      </c>
      <c r="O6256" s="8" t="n">
        <f aca="false">K6256*(1-L6256)</f>
        <v>139</v>
      </c>
    </row>
    <row r="6257" customFormat="false" ht="11.4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IF(G6257="Male",VLOOKUP(H6257,'Shoe size conversion table'!$B$6:$D$22,2),VLOOKUP(H6257,'Shoe size conversion table'!$J$6:$L$22,2))</f>
        <v>38-39</v>
      </c>
      <c r="J6257" s="12" t="n">
        <f aca="false">IF(G6257="Male",VLOOKUP(H6257,'Shoe size conversion table'!$B$6:$D$22,3),VLOOKUP(H6257,'Shoe size conversion table'!$J$6:$L$22,3))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MONTH(C6257:C21224)</f>
        <v>10</v>
      </c>
      <c r="O6257" s="8" t="n">
        <f aca="false">K6257*(1-L6257)</f>
        <v>159</v>
      </c>
    </row>
    <row r="6258" customFormat="false" ht="11.4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IF(G6258="Male",VLOOKUP(H6258,'Shoe size conversion table'!$B$6:$D$22,2),VLOOKUP(H6258,'Shoe size conversion table'!$J$6:$L$22,2))</f>
        <v>39-40</v>
      </c>
      <c r="J6258" s="12" t="n">
        <f aca="false">IF(G6258="Male",VLOOKUP(H6258,'Shoe size conversion table'!$B$6:$D$22,3),VLOOKUP(H6258,'Shoe size conversion table'!$J$6:$L$22,3))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MONTH(C6258:C21225)</f>
        <v>10</v>
      </c>
      <c r="O6258" s="8" t="n">
        <f aca="false">K6258*(1-L6258)</f>
        <v>99.5</v>
      </c>
    </row>
    <row r="6259" customFormat="false" ht="11.4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IF(G6259="Male",VLOOKUP(H6259,'Shoe size conversion table'!$B$6:$D$22,2),VLOOKUP(H6259,'Shoe size conversion table'!$J$6:$L$22,2))</f>
        <v>43-44</v>
      </c>
      <c r="J6259" s="12" t="n">
        <f aca="false">IF(G6259="Male",VLOOKUP(H6259,'Shoe size conversion table'!$B$6:$D$22,3),VLOOKUP(H6259,'Shoe size conversion table'!$J$6:$L$22,3))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MONTH(C6259:C21226)</f>
        <v>10</v>
      </c>
      <c r="O6259" s="8" t="n">
        <f aca="false">K6259*(1-L6259)</f>
        <v>159</v>
      </c>
    </row>
    <row r="6260" customFormat="false" ht="11.4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IF(G6260="Male",VLOOKUP(H6260,'Shoe size conversion table'!$B$6:$D$22,2),VLOOKUP(H6260,'Shoe size conversion table'!$J$6:$L$22,2))</f>
        <v>38-39</v>
      </c>
      <c r="J6260" s="12" t="n">
        <f aca="false">IF(G6260="Male",VLOOKUP(H6260,'Shoe size conversion table'!$B$6:$D$22,3),VLOOKUP(H6260,'Shoe size conversion table'!$J$6:$L$22,3))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MONTH(C6260:C21227)</f>
        <v>10</v>
      </c>
      <c r="O6260" s="8" t="n">
        <f aca="false">K6260*(1-L6260)</f>
        <v>84.5</v>
      </c>
    </row>
    <row r="6261" customFormat="false" ht="11.4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IF(G6261="Male",VLOOKUP(H6261,'Shoe size conversion table'!$B$6:$D$22,2),VLOOKUP(H6261,'Shoe size conversion table'!$J$6:$L$22,2))</f>
        <v>38-39</v>
      </c>
      <c r="J6261" s="12" t="n">
        <f aca="false">IF(G6261="Male",VLOOKUP(H6261,'Shoe size conversion table'!$B$6:$D$22,3),VLOOKUP(H6261,'Shoe size conversion table'!$J$6:$L$22,3))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MONTH(C6261:C21228)</f>
        <v>10</v>
      </c>
      <c r="O6261" s="8" t="n">
        <f aca="false">K6261*(1-L6261)</f>
        <v>139</v>
      </c>
    </row>
    <row r="6262" customFormat="false" ht="11.4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IF(G6262="Male",VLOOKUP(H6262,'Shoe size conversion table'!$B$6:$D$22,2),VLOOKUP(H6262,'Shoe size conversion table'!$J$6:$L$22,2))</f>
        <v>43-44</v>
      </c>
      <c r="J6262" s="12" t="n">
        <f aca="false">IF(G6262="Male",VLOOKUP(H6262,'Shoe size conversion table'!$B$6:$D$22,3),VLOOKUP(H6262,'Shoe size conversion table'!$J$6:$L$22,3))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MONTH(C6262:C21229)</f>
        <v>10</v>
      </c>
      <c r="O6262" s="8" t="n">
        <f aca="false">K6262*(1-L6262)</f>
        <v>189</v>
      </c>
    </row>
    <row r="6263" customFormat="false" ht="11.4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IF(G6263="Male",VLOOKUP(H6263,'Shoe size conversion table'!$B$6:$D$22,2),VLOOKUP(H6263,'Shoe size conversion table'!$J$6:$L$22,2))</f>
        <v>43</v>
      </c>
      <c r="J6263" s="12" t="n">
        <f aca="false">IF(G6263="Male",VLOOKUP(H6263,'Shoe size conversion table'!$B$6:$D$22,3),VLOOKUP(H6263,'Shoe size conversion table'!$J$6:$L$22,3))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MONTH(C6263:C21230)</f>
        <v>10</v>
      </c>
      <c r="O6263" s="8" t="n">
        <f aca="false">K6263*(1-L6263)</f>
        <v>125.1</v>
      </c>
    </row>
    <row r="6264" customFormat="false" ht="11.4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IF(G6264="Male",VLOOKUP(H6264,'Shoe size conversion table'!$B$6:$D$22,2),VLOOKUP(H6264,'Shoe size conversion table'!$J$6:$L$22,2))</f>
        <v>45</v>
      </c>
      <c r="J6264" s="12" t="n">
        <f aca="false">IF(G6264="Male",VLOOKUP(H6264,'Shoe size conversion table'!$B$6:$D$22,3),VLOOKUP(H6264,'Shoe size conversion table'!$J$6:$L$22,3))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MONTH(C6264:C21231)</f>
        <v>10</v>
      </c>
      <c r="O6264" s="8" t="n">
        <f aca="false">K6264*(1-L6264)</f>
        <v>125.3</v>
      </c>
    </row>
    <row r="6265" customFormat="false" ht="11.4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IF(G6265="Male",VLOOKUP(H6265,'Shoe size conversion table'!$B$6:$D$22,2),VLOOKUP(H6265,'Shoe size conversion table'!$J$6:$L$22,2))</f>
        <v>39</v>
      </c>
      <c r="J6265" s="12" t="n">
        <f aca="false">IF(G6265="Male",VLOOKUP(H6265,'Shoe size conversion table'!$B$6:$D$22,3),VLOOKUP(H6265,'Shoe size conversion table'!$J$6:$L$22,3))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MONTH(C6265:C21232)</f>
        <v>10</v>
      </c>
      <c r="O6265" s="8" t="n">
        <f aca="false">K6265*(1-L6265)</f>
        <v>132.3</v>
      </c>
    </row>
    <row r="6266" customFormat="false" ht="11.4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IF(G6266="Male",VLOOKUP(H6266,'Shoe size conversion table'!$B$6:$D$22,2),VLOOKUP(H6266,'Shoe size conversion table'!$J$6:$L$22,2))</f>
        <v>41-42</v>
      </c>
      <c r="J6266" s="12" t="n">
        <f aca="false">IF(G6266="Male",VLOOKUP(H6266,'Shoe size conversion table'!$B$6:$D$22,3),VLOOKUP(H6266,'Shoe size conversion table'!$J$6:$L$22,3))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MONTH(C6266:C21233)</f>
        <v>10</v>
      </c>
      <c r="O6266" s="8" t="n">
        <f aca="false">K6266*(1-L6266)</f>
        <v>127.2</v>
      </c>
    </row>
    <row r="6267" customFormat="false" ht="11.4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IF(G6267="Male",VLOOKUP(H6267,'Shoe size conversion table'!$B$6:$D$22,2),VLOOKUP(H6267,'Shoe size conversion table'!$J$6:$L$22,2))</f>
        <v>42</v>
      </c>
      <c r="J6267" s="12" t="n">
        <f aca="false">IF(G6267="Male",VLOOKUP(H6267,'Shoe size conversion table'!$B$6:$D$22,3),VLOOKUP(H6267,'Shoe size conversion table'!$J$6:$L$22,3))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MONTH(C6267:C21234)</f>
        <v>10</v>
      </c>
      <c r="O6267" s="8" t="n">
        <f aca="false">K6267*(1-L6267)</f>
        <v>94.5</v>
      </c>
    </row>
    <row r="6268" customFormat="false" ht="11.4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IF(G6268="Male",VLOOKUP(H6268,'Shoe size conversion table'!$B$6:$D$22,2),VLOOKUP(H6268,'Shoe size conversion table'!$J$6:$L$22,2))</f>
        <v>39-40</v>
      </c>
      <c r="J6268" s="12" t="n">
        <f aca="false">IF(G6268="Male",VLOOKUP(H6268,'Shoe size conversion table'!$B$6:$D$22,3),VLOOKUP(H6268,'Shoe size conversion table'!$J$6:$L$22,3))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MONTH(C6268:C21235)</f>
        <v>10</v>
      </c>
      <c r="O6268" s="8" t="n">
        <f aca="false">K6268*(1-L6268)</f>
        <v>152.1</v>
      </c>
    </row>
    <row r="6269" customFormat="false" ht="11.4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IF(G6269="Male",VLOOKUP(H6269,'Shoe size conversion table'!$B$6:$D$22,2),VLOOKUP(H6269,'Shoe size conversion table'!$J$6:$L$22,2))</f>
        <v>42</v>
      </c>
      <c r="J6269" s="12" t="n">
        <f aca="false">IF(G6269="Male",VLOOKUP(H6269,'Shoe size conversion table'!$B$6:$D$22,3),VLOOKUP(H6269,'Shoe size conversion table'!$J$6:$L$22,3))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MONTH(C6269:C21236)</f>
        <v>10</v>
      </c>
      <c r="O6269" s="8" t="n">
        <f aca="false">K6269*(1-L6269)</f>
        <v>169</v>
      </c>
    </row>
    <row r="6270" customFormat="false" ht="11.4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IF(G6270="Male",VLOOKUP(H6270,'Shoe size conversion table'!$B$6:$D$22,2),VLOOKUP(H6270,'Shoe size conversion table'!$J$6:$L$22,2))</f>
        <v>42</v>
      </c>
      <c r="J6270" s="12" t="n">
        <f aca="false">IF(G6270="Male",VLOOKUP(H6270,'Shoe size conversion table'!$B$6:$D$22,3),VLOOKUP(H6270,'Shoe size conversion table'!$J$6:$L$22,3))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MONTH(C6270:C21237)</f>
        <v>10</v>
      </c>
      <c r="O6270" s="8" t="n">
        <f aca="false">K6270*(1-L6270)</f>
        <v>199</v>
      </c>
    </row>
    <row r="6271" customFormat="false" ht="11.4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IF(G6271="Male",VLOOKUP(H6271,'Shoe size conversion table'!$B$6:$D$22,2),VLOOKUP(H6271,'Shoe size conversion table'!$J$6:$L$22,2))</f>
        <v>39</v>
      </c>
      <c r="J6271" s="12" t="n">
        <f aca="false">IF(G6271="Male",VLOOKUP(H6271,'Shoe size conversion table'!$B$6:$D$22,3),VLOOKUP(H6271,'Shoe size conversion table'!$J$6:$L$22,3))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MONTH(C6271:C21238)</f>
        <v>10</v>
      </c>
      <c r="O6271" s="8" t="n">
        <f aca="false">K6271*(1-L6271)</f>
        <v>139</v>
      </c>
    </row>
    <row r="6272" customFormat="false" ht="11.4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IF(G6272="Male",VLOOKUP(H6272,'Shoe size conversion table'!$B$6:$D$22,2),VLOOKUP(H6272,'Shoe size conversion table'!$J$6:$L$22,2))</f>
        <v>39</v>
      </c>
      <c r="J6272" s="12" t="n">
        <f aca="false">IF(G6272="Male",VLOOKUP(H6272,'Shoe size conversion table'!$B$6:$D$22,3),VLOOKUP(H6272,'Shoe size conversion table'!$J$6:$L$22,3))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MONTH(C6272:C21239)</f>
        <v>10</v>
      </c>
      <c r="O6272" s="8" t="n">
        <f aca="false">K6272*(1-L6272)</f>
        <v>169</v>
      </c>
    </row>
    <row r="6273" customFormat="false" ht="11.4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IF(G6273="Male",VLOOKUP(H6273,'Shoe size conversion table'!$B$6:$D$22,2),VLOOKUP(H6273,'Shoe size conversion table'!$J$6:$L$22,2))</f>
        <v>44</v>
      </c>
      <c r="J6273" s="12" t="n">
        <f aca="false">IF(G6273="Male",VLOOKUP(H6273,'Shoe size conversion table'!$B$6:$D$22,3),VLOOKUP(H6273,'Shoe size conversion table'!$J$6:$L$22,3))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MONTH(C6273:C21240)</f>
        <v>10</v>
      </c>
      <c r="O6273" s="8" t="n">
        <f aca="false">K6273*(1-L6273)</f>
        <v>199</v>
      </c>
    </row>
    <row r="6274" customFormat="false" ht="11.4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IF(G6274="Male",VLOOKUP(H6274,'Shoe size conversion table'!$B$6:$D$22,2),VLOOKUP(H6274,'Shoe size conversion table'!$J$6:$L$22,2))</f>
        <v>42</v>
      </c>
      <c r="J6274" s="12" t="n">
        <f aca="false">IF(G6274="Male",VLOOKUP(H6274,'Shoe size conversion table'!$B$6:$D$22,3),VLOOKUP(H6274,'Shoe size conversion table'!$J$6:$L$22,3))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MONTH(C6274:C21241)</f>
        <v>10</v>
      </c>
      <c r="O6274" s="8" t="n">
        <f aca="false">K6274*(1-L6274)</f>
        <v>139</v>
      </c>
    </row>
    <row r="6275" customFormat="false" ht="11.4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IF(G6275="Male",VLOOKUP(H6275,'Shoe size conversion table'!$B$6:$D$22,2),VLOOKUP(H6275,'Shoe size conversion table'!$J$6:$L$22,2))</f>
        <v>44-45</v>
      </c>
      <c r="J6275" s="12" t="n">
        <f aca="false">IF(G6275="Male",VLOOKUP(H6275,'Shoe size conversion table'!$B$6:$D$22,3),VLOOKUP(H6275,'Shoe size conversion table'!$J$6:$L$22,3))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MONTH(C6275:C21242)</f>
        <v>10</v>
      </c>
      <c r="O6275" s="8" t="n">
        <f aca="false">K6275*(1-L6275)</f>
        <v>149</v>
      </c>
    </row>
    <row r="6276" customFormat="false" ht="11.4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IF(G6276="Male",VLOOKUP(H6276,'Shoe size conversion table'!$B$6:$D$22,2),VLOOKUP(H6276,'Shoe size conversion table'!$J$6:$L$22,2))</f>
        <v>37-38</v>
      </c>
      <c r="J6276" s="12" t="n">
        <f aca="false">IF(G6276="Male",VLOOKUP(H6276,'Shoe size conversion table'!$B$6:$D$22,3),VLOOKUP(H6276,'Shoe size conversion table'!$J$6:$L$22,3))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MONTH(C6276:C21243)</f>
        <v>10</v>
      </c>
      <c r="O6276" s="8" t="n">
        <f aca="false">K6276*(1-L6276)</f>
        <v>149</v>
      </c>
    </row>
    <row r="6277" customFormat="false" ht="11.4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IF(G6277="Male",VLOOKUP(H6277,'Shoe size conversion table'!$B$6:$D$22,2),VLOOKUP(H6277,'Shoe size conversion table'!$J$6:$L$22,2))</f>
        <v>44-45</v>
      </c>
      <c r="J6277" s="12" t="n">
        <f aca="false">IF(G6277="Male",VLOOKUP(H6277,'Shoe size conversion table'!$B$6:$D$22,3),VLOOKUP(H6277,'Shoe size conversion table'!$J$6:$L$22,3))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MONTH(C6277:C21244)</f>
        <v>10</v>
      </c>
      <c r="O6277" s="8" t="n">
        <f aca="false">K6277*(1-L6277)</f>
        <v>152.1</v>
      </c>
    </row>
    <row r="6278" customFormat="false" ht="11.4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IF(G6278="Male",VLOOKUP(H6278,'Shoe size conversion table'!$B$6:$D$22,2),VLOOKUP(H6278,'Shoe size conversion table'!$J$6:$L$22,2))</f>
        <v>38-39</v>
      </c>
      <c r="J6278" s="12" t="n">
        <f aca="false">IF(G6278="Male",VLOOKUP(H6278,'Shoe size conversion table'!$B$6:$D$22,3),VLOOKUP(H6278,'Shoe size conversion table'!$J$6:$L$22,3))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MONTH(C6278:C21245)</f>
        <v>10</v>
      </c>
      <c r="O6278" s="8" t="n">
        <f aca="false">K6278*(1-L6278)</f>
        <v>179</v>
      </c>
    </row>
    <row r="6279" customFormat="false" ht="11.4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IF(G6279="Male",VLOOKUP(H6279,'Shoe size conversion table'!$B$6:$D$22,2),VLOOKUP(H6279,'Shoe size conversion table'!$J$6:$L$22,2))</f>
        <v>43-44</v>
      </c>
      <c r="J6279" s="12" t="n">
        <f aca="false">IF(G6279="Male",VLOOKUP(H6279,'Shoe size conversion table'!$B$6:$D$22,3),VLOOKUP(H6279,'Shoe size conversion table'!$J$6:$L$22,3))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MONTH(C6279:C21246)</f>
        <v>10</v>
      </c>
      <c r="O6279" s="8" t="n">
        <f aca="false">K6279*(1-L6279)</f>
        <v>139</v>
      </c>
    </row>
    <row r="6280" customFormat="false" ht="11.4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IF(G6280="Male",VLOOKUP(H6280,'Shoe size conversion table'!$B$6:$D$22,2),VLOOKUP(H6280,'Shoe size conversion table'!$J$6:$L$22,2))</f>
        <v>42</v>
      </c>
      <c r="J6280" s="12" t="n">
        <f aca="false">IF(G6280="Male",VLOOKUP(H6280,'Shoe size conversion table'!$B$6:$D$22,3),VLOOKUP(H6280,'Shoe size conversion table'!$J$6:$L$22,3))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MONTH(C6280:C21247)</f>
        <v>10</v>
      </c>
      <c r="O6280" s="8" t="n">
        <f aca="false">K6280*(1-L6280)</f>
        <v>189</v>
      </c>
    </row>
    <row r="6281" customFormat="false" ht="11.4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IF(G6281="Male",VLOOKUP(H6281,'Shoe size conversion table'!$B$6:$D$22,2),VLOOKUP(H6281,'Shoe size conversion table'!$J$6:$L$22,2))</f>
        <v>45</v>
      </c>
      <c r="J6281" s="12" t="n">
        <f aca="false">IF(G6281="Male",VLOOKUP(H6281,'Shoe size conversion table'!$B$6:$D$22,3),VLOOKUP(H6281,'Shoe size conversion table'!$J$6:$L$22,3))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MONTH(C6281:C21248)</f>
        <v>10</v>
      </c>
      <c r="O6281" s="8" t="n">
        <f aca="false">K6281*(1-L6281)</f>
        <v>189</v>
      </c>
    </row>
    <row r="6282" customFormat="false" ht="11.4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IF(G6282="Male",VLOOKUP(H6282,'Shoe size conversion table'!$B$6:$D$22,2),VLOOKUP(H6282,'Shoe size conversion table'!$J$6:$L$22,2))</f>
        <v>40-41</v>
      </c>
      <c r="J6282" s="12" t="n">
        <f aca="false">IF(G6282="Male",VLOOKUP(H6282,'Shoe size conversion table'!$B$6:$D$22,3),VLOOKUP(H6282,'Shoe size conversion table'!$J$6:$L$22,3))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MONTH(C6282:C21249)</f>
        <v>10</v>
      </c>
      <c r="O6282" s="8" t="n">
        <f aca="false">K6282*(1-L6282)</f>
        <v>149</v>
      </c>
    </row>
    <row r="6283" customFormat="false" ht="11.4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IF(G6283="Male",VLOOKUP(H6283,'Shoe size conversion table'!$B$6:$D$22,2),VLOOKUP(H6283,'Shoe size conversion table'!$J$6:$L$22,2))</f>
        <v>38</v>
      </c>
      <c r="J6283" s="12" t="n">
        <f aca="false">IF(G6283="Male",VLOOKUP(H6283,'Shoe size conversion table'!$B$6:$D$22,3),VLOOKUP(H6283,'Shoe size conversion table'!$J$6:$L$22,3))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MONTH(C6283:C21250)</f>
        <v>10</v>
      </c>
      <c r="O6283" s="8" t="n">
        <f aca="false">K6283*(1-L6283)</f>
        <v>69.5</v>
      </c>
    </row>
    <row r="6284" customFormat="false" ht="11.4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IF(G6284="Male",VLOOKUP(H6284,'Shoe size conversion table'!$B$6:$D$22,2),VLOOKUP(H6284,'Shoe size conversion table'!$J$6:$L$22,2))</f>
        <v>39</v>
      </c>
      <c r="J6284" s="12" t="n">
        <f aca="false">IF(G6284="Male",VLOOKUP(H6284,'Shoe size conversion table'!$B$6:$D$22,3),VLOOKUP(H6284,'Shoe size conversion table'!$J$6:$L$22,3))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MONTH(C6284:C21251)</f>
        <v>10</v>
      </c>
      <c r="O6284" s="8" t="n">
        <f aca="false">K6284*(1-L6284)</f>
        <v>179</v>
      </c>
    </row>
    <row r="6285" customFormat="false" ht="11.4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IF(G6285="Male",VLOOKUP(H6285,'Shoe size conversion table'!$B$6:$D$22,2),VLOOKUP(H6285,'Shoe size conversion table'!$J$6:$L$22,2))</f>
        <v>43-44</v>
      </c>
      <c r="J6285" s="12" t="n">
        <f aca="false">IF(G6285="Male",VLOOKUP(H6285,'Shoe size conversion table'!$B$6:$D$22,3),VLOOKUP(H6285,'Shoe size conversion table'!$J$6:$L$22,3))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MONTH(C6285:C21252)</f>
        <v>10</v>
      </c>
      <c r="O6285" s="8" t="n">
        <f aca="false">K6285*(1-L6285)</f>
        <v>199</v>
      </c>
    </row>
    <row r="6286" customFormat="false" ht="11.4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IF(G6286="Male",VLOOKUP(H6286,'Shoe size conversion table'!$B$6:$D$22,2),VLOOKUP(H6286,'Shoe size conversion table'!$J$6:$L$22,2))</f>
        <v>39</v>
      </c>
      <c r="J6286" s="12" t="n">
        <f aca="false">IF(G6286="Male",VLOOKUP(H6286,'Shoe size conversion table'!$B$6:$D$22,3),VLOOKUP(H6286,'Shoe size conversion table'!$J$6:$L$22,3))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MONTH(C6286:C21253)</f>
        <v>10</v>
      </c>
      <c r="O6286" s="8" t="n">
        <f aca="false">K6286*(1-L6286)</f>
        <v>119.2</v>
      </c>
    </row>
    <row r="6287" customFormat="false" ht="11.4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IF(G6287="Male",VLOOKUP(H6287,'Shoe size conversion table'!$B$6:$D$22,2),VLOOKUP(H6287,'Shoe size conversion table'!$J$6:$L$22,2))</f>
        <v>42-43</v>
      </c>
      <c r="J6287" s="12" t="n">
        <f aca="false">IF(G6287="Male",VLOOKUP(H6287,'Shoe size conversion table'!$B$6:$D$22,3),VLOOKUP(H6287,'Shoe size conversion table'!$J$6:$L$22,3))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MONTH(C6287:C21254)</f>
        <v>10</v>
      </c>
      <c r="O6287" s="8" t="n">
        <f aca="false">K6287*(1-L6287)</f>
        <v>169</v>
      </c>
    </row>
    <row r="6288" customFormat="false" ht="11.4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IF(G6288="Male",VLOOKUP(H6288,'Shoe size conversion table'!$B$6:$D$22,2),VLOOKUP(H6288,'Shoe size conversion table'!$J$6:$L$22,2))</f>
        <v>43</v>
      </c>
      <c r="J6288" s="12" t="n">
        <f aca="false">IF(G6288="Male",VLOOKUP(H6288,'Shoe size conversion table'!$B$6:$D$22,3),VLOOKUP(H6288,'Shoe size conversion table'!$J$6:$L$22,3))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MONTH(C6288:C21255)</f>
        <v>10</v>
      </c>
      <c r="O6288" s="8" t="n">
        <f aca="false">K6288*(1-L6288)</f>
        <v>179</v>
      </c>
    </row>
    <row r="6289" customFormat="false" ht="11.4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IF(G6289="Male",VLOOKUP(H6289,'Shoe size conversion table'!$B$6:$D$22,2),VLOOKUP(H6289,'Shoe size conversion table'!$J$6:$L$22,2))</f>
        <v>46</v>
      </c>
      <c r="J6289" s="12" t="n">
        <f aca="false">IF(G6289="Male",VLOOKUP(H6289,'Shoe size conversion table'!$B$6:$D$22,3),VLOOKUP(H6289,'Shoe size conversion table'!$J$6:$L$22,3))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MONTH(C6289:C21256)</f>
        <v>10</v>
      </c>
      <c r="O6289" s="8" t="n">
        <f aca="false">K6289*(1-L6289)</f>
        <v>84.5</v>
      </c>
    </row>
    <row r="6290" customFormat="false" ht="11.4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IF(G6290="Male",VLOOKUP(H6290,'Shoe size conversion table'!$B$6:$D$22,2),VLOOKUP(H6290,'Shoe size conversion table'!$J$6:$L$22,2))</f>
        <v>42-43</v>
      </c>
      <c r="J6290" s="12" t="n">
        <f aca="false">IF(G6290="Male",VLOOKUP(H6290,'Shoe size conversion table'!$B$6:$D$22,3),VLOOKUP(H6290,'Shoe size conversion table'!$J$6:$L$22,3))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MONTH(C6290:C21257)</f>
        <v>10</v>
      </c>
      <c r="O6290" s="8" t="n">
        <f aca="false">K6290*(1-L6290)</f>
        <v>149</v>
      </c>
    </row>
    <row r="6291" customFormat="false" ht="11.4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IF(G6291="Male",VLOOKUP(H6291,'Shoe size conversion table'!$B$6:$D$22,2),VLOOKUP(H6291,'Shoe size conversion table'!$J$6:$L$22,2))</f>
        <v>43-44</v>
      </c>
      <c r="J6291" s="12" t="n">
        <f aca="false">IF(G6291="Male",VLOOKUP(H6291,'Shoe size conversion table'!$B$6:$D$22,3),VLOOKUP(H6291,'Shoe size conversion table'!$J$6:$L$22,3))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MONTH(C6291:C21258)</f>
        <v>10</v>
      </c>
      <c r="O6291" s="8" t="n">
        <f aca="false">K6291*(1-L6291)</f>
        <v>118.3</v>
      </c>
    </row>
    <row r="6292" customFormat="false" ht="11.4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IF(G6292="Male",VLOOKUP(H6292,'Shoe size conversion table'!$B$6:$D$22,2),VLOOKUP(H6292,'Shoe size conversion table'!$J$6:$L$22,2))</f>
        <v>42-43</v>
      </c>
      <c r="J6292" s="12" t="n">
        <f aca="false">IF(G6292="Male",VLOOKUP(H6292,'Shoe size conversion table'!$B$6:$D$22,3),VLOOKUP(H6292,'Shoe size conversion table'!$J$6:$L$22,3))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MONTH(C6292:C21259)</f>
        <v>10</v>
      </c>
      <c r="O6292" s="8" t="n">
        <f aca="false">K6292*(1-L6292)</f>
        <v>84.5</v>
      </c>
    </row>
    <row r="6293" customFormat="false" ht="11.4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IF(G6293="Male",VLOOKUP(H6293,'Shoe size conversion table'!$B$6:$D$22,2),VLOOKUP(H6293,'Shoe size conversion table'!$J$6:$L$22,2))</f>
        <v>41</v>
      </c>
      <c r="J6293" s="12" t="n">
        <f aca="false">IF(G6293="Male",VLOOKUP(H6293,'Shoe size conversion table'!$B$6:$D$22,3),VLOOKUP(H6293,'Shoe size conversion table'!$J$6:$L$22,3))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MONTH(C6293:C21260)</f>
        <v>10</v>
      </c>
      <c r="O6293" s="8" t="n">
        <f aca="false">K6293*(1-L6293)</f>
        <v>199</v>
      </c>
    </row>
    <row r="6294" customFormat="false" ht="11.4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IF(G6294="Male",VLOOKUP(H6294,'Shoe size conversion table'!$B$6:$D$22,2),VLOOKUP(H6294,'Shoe size conversion table'!$J$6:$L$22,2))</f>
        <v>40</v>
      </c>
      <c r="J6294" s="12" t="n">
        <f aca="false">IF(G6294="Male",VLOOKUP(H6294,'Shoe size conversion table'!$B$6:$D$22,3),VLOOKUP(H6294,'Shoe size conversion table'!$J$6:$L$22,3))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MONTH(C6294:C21261)</f>
        <v>10</v>
      </c>
      <c r="O6294" s="8" t="n">
        <f aca="false">K6294*(1-L6294)</f>
        <v>169</v>
      </c>
    </row>
    <row r="6295" customFormat="false" ht="11.4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IF(G6295="Male",VLOOKUP(H6295,'Shoe size conversion table'!$B$6:$D$22,2),VLOOKUP(H6295,'Shoe size conversion table'!$J$6:$L$22,2))</f>
        <v>42</v>
      </c>
      <c r="J6295" s="12" t="n">
        <f aca="false">IF(G6295="Male",VLOOKUP(H6295,'Shoe size conversion table'!$B$6:$D$22,3),VLOOKUP(H6295,'Shoe size conversion table'!$J$6:$L$22,3))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MONTH(C6295:C21262)</f>
        <v>10</v>
      </c>
      <c r="O6295" s="8" t="n">
        <f aca="false">K6295*(1-L6295)</f>
        <v>139.3</v>
      </c>
    </row>
    <row r="6296" customFormat="false" ht="11.4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IF(G6296="Male",VLOOKUP(H6296,'Shoe size conversion table'!$B$6:$D$22,2),VLOOKUP(H6296,'Shoe size conversion table'!$J$6:$L$22,2))</f>
        <v>44</v>
      </c>
      <c r="J6296" s="12" t="n">
        <f aca="false">IF(G6296="Male",VLOOKUP(H6296,'Shoe size conversion table'!$B$6:$D$22,3),VLOOKUP(H6296,'Shoe size conversion table'!$J$6:$L$22,3))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MONTH(C6296:C21263)</f>
        <v>10</v>
      </c>
      <c r="O6296" s="8" t="n">
        <f aca="false">K6296*(1-L6296)</f>
        <v>69.5</v>
      </c>
    </row>
    <row r="6297" customFormat="false" ht="11.4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IF(G6297="Male",VLOOKUP(H6297,'Shoe size conversion table'!$B$6:$D$22,2),VLOOKUP(H6297,'Shoe size conversion table'!$J$6:$L$22,2))</f>
        <v>39-40</v>
      </c>
      <c r="J6297" s="12" t="n">
        <f aca="false">IF(G6297="Male",VLOOKUP(H6297,'Shoe size conversion table'!$B$6:$D$22,3),VLOOKUP(H6297,'Shoe size conversion table'!$J$6:$L$22,3))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MONTH(C6297:C21264)</f>
        <v>10</v>
      </c>
      <c r="O6297" s="8" t="n">
        <f aca="false">K6297*(1-L6297)</f>
        <v>179.1</v>
      </c>
    </row>
    <row r="6298" customFormat="false" ht="11.4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IF(G6298="Male",VLOOKUP(H6298,'Shoe size conversion table'!$B$6:$D$22,2),VLOOKUP(H6298,'Shoe size conversion table'!$J$6:$L$22,2))</f>
        <v>44-45</v>
      </c>
      <c r="J6298" s="12" t="n">
        <f aca="false">IF(G6298="Male",VLOOKUP(H6298,'Shoe size conversion table'!$B$6:$D$22,3),VLOOKUP(H6298,'Shoe size conversion table'!$J$6:$L$22,3))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MONTH(C6298:C21265)</f>
        <v>10</v>
      </c>
      <c r="O6298" s="8" t="n">
        <f aca="false">K6298*(1-L6298)</f>
        <v>132.3</v>
      </c>
    </row>
    <row r="6299" customFormat="false" ht="11.4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IF(G6299="Male",VLOOKUP(H6299,'Shoe size conversion table'!$B$6:$D$22,2),VLOOKUP(H6299,'Shoe size conversion table'!$J$6:$L$22,2))</f>
        <v>42</v>
      </c>
      <c r="J6299" s="12" t="n">
        <f aca="false">IF(G6299="Male",VLOOKUP(H6299,'Shoe size conversion table'!$B$6:$D$22,3),VLOOKUP(H6299,'Shoe size conversion table'!$J$6:$L$22,3))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MONTH(C6299:C21266)</f>
        <v>10</v>
      </c>
      <c r="O6299" s="8" t="n">
        <f aca="false">K6299*(1-L6299)</f>
        <v>139</v>
      </c>
    </row>
    <row r="6300" customFormat="false" ht="11.4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IF(G6300="Male",VLOOKUP(H6300,'Shoe size conversion table'!$B$6:$D$22,2),VLOOKUP(H6300,'Shoe size conversion table'!$J$6:$L$22,2))</f>
        <v>42</v>
      </c>
      <c r="J6300" s="12" t="n">
        <f aca="false">IF(G6300="Male",VLOOKUP(H6300,'Shoe size conversion table'!$B$6:$D$22,3),VLOOKUP(H6300,'Shoe size conversion table'!$J$6:$L$22,3))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MONTH(C6300:C21267)</f>
        <v>10</v>
      </c>
      <c r="O6300" s="8" t="n">
        <f aca="false">K6300*(1-L6300)</f>
        <v>159.2</v>
      </c>
    </row>
    <row r="6301" customFormat="false" ht="11.4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IF(G6301="Male",VLOOKUP(H6301,'Shoe size conversion table'!$B$6:$D$22,2),VLOOKUP(H6301,'Shoe size conversion table'!$J$6:$L$22,2))</f>
        <v>43</v>
      </c>
      <c r="J6301" s="12" t="n">
        <f aca="false">IF(G6301="Male",VLOOKUP(H6301,'Shoe size conversion table'!$B$6:$D$22,3),VLOOKUP(H6301,'Shoe size conversion table'!$J$6:$L$22,3))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MONTH(C6301:C21268)</f>
        <v>10</v>
      </c>
      <c r="O6301" s="8" t="n">
        <f aca="false">K6301*(1-L6301)</f>
        <v>169</v>
      </c>
    </row>
    <row r="6302" customFormat="false" ht="11.4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IF(G6302="Male",VLOOKUP(H6302,'Shoe size conversion table'!$B$6:$D$22,2),VLOOKUP(H6302,'Shoe size conversion table'!$J$6:$L$22,2))</f>
        <v>42-43</v>
      </c>
      <c r="J6302" s="12" t="n">
        <f aca="false">IF(G6302="Male",VLOOKUP(H6302,'Shoe size conversion table'!$B$6:$D$22,3),VLOOKUP(H6302,'Shoe size conversion table'!$J$6:$L$22,3))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MONTH(C6302:C21269)</f>
        <v>10</v>
      </c>
      <c r="O6302" s="8" t="n">
        <f aca="false">K6302*(1-L6302)</f>
        <v>90.3</v>
      </c>
    </row>
    <row r="6303" customFormat="false" ht="11.4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IF(G6303="Male",VLOOKUP(H6303,'Shoe size conversion table'!$B$6:$D$22,2),VLOOKUP(H6303,'Shoe size conversion table'!$J$6:$L$22,2))</f>
        <v>41</v>
      </c>
      <c r="J6303" s="12" t="n">
        <f aca="false">IF(G6303="Male",VLOOKUP(H6303,'Shoe size conversion table'!$B$6:$D$22,3),VLOOKUP(H6303,'Shoe size conversion table'!$J$6:$L$22,3))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MONTH(C6303:C21270)</f>
        <v>10</v>
      </c>
      <c r="O6303" s="8" t="n">
        <f aca="false">K6303*(1-L6303)</f>
        <v>149</v>
      </c>
    </row>
    <row r="6304" customFormat="false" ht="11.4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IF(G6304="Male",VLOOKUP(H6304,'Shoe size conversion table'!$B$6:$D$22,2),VLOOKUP(H6304,'Shoe size conversion table'!$J$6:$L$22,2))</f>
        <v>38-39</v>
      </c>
      <c r="J6304" s="12" t="n">
        <f aca="false">IF(G6304="Male",VLOOKUP(H6304,'Shoe size conversion table'!$B$6:$D$22,3),VLOOKUP(H6304,'Shoe size conversion table'!$J$6:$L$22,3))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MONTH(C6304:C21271)</f>
        <v>10</v>
      </c>
      <c r="O6304" s="8" t="n">
        <f aca="false">K6304*(1-L6304)</f>
        <v>79.5</v>
      </c>
    </row>
    <row r="6305" customFormat="false" ht="11.4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IF(G6305="Male",VLOOKUP(H6305,'Shoe size conversion table'!$B$6:$D$22,2),VLOOKUP(H6305,'Shoe size conversion table'!$J$6:$L$22,2))</f>
        <v>38-39</v>
      </c>
      <c r="J6305" s="12" t="n">
        <f aca="false">IF(G6305="Male",VLOOKUP(H6305,'Shoe size conversion table'!$B$6:$D$22,3),VLOOKUP(H6305,'Shoe size conversion table'!$J$6:$L$22,3))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MONTH(C6305:C21272)</f>
        <v>10</v>
      </c>
      <c r="O6305" s="8" t="n">
        <f aca="false">K6305*(1-L6305)</f>
        <v>199</v>
      </c>
    </row>
    <row r="6306" customFormat="false" ht="11.4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IF(G6306="Male",VLOOKUP(H6306,'Shoe size conversion table'!$B$6:$D$22,2),VLOOKUP(H6306,'Shoe size conversion table'!$J$6:$L$22,2))</f>
        <v>48</v>
      </c>
      <c r="J6306" s="12" t="n">
        <f aca="false">IF(G6306="Male",VLOOKUP(H6306,'Shoe size conversion table'!$B$6:$D$22,3),VLOOKUP(H6306,'Shoe size conversion table'!$J$6:$L$22,3))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MONTH(C6306:C21273)</f>
        <v>10</v>
      </c>
      <c r="O6306" s="8" t="n">
        <f aca="false">K6306*(1-L6306)</f>
        <v>149</v>
      </c>
    </row>
    <row r="6307" customFormat="false" ht="11.4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IF(G6307="Male",VLOOKUP(H6307,'Shoe size conversion table'!$B$6:$D$22,2),VLOOKUP(H6307,'Shoe size conversion table'!$J$6:$L$22,2))</f>
        <v>43</v>
      </c>
      <c r="J6307" s="12" t="n">
        <f aca="false">IF(G6307="Male",VLOOKUP(H6307,'Shoe size conversion table'!$B$6:$D$22,3),VLOOKUP(H6307,'Shoe size conversion table'!$J$6:$L$22,3))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MONTH(C6307:C21274)</f>
        <v>10</v>
      </c>
      <c r="O6307" s="8" t="n">
        <f aca="false">K6307*(1-L6307)</f>
        <v>149</v>
      </c>
    </row>
    <row r="6308" customFormat="false" ht="11.4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IF(G6308="Male",VLOOKUP(H6308,'Shoe size conversion table'!$B$6:$D$22,2),VLOOKUP(H6308,'Shoe size conversion table'!$J$6:$L$22,2))</f>
        <v>40-41</v>
      </c>
      <c r="J6308" s="12" t="n">
        <f aca="false">IF(G6308="Male",VLOOKUP(H6308,'Shoe size conversion table'!$B$6:$D$22,3),VLOOKUP(H6308,'Shoe size conversion table'!$J$6:$L$22,3))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MONTH(C6308:C21275)</f>
        <v>10</v>
      </c>
      <c r="O6308" s="8" t="n">
        <f aca="false">K6308*(1-L6308)</f>
        <v>119.2</v>
      </c>
    </row>
    <row r="6309" customFormat="false" ht="11.4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IF(G6309="Male",VLOOKUP(H6309,'Shoe size conversion table'!$B$6:$D$22,2),VLOOKUP(H6309,'Shoe size conversion table'!$J$6:$L$22,2))</f>
        <v>37-38</v>
      </c>
      <c r="J6309" s="12" t="n">
        <f aca="false">IF(G6309="Male",VLOOKUP(H6309,'Shoe size conversion table'!$B$6:$D$22,3),VLOOKUP(H6309,'Shoe size conversion table'!$J$6:$L$22,3))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MONTH(C6309:C21276)</f>
        <v>10</v>
      </c>
      <c r="O6309" s="8" t="n">
        <f aca="false">K6309*(1-L6309)</f>
        <v>189</v>
      </c>
    </row>
    <row r="6310" customFormat="false" ht="11.4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IF(G6310="Male",VLOOKUP(H6310,'Shoe size conversion table'!$B$6:$D$22,2),VLOOKUP(H6310,'Shoe size conversion table'!$J$6:$L$22,2))</f>
        <v>42</v>
      </c>
      <c r="J6310" s="12" t="n">
        <f aca="false">IF(G6310="Male",VLOOKUP(H6310,'Shoe size conversion table'!$B$6:$D$22,3),VLOOKUP(H6310,'Shoe size conversion table'!$J$6:$L$22,3))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MONTH(C6310:C21277)</f>
        <v>10</v>
      </c>
      <c r="O6310" s="8" t="n">
        <f aca="false">K6310*(1-L6310)</f>
        <v>118.3</v>
      </c>
    </row>
    <row r="6311" customFormat="false" ht="11.4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IF(G6311="Male",VLOOKUP(H6311,'Shoe size conversion table'!$B$6:$D$22,2),VLOOKUP(H6311,'Shoe size conversion table'!$J$6:$L$22,2))</f>
        <v>38</v>
      </c>
      <c r="J6311" s="12" t="n">
        <f aca="false">IF(G6311="Male",VLOOKUP(H6311,'Shoe size conversion table'!$B$6:$D$22,3),VLOOKUP(H6311,'Shoe size conversion table'!$J$6:$L$22,3))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MONTH(C6311:C21278)</f>
        <v>10</v>
      </c>
      <c r="O6311" s="8" t="n">
        <f aca="false">K6311*(1-L6311)</f>
        <v>199</v>
      </c>
    </row>
    <row r="6312" customFormat="false" ht="11.4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IF(G6312="Male",VLOOKUP(H6312,'Shoe size conversion table'!$B$6:$D$22,2),VLOOKUP(H6312,'Shoe size conversion table'!$J$6:$L$22,2))</f>
        <v>38-39</v>
      </c>
      <c r="J6312" s="12" t="n">
        <f aca="false">IF(G6312="Male",VLOOKUP(H6312,'Shoe size conversion table'!$B$6:$D$22,3),VLOOKUP(H6312,'Shoe size conversion table'!$J$6:$L$22,3))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MONTH(C6312:C21279)</f>
        <v>10</v>
      </c>
      <c r="O6312" s="8" t="n">
        <f aca="false">K6312*(1-L6312)</f>
        <v>99.5</v>
      </c>
    </row>
    <row r="6313" customFormat="false" ht="11.4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IF(G6313="Male",VLOOKUP(H6313,'Shoe size conversion table'!$B$6:$D$22,2),VLOOKUP(H6313,'Shoe size conversion table'!$J$6:$L$22,2))</f>
        <v>45</v>
      </c>
      <c r="J6313" s="12" t="n">
        <f aca="false">IF(G6313="Male",VLOOKUP(H6313,'Shoe size conversion table'!$B$6:$D$22,3),VLOOKUP(H6313,'Shoe size conversion table'!$J$6:$L$22,3))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MONTH(C6313:C21280)</f>
        <v>10</v>
      </c>
      <c r="O6313" s="8" t="n">
        <f aca="false">K6313*(1-L6313)</f>
        <v>149</v>
      </c>
    </row>
    <row r="6314" customFormat="false" ht="11.4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IF(G6314="Male",VLOOKUP(H6314,'Shoe size conversion table'!$B$6:$D$22,2),VLOOKUP(H6314,'Shoe size conversion table'!$J$6:$L$22,2))</f>
        <v>38-39</v>
      </c>
      <c r="J6314" s="12" t="n">
        <f aca="false">IF(G6314="Male",VLOOKUP(H6314,'Shoe size conversion table'!$B$6:$D$22,3),VLOOKUP(H6314,'Shoe size conversion table'!$J$6:$L$22,3))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MONTH(C6314:C21281)</f>
        <v>10</v>
      </c>
      <c r="O6314" s="8" t="n">
        <f aca="false">K6314*(1-L6314)</f>
        <v>139.3</v>
      </c>
    </row>
    <row r="6315" customFormat="false" ht="11.4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IF(G6315="Male",VLOOKUP(H6315,'Shoe size conversion table'!$B$6:$D$22,2),VLOOKUP(H6315,'Shoe size conversion table'!$J$6:$L$22,2))</f>
        <v>41</v>
      </c>
      <c r="J6315" s="12" t="n">
        <f aca="false">IF(G6315="Male",VLOOKUP(H6315,'Shoe size conversion table'!$B$6:$D$22,3),VLOOKUP(H6315,'Shoe size conversion table'!$J$6:$L$22,3))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MONTH(C6315:C21282)</f>
        <v>10</v>
      </c>
      <c r="O6315" s="8" t="n">
        <f aca="false">K6315*(1-L6315)</f>
        <v>169</v>
      </c>
    </row>
    <row r="6316" customFormat="false" ht="11.4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IF(G6316="Male",VLOOKUP(H6316,'Shoe size conversion table'!$B$6:$D$22,2),VLOOKUP(H6316,'Shoe size conversion table'!$J$6:$L$22,2))</f>
        <v>44</v>
      </c>
      <c r="J6316" s="12" t="n">
        <f aca="false">IF(G6316="Male",VLOOKUP(H6316,'Shoe size conversion table'!$B$6:$D$22,3),VLOOKUP(H6316,'Shoe size conversion table'!$J$6:$L$22,3))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MONTH(C6316:C21283)</f>
        <v>10</v>
      </c>
      <c r="O6316" s="8" t="n">
        <f aca="false">K6316*(1-L6316)</f>
        <v>199</v>
      </c>
    </row>
    <row r="6317" customFormat="false" ht="11.4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IF(G6317="Male",VLOOKUP(H6317,'Shoe size conversion table'!$B$6:$D$22,2),VLOOKUP(H6317,'Shoe size conversion table'!$J$6:$L$22,2))</f>
        <v>40-41</v>
      </c>
      <c r="J6317" s="12" t="n">
        <f aca="false">IF(G6317="Male",VLOOKUP(H6317,'Shoe size conversion table'!$B$6:$D$22,3),VLOOKUP(H6317,'Shoe size conversion table'!$J$6:$L$22,3))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MONTH(C6317:C21284)</f>
        <v>10</v>
      </c>
      <c r="O6317" s="8" t="n">
        <f aca="false">K6317*(1-L6317)</f>
        <v>149</v>
      </c>
    </row>
    <row r="6318" customFormat="false" ht="11.4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IF(G6318="Male",VLOOKUP(H6318,'Shoe size conversion table'!$B$6:$D$22,2),VLOOKUP(H6318,'Shoe size conversion table'!$J$6:$L$22,2))</f>
        <v>37-38</v>
      </c>
      <c r="J6318" s="12" t="n">
        <f aca="false">IF(G6318="Male",VLOOKUP(H6318,'Shoe size conversion table'!$B$6:$D$22,3),VLOOKUP(H6318,'Shoe size conversion table'!$J$6:$L$22,3))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MONTH(C6318:C21285)</f>
        <v>10</v>
      </c>
      <c r="O6318" s="8" t="n">
        <f aca="false">K6318*(1-L6318)</f>
        <v>189</v>
      </c>
    </row>
    <row r="6319" customFormat="false" ht="11.4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IF(G6319="Male",VLOOKUP(H6319,'Shoe size conversion table'!$B$6:$D$22,2),VLOOKUP(H6319,'Shoe size conversion table'!$J$6:$L$22,2))</f>
        <v>42-43</v>
      </c>
      <c r="J6319" s="12" t="n">
        <f aca="false">IF(G6319="Male",VLOOKUP(H6319,'Shoe size conversion table'!$B$6:$D$22,3),VLOOKUP(H6319,'Shoe size conversion table'!$J$6:$L$22,3))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MONTH(C6319:C21286)</f>
        <v>10</v>
      </c>
      <c r="O6319" s="8" t="n">
        <f aca="false">K6319*(1-L6319)</f>
        <v>149</v>
      </c>
    </row>
    <row r="6320" customFormat="false" ht="11.4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IF(G6320="Male",VLOOKUP(H6320,'Shoe size conversion table'!$B$6:$D$22,2),VLOOKUP(H6320,'Shoe size conversion table'!$J$6:$L$22,2))</f>
        <v>42</v>
      </c>
      <c r="J6320" s="12" t="n">
        <f aca="false">IF(G6320="Male",VLOOKUP(H6320,'Shoe size conversion table'!$B$6:$D$22,3),VLOOKUP(H6320,'Shoe size conversion table'!$J$6:$L$22,3))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MONTH(C6320:C21287)</f>
        <v>10</v>
      </c>
      <c r="O6320" s="8" t="n">
        <f aca="false">K6320*(1-L6320)</f>
        <v>139.3</v>
      </c>
    </row>
    <row r="6321" customFormat="false" ht="11.4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IF(G6321="Male",VLOOKUP(H6321,'Shoe size conversion table'!$B$6:$D$22,2),VLOOKUP(H6321,'Shoe size conversion table'!$J$6:$L$22,2))</f>
        <v>43</v>
      </c>
      <c r="J6321" s="12" t="n">
        <f aca="false">IF(G6321="Male",VLOOKUP(H6321,'Shoe size conversion table'!$B$6:$D$22,3),VLOOKUP(H6321,'Shoe size conversion table'!$J$6:$L$22,3))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MONTH(C6321:C21288)</f>
        <v>10</v>
      </c>
      <c r="O6321" s="8" t="n">
        <f aca="false">K6321*(1-L6321)</f>
        <v>159</v>
      </c>
    </row>
    <row r="6322" customFormat="false" ht="11.4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IF(G6322="Male",VLOOKUP(H6322,'Shoe size conversion table'!$B$6:$D$22,2),VLOOKUP(H6322,'Shoe size conversion table'!$J$6:$L$22,2))</f>
        <v>44</v>
      </c>
      <c r="J6322" s="12" t="n">
        <f aca="false">IF(G6322="Male",VLOOKUP(H6322,'Shoe size conversion table'!$B$6:$D$22,3),VLOOKUP(H6322,'Shoe size conversion table'!$J$6:$L$22,3))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MONTH(C6322:C21289)</f>
        <v>10</v>
      </c>
      <c r="O6322" s="8" t="n">
        <f aca="false">K6322*(1-L6322)</f>
        <v>149</v>
      </c>
    </row>
    <row r="6323" customFormat="false" ht="11.4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IF(G6323="Male",VLOOKUP(H6323,'Shoe size conversion table'!$B$6:$D$22,2),VLOOKUP(H6323,'Shoe size conversion table'!$J$6:$L$22,2))</f>
        <v>40</v>
      </c>
      <c r="J6323" s="12" t="n">
        <f aca="false">IF(G6323="Male",VLOOKUP(H6323,'Shoe size conversion table'!$B$6:$D$22,3),VLOOKUP(H6323,'Shoe size conversion table'!$J$6:$L$22,3))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MONTH(C6323:C21290)</f>
        <v>10</v>
      </c>
      <c r="O6323" s="8" t="n">
        <f aca="false">K6323*(1-L6323)</f>
        <v>127.2</v>
      </c>
    </row>
    <row r="6324" customFormat="false" ht="11.4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IF(G6324="Male",VLOOKUP(H6324,'Shoe size conversion table'!$B$6:$D$22,2),VLOOKUP(H6324,'Shoe size conversion table'!$J$6:$L$22,2))</f>
        <v>41-42</v>
      </c>
      <c r="J6324" s="12" t="n">
        <f aca="false">IF(G6324="Male",VLOOKUP(H6324,'Shoe size conversion table'!$B$6:$D$22,3),VLOOKUP(H6324,'Shoe size conversion table'!$J$6:$L$22,3))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MONTH(C6324:C21291)</f>
        <v>10</v>
      </c>
      <c r="O6324" s="8" t="n">
        <f aca="false">K6324*(1-L6324)</f>
        <v>159</v>
      </c>
    </row>
    <row r="6325" customFormat="false" ht="11.4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IF(G6325="Male",VLOOKUP(H6325,'Shoe size conversion table'!$B$6:$D$22,2),VLOOKUP(H6325,'Shoe size conversion table'!$J$6:$L$22,2))</f>
        <v>42</v>
      </c>
      <c r="J6325" s="12" t="n">
        <f aca="false">IF(G6325="Male",VLOOKUP(H6325,'Shoe size conversion table'!$B$6:$D$22,3),VLOOKUP(H6325,'Shoe size conversion table'!$J$6:$L$22,3))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MONTH(C6325:C21292)</f>
        <v>10</v>
      </c>
      <c r="O6325" s="8" t="n">
        <f aca="false">K6325*(1-L6325)</f>
        <v>199</v>
      </c>
    </row>
    <row r="6326" customFormat="false" ht="11.4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IF(G6326="Male",VLOOKUP(H6326,'Shoe size conversion table'!$B$6:$D$22,2),VLOOKUP(H6326,'Shoe size conversion table'!$J$6:$L$22,2))</f>
        <v>42</v>
      </c>
      <c r="J6326" s="12" t="n">
        <f aca="false">IF(G6326="Male",VLOOKUP(H6326,'Shoe size conversion table'!$B$6:$D$22,3),VLOOKUP(H6326,'Shoe size conversion table'!$J$6:$L$22,3))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MONTH(C6326:C21293)</f>
        <v>10</v>
      </c>
      <c r="O6326" s="8" t="n">
        <f aca="false">K6326*(1-L6326)</f>
        <v>99.5</v>
      </c>
    </row>
    <row r="6327" customFormat="false" ht="11.4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IF(G6327="Male",VLOOKUP(H6327,'Shoe size conversion table'!$B$6:$D$22,2),VLOOKUP(H6327,'Shoe size conversion table'!$J$6:$L$22,2))</f>
        <v>39-40</v>
      </c>
      <c r="J6327" s="12" t="n">
        <f aca="false">IF(G6327="Male",VLOOKUP(H6327,'Shoe size conversion table'!$B$6:$D$22,3),VLOOKUP(H6327,'Shoe size conversion table'!$J$6:$L$22,3))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MONTH(C6327:C21294)</f>
        <v>10</v>
      </c>
      <c r="O6327" s="8" t="n">
        <f aca="false">K6327*(1-L6327)</f>
        <v>189</v>
      </c>
    </row>
    <row r="6328" customFormat="false" ht="11.4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IF(G6328="Male",VLOOKUP(H6328,'Shoe size conversion table'!$B$6:$D$22,2),VLOOKUP(H6328,'Shoe size conversion table'!$J$6:$L$22,2))</f>
        <v>43</v>
      </c>
      <c r="J6328" s="12" t="n">
        <f aca="false">IF(G6328="Male",VLOOKUP(H6328,'Shoe size conversion table'!$B$6:$D$22,3),VLOOKUP(H6328,'Shoe size conversion table'!$J$6:$L$22,3))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MONTH(C6328:C21295)</f>
        <v>10</v>
      </c>
      <c r="O6328" s="8" t="n">
        <f aca="false">K6328*(1-L6328)</f>
        <v>125.3</v>
      </c>
    </row>
    <row r="6329" customFormat="false" ht="11.4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IF(G6329="Male",VLOOKUP(H6329,'Shoe size conversion table'!$B$6:$D$22,2),VLOOKUP(H6329,'Shoe size conversion table'!$J$6:$L$22,2))</f>
        <v>41</v>
      </c>
      <c r="J6329" s="12" t="n">
        <f aca="false">IF(G6329="Male",VLOOKUP(H6329,'Shoe size conversion table'!$B$6:$D$22,3),VLOOKUP(H6329,'Shoe size conversion table'!$J$6:$L$22,3))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MONTH(C6329:C21296)</f>
        <v>10</v>
      </c>
      <c r="O6329" s="8" t="n">
        <f aca="false">K6329*(1-L6329)</f>
        <v>127.2</v>
      </c>
    </row>
    <row r="6330" customFormat="false" ht="11.4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IF(G6330="Male",VLOOKUP(H6330,'Shoe size conversion table'!$B$6:$D$22,2),VLOOKUP(H6330,'Shoe size conversion table'!$J$6:$L$22,2))</f>
        <v>42</v>
      </c>
      <c r="J6330" s="12" t="n">
        <f aca="false">IF(G6330="Male",VLOOKUP(H6330,'Shoe size conversion table'!$B$6:$D$22,3),VLOOKUP(H6330,'Shoe size conversion table'!$J$6:$L$22,3))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MONTH(C6330:C21297)</f>
        <v>10</v>
      </c>
      <c r="O6330" s="8" t="n">
        <f aca="false">K6330*(1-L6330)</f>
        <v>189</v>
      </c>
    </row>
    <row r="6331" customFormat="false" ht="11.4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IF(G6331="Male",VLOOKUP(H6331,'Shoe size conversion table'!$B$6:$D$22,2),VLOOKUP(H6331,'Shoe size conversion table'!$J$6:$L$22,2))</f>
        <v>42</v>
      </c>
      <c r="J6331" s="12" t="n">
        <f aca="false">IF(G6331="Male",VLOOKUP(H6331,'Shoe size conversion table'!$B$6:$D$22,3),VLOOKUP(H6331,'Shoe size conversion table'!$J$6:$L$22,3))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MONTH(C6331:C21298)</f>
        <v>10</v>
      </c>
      <c r="O6331" s="8" t="n">
        <f aca="false">K6331*(1-L6331)</f>
        <v>139</v>
      </c>
    </row>
    <row r="6332" customFormat="false" ht="11.4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IF(G6332="Male",VLOOKUP(H6332,'Shoe size conversion table'!$B$6:$D$22,2),VLOOKUP(H6332,'Shoe size conversion table'!$J$6:$L$22,2))</f>
        <v>43-44</v>
      </c>
      <c r="J6332" s="12" t="n">
        <f aca="false">IF(G6332="Male",VLOOKUP(H6332,'Shoe size conversion table'!$B$6:$D$22,3),VLOOKUP(H6332,'Shoe size conversion table'!$J$6:$L$22,3))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MONTH(C6332:C21299)</f>
        <v>10</v>
      </c>
      <c r="O6332" s="8" t="n">
        <f aca="false">K6332*(1-L6332)</f>
        <v>199</v>
      </c>
    </row>
    <row r="6333" customFormat="false" ht="11.4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IF(G6333="Male",VLOOKUP(H6333,'Shoe size conversion table'!$B$6:$D$22,2),VLOOKUP(H6333,'Shoe size conversion table'!$J$6:$L$22,2))</f>
        <v>43</v>
      </c>
      <c r="J6333" s="12" t="n">
        <f aca="false">IF(G6333="Male",VLOOKUP(H6333,'Shoe size conversion table'!$B$6:$D$22,3),VLOOKUP(H6333,'Shoe size conversion table'!$J$6:$L$22,3))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MONTH(C6333:C21300)</f>
        <v>10</v>
      </c>
      <c r="O6333" s="8" t="n">
        <f aca="false">K6333*(1-L6333)</f>
        <v>139</v>
      </c>
    </row>
    <row r="6334" customFormat="false" ht="11.4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IF(G6334="Male",VLOOKUP(H6334,'Shoe size conversion table'!$B$6:$D$22,2),VLOOKUP(H6334,'Shoe size conversion table'!$J$6:$L$22,2))</f>
        <v>43</v>
      </c>
      <c r="J6334" s="12" t="n">
        <f aca="false">IF(G6334="Male",VLOOKUP(H6334,'Shoe size conversion table'!$B$6:$D$22,3),VLOOKUP(H6334,'Shoe size conversion table'!$J$6:$L$22,3))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MONTH(C6334:C21301)</f>
        <v>10</v>
      </c>
      <c r="O6334" s="8" t="n">
        <f aca="false">K6334*(1-L6334)</f>
        <v>179</v>
      </c>
    </row>
    <row r="6335" customFormat="false" ht="11.4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IF(G6335="Male",VLOOKUP(H6335,'Shoe size conversion table'!$B$6:$D$22,2),VLOOKUP(H6335,'Shoe size conversion table'!$J$6:$L$22,2))</f>
        <v>38-39</v>
      </c>
      <c r="J6335" s="12" t="n">
        <f aca="false">IF(G6335="Male",VLOOKUP(H6335,'Shoe size conversion table'!$B$6:$D$22,3),VLOOKUP(H6335,'Shoe size conversion table'!$J$6:$L$22,3))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MONTH(C6335:C21302)</f>
        <v>10</v>
      </c>
      <c r="O6335" s="8" t="n">
        <f aca="false">K6335*(1-L6335)</f>
        <v>139.3</v>
      </c>
    </row>
    <row r="6336" customFormat="false" ht="11.4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IF(G6336="Male",VLOOKUP(H6336,'Shoe size conversion table'!$B$6:$D$22,2),VLOOKUP(H6336,'Shoe size conversion table'!$J$6:$L$22,2))</f>
        <v>38-39</v>
      </c>
      <c r="J6336" s="12" t="n">
        <f aca="false">IF(G6336="Male",VLOOKUP(H6336,'Shoe size conversion table'!$B$6:$D$22,3),VLOOKUP(H6336,'Shoe size conversion table'!$J$6:$L$22,3))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MONTH(C6336:C21303)</f>
        <v>10</v>
      </c>
      <c r="O6336" s="8" t="n">
        <f aca="false">K6336*(1-L6336)</f>
        <v>139</v>
      </c>
    </row>
    <row r="6337" customFormat="false" ht="11.4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IF(G6337="Male",VLOOKUP(H6337,'Shoe size conversion table'!$B$6:$D$22,2),VLOOKUP(H6337,'Shoe size conversion table'!$J$6:$L$22,2))</f>
        <v>41</v>
      </c>
      <c r="J6337" s="12" t="n">
        <f aca="false">IF(G6337="Male",VLOOKUP(H6337,'Shoe size conversion table'!$B$6:$D$22,3),VLOOKUP(H6337,'Shoe size conversion table'!$J$6:$L$22,3))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MONTH(C6337:C21304)</f>
        <v>10</v>
      </c>
      <c r="O6337" s="8" t="n">
        <f aca="false">K6337*(1-L6337)</f>
        <v>111.3</v>
      </c>
    </row>
    <row r="6338" customFormat="false" ht="11.4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IF(G6338="Male",VLOOKUP(H6338,'Shoe size conversion table'!$B$6:$D$22,2),VLOOKUP(H6338,'Shoe size conversion table'!$J$6:$L$22,2))</f>
        <v>41-42</v>
      </c>
      <c r="J6338" s="12" t="n">
        <f aca="false">IF(G6338="Male",VLOOKUP(H6338,'Shoe size conversion table'!$B$6:$D$22,3),VLOOKUP(H6338,'Shoe size conversion table'!$J$6:$L$22,3))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MONTH(C6338:C21305)</f>
        <v>10</v>
      </c>
      <c r="O6338" s="8" t="n">
        <f aca="false">K6338*(1-L6338)</f>
        <v>89.5</v>
      </c>
    </row>
    <row r="6339" customFormat="false" ht="11.4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IF(G6339="Male",VLOOKUP(H6339,'Shoe size conversion table'!$B$6:$D$22,2),VLOOKUP(H6339,'Shoe size conversion table'!$J$6:$L$22,2))</f>
        <v>42-43</v>
      </c>
      <c r="J6339" s="12" t="n">
        <f aca="false">IF(G6339="Male",VLOOKUP(H6339,'Shoe size conversion table'!$B$6:$D$22,3),VLOOKUP(H6339,'Shoe size conversion table'!$J$6:$L$22,3))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MONTH(C6339:C21306)</f>
        <v>10</v>
      </c>
      <c r="O6339" s="8" t="n">
        <f aca="false">K6339*(1-L6339)</f>
        <v>129</v>
      </c>
    </row>
    <row r="6340" customFormat="false" ht="11.4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IF(G6340="Male",VLOOKUP(H6340,'Shoe size conversion table'!$B$6:$D$22,2),VLOOKUP(H6340,'Shoe size conversion table'!$J$6:$L$22,2))</f>
        <v>40-41</v>
      </c>
      <c r="J6340" s="12" t="n">
        <f aca="false">IF(G6340="Male",VLOOKUP(H6340,'Shoe size conversion table'!$B$6:$D$22,3),VLOOKUP(H6340,'Shoe size conversion table'!$J$6:$L$22,3))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MONTH(C6340:C21307)</f>
        <v>10</v>
      </c>
      <c r="O6340" s="8" t="n">
        <f aca="false">K6340*(1-L6340)</f>
        <v>119.2</v>
      </c>
    </row>
    <row r="6341" customFormat="false" ht="11.4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IF(G6341="Male",VLOOKUP(H6341,'Shoe size conversion table'!$B$6:$D$22,2),VLOOKUP(H6341,'Shoe size conversion table'!$J$6:$L$22,2))</f>
        <v>41</v>
      </c>
      <c r="J6341" s="12" t="n">
        <f aca="false">IF(G6341="Male",VLOOKUP(H6341,'Shoe size conversion table'!$B$6:$D$22,3),VLOOKUP(H6341,'Shoe size conversion table'!$J$6:$L$22,3))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MONTH(C6341:C21308)</f>
        <v>10</v>
      </c>
      <c r="O6341" s="8" t="n">
        <f aca="false">K6341*(1-L6341)</f>
        <v>149</v>
      </c>
    </row>
    <row r="6342" customFormat="false" ht="11.4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IF(G6342="Male",VLOOKUP(H6342,'Shoe size conversion table'!$B$6:$D$22,2),VLOOKUP(H6342,'Shoe size conversion table'!$J$6:$L$22,2))</f>
        <v>41-42</v>
      </c>
      <c r="J6342" s="12" t="n">
        <f aca="false">IF(G6342="Male",VLOOKUP(H6342,'Shoe size conversion table'!$B$6:$D$22,3),VLOOKUP(H6342,'Shoe size conversion table'!$J$6:$L$22,3))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MONTH(C6342:C21309)</f>
        <v>10</v>
      </c>
      <c r="O6342" s="8" t="n">
        <f aca="false">K6342*(1-L6342)</f>
        <v>199</v>
      </c>
    </row>
    <row r="6343" customFormat="false" ht="11.4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IF(G6343="Male",VLOOKUP(H6343,'Shoe size conversion table'!$B$6:$D$22,2),VLOOKUP(H6343,'Shoe size conversion table'!$J$6:$L$22,2))</f>
        <v>44-45</v>
      </c>
      <c r="J6343" s="12" t="n">
        <f aca="false">IF(G6343="Male",VLOOKUP(H6343,'Shoe size conversion table'!$B$6:$D$22,3),VLOOKUP(H6343,'Shoe size conversion table'!$J$6:$L$22,3))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MONTH(C6343:C21310)</f>
        <v>10</v>
      </c>
      <c r="O6343" s="8" t="n">
        <f aca="false">K6343*(1-L6343)</f>
        <v>149</v>
      </c>
    </row>
    <row r="6344" customFormat="false" ht="11.4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IF(G6344="Male",VLOOKUP(H6344,'Shoe size conversion table'!$B$6:$D$22,2),VLOOKUP(H6344,'Shoe size conversion table'!$J$6:$L$22,2))</f>
        <v>39</v>
      </c>
      <c r="J6344" s="12" t="n">
        <f aca="false">IF(G6344="Male",VLOOKUP(H6344,'Shoe size conversion table'!$B$6:$D$22,3),VLOOKUP(H6344,'Shoe size conversion table'!$J$6:$L$22,3))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MONTH(C6344:C21311)</f>
        <v>10</v>
      </c>
      <c r="O6344" s="8" t="n">
        <f aca="false">K6344*(1-L6344)</f>
        <v>159</v>
      </c>
    </row>
    <row r="6345" customFormat="false" ht="11.4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IF(G6345="Male",VLOOKUP(H6345,'Shoe size conversion table'!$B$6:$D$22,2),VLOOKUP(H6345,'Shoe size conversion table'!$J$6:$L$22,2))</f>
        <v>43-44</v>
      </c>
      <c r="J6345" s="12" t="n">
        <f aca="false">IF(G6345="Male",VLOOKUP(H6345,'Shoe size conversion table'!$B$6:$D$22,3),VLOOKUP(H6345,'Shoe size conversion table'!$J$6:$L$22,3))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MONTH(C6345:C21312)</f>
        <v>10</v>
      </c>
      <c r="O6345" s="8" t="n">
        <f aca="false">K6345*(1-L6345)</f>
        <v>199</v>
      </c>
    </row>
    <row r="6346" customFormat="false" ht="11.4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IF(G6346="Male",VLOOKUP(H6346,'Shoe size conversion table'!$B$6:$D$22,2),VLOOKUP(H6346,'Shoe size conversion table'!$J$6:$L$22,2))</f>
        <v>39-40</v>
      </c>
      <c r="J6346" s="12" t="n">
        <f aca="false">IF(G6346="Male",VLOOKUP(H6346,'Shoe size conversion table'!$B$6:$D$22,3),VLOOKUP(H6346,'Shoe size conversion table'!$J$6:$L$22,3))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MONTH(C6346:C21313)</f>
        <v>10</v>
      </c>
      <c r="O6346" s="8" t="n">
        <f aca="false">K6346*(1-L6346)</f>
        <v>104.3</v>
      </c>
    </row>
    <row r="6347" customFormat="false" ht="11.4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IF(G6347="Male",VLOOKUP(H6347,'Shoe size conversion table'!$B$6:$D$22,2),VLOOKUP(H6347,'Shoe size conversion table'!$J$6:$L$22,2))</f>
        <v>43</v>
      </c>
      <c r="J6347" s="12" t="n">
        <f aca="false">IF(G6347="Male",VLOOKUP(H6347,'Shoe size conversion table'!$B$6:$D$22,3),VLOOKUP(H6347,'Shoe size conversion table'!$J$6:$L$22,3))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MONTH(C6347:C21314)</f>
        <v>10</v>
      </c>
      <c r="O6347" s="8" t="n">
        <f aca="false">K6347*(1-L6347)</f>
        <v>159</v>
      </c>
    </row>
    <row r="6348" customFormat="false" ht="11.4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IF(G6348="Male",VLOOKUP(H6348,'Shoe size conversion table'!$B$6:$D$22,2),VLOOKUP(H6348,'Shoe size conversion table'!$J$6:$L$22,2))</f>
        <v>42-43</v>
      </c>
      <c r="J6348" s="12" t="n">
        <f aca="false">IF(G6348="Male",VLOOKUP(H6348,'Shoe size conversion table'!$B$6:$D$22,3),VLOOKUP(H6348,'Shoe size conversion table'!$J$6:$L$22,3))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MONTH(C6348:C21315)</f>
        <v>10</v>
      </c>
      <c r="O6348" s="8" t="n">
        <f aca="false">K6348*(1-L6348)</f>
        <v>135.2</v>
      </c>
    </row>
    <row r="6349" customFormat="false" ht="11.4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IF(G6349="Male",VLOOKUP(H6349,'Shoe size conversion table'!$B$6:$D$22,2),VLOOKUP(H6349,'Shoe size conversion table'!$J$6:$L$22,2))</f>
        <v>42</v>
      </c>
      <c r="J6349" s="12" t="n">
        <f aca="false">IF(G6349="Male",VLOOKUP(H6349,'Shoe size conversion table'!$B$6:$D$22,3),VLOOKUP(H6349,'Shoe size conversion table'!$J$6:$L$22,3))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MONTH(C6349:C21316)</f>
        <v>10</v>
      </c>
      <c r="O6349" s="8" t="n">
        <f aca="false">K6349*(1-L6349)</f>
        <v>159</v>
      </c>
    </row>
    <row r="6350" customFormat="false" ht="11.4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IF(G6350="Male",VLOOKUP(H6350,'Shoe size conversion table'!$B$6:$D$22,2),VLOOKUP(H6350,'Shoe size conversion table'!$J$6:$L$22,2))</f>
        <v>42</v>
      </c>
      <c r="J6350" s="12" t="n">
        <f aca="false">IF(G6350="Male",VLOOKUP(H6350,'Shoe size conversion table'!$B$6:$D$22,3),VLOOKUP(H6350,'Shoe size conversion table'!$J$6:$L$22,3))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MONTH(C6350:C21317)</f>
        <v>10</v>
      </c>
      <c r="O6350" s="8" t="n">
        <f aca="false">K6350*(1-L6350)</f>
        <v>64.5</v>
      </c>
    </row>
    <row r="6351" customFormat="false" ht="11.4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IF(G6351="Male",VLOOKUP(H6351,'Shoe size conversion table'!$B$6:$D$22,2),VLOOKUP(H6351,'Shoe size conversion table'!$J$6:$L$22,2))</f>
        <v>41</v>
      </c>
      <c r="J6351" s="12" t="n">
        <f aca="false">IF(G6351="Male",VLOOKUP(H6351,'Shoe size conversion table'!$B$6:$D$22,3),VLOOKUP(H6351,'Shoe size conversion table'!$J$6:$L$22,3))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MONTH(C6351:C21318)</f>
        <v>10</v>
      </c>
      <c r="O6351" s="8" t="n">
        <f aca="false">K6351*(1-L6351)</f>
        <v>179.1</v>
      </c>
    </row>
    <row r="6352" customFormat="false" ht="11.4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IF(G6352="Male",VLOOKUP(H6352,'Shoe size conversion table'!$B$6:$D$22,2),VLOOKUP(H6352,'Shoe size conversion table'!$J$6:$L$22,2))</f>
        <v>37-38</v>
      </c>
      <c r="J6352" s="12" t="n">
        <f aca="false">IF(G6352="Male",VLOOKUP(H6352,'Shoe size conversion table'!$B$6:$D$22,3),VLOOKUP(H6352,'Shoe size conversion table'!$J$6:$L$22,3))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MONTH(C6352:C21319)</f>
        <v>10</v>
      </c>
      <c r="O6352" s="8" t="n">
        <f aca="false">K6352*(1-L6352)</f>
        <v>189</v>
      </c>
    </row>
    <row r="6353" customFormat="false" ht="11.4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IF(G6353="Male",VLOOKUP(H6353,'Shoe size conversion table'!$B$6:$D$22,2),VLOOKUP(H6353,'Shoe size conversion table'!$J$6:$L$22,2))</f>
        <v>39</v>
      </c>
      <c r="J6353" s="12" t="n">
        <f aca="false">IF(G6353="Male",VLOOKUP(H6353,'Shoe size conversion table'!$B$6:$D$22,3),VLOOKUP(H6353,'Shoe size conversion table'!$J$6:$L$22,3))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MONTH(C6353:C21320)</f>
        <v>10</v>
      </c>
      <c r="O6353" s="8" t="n">
        <f aca="false">K6353*(1-L6353)</f>
        <v>169</v>
      </c>
    </row>
    <row r="6354" customFormat="false" ht="11.4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IF(G6354="Male",VLOOKUP(H6354,'Shoe size conversion table'!$B$6:$D$22,2),VLOOKUP(H6354,'Shoe size conversion table'!$J$6:$L$22,2))</f>
        <v>41-42</v>
      </c>
      <c r="J6354" s="12" t="n">
        <f aca="false">IF(G6354="Male",VLOOKUP(H6354,'Shoe size conversion table'!$B$6:$D$22,3),VLOOKUP(H6354,'Shoe size conversion table'!$J$6:$L$22,3))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MONTH(C6354:C21321)</f>
        <v>10</v>
      </c>
      <c r="O6354" s="8" t="n">
        <f aca="false">K6354*(1-L6354)</f>
        <v>135.2</v>
      </c>
    </row>
    <row r="6355" customFormat="false" ht="11.4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IF(G6355="Male",VLOOKUP(H6355,'Shoe size conversion table'!$B$6:$D$22,2),VLOOKUP(H6355,'Shoe size conversion table'!$J$6:$L$22,2))</f>
        <v>43</v>
      </c>
      <c r="J6355" s="12" t="n">
        <f aca="false">IF(G6355="Male",VLOOKUP(H6355,'Shoe size conversion table'!$B$6:$D$22,3),VLOOKUP(H6355,'Shoe size conversion table'!$J$6:$L$22,3))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MONTH(C6355:C21322)</f>
        <v>10</v>
      </c>
      <c r="O6355" s="8" t="n">
        <f aca="false">K6355*(1-L6355)</f>
        <v>149</v>
      </c>
    </row>
    <row r="6356" customFormat="false" ht="11.4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IF(G6356="Male",VLOOKUP(H6356,'Shoe size conversion table'!$B$6:$D$22,2),VLOOKUP(H6356,'Shoe size conversion table'!$J$6:$L$22,2))</f>
        <v>43</v>
      </c>
      <c r="J6356" s="12" t="n">
        <f aca="false">IF(G6356="Male",VLOOKUP(H6356,'Shoe size conversion table'!$B$6:$D$22,3),VLOOKUP(H6356,'Shoe size conversion table'!$J$6:$L$22,3))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MONTH(C6356:C21323)</f>
        <v>10</v>
      </c>
      <c r="O6356" s="8" t="n">
        <f aca="false">K6356*(1-L6356)</f>
        <v>159</v>
      </c>
    </row>
    <row r="6357" customFormat="false" ht="11.4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IF(G6357="Male",VLOOKUP(H6357,'Shoe size conversion table'!$B$6:$D$22,2),VLOOKUP(H6357,'Shoe size conversion table'!$J$6:$L$22,2))</f>
        <v>42-43</v>
      </c>
      <c r="J6357" s="12" t="n">
        <f aca="false">IF(G6357="Male",VLOOKUP(H6357,'Shoe size conversion table'!$B$6:$D$22,3),VLOOKUP(H6357,'Shoe size conversion table'!$J$6:$L$22,3))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MONTH(C6357:C21324)</f>
        <v>10</v>
      </c>
      <c r="O6357" s="8" t="n">
        <f aca="false">K6357*(1-L6357)</f>
        <v>111.3</v>
      </c>
    </row>
    <row r="6358" customFormat="false" ht="11.4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IF(G6358="Male",VLOOKUP(H6358,'Shoe size conversion table'!$B$6:$D$22,2),VLOOKUP(H6358,'Shoe size conversion table'!$J$6:$L$22,2))</f>
        <v>42</v>
      </c>
      <c r="J6358" s="12" t="n">
        <f aca="false">IF(G6358="Male",VLOOKUP(H6358,'Shoe size conversion table'!$B$6:$D$22,3),VLOOKUP(H6358,'Shoe size conversion table'!$J$6:$L$22,3))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MONTH(C6358:C21325)</f>
        <v>10</v>
      </c>
      <c r="O6358" s="8" t="n">
        <f aca="false">K6358*(1-L6358)</f>
        <v>104.3</v>
      </c>
    </row>
    <row r="6359" customFormat="false" ht="11.4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IF(G6359="Male",VLOOKUP(H6359,'Shoe size conversion table'!$B$6:$D$22,2),VLOOKUP(H6359,'Shoe size conversion table'!$J$6:$L$22,2))</f>
        <v>39</v>
      </c>
      <c r="J6359" s="12" t="n">
        <f aca="false">IF(G6359="Male",VLOOKUP(H6359,'Shoe size conversion table'!$B$6:$D$22,3),VLOOKUP(H6359,'Shoe size conversion table'!$J$6:$L$22,3))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MONTH(C6359:C21326)</f>
        <v>10</v>
      </c>
      <c r="O6359" s="8" t="n">
        <f aca="false">K6359*(1-L6359)</f>
        <v>169</v>
      </c>
    </row>
    <row r="6360" customFormat="false" ht="11.4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IF(G6360="Male",VLOOKUP(H6360,'Shoe size conversion table'!$B$6:$D$22,2),VLOOKUP(H6360,'Shoe size conversion table'!$J$6:$L$22,2))</f>
        <v>44</v>
      </c>
      <c r="J6360" s="12" t="n">
        <f aca="false">IF(G6360="Male",VLOOKUP(H6360,'Shoe size conversion table'!$B$6:$D$22,3),VLOOKUP(H6360,'Shoe size conversion table'!$J$6:$L$22,3))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MONTH(C6360:C21327)</f>
        <v>10</v>
      </c>
      <c r="O6360" s="8" t="n">
        <f aca="false">K6360*(1-L6360)</f>
        <v>189</v>
      </c>
    </row>
    <row r="6361" customFormat="false" ht="11.4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IF(G6361="Male",VLOOKUP(H6361,'Shoe size conversion table'!$B$6:$D$22,2),VLOOKUP(H6361,'Shoe size conversion table'!$J$6:$L$22,2))</f>
        <v>43-44</v>
      </c>
      <c r="J6361" s="12" t="n">
        <f aca="false">IF(G6361="Male",VLOOKUP(H6361,'Shoe size conversion table'!$B$6:$D$22,3),VLOOKUP(H6361,'Shoe size conversion table'!$J$6:$L$22,3))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MONTH(C6361:C21328)</f>
        <v>10</v>
      </c>
      <c r="O6361" s="8" t="n">
        <f aca="false">K6361*(1-L6361)</f>
        <v>189</v>
      </c>
    </row>
    <row r="6362" customFormat="false" ht="11.4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IF(G6362="Male",VLOOKUP(H6362,'Shoe size conversion table'!$B$6:$D$22,2),VLOOKUP(H6362,'Shoe size conversion table'!$J$6:$L$22,2))</f>
        <v>42-43</v>
      </c>
      <c r="J6362" s="12" t="n">
        <f aca="false">IF(G6362="Male",VLOOKUP(H6362,'Shoe size conversion table'!$B$6:$D$22,3),VLOOKUP(H6362,'Shoe size conversion table'!$J$6:$L$22,3))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MONTH(C6362:C21329)</f>
        <v>10</v>
      </c>
      <c r="O6362" s="8" t="n">
        <f aca="false">K6362*(1-L6362)</f>
        <v>84.5</v>
      </c>
    </row>
    <row r="6363" customFormat="false" ht="11.4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IF(G6363="Male",VLOOKUP(H6363,'Shoe size conversion table'!$B$6:$D$22,2),VLOOKUP(H6363,'Shoe size conversion table'!$J$6:$L$22,2))</f>
        <v>42</v>
      </c>
      <c r="J6363" s="12" t="n">
        <f aca="false">IF(G6363="Male",VLOOKUP(H6363,'Shoe size conversion table'!$B$6:$D$22,3),VLOOKUP(H6363,'Shoe size conversion table'!$J$6:$L$22,3))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MONTH(C6363:C21330)</f>
        <v>10</v>
      </c>
      <c r="O6363" s="8" t="n">
        <f aca="false">K6363*(1-L6363)</f>
        <v>169</v>
      </c>
    </row>
    <row r="6364" customFormat="false" ht="11.4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IF(G6364="Male",VLOOKUP(H6364,'Shoe size conversion table'!$B$6:$D$22,2),VLOOKUP(H6364,'Shoe size conversion table'!$J$6:$L$22,2))</f>
        <v>43</v>
      </c>
      <c r="J6364" s="12" t="n">
        <f aca="false">IF(G6364="Male",VLOOKUP(H6364,'Shoe size conversion table'!$B$6:$D$22,3),VLOOKUP(H6364,'Shoe size conversion table'!$J$6:$L$22,3))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MONTH(C6364:C21331)</f>
        <v>10</v>
      </c>
      <c r="O6364" s="8" t="n">
        <f aca="false">K6364*(1-L6364)</f>
        <v>159</v>
      </c>
    </row>
    <row r="6365" customFormat="false" ht="11.4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IF(G6365="Male",VLOOKUP(H6365,'Shoe size conversion table'!$B$6:$D$22,2),VLOOKUP(H6365,'Shoe size conversion table'!$J$6:$L$22,2))</f>
        <v>47</v>
      </c>
      <c r="J6365" s="12" t="n">
        <f aca="false">IF(G6365="Male",VLOOKUP(H6365,'Shoe size conversion table'!$B$6:$D$22,3),VLOOKUP(H6365,'Shoe size conversion table'!$J$6:$L$22,3))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MONTH(C6365:C21332)</f>
        <v>10</v>
      </c>
      <c r="O6365" s="8" t="n">
        <f aca="false">K6365*(1-L6365)</f>
        <v>199</v>
      </c>
    </row>
    <row r="6366" customFormat="false" ht="11.4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IF(G6366="Male",VLOOKUP(H6366,'Shoe size conversion table'!$B$6:$D$22,2),VLOOKUP(H6366,'Shoe size conversion table'!$J$6:$L$22,2))</f>
        <v>42-43</v>
      </c>
      <c r="J6366" s="12" t="n">
        <f aca="false">IF(G6366="Male",VLOOKUP(H6366,'Shoe size conversion table'!$B$6:$D$22,3),VLOOKUP(H6366,'Shoe size conversion table'!$J$6:$L$22,3))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MONTH(C6366:C21333)</f>
        <v>10</v>
      </c>
      <c r="O6366" s="8" t="n">
        <f aca="false">K6366*(1-L6366)</f>
        <v>169</v>
      </c>
    </row>
    <row r="6367" customFormat="false" ht="11.4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IF(G6367="Male",VLOOKUP(H6367,'Shoe size conversion table'!$B$6:$D$22,2),VLOOKUP(H6367,'Shoe size conversion table'!$J$6:$L$22,2))</f>
        <v>45</v>
      </c>
      <c r="J6367" s="12" t="n">
        <f aca="false">IF(G6367="Male",VLOOKUP(H6367,'Shoe size conversion table'!$B$6:$D$22,3),VLOOKUP(H6367,'Shoe size conversion table'!$J$6:$L$22,3))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MONTH(C6367:C21334)</f>
        <v>10</v>
      </c>
      <c r="O6367" s="8" t="n">
        <f aca="false">K6367*(1-L6367)</f>
        <v>189</v>
      </c>
    </row>
    <row r="6368" customFormat="false" ht="11.4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IF(G6368="Male",VLOOKUP(H6368,'Shoe size conversion table'!$B$6:$D$22,2),VLOOKUP(H6368,'Shoe size conversion table'!$J$6:$L$22,2))</f>
        <v>42-43</v>
      </c>
      <c r="J6368" s="12" t="n">
        <f aca="false">IF(G6368="Male",VLOOKUP(H6368,'Shoe size conversion table'!$B$6:$D$22,3),VLOOKUP(H6368,'Shoe size conversion table'!$J$6:$L$22,3))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MONTH(C6368:C21335)</f>
        <v>10</v>
      </c>
      <c r="O6368" s="8" t="n">
        <f aca="false">K6368*(1-L6368)</f>
        <v>89.5</v>
      </c>
    </row>
    <row r="6369" customFormat="false" ht="11.4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IF(G6369="Male",VLOOKUP(H6369,'Shoe size conversion table'!$B$6:$D$22,2),VLOOKUP(H6369,'Shoe size conversion table'!$J$6:$L$22,2))</f>
        <v>42-43</v>
      </c>
      <c r="J6369" s="12" t="n">
        <f aca="false">IF(G6369="Male",VLOOKUP(H6369,'Shoe size conversion table'!$B$6:$D$22,3),VLOOKUP(H6369,'Shoe size conversion table'!$J$6:$L$22,3))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MONTH(C6369:C21336)</f>
        <v>10</v>
      </c>
      <c r="O6369" s="8" t="n">
        <f aca="false">K6369*(1-L6369)</f>
        <v>179.1</v>
      </c>
    </row>
    <row r="6370" customFormat="false" ht="11.4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IF(G6370="Male",VLOOKUP(H6370,'Shoe size conversion table'!$B$6:$D$22,2),VLOOKUP(H6370,'Shoe size conversion table'!$J$6:$L$22,2))</f>
        <v>41</v>
      </c>
      <c r="J6370" s="12" t="n">
        <f aca="false">IF(G6370="Male",VLOOKUP(H6370,'Shoe size conversion table'!$B$6:$D$22,3),VLOOKUP(H6370,'Shoe size conversion table'!$J$6:$L$22,3))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MONTH(C6370:C21337)</f>
        <v>10</v>
      </c>
      <c r="O6370" s="8" t="n">
        <f aca="false">K6370*(1-L6370)</f>
        <v>129</v>
      </c>
    </row>
    <row r="6371" customFormat="false" ht="11.4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IF(G6371="Male",VLOOKUP(H6371,'Shoe size conversion table'!$B$6:$D$22,2),VLOOKUP(H6371,'Shoe size conversion table'!$J$6:$L$22,2))</f>
        <v>43-44</v>
      </c>
      <c r="J6371" s="12" t="n">
        <f aca="false">IF(G6371="Male",VLOOKUP(H6371,'Shoe size conversion table'!$B$6:$D$22,3),VLOOKUP(H6371,'Shoe size conversion table'!$J$6:$L$22,3))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MONTH(C6371:C21338)</f>
        <v>10</v>
      </c>
      <c r="O6371" s="8" t="n">
        <f aca="false">K6371*(1-L6371)</f>
        <v>159</v>
      </c>
    </row>
    <row r="6372" customFormat="false" ht="11.4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IF(G6372="Male",VLOOKUP(H6372,'Shoe size conversion table'!$B$6:$D$22,2),VLOOKUP(H6372,'Shoe size conversion table'!$J$6:$L$22,2))</f>
        <v>38-39</v>
      </c>
      <c r="J6372" s="12" t="n">
        <f aca="false">IF(G6372="Male",VLOOKUP(H6372,'Shoe size conversion table'!$B$6:$D$22,3),VLOOKUP(H6372,'Shoe size conversion table'!$J$6:$L$22,3))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MONTH(C6372:C21339)</f>
        <v>10</v>
      </c>
      <c r="O6372" s="8" t="n">
        <f aca="false">K6372*(1-L6372)</f>
        <v>199</v>
      </c>
    </row>
    <row r="6373" customFormat="false" ht="11.4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IF(G6373="Male",VLOOKUP(H6373,'Shoe size conversion table'!$B$6:$D$22,2),VLOOKUP(H6373,'Shoe size conversion table'!$J$6:$L$22,2))</f>
        <v>42</v>
      </c>
      <c r="J6373" s="12" t="n">
        <f aca="false">IF(G6373="Male",VLOOKUP(H6373,'Shoe size conversion table'!$B$6:$D$22,3),VLOOKUP(H6373,'Shoe size conversion table'!$J$6:$L$22,3))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MONTH(C6373:C21340)</f>
        <v>10</v>
      </c>
      <c r="O6373" s="8" t="n">
        <f aca="false">K6373*(1-L6373)</f>
        <v>132.3</v>
      </c>
    </row>
    <row r="6374" customFormat="false" ht="11.4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IF(G6374="Male",VLOOKUP(H6374,'Shoe size conversion table'!$B$6:$D$22,2),VLOOKUP(H6374,'Shoe size conversion table'!$J$6:$L$22,2))</f>
        <v>41-42</v>
      </c>
      <c r="J6374" s="12" t="n">
        <f aca="false">IF(G6374="Male",VLOOKUP(H6374,'Shoe size conversion table'!$B$6:$D$22,3),VLOOKUP(H6374,'Shoe size conversion table'!$J$6:$L$22,3))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MONTH(C6374:C21341)</f>
        <v>10</v>
      </c>
      <c r="O6374" s="8" t="n">
        <f aca="false">K6374*(1-L6374)</f>
        <v>104.3</v>
      </c>
    </row>
    <row r="6375" customFormat="false" ht="11.4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IF(G6375="Male",VLOOKUP(H6375,'Shoe size conversion table'!$B$6:$D$22,2),VLOOKUP(H6375,'Shoe size conversion table'!$J$6:$L$22,2))</f>
        <v>38-39</v>
      </c>
      <c r="J6375" s="12" t="n">
        <f aca="false">IF(G6375="Male",VLOOKUP(H6375,'Shoe size conversion table'!$B$6:$D$22,3),VLOOKUP(H6375,'Shoe size conversion table'!$J$6:$L$22,3))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MONTH(C6375:C21342)</f>
        <v>10</v>
      </c>
      <c r="O6375" s="8" t="n">
        <f aca="false">K6375*(1-L6375)</f>
        <v>139</v>
      </c>
    </row>
    <row r="6376" customFormat="false" ht="11.4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IF(G6376="Male",VLOOKUP(H6376,'Shoe size conversion table'!$B$6:$D$22,2),VLOOKUP(H6376,'Shoe size conversion table'!$J$6:$L$22,2))</f>
        <v>42-43</v>
      </c>
      <c r="J6376" s="12" t="n">
        <f aca="false">IF(G6376="Male",VLOOKUP(H6376,'Shoe size conversion table'!$B$6:$D$22,3),VLOOKUP(H6376,'Shoe size conversion table'!$J$6:$L$22,3))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MONTH(C6376:C21343)</f>
        <v>10</v>
      </c>
      <c r="O6376" s="8" t="n">
        <f aca="false">K6376*(1-L6376)</f>
        <v>189</v>
      </c>
    </row>
    <row r="6377" customFormat="false" ht="11.4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IF(G6377="Male",VLOOKUP(H6377,'Shoe size conversion table'!$B$6:$D$22,2),VLOOKUP(H6377,'Shoe size conversion table'!$J$6:$L$22,2))</f>
        <v>38-39</v>
      </c>
      <c r="J6377" s="12" t="n">
        <f aca="false">IF(G6377="Male",VLOOKUP(H6377,'Shoe size conversion table'!$B$6:$D$22,3),VLOOKUP(H6377,'Shoe size conversion table'!$J$6:$L$22,3))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MONTH(C6377:C21344)</f>
        <v>10</v>
      </c>
      <c r="O6377" s="8" t="n">
        <f aca="false">K6377*(1-L6377)</f>
        <v>159</v>
      </c>
    </row>
    <row r="6378" customFormat="false" ht="11.4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IF(G6378="Male",VLOOKUP(H6378,'Shoe size conversion table'!$B$6:$D$22,2),VLOOKUP(H6378,'Shoe size conversion table'!$J$6:$L$22,2))</f>
        <v>43-44</v>
      </c>
      <c r="J6378" s="12" t="n">
        <f aca="false">IF(G6378="Male",VLOOKUP(H6378,'Shoe size conversion table'!$B$6:$D$22,3),VLOOKUP(H6378,'Shoe size conversion table'!$J$6:$L$22,3))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MONTH(C6378:C21345)</f>
        <v>10</v>
      </c>
      <c r="O6378" s="8" t="n">
        <f aca="false">K6378*(1-L6378)</f>
        <v>139</v>
      </c>
    </row>
    <row r="6379" customFormat="false" ht="11.4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IF(G6379="Male",VLOOKUP(H6379,'Shoe size conversion table'!$B$6:$D$22,2),VLOOKUP(H6379,'Shoe size conversion table'!$J$6:$L$22,2))</f>
        <v>38-39</v>
      </c>
      <c r="J6379" s="12" t="n">
        <f aca="false">IF(G6379="Male",VLOOKUP(H6379,'Shoe size conversion table'!$B$6:$D$22,3),VLOOKUP(H6379,'Shoe size conversion table'!$J$6:$L$22,3))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MONTH(C6379:C21346)</f>
        <v>10</v>
      </c>
      <c r="O6379" s="8" t="n">
        <f aca="false">K6379*(1-L6379)</f>
        <v>84.5</v>
      </c>
    </row>
    <row r="6380" customFormat="false" ht="11.4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IF(G6380="Male",VLOOKUP(H6380,'Shoe size conversion table'!$B$6:$D$22,2),VLOOKUP(H6380,'Shoe size conversion table'!$J$6:$L$22,2))</f>
        <v>40</v>
      </c>
      <c r="J6380" s="12" t="n">
        <f aca="false">IF(G6380="Male",VLOOKUP(H6380,'Shoe size conversion table'!$B$6:$D$22,3),VLOOKUP(H6380,'Shoe size conversion table'!$J$6:$L$22,3))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MONTH(C6380:C21347)</f>
        <v>10</v>
      </c>
      <c r="O6380" s="8" t="n">
        <f aca="false">K6380*(1-L6380)</f>
        <v>132.3</v>
      </c>
    </row>
    <row r="6381" customFormat="false" ht="11.4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IF(G6381="Male",VLOOKUP(H6381,'Shoe size conversion table'!$B$6:$D$22,2),VLOOKUP(H6381,'Shoe size conversion table'!$J$6:$L$22,2))</f>
        <v>39-40</v>
      </c>
      <c r="J6381" s="12" t="n">
        <f aca="false">IF(G6381="Male",VLOOKUP(H6381,'Shoe size conversion table'!$B$6:$D$22,3),VLOOKUP(H6381,'Shoe size conversion table'!$J$6:$L$22,3))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MONTH(C6381:C21348)</f>
        <v>10</v>
      </c>
      <c r="O6381" s="8" t="n">
        <f aca="false">K6381*(1-L6381)</f>
        <v>179</v>
      </c>
    </row>
    <row r="6382" customFormat="false" ht="11.4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IF(G6382="Male",VLOOKUP(H6382,'Shoe size conversion table'!$B$6:$D$22,2),VLOOKUP(H6382,'Shoe size conversion table'!$J$6:$L$22,2))</f>
        <v>38-39</v>
      </c>
      <c r="J6382" s="12" t="n">
        <f aca="false">IF(G6382="Male",VLOOKUP(H6382,'Shoe size conversion table'!$B$6:$D$22,3),VLOOKUP(H6382,'Shoe size conversion table'!$J$6:$L$22,3))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MONTH(C6382:C21349)</f>
        <v>10</v>
      </c>
      <c r="O6382" s="8" t="n">
        <f aca="false">K6382*(1-L6382)</f>
        <v>179</v>
      </c>
    </row>
    <row r="6383" customFormat="false" ht="11.4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IF(G6383="Male",VLOOKUP(H6383,'Shoe size conversion table'!$B$6:$D$22,2),VLOOKUP(H6383,'Shoe size conversion table'!$J$6:$L$22,2))</f>
        <v>41</v>
      </c>
      <c r="J6383" s="12" t="n">
        <f aca="false">IF(G6383="Male",VLOOKUP(H6383,'Shoe size conversion table'!$B$6:$D$22,3),VLOOKUP(H6383,'Shoe size conversion table'!$J$6:$L$22,3))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MONTH(C6383:C21350)</f>
        <v>10</v>
      </c>
      <c r="O6383" s="8" t="n">
        <f aca="false">K6383*(1-L6383)</f>
        <v>111.3</v>
      </c>
    </row>
    <row r="6384" customFormat="false" ht="11.4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IF(G6384="Male",VLOOKUP(H6384,'Shoe size conversion table'!$B$6:$D$22,2),VLOOKUP(H6384,'Shoe size conversion table'!$J$6:$L$22,2))</f>
        <v>41-42</v>
      </c>
      <c r="J6384" s="12" t="n">
        <f aca="false">IF(G6384="Male",VLOOKUP(H6384,'Shoe size conversion table'!$B$6:$D$22,3),VLOOKUP(H6384,'Shoe size conversion table'!$J$6:$L$22,3))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MONTH(C6384:C21351)</f>
        <v>10</v>
      </c>
      <c r="O6384" s="8" t="n">
        <f aca="false">K6384*(1-L6384)</f>
        <v>135.2</v>
      </c>
    </row>
    <row r="6385" customFormat="false" ht="11.4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IF(G6385="Male",VLOOKUP(H6385,'Shoe size conversion table'!$B$6:$D$22,2),VLOOKUP(H6385,'Shoe size conversion table'!$J$6:$L$22,2))</f>
        <v>42-43</v>
      </c>
      <c r="J6385" s="12" t="n">
        <f aca="false">IF(G6385="Male",VLOOKUP(H6385,'Shoe size conversion table'!$B$6:$D$22,3),VLOOKUP(H6385,'Shoe size conversion table'!$J$6:$L$22,3))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MONTH(C6385:C21352)</f>
        <v>10</v>
      </c>
      <c r="O6385" s="8" t="n">
        <f aca="false">K6385*(1-L6385)</f>
        <v>139</v>
      </c>
    </row>
    <row r="6386" customFormat="false" ht="11.4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IF(G6386="Male",VLOOKUP(H6386,'Shoe size conversion table'!$B$6:$D$22,2),VLOOKUP(H6386,'Shoe size conversion table'!$J$6:$L$22,2))</f>
        <v>39</v>
      </c>
      <c r="J6386" s="12" t="n">
        <f aca="false">IF(G6386="Male",VLOOKUP(H6386,'Shoe size conversion table'!$B$6:$D$22,3),VLOOKUP(H6386,'Shoe size conversion table'!$J$6:$L$22,3))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MONTH(C6386:C21353)</f>
        <v>10</v>
      </c>
      <c r="O6386" s="8" t="n">
        <f aca="false">K6386*(1-L6386)</f>
        <v>179</v>
      </c>
    </row>
    <row r="6387" customFormat="false" ht="11.4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IF(G6387="Male",VLOOKUP(H6387,'Shoe size conversion table'!$B$6:$D$22,2),VLOOKUP(H6387,'Shoe size conversion table'!$J$6:$L$22,2))</f>
        <v>38</v>
      </c>
      <c r="J6387" s="12" t="n">
        <f aca="false">IF(G6387="Male",VLOOKUP(H6387,'Shoe size conversion table'!$B$6:$D$22,3),VLOOKUP(H6387,'Shoe size conversion table'!$J$6:$L$22,3))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MONTH(C6387:C21354)</f>
        <v>10</v>
      </c>
      <c r="O6387" s="8" t="n">
        <f aca="false">K6387*(1-L6387)</f>
        <v>64.5</v>
      </c>
    </row>
    <row r="6388" customFormat="false" ht="11.4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IF(G6388="Male",VLOOKUP(H6388,'Shoe size conversion table'!$B$6:$D$22,2),VLOOKUP(H6388,'Shoe size conversion table'!$J$6:$L$22,2))</f>
        <v>41-42</v>
      </c>
      <c r="J6388" s="12" t="n">
        <f aca="false">IF(G6388="Male",VLOOKUP(H6388,'Shoe size conversion table'!$B$6:$D$22,3),VLOOKUP(H6388,'Shoe size conversion table'!$J$6:$L$22,3))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MONTH(C6388:C21355)</f>
        <v>10</v>
      </c>
      <c r="O6388" s="8" t="n">
        <f aca="false">K6388*(1-L6388)</f>
        <v>199</v>
      </c>
    </row>
    <row r="6389" customFormat="false" ht="11.4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IF(G6389="Male",VLOOKUP(H6389,'Shoe size conversion table'!$B$6:$D$22,2),VLOOKUP(H6389,'Shoe size conversion table'!$J$6:$L$22,2))</f>
        <v>41</v>
      </c>
      <c r="J6389" s="12" t="n">
        <f aca="false">IF(G6389="Male",VLOOKUP(H6389,'Shoe size conversion table'!$B$6:$D$22,3),VLOOKUP(H6389,'Shoe size conversion table'!$J$6:$L$22,3))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MONTH(C6389:C21356)</f>
        <v>10</v>
      </c>
      <c r="O6389" s="8" t="n">
        <f aca="false">K6389*(1-L6389)</f>
        <v>179</v>
      </c>
    </row>
    <row r="6390" customFormat="false" ht="11.4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IF(G6390="Male",VLOOKUP(H6390,'Shoe size conversion table'!$B$6:$D$22,2),VLOOKUP(H6390,'Shoe size conversion table'!$J$6:$L$22,2))</f>
        <v>42-43</v>
      </c>
      <c r="J6390" s="12" t="n">
        <f aca="false">IF(G6390="Male",VLOOKUP(H6390,'Shoe size conversion table'!$B$6:$D$22,3),VLOOKUP(H6390,'Shoe size conversion table'!$J$6:$L$22,3))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MONTH(C6390:C21357)</f>
        <v>10</v>
      </c>
      <c r="O6390" s="8" t="n">
        <f aca="false">K6390*(1-L6390)</f>
        <v>179</v>
      </c>
    </row>
    <row r="6391" customFormat="false" ht="11.4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IF(G6391="Male",VLOOKUP(H6391,'Shoe size conversion table'!$B$6:$D$22,2),VLOOKUP(H6391,'Shoe size conversion table'!$J$6:$L$22,2))</f>
        <v>43-44</v>
      </c>
      <c r="J6391" s="12" t="n">
        <f aca="false">IF(G6391="Male",VLOOKUP(H6391,'Shoe size conversion table'!$B$6:$D$22,3),VLOOKUP(H6391,'Shoe size conversion table'!$J$6:$L$22,3))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MONTH(C6391:C21358)</f>
        <v>10</v>
      </c>
      <c r="O6391" s="8" t="n">
        <f aca="false">K6391*(1-L6391)</f>
        <v>199</v>
      </c>
    </row>
    <row r="6392" customFormat="false" ht="11.4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IF(G6392="Male",VLOOKUP(H6392,'Shoe size conversion table'!$B$6:$D$22,2),VLOOKUP(H6392,'Shoe size conversion table'!$J$6:$L$22,2))</f>
        <v>40</v>
      </c>
      <c r="J6392" s="12" t="n">
        <f aca="false">IF(G6392="Male",VLOOKUP(H6392,'Shoe size conversion table'!$B$6:$D$22,3),VLOOKUP(H6392,'Shoe size conversion table'!$J$6:$L$22,3))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MONTH(C6392:C21359)</f>
        <v>10</v>
      </c>
      <c r="O6392" s="8" t="n">
        <f aca="false">K6392*(1-L6392)</f>
        <v>111.3</v>
      </c>
    </row>
    <row r="6393" customFormat="false" ht="11.4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IF(G6393="Male",VLOOKUP(H6393,'Shoe size conversion table'!$B$6:$D$22,2),VLOOKUP(H6393,'Shoe size conversion table'!$J$6:$L$22,2))</f>
        <v>39</v>
      </c>
      <c r="J6393" s="12" t="n">
        <f aca="false">IF(G6393="Male",VLOOKUP(H6393,'Shoe size conversion table'!$B$6:$D$22,3),VLOOKUP(H6393,'Shoe size conversion table'!$J$6:$L$22,3))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MONTH(C6393:C21360)</f>
        <v>10</v>
      </c>
      <c r="O6393" s="8" t="n">
        <f aca="false">K6393*(1-L6393)</f>
        <v>179</v>
      </c>
    </row>
    <row r="6394" customFormat="false" ht="11.4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IF(G6394="Male",VLOOKUP(H6394,'Shoe size conversion table'!$B$6:$D$22,2),VLOOKUP(H6394,'Shoe size conversion table'!$J$6:$L$22,2))</f>
        <v>46</v>
      </c>
      <c r="J6394" s="12" t="n">
        <f aca="false">IF(G6394="Male",VLOOKUP(H6394,'Shoe size conversion table'!$B$6:$D$22,3),VLOOKUP(H6394,'Shoe size conversion table'!$J$6:$L$22,3))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MONTH(C6394:C21361)</f>
        <v>10</v>
      </c>
      <c r="O6394" s="8" t="n">
        <f aca="false">K6394*(1-L6394)</f>
        <v>139</v>
      </c>
    </row>
    <row r="6395" customFormat="false" ht="11.4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IF(G6395="Male",VLOOKUP(H6395,'Shoe size conversion table'!$B$6:$D$22,2),VLOOKUP(H6395,'Shoe size conversion table'!$J$6:$L$22,2))</f>
        <v>45</v>
      </c>
      <c r="J6395" s="12" t="n">
        <f aca="false">IF(G6395="Male",VLOOKUP(H6395,'Shoe size conversion table'!$B$6:$D$22,3),VLOOKUP(H6395,'Shoe size conversion table'!$J$6:$L$22,3))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MONTH(C6395:C21362)</f>
        <v>10</v>
      </c>
      <c r="O6395" s="8" t="n">
        <f aca="false">K6395*(1-L6395)</f>
        <v>179</v>
      </c>
    </row>
    <row r="6396" customFormat="false" ht="11.4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IF(G6396="Male",VLOOKUP(H6396,'Shoe size conversion table'!$B$6:$D$22,2),VLOOKUP(H6396,'Shoe size conversion table'!$J$6:$L$22,2))</f>
        <v>38-39</v>
      </c>
      <c r="J6396" s="12" t="n">
        <f aca="false">IF(G6396="Male",VLOOKUP(H6396,'Shoe size conversion table'!$B$6:$D$22,3),VLOOKUP(H6396,'Shoe size conversion table'!$J$6:$L$22,3))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MONTH(C6396:C21363)</f>
        <v>10</v>
      </c>
      <c r="O6396" s="8" t="n">
        <f aca="false">K6396*(1-L6396)</f>
        <v>152.1</v>
      </c>
    </row>
    <row r="6397" customFormat="false" ht="11.4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IF(G6397="Male",VLOOKUP(H6397,'Shoe size conversion table'!$B$6:$D$22,2),VLOOKUP(H6397,'Shoe size conversion table'!$J$6:$L$22,2))</f>
        <v>39</v>
      </c>
      <c r="J6397" s="12" t="n">
        <f aca="false">IF(G6397="Male",VLOOKUP(H6397,'Shoe size conversion table'!$B$6:$D$22,3),VLOOKUP(H6397,'Shoe size conversion table'!$J$6:$L$22,3))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MONTH(C6397:C21364)</f>
        <v>10</v>
      </c>
      <c r="O6397" s="8" t="n">
        <f aca="false">K6397*(1-L6397)</f>
        <v>134.1</v>
      </c>
    </row>
    <row r="6398" customFormat="false" ht="11.4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IF(G6398="Male",VLOOKUP(H6398,'Shoe size conversion table'!$B$6:$D$22,2),VLOOKUP(H6398,'Shoe size conversion table'!$J$6:$L$22,2))</f>
        <v>42</v>
      </c>
      <c r="J6398" s="12" t="n">
        <f aca="false">IF(G6398="Male",VLOOKUP(H6398,'Shoe size conversion table'!$B$6:$D$22,3),VLOOKUP(H6398,'Shoe size conversion table'!$J$6:$L$22,3))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MONTH(C6398:C21365)</f>
        <v>10</v>
      </c>
      <c r="O6398" s="8" t="n">
        <f aca="false">K6398*(1-L6398)</f>
        <v>135.2</v>
      </c>
    </row>
    <row r="6399" customFormat="false" ht="11.4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IF(G6399="Male",VLOOKUP(H6399,'Shoe size conversion table'!$B$6:$D$22,2),VLOOKUP(H6399,'Shoe size conversion table'!$J$6:$L$22,2))</f>
        <v>43</v>
      </c>
      <c r="J6399" s="12" t="n">
        <f aca="false">IF(G6399="Male",VLOOKUP(H6399,'Shoe size conversion table'!$B$6:$D$22,3),VLOOKUP(H6399,'Shoe size conversion table'!$J$6:$L$22,3))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MONTH(C6399:C21366)</f>
        <v>10</v>
      </c>
      <c r="O6399" s="8" t="n">
        <f aca="false">K6399*(1-L6399)</f>
        <v>159</v>
      </c>
    </row>
    <row r="6400" customFormat="false" ht="11.4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IF(G6400="Male",VLOOKUP(H6400,'Shoe size conversion table'!$B$6:$D$22,2),VLOOKUP(H6400,'Shoe size conversion table'!$J$6:$L$22,2))</f>
        <v>44-45</v>
      </c>
      <c r="J6400" s="12" t="n">
        <f aca="false">IF(G6400="Male",VLOOKUP(H6400,'Shoe size conversion table'!$B$6:$D$22,3),VLOOKUP(H6400,'Shoe size conversion table'!$J$6:$L$22,3))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MONTH(C6400:C21367)</f>
        <v>10</v>
      </c>
      <c r="O6400" s="8" t="n">
        <f aca="false">K6400*(1-L6400)</f>
        <v>149</v>
      </c>
    </row>
    <row r="6401" customFormat="false" ht="11.4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IF(G6401="Male",VLOOKUP(H6401,'Shoe size conversion table'!$B$6:$D$22,2),VLOOKUP(H6401,'Shoe size conversion table'!$J$6:$L$22,2))</f>
        <v>43</v>
      </c>
      <c r="J6401" s="12" t="n">
        <f aca="false">IF(G6401="Male",VLOOKUP(H6401,'Shoe size conversion table'!$B$6:$D$22,3),VLOOKUP(H6401,'Shoe size conversion table'!$J$6:$L$22,3))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MONTH(C6401:C21368)</f>
        <v>10</v>
      </c>
      <c r="O6401" s="8" t="n">
        <f aca="false">K6401*(1-L6401)</f>
        <v>179</v>
      </c>
    </row>
    <row r="6402" customFormat="false" ht="11.4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IF(G6402="Male",VLOOKUP(H6402,'Shoe size conversion table'!$B$6:$D$22,2),VLOOKUP(H6402,'Shoe size conversion table'!$J$6:$L$22,2))</f>
        <v>37-38</v>
      </c>
      <c r="J6402" s="12" t="n">
        <f aca="false">IF(G6402="Male",VLOOKUP(H6402,'Shoe size conversion table'!$B$6:$D$22,3),VLOOKUP(H6402,'Shoe size conversion table'!$J$6:$L$22,3))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MONTH(C6402:C21369)</f>
        <v>10</v>
      </c>
      <c r="O6402" s="8" t="n">
        <f aca="false">K6402*(1-L6402)</f>
        <v>97.3</v>
      </c>
    </row>
    <row r="6403" customFormat="false" ht="11.4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IF(G6403="Male",VLOOKUP(H6403,'Shoe size conversion table'!$B$6:$D$22,2),VLOOKUP(H6403,'Shoe size conversion table'!$J$6:$L$22,2))</f>
        <v>44-45</v>
      </c>
      <c r="J6403" s="12" t="n">
        <f aca="false">IF(G6403="Male",VLOOKUP(H6403,'Shoe size conversion table'!$B$6:$D$22,3),VLOOKUP(H6403,'Shoe size conversion table'!$J$6:$L$22,3))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MONTH(C6403:C21370)</f>
        <v>10</v>
      </c>
      <c r="O6403" s="8" t="n">
        <f aca="false">K6403*(1-L6403)</f>
        <v>199</v>
      </c>
    </row>
    <row r="6404" customFormat="false" ht="11.4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IF(G6404="Male",VLOOKUP(H6404,'Shoe size conversion table'!$B$6:$D$22,2),VLOOKUP(H6404,'Shoe size conversion table'!$J$6:$L$22,2))</f>
        <v>42</v>
      </c>
      <c r="J6404" s="12" t="n">
        <f aca="false">IF(G6404="Male",VLOOKUP(H6404,'Shoe size conversion table'!$B$6:$D$22,3),VLOOKUP(H6404,'Shoe size conversion table'!$J$6:$L$22,3))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MONTH(C6404:C21371)</f>
        <v>10</v>
      </c>
      <c r="O6404" s="8" t="n">
        <f aca="false">K6404*(1-L6404)</f>
        <v>169</v>
      </c>
    </row>
    <row r="6405" customFormat="false" ht="11.4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IF(G6405="Male",VLOOKUP(H6405,'Shoe size conversion table'!$B$6:$D$22,2),VLOOKUP(H6405,'Shoe size conversion table'!$J$6:$L$22,2))</f>
        <v>39-40</v>
      </c>
      <c r="J6405" s="12" t="n">
        <f aca="false">IF(G6405="Male",VLOOKUP(H6405,'Shoe size conversion table'!$B$6:$D$22,3),VLOOKUP(H6405,'Shoe size conversion table'!$J$6:$L$22,3))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MONTH(C6405:C21372)</f>
        <v>10</v>
      </c>
      <c r="O6405" s="8" t="n">
        <f aca="false">K6405*(1-L6405)</f>
        <v>179</v>
      </c>
    </row>
    <row r="6406" customFormat="false" ht="11.4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IF(G6406="Male",VLOOKUP(H6406,'Shoe size conversion table'!$B$6:$D$22,2),VLOOKUP(H6406,'Shoe size conversion table'!$J$6:$L$22,2))</f>
        <v>42-43</v>
      </c>
      <c r="J6406" s="12" t="n">
        <f aca="false">IF(G6406="Male",VLOOKUP(H6406,'Shoe size conversion table'!$B$6:$D$22,3),VLOOKUP(H6406,'Shoe size conversion table'!$J$6:$L$22,3))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MONTH(C6406:C21373)</f>
        <v>10</v>
      </c>
      <c r="O6406" s="8" t="n">
        <f aca="false">K6406*(1-L6406)</f>
        <v>189</v>
      </c>
    </row>
    <row r="6407" customFormat="false" ht="11.4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IF(G6407="Male",VLOOKUP(H6407,'Shoe size conversion table'!$B$6:$D$22,2),VLOOKUP(H6407,'Shoe size conversion table'!$J$6:$L$22,2))</f>
        <v>41-42</v>
      </c>
      <c r="J6407" s="12" t="n">
        <f aca="false">IF(G6407="Male",VLOOKUP(H6407,'Shoe size conversion table'!$B$6:$D$22,3),VLOOKUP(H6407,'Shoe size conversion table'!$J$6:$L$22,3))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MONTH(C6407:C21374)</f>
        <v>10</v>
      </c>
      <c r="O6407" s="8" t="n">
        <f aca="false">K6407*(1-L6407)</f>
        <v>159</v>
      </c>
    </row>
    <row r="6408" customFormat="false" ht="11.4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IF(G6408="Male",VLOOKUP(H6408,'Shoe size conversion table'!$B$6:$D$22,2),VLOOKUP(H6408,'Shoe size conversion table'!$J$6:$L$22,2))</f>
        <v>43</v>
      </c>
      <c r="J6408" s="12" t="n">
        <f aca="false">IF(G6408="Male",VLOOKUP(H6408,'Shoe size conversion table'!$B$6:$D$22,3),VLOOKUP(H6408,'Shoe size conversion table'!$J$6:$L$22,3))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MONTH(C6408:C21375)</f>
        <v>10</v>
      </c>
      <c r="O6408" s="8" t="n">
        <f aca="false">K6408*(1-L6408)</f>
        <v>139</v>
      </c>
    </row>
    <row r="6409" customFormat="false" ht="11.4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IF(G6409="Male",VLOOKUP(H6409,'Shoe size conversion table'!$B$6:$D$22,2),VLOOKUP(H6409,'Shoe size conversion table'!$J$6:$L$22,2))</f>
        <v>42-43</v>
      </c>
      <c r="J6409" s="12" t="n">
        <f aca="false">IF(G6409="Male",VLOOKUP(H6409,'Shoe size conversion table'!$B$6:$D$22,3),VLOOKUP(H6409,'Shoe size conversion table'!$J$6:$L$22,3))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MONTH(C6409:C21376)</f>
        <v>10</v>
      </c>
      <c r="O6409" s="8" t="n">
        <f aca="false">K6409*(1-L6409)</f>
        <v>129</v>
      </c>
    </row>
    <row r="6410" customFormat="false" ht="11.4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IF(G6410="Male",VLOOKUP(H6410,'Shoe size conversion table'!$B$6:$D$22,2),VLOOKUP(H6410,'Shoe size conversion table'!$J$6:$L$22,2))</f>
        <v>42-43</v>
      </c>
      <c r="J6410" s="12" t="n">
        <f aca="false">IF(G6410="Male",VLOOKUP(H6410,'Shoe size conversion table'!$B$6:$D$22,3),VLOOKUP(H6410,'Shoe size conversion table'!$J$6:$L$22,3))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MONTH(C6410:C21377)</f>
        <v>10</v>
      </c>
      <c r="O6410" s="8" t="n">
        <f aca="false">K6410*(1-L6410)</f>
        <v>74.5</v>
      </c>
    </row>
    <row r="6411" customFormat="false" ht="11.4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IF(G6411="Male",VLOOKUP(H6411,'Shoe size conversion table'!$B$6:$D$22,2),VLOOKUP(H6411,'Shoe size conversion table'!$J$6:$L$22,2))</f>
        <v>43</v>
      </c>
      <c r="J6411" s="12" t="n">
        <f aca="false">IF(G6411="Male",VLOOKUP(H6411,'Shoe size conversion table'!$B$6:$D$22,3),VLOOKUP(H6411,'Shoe size conversion table'!$J$6:$L$22,3))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MONTH(C6411:C21378)</f>
        <v>10</v>
      </c>
      <c r="O6411" s="8" t="n">
        <f aca="false">K6411*(1-L6411)</f>
        <v>169</v>
      </c>
    </row>
    <row r="6412" customFormat="false" ht="11.4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IF(G6412="Male",VLOOKUP(H6412,'Shoe size conversion table'!$B$6:$D$22,2),VLOOKUP(H6412,'Shoe size conversion table'!$J$6:$L$22,2))</f>
        <v>43</v>
      </c>
      <c r="J6412" s="12" t="n">
        <f aca="false">IF(G6412="Male",VLOOKUP(H6412,'Shoe size conversion table'!$B$6:$D$22,3),VLOOKUP(H6412,'Shoe size conversion table'!$J$6:$L$22,3))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MONTH(C6412:C21379)</f>
        <v>10</v>
      </c>
      <c r="O6412" s="8" t="n">
        <f aca="false">K6412*(1-L6412)</f>
        <v>199</v>
      </c>
    </row>
    <row r="6413" customFormat="false" ht="11.4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IF(G6413="Male",VLOOKUP(H6413,'Shoe size conversion table'!$B$6:$D$22,2),VLOOKUP(H6413,'Shoe size conversion table'!$J$6:$L$22,2))</f>
        <v>38-39</v>
      </c>
      <c r="J6413" s="12" t="n">
        <f aca="false">IF(G6413="Male",VLOOKUP(H6413,'Shoe size conversion table'!$B$6:$D$22,3),VLOOKUP(H6413,'Shoe size conversion table'!$J$6:$L$22,3))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MONTH(C6413:C21380)</f>
        <v>10</v>
      </c>
      <c r="O6413" s="8" t="n">
        <f aca="false">K6413*(1-L6413)</f>
        <v>179</v>
      </c>
    </row>
    <row r="6414" customFormat="false" ht="11.4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IF(G6414="Male",VLOOKUP(H6414,'Shoe size conversion table'!$B$6:$D$22,2),VLOOKUP(H6414,'Shoe size conversion table'!$J$6:$L$22,2))</f>
        <v>38-39</v>
      </c>
      <c r="J6414" s="12" t="n">
        <f aca="false">IF(G6414="Male",VLOOKUP(H6414,'Shoe size conversion table'!$B$6:$D$22,3),VLOOKUP(H6414,'Shoe size conversion table'!$J$6:$L$22,3))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MONTH(C6414:C21381)</f>
        <v>10</v>
      </c>
      <c r="O6414" s="8" t="n">
        <f aca="false">K6414*(1-L6414)</f>
        <v>84.5</v>
      </c>
    </row>
    <row r="6415" customFormat="false" ht="11.4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IF(G6415="Male",VLOOKUP(H6415,'Shoe size conversion table'!$B$6:$D$22,2),VLOOKUP(H6415,'Shoe size conversion table'!$J$6:$L$22,2))</f>
        <v>42-43</v>
      </c>
      <c r="J6415" s="12" t="n">
        <f aca="false">IF(G6415="Male",VLOOKUP(H6415,'Shoe size conversion table'!$B$6:$D$22,3),VLOOKUP(H6415,'Shoe size conversion table'!$J$6:$L$22,3))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MONTH(C6415:C21382)</f>
        <v>10</v>
      </c>
      <c r="O6415" s="8" t="n">
        <f aca="false">K6415*(1-L6415)</f>
        <v>129</v>
      </c>
    </row>
    <row r="6416" customFormat="false" ht="11.4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IF(G6416="Male",VLOOKUP(H6416,'Shoe size conversion table'!$B$6:$D$22,2),VLOOKUP(H6416,'Shoe size conversion table'!$J$6:$L$22,2))</f>
        <v>42-43</v>
      </c>
      <c r="J6416" s="12" t="n">
        <f aca="false">IF(G6416="Male",VLOOKUP(H6416,'Shoe size conversion table'!$B$6:$D$22,3),VLOOKUP(H6416,'Shoe size conversion table'!$J$6:$L$22,3))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MONTH(C6416:C21383)</f>
        <v>10</v>
      </c>
      <c r="O6416" s="8" t="n">
        <f aca="false">K6416*(1-L6416)</f>
        <v>69.5</v>
      </c>
    </row>
    <row r="6417" customFormat="false" ht="11.4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IF(G6417="Male",VLOOKUP(H6417,'Shoe size conversion table'!$B$6:$D$22,2),VLOOKUP(H6417,'Shoe size conversion table'!$J$6:$L$22,2))</f>
        <v>38</v>
      </c>
      <c r="J6417" s="12" t="n">
        <f aca="false">IF(G6417="Male",VLOOKUP(H6417,'Shoe size conversion table'!$B$6:$D$22,3),VLOOKUP(H6417,'Shoe size conversion table'!$J$6:$L$22,3))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MONTH(C6417:C21384)</f>
        <v>10</v>
      </c>
      <c r="O6417" s="8" t="n">
        <f aca="false">K6417*(1-L6417)</f>
        <v>199</v>
      </c>
    </row>
    <row r="6418" customFormat="false" ht="11.4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IF(G6418="Male",VLOOKUP(H6418,'Shoe size conversion table'!$B$6:$D$22,2),VLOOKUP(H6418,'Shoe size conversion table'!$J$6:$L$22,2))</f>
        <v>37</v>
      </c>
      <c r="J6418" s="12" t="n">
        <f aca="false">IF(G6418="Male",VLOOKUP(H6418,'Shoe size conversion table'!$B$6:$D$22,3),VLOOKUP(H6418,'Shoe size conversion table'!$J$6:$L$22,3))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MONTH(C6418:C21385)</f>
        <v>10</v>
      </c>
      <c r="O6418" s="8" t="n">
        <f aca="false">K6418*(1-L6418)</f>
        <v>125.1</v>
      </c>
    </row>
    <row r="6419" customFormat="false" ht="11.4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IF(G6419="Male",VLOOKUP(H6419,'Shoe size conversion table'!$B$6:$D$22,2),VLOOKUP(H6419,'Shoe size conversion table'!$J$6:$L$22,2))</f>
        <v>42-43</v>
      </c>
      <c r="J6419" s="12" t="n">
        <f aca="false">IF(G6419="Male",VLOOKUP(H6419,'Shoe size conversion table'!$B$6:$D$22,3),VLOOKUP(H6419,'Shoe size conversion table'!$J$6:$L$22,3))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MONTH(C6419:C21386)</f>
        <v>10</v>
      </c>
      <c r="O6419" s="8" t="n">
        <f aca="false">K6419*(1-L6419)</f>
        <v>199</v>
      </c>
    </row>
    <row r="6420" customFormat="false" ht="11.4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IF(G6420="Male",VLOOKUP(H6420,'Shoe size conversion table'!$B$6:$D$22,2),VLOOKUP(H6420,'Shoe size conversion table'!$J$6:$L$22,2))</f>
        <v>39</v>
      </c>
      <c r="J6420" s="12" t="n">
        <f aca="false">IF(G6420="Male",VLOOKUP(H6420,'Shoe size conversion table'!$B$6:$D$22,3),VLOOKUP(H6420,'Shoe size conversion table'!$J$6:$L$22,3))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MONTH(C6420:C21387)</f>
        <v>10</v>
      </c>
      <c r="O6420" s="8" t="n">
        <f aca="false">K6420*(1-L6420)</f>
        <v>90.3</v>
      </c>
    </row>
    <row r="6421" customFormat="false" ht="11.4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IF(G6421="Male",VLOOKUP(H6421,'Shoe size conversion table'!$B$6:$D$22,2),VLOOKUP(H6421,'Shoe size conversion table'!$J$6:$L$22,2))</f>
        <v>40</v>
      </c>
      <c r="J6421" s="12" t="n">
        <f aca="false">IF(G6421="Male",VLOOKUP(H6421,'Shoe size conversion table'!$B$6:$D$22,3),VLOOKUP(H6421,'Shoe size conversion table'!$J$6:$L$22,3))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MONTH(C6421:C21388)</f>
        <v>10</v>
      </c>
      <c r="O6421" s="8" t="n">
        <f aca="false">K6421*(1-L6421)</f>
        <v>169</v>
      </c>
    </row>
    <row r="6422" customFormat="false" ht="11.4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IF(G6422="Male",VLOOKUP(H6422,'Shoe size conversion table'!$B$6:$D$22,2),VLOOKUP(H6422,'Shoe size conversion table'!$J$6:$L$22,2))</f>
        <v>38-39</v>
      </c>
      <c r="J6422" s="12" t="n">
        <f aca="false">IF(G6422="Male",VLOOKUP(H6422,'Shoe size conversion table'!$B$6:$D$22,3),VLOOKUP(H6422,'Shoe size conversion table'!$J$6:$L$22,3))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MONTH(C6422:C21389)</f>
        <v>10</v>
      </c>
      <c r="O6422" s="8" t="n">
        <f aca="false">K6422*(1-L6422)</f>
        <v>159</v>
      </c>
    </row>
    <row r="6423" customFormat="false" ht="11.4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IF(G6423="Male",VLOOKUP(H6423,'Shoe size conversion table'!$B$6:$D$22,2),VLOOKUP(H6423,'Shoe size conversion table'!$J$6:$L$22,2))</f>
        <v>39</v>
      </c>
      <c r="J6423" s="12" t="n">
        <f aca="false">IF(G6423="Male",VLOOKUP(H6423,'Shoe size conversion table'!$B$6:$D$22,3),VLOOKUP(H6423,'Shoe size conversion table'!$J$6:$L$22,3))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MONTH(C6423:C21390)</f>
        <v>10</v>
      </c>
      <c r="O6423" s="8" t="n">
        <f aca="false">K6423*(1-L6423)</f>
        <v>97.3</v>
      </c>
    </row>
    <row r="6424" customFormat="false" ht="11.4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IF(G6424="Male",VLOOKUP(H6424,'Shoe size conversion table'!$B$6:$D$22,2),VLOOKUP(H6424,'Shoe size conversion table'!$J$6:$L$22,2))</f>
        <v>42</v>
      </c>
      <c r="J6424" s="12" t="n">
        <f aca="false">IF(G6424="Male",VLOOKUP(H6424,'Shoe size conversion table'!$B$6:$D$22,3),VLOOKUP(H6424,'Shoe size conversion table'!$J$6:$L$22,3))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MONTH(C6424:C21391)</f>
        <v>10</v>
      </c>
      <c r="O6424" s="8" t="n">
        <f aca="false">K6424*(1-L6424)</f>
        <v>159</v>
      </c>
    </row>
    <row r="6425" customFormat="false" ht="11.4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IF(G6425="Male",VLOOKUP(H6425,'Shoe size conversion table'!$B$6:$D$22,2),VLOOKUP(H6425,'Shoe size conversion table'!$J$6:$L$22,2))</f>
        <v>40</v>
      </c>
      <c r="J6425" s="12" t="n">
        <f aca="false">IF(G6425="Male",VLOOKUP(H6425,'Shoe size conversion table'!$B$6:$D$22,3),VLOOKUP(H6425,'Shoe size conversion table'!$J$6:$L$22,3))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MONTH(C6425:C21392)</f>
        <v>10</v>
      </c>
      <c r="O6425" s="8" t="n">
        <f aca="false">K6425*(1-L6425)</f>
        <v>129</v>
      </c>
    </row>
    <row r="6426" customFormat="false" ht="11.4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IF(G6426="Male",VLOOKUP(H6426,'Shoe size conversion table'!$B$6:$D$22,2),VLOOKUP(H6426,'Shoe size conversion table'!$J$6:$L$22,2))</f>
        <v>41-42</v>
      </c>
      <c r="J6426" s="12" t="n">
        <f aca="false">IF(G6426="Male",VLOOKUP(H6426,'Shoe size conversion table'!$B$6:$D$22,3),VLOOKUP(H6426,'Shoe size conversion table'!$J$6:$L$22,3))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MONTH(C6426:C21393)</f>
        <v>10</v>
      </c>
      <c r="O6426" s="8" t="n">
        <f aca="false">K6426*(1-L6426)</f>
        <v>189</v>
      </c>
    </row>
    <row r="6427" customFormat="false" ht="11.4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IF(G6427="Male",VLOOKUP(H6427,'Shoe size conversion table'!$B$6:$D$22,2),VLOOKUP(H6427,'Shoe size conversion table'!$J$6:$L$22,2))</f>
        <v>39-40</v>
      </c>
      <c r="J6427" s="12" t="n">
        <f aca="false">IF(G6427="Male",VLOOKUP(H6427,'Shoe size conversion table'!$B$6:$D$22,3),VLOOKUP(H6427,'Shoe size conversion table'!$J$6:$L$22,3))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MONTH(C6427:C21394)</f>
        <v>10</v>
      </c>
      <c r="O6427" s="8" t="n">
        <f aca="false">K6427*(1-L6427)</f>
        <v>139</v>
      </c>
    </row>
    <row r="6428" customFormat="false" ht="11.4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IF(G6428="Male",VLOOKUP(H6428,'Shoe size conversion table'!$B$6:$D$22,2),VLOOKUP(H6428,'Shoe size conversion table'!$J$6:$L$22,2))</f>
        <v>39-40</v>
      </c>
      <c r="J6428" s="12" t="n">
        <f aca="false">IF(G6428="Male",VLOOKUP(H6428,'Shoe size conversion table'!$B$6:$D$22,3),VLOOKUP(H6428,'Shoe size conversion table'!$J$6:$L$22,3))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MONTH(C6428:C21395)</f>
        <v>10</v>
      </c>
      <c r="O6428" s="8" t="n">
        <f aca="false">K6428*(1-L6428)</f>
        <v>169</v>
      </c>
    </row>
    <row r="6429" customFormat="false" ht="11.4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IF(G6429="Male",VLOOKUP(H6429,'Shoe size conversion table'!$B$6:$D$22,2),VLOOKUP(H6429,'Shoe size conversion table'!$J$6:$L$22,2))</f>
        <v>44</v>
      </c>
      <c r="J6429" s="12" t="n">
        <f aca="false">IF(G6429="Male",VLOOKUP(H6429,'Shoe size conversion table'!$B$6:$D$22,3),VLOOKUP(H6429,'Shoe size conversion table'!$J$6:$L$22,3))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MONTH(C6429:C21396)</f>
        <v>10</v>
      </c>
      <c r="O6429" s="8" t="n">
        <f aca="false">K6429*(1-L6429)</f>
        <v>199</v>
      </c>
    </row>
    <row r="6430" customFormat="false" ht="11.4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IF(G6430="Male",VLOOKUP(H6430,'Shoe size conversion table'!$B$6:$D$22,2),VLOOKUP(H6430,'Shoe size conversion table'!$J$6:$L$22,2))</f>
        <v>42-43</v>
      </c>
      <c r="J6430" s="12" t="n">
        <f aca="false">IF(G6430="Male",VLOOKUP(H6430,'Shoe size conversion table'!$B$6:$D$22,3),VLOOKUP(H6430,'Shoe size conversion table'!$J$6:$L$22,3))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MONTH(C6430:C21397)</f>
        <v>10</v>
      </c>
      <c r="O6430" s="8" t="n">
        <f aca="false">K6430*(1-L6430)</f>
        <v>129</v>
      </c>
    </row>
    <row r="6431" customFormat="false" ht="11.4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IF(G6431="Male",VLOOKUP(H6431,'Shoe size conversion table'!$B$6:$D$22,2),VLOOKUP(H6431,'Shoe size conversion table'!$J$6:$L$22,2))</f>
        <v>42-43</v>
      </c>
      <c r="J6431" s="12" t="n">
        <f aca="false">IF(G6431="Male",VLOOKUP(H6431,'Shoe size conversion table'!$B$6:$D$22,3),VLOOKUP(H6431,'Shoe size conversion table'!$J$6:$L$22,3))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MONTH(C6431:C21398)</f>
        <v>10</v>
      </c>
      <c r="O6431" s="8" t="n">
        <f aca="false">K6431*(1-L6431)</f>
        <v>74.5</v>
      </c>
    </row>
    <row r="6432" customFormat="false" ht="11.4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IF(G6432="Male",VLOOKUP(H6432,'Shoe size conversion table'!$B$6:$D$22,2),VLOOKUP(H6432,'Shoe size conversion table'!$J$6:$L$22,2))</f>
        <v>41-42</v>
      </c>
      <c r="J6432" s="12" t="n">
        <f aca="false">IF(G6432="Male",VLOOKUP(H6432,'Shoe size conversion table'!$B$6:$D$22,3),VLOOKUP(H6432,'Shoe size conversion table'!$J$6:$L$22,3))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MONTH(C6432:C21399)</f>
        <v>10</v>
      </c>
      <c r="O6432" s="8" t="n">
        <f aca="false">K6432*(1-L6432)</f>
        <v>152.1</v>
      </c>
    </row>
    <row r="6433" customFormat="false" ht="11.4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IF(G6433="Male",VLOOKUP(H6433,'Shoe size conversion table'!$B$6:$D$22,2),VLOOKUP(H6433,'Shoe size conversion table'!$J$6:$L$22,2))</f>
        <v>42-43</v>
      </c>
      <c r="J6433" s="12" t="n">
        <f aca="false">IF(G6433="Male",VLOOKUP(H6433,'Shoe size conversion table'!$B$6:$D$22,3),VLOOKUP(H6433,'Shoe size conversion table'!$J$6:$L$22,3))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MONTH(C6433:C21400)</f>
        <v>10</v>
      </c>
      <c r="O6433" s="8" t="n">
        <f aca="false">K6433*(1-L6433)</f>
        <v>135.2</v>
      </c>
    </row>
    <row r="6434" customFormat="false" ht="11.4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IF(G6434="Male",VLOOKUP(H6434,'Shoe size conversion table'!$B$6:$D$22,2),VLOOKUP(H6434,'Shoe size conversion table'!$J$6:$L$22,2))</f>
        <v>38</v>
      </c>
      <c r="J6434" s="12" t="n">
        <f aca="false">IF(G6434="Male",VLOOKUP(H6434,'Shoe size conversion table'!$B$6:$D$22,3),VLOOKUP(H6434,'Shoe size conversion table'!$J$6:$L$22,3))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MONTH(C6434:C21401)</f>
        <v>10</v>
      </c>
      <c r="O6434" s="8" t="n">
        <f aca="false">K6434*(1-L6434)</f>
        <v>118.3</v>
      </c>
    </row>
    <row r="6435" customFormat="false" ht="11.4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IF(G6435="Male",VLOOKUP(H6435,'Shoe size conversion table'!$B$6:$D$22,2),VLOOKUP(H6435,'Shoe size conversion table'!$J$6:$L$22,2))</f>
        <v>38-39</v>
      </c>
      <c r="J6435" s="12" t="n">
        <f aca="false">IF(G6435="Male",VLOOKUP(H6435,'Shoe size conversion table'!$B$6:$D$22,3),VLOOKUP(H6435,'Shoe size conversion table'!$J$6:$L$22,3))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MONTH(C6435:C21402)</f>
        <v>10</v>
      </c>
      <c r="O6435" s="8" t="n">
        <f aca="false">K6435*(1-L6435)</f>
        <v>169</v>
      </c>
    </row>
    <row r="6436" customFormat="false" ht="11.4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IF(G6436="Male",VLOOKUP(H6436,'Shoe size conversion table'!$B$6:$D$22,2),VLOOKUP(H6436,'Shoe size conversion table'!$J$6:$L$22,2))</f>
        <v>43-44</v>
      </c>
      <c r="J6436" s="12" t="n">
        <f aca="false">IF(G6436="Male",VLOOKUP(H6436,'Shoe size conversion table'!$B$6:$D$22,3),VLOOKUP(H6436,'Shoe size conversion table'!$J$6:$L$22,3))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MONTH(C6436:C21403)</f>
        <v>10</v>
      </c>
      <c r="O6436" s="8" t="n">
        <f aca="false">K6436*(1-L6436)</f>
        <v>149</v>
      </c>
    </row>
    <row r="6437" customFormat="false" ht="11.4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IF(G6437="Male",VLOOKUP(H6437,'Shoe size conversion table'!$B$6:$D$22,2),VLOOKUP(H6437,'Shoe size conversion table'!$J$6:$L$22,2))</f>
        <v>43</v>
      </c>
      <c r="J6437" s="12" t="n">
        <f aca="false">IF(G6437="Male",VLOOKUP(H6437,'Shoe size conversion table'!$B$6:$D$22,3),VLOOKUP(H6437,'Shoe size conversion table'!$J$6:$L$22,3))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MONTH(C6437:C21404)</f>
        <v>10</v>
      </c>
      <c r="O6437" s="8" t="n">
        <f aca="false">K6437*(1-L6437)</f>
        <v>169</v>
      </c>
    </row>
    <row r="6438" customFormat="false" ht="11.4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IF(G6438="Male",VLOOKUP(H6438,'Shoe size conversion table'!$B$6:$D$22,2),VLOOKUP(H6438,'Shoe size conversion table'!$J$6:$L$22,2))</f>
        <v>41-42</v>
      </c>
      <c r="J6438" s="12" t="n">
        <f aca="false">IF(G6438="Male",VLOOKUP(H6438,'Shoe size conversion table'!$B$6:$D$22,3),VLOOKUP(H6438,'Shoe size conversion table'!$J$6:$L$22,3))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MONTH(C6438:C21405)</f>
        <v>10</v>
      </c>
      <c r="O6438" s="8" t="n">
        <f aca="false">K6438*(1-L6438)</f>
        <v>199</v>
      </c>
    </row>
    <row r="6439" customFormat="false" ht="11.4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IF(G6439="Male",VLOOKUP(H6439,'Shoe size conversion table'!$B$6:$D$22,2),VLOOKUP(H6439,'Shoe size conversion table'!$J$6:$L$22,2))</f>
        <v>42</v>
      </c>
      <c r="J6439" s="12" t="n">
        <f aca="false">IF(G6439="Male",VLOOKUP(H6439,'Shoe size conversion table'!$B$6:$D$22,3),VLOOKUP(H6439,'Shoe size conversion table'!$J$6:$L$22,3))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MONTH(C6439:C21406)</f>
        <v>10</v>
      </c>
      <c r="O6439" s="8" t="n">
        <f aca="false">K6439*(1-L6439)</f>
        <v>127.2</v>
      </c>
    </row>
    <row r="6440" customFormat="false" ht="11.4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IF(G6440="Male",VLOOKUP(H6440,'Shoe size conversion table'!$B$6:$D$22,2),VLOOKUP(H6440,'Shoe size conversion table'!$J$6:$L$22,2))</f>
        <v>42-43</v>
      </c>
      <c r="J6440" s="12" t="n">
        <f aca="false">IF(G6440="Male",VLOOKUP(H6440,'Shoe size conversion table'!$B$6:$D$22,3),VLOOKUP(H6440,'Shoe size conversion table'!$J$6:$L$22,3))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MONTH(C6440:C21407)</f>
        <v>10</v>
      </c>
      <c r="O6440" s="8" t="n">
        <f aca="false">K6440*(1-L6440)</f>
        <v>199</v>
      </c>
    </row>
    <row r="6441" customFormat="false" ht="11.4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IF(G6441="Male",VLOOKUP(H6441,'Shoe size conversion table'!$B$6:$D$22,2),VLOOKUP(H6441,'Shoe size conversion table'!$J$6:$L$22,2))</f>
        <v>39-40</v>
      </c>
      <c r="J6441" s="12" t="n">
        <f aca="false">IF(G6441="Male",VLOOKUP(H6441,'Shoe size conversion table'!$B$6:$D$22,3),VLOOKUP(H6441,'Shoe size conversion table'!$J$6:$L$22,3))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MONTH(C6441:C21408)</f>
        <v>10</v>
      </c>
      <c r="O6441" s="8" t="n">
        <f aca="false">K6441*(1-L6441)</f>
        <v>179</v>
      </c>
    </row>
    <row r="6442" customFormat="false" ht="11.4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IF(G6442="Male",VLOOKUP(H6442,'Shoe size conversion table'!$B$6:$D$22,2),VLOOKUP(H6442,'Shoe size conversion table'!$J$6:$L$22,2))</f>
        <v>41-42</v>
      </c>
      <c r="J6442" s="12" t="n">
        <f aca="false">IF(G6442="Male",VLOOKUP(H6442,'Shoe size conversion table'!$B$6:$D$22,3),VLOOKUP(H6442,'Shoe size conversion table'!$J$6:$L$22,3))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MONTH(C6442:C21409)</f>
        <v>10</v>
      </c>
      <c r="O6442" s="8" t="n">
        <f aca="false">K6442*(1-L6442)</f>
        <v>89.5</v>
      </c>
    </row>
    <row r="6443" customFormat="false" ht="11.4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IF(G6443="Male",VLOOKUP(H6443,'Shoe size conversion table'!$B$6:$D$22,2),VLOOKUP(H6443,'Shoe size conversion table'!$J$6:$L$22,2))</f>
        <v>38</v>
      </c>
      <c r="J6443" s="12" t="n">
        <f aca="false">IF(G6443="Male",VLOOKUP(H6443,'Shoe size conversion table'!$B$6:$D$22,3),VLOOKUP(H6443,'Shoe size conversion table'!$J$6:$L$22,3))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MONTH(C6443:C21410)</f>
        <v>10</v>
      </c>
      <c r="O6443" s="8" t="n">
        <f aca="false">K6443*(1-L6443)</f>
        <v>169</v>
      </c>
    </row>
    <row r="6444" customFormat="false" ht="11.4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IF(G6444="Male",VLOOKUP(H6444,'Shoe size conversion table'!$B$6:$D$22,2),VLOOKUP(H6444,'Shoe size conversion table'!$J$6:$L$22,2))</f>
        <v>42-43</v>
      </c>
      <c r="J6444" s="12" t="n">
        <f aca="false">IF(G6444="Male",VLOOKUP(H6444,'Shoe size conversion table'!$B$6:$D$22,3),VLOOKUP(H6444,'Shoe size conversion table'!$J$6:$L$22,3))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MONTH(C6444:C21411)</f>
        <v>10</v>
      </c>
      <c r="O6444" s="8" t="n">
        <f aca="false">K6444*(1-L6444)</f>
        <v>189</v>
      </c>
    </row>
    <row r="6445" customFormat="false" ht="11.4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IF(G6445="Male",VLOOKUP(H6445,'Shoe size conversion table'!$B$6:$D$22,2),VLOOKUP(H6445,'Shoe size conversion table'!$J$6:$L$22,2))</f>
        <v>39</v>
      </c>
      <c r="J6445" s="12" t="n">
        <f aca="false">IF(G6445="Male",VLOOKUP(H6445,'Shoe size conversion table'!$B$6:$D$22,3),VLOOKUP(H6445,'Shoe size conversion table'!$J$6:$L$22,3))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MONTH(C6445:C21412)</f>
        <v>10</v>
      </c>
      <c r="O6445" s="8" t="n">
        <f aca="false">K6445*(1-L6445)</f>
        <v>179</v>
      </c>
    </row>
    <row r="6446" customFormat="false" ht="11.4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IF(G6446="Male",VLOOKUP(H6446,'Shoe size conversion table'!$B$6:$D$22,2),VLOOKUP(H6446,'Shoe size conversion table'!$J$6:$L$22,2))</f>
        <v>44</v>
      </c>
      <c r="J6446" s="12" t="n">
        <f aca="false">IF(G6446="Male",VLOOKUP(H6446,'Shoe size conversion table'!$B$6:$D$22,3),VLOOKUP(H6446,'Shoe size conversion table'!$J$6:$L$22,3))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MONTH(C6446:C21413)</f>
        <v>10</v>
      </c>
      <c r="O6446" s="8" t="n">
        <f aca="false">K6446*(1-L6446)</f>
        <v>179</v>
      </c>
    </row>
    <row r="6447" customFormat="false" ht="11.4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IF(G6447="Male",VLOOKUP(H6447,'Shoe size conversion table'!$B$6:$D$22,2),VLOOKUP(H6447,'Shoe size conversion table'!$J$6:$L$22,2))</f>
        <v>47</v>
      </c>
      <c r="J6447" s="12" t="n">
        <f aca="false">IF(G6447="Male",VLOOKUP(H6447,'Shoe size conversion table'!$B$6:$D$22,3),VLOOKUP(H6447,'Shoe size conversion table'!$J$6:$L$22,3))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MONTH(C6447:C21414)</f>
        <v>10</v>
      </c>
      <c r="O6447" s="8" t="n">
        <f aca="false">K6447*(1-L6447)</f>
        <v>199</v>
      </c>
    </row>
    <row r="6448" customFormat="false" ht="11.4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IF(G6448="Male",VLOOKUP(H6448,'Shoe size conversion table'!$B$6:$D$22,2),VLOOKUP(H6448,'Shoe size conversion table'!$J$6:$L$22,2))</f>
        <v>43</v>
      </c>
      <c r="J6448" s="12" t="n">
        <f aca="false">IF(G6448="Male",VLOOKUP(H6448,'Shoe size conversion table'!$B$6:$D$22,3),VLOOKUP(H6448,'Shoe size conversion table'!$J$6:$L$22,3))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MONTH(C6448:C21415)</f>
        <v>10</v>
      </c>
      <c r="O6448" s="8" t="n">
        <f aca="false">K6448*(1-L6448)</f>
        <v>199</v>
      </c>
    </row>
    <row r="6449" customFormat="false" ht="11.4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IF(G6449="Male",VLOOKUP(H6449,'Shoe size conversion table'!$B$6:$D$22,2),VLOOKUP(H6449,'Shoe size conversion table'!$J$6:$L$22,2))</f>
        <v>40-41</v>
      </c>
      <c r="J6449" s="12" t="n">
        <f aca="false">IF(G6449="Male",VLOOKUP(H6449,'Shoe size conversion table'!$B$6:$D$22,3),VLOOKUP(H6449,'Shoe size conversion table'!$J$6:$L$22,3))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MONTH(C6449:C21416)</f>
        <v>10</v>
      </c>
      <c r="O6449" s="8" t="n">
        <f aca="false">K6449*(1-L6449)</f>
        <v>159</v>
      </c>
    </row>
    <row r="6450" customFormat="false" ht="11.4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IF(G6450="Male",VLOOKUP(H6450,'Shoe size conversion table'!$B$6:$D$22,2),VLOOKUP(H6450,'Shoe size conversion table'!$J$6:$L$22,2))</f>
        <v>39-40</v>
      </c>
      <c r="J6450" s="12" t="n">
        <f aca="false">IF(G6450="Male",VLOOKUP(H6450,'Shoe size conversion table'!$B$6:$D$22,3),VLOOKUP(H6450,'Shoe size conversion table'!$J$6:$L$22,3))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MONTH(C6450:C21417)</f>
        <v>10</v>
      </c>
      <c r="O6450" s="8" t="n">
        <f aca="false">K6450*(1-L6450)</f>
        <v>179.1</v>
      </c>
    </row>
    <row r="6451" customFormat="false" ht="11.4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IF(G6451="Male",VLOOKUP(H6451,'Shoe size conversion table'!$B$6:$D$22,2),VLOOKUP(H6451,'Shoe size conversion table'!$J$6:$L$22,2))</f>
        <v>39</v>
      </c>
      <c r="J6451" s="12" t="n">
        <f aca="false">IF(G6451="Male",VLOOKUP(H6451,'Shoe size conversion table'!$B$6:$D$22,3),VLOOKUP(H6451,'Shoe size conversion table'!$J$6:$L$22,3))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MONTH(C6451:C21418)</f>
        <v>10</v>
      </c>
      <c r="O6451" s="8" t="n">
        <f aca="false">K6451*(1-L6451)</f>
        <v>151.2</v>
      </c>
    </row>
    <row r="6452" customFormat="false" ht="11.4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IF(G6452="Male",VLOOKUP(H6452,'Shoe size conversion table'!$B$6:$D$22,2),VLOOKUP(H6452,'Shoe size conversion table'!$J$6:$L$22,2))</f>
        <v>35</v>
      </c>
      <c r="J6452" s="12" t="n">
        <f aca="false">IF(G6452="Male",VLOOKUP(H6452,'Shoe size conversion table'!$B$6:$D$22,3),VLOOKUP(H6452,'Shoe size conversion table'!$J$6:$L$22,3))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MONTH(C6452:C21419)</f>
        <v>10</v>
      </c>
      <c r="O6452" s="8" t="n">
        <f aca="false">K6452*(1-L6452)</f>
        <v>149</v>
      </c>
    </row>
    <row r="6453" customFormat="false" ht="11.4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IF(G6453="Male",VLOOKUP(H6453,'Shoe size conversion table'!$B$6:$D$22,2),VLOOKUP(H6453,'Shoe size conversion table'!$J$6:$L$22,2))</f>
        <v>39</v>
      </c>
      <c r="J6453" s="12" t="n">
        <f aca="false">IF(G6453="Male",VLOOKUP(H6453,'Shoe size conversion table'!$B$6:$D$22,3),VLOOKUP(H6453,'Shoe size conversion table'!$J$6:$L$22,3))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MONTH(C6453:C21420)</f>
        <v>10</v>
      </c>
      <c r="O6453" s="8" t="n">
        <f aca="false">K6453*(1-L6453)</f>
        <v>74.5</v>
      </c>
    </row>
    <row r="6454" customFormat="false" ht="11.4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IF(G6454="Male",VLOOKUP(H6454,'Shoe size conversion table'!$B$6:$D$22,2),VLOOKUP(H6454,'Shoe size conversion table'!$J$6:$L$22,2))</f>
        <v>43-44</v>
      </c>
      <c r="J6454" s="12" t="n">
        <f aca="false">IF(G6454="Male",VLOOKUP(H6454,'Shoe size conversion table'!$B$6:$D$22,3),VLOOKUP(H6454,'Shoe size conversion table'!$J$6:$L$22,3))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MONTH(C6454:C21421)</f>
        <v>10</v>
      </c>
      <c r="O6454" s="8" t="n">
        <f aca="false">K6454*(1-L6454)</f>
        <v>199</v>
      </c>
    </row>
    <row r="6455" customFormat="false" ht="11.4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IF(G6455="Male",VLOOKUP(H6455,'Shoe size conversion table'!$B$6:$D$22,2),VLOOKUP(H6455,'Shoe size conversion table'!$J$6:$L$22,2))</f>
        <v>42-43</v>
      </c>
      <c r="J6455" s="12" t="n">
        <f aca="false">IF(G6455="Male",VLOOKUP(H6455,'Shoe size conversion table'!$B$6:$D$22,3),VLOOKUP(H6455,'Shoe size conversion table'!$J$6:$L$22,3))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MONTH(C6455:C21422)</f>
        <v>10</v>
      </c>
      <c r="O6455" s="8" t="n">
        <f aca="false">K6455*(1-L6455)</f>
        <v>189</v>
      </c>
    </row>
    <row r="6456" customFormat="false" ht="11.4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IF(G6456="Male",VLOOKUP(H6456,'Shoe size conversion table'!$B$6:$D$22,2),VLOOKUP(H6456,'Shoe size conversion table'!$J$6:$L$22,2))</f>
        <v>41-42</v>
      </c>
      <c r="J6456" s="12" t="n">
        <f aca="false">IF(G6456="Male",VLOOKUP(H6456,'Shoe size conversion table'!$B$6:$D$22,3),VLOOKUP(H6456,'Shoe size conversion table'!$J$6:$L$22,3))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MONTH(C6456:C21423)</f>
        <v>10</v>
      </c>
      <c r="O6456" s="8" t="n">
        <f aca="false">K6456*(1-L6456)</f>
        <v>152.1</v>
      </c>
    </row>
    <row r="6457" customFormat="false" ht="11.4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IF(G6457="Male",VLOOKUP(H6457,'Shoe size conversion table'!$B$6:$D$22,2),VLOOKUP(H6457,'Shoe size conversion table'!$J$6:$L$22,2))</f>
        <v>42-43</v>
      </c>
      <c r="J6457" s="12" t="n">
        <f aca="false">IF(G6457="Male",VLOOKUP(H6457,'Shoe size conversion table'!$B$6:$D$22,3),VLOOKUP(H6457,'Shoe size conversion table'!$J$6:$L$22,3))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MONTH(C6457:C21424)</f>
        <v>10</v>
      </c>
      <c r="O6457" s="8" t="n">
        <f aca="false">K6457*(1-L6457)</f>
        <v>179</v>
      </c>
    </row>
    <row r="6458" customFormat="false" ht="11.4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IF(G6458="Male",VLOOKUP(H6458,'Shoe size conversion table'!$B$6:$D$22,2),VLOOKUP(H6458,'Shoe size conversion table'!$J$6:$L$22,2))</f>
        <v>38-39</v>
      </c>
      <c r="J6458" s="12" t="n">
        <f aca="false">IF(G6458="Male",VLOOKUP(H6458,'Shoe size conversion table'!$B$6:$D$22,3),VLOOKUP(H6458,'Shoe size conversion table'!$J$6:$L$22,3))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MONTH(C6458:C21425)</f>
        <v>10</v>
      </c>
      <c r="O6458" s="8" t="n">
        <f aca="false">K6458*(1-L6458)</f>
        <v>134.1</v>
      </c>
    </row>
    <row r="6459" customFormat="false" ht="11.4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IF(G6459="Male",VLOOKUP(H6459,'Shoe size conversion table'!$B$6:$D$22,2),VLOOKUP(H6459,'Shoe size conversion table'!$J$6:$L$22,2))</f>
        <v>39</v>
      </c>
      <c r="J6459" s="12" t="n">
        <f aca="false">IF(G6459="Male",VLOOKUP(H6459,'Shoe size conversion table'!$B$6:$D$22,3),VLOOKUP(H6459,'Shoe size conversion table'!$J$6:$L$22,3))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MONTH(C6459:C21426)</f>
        <v>10</v>
      </c>
      <c r="O6459" s="8" t="n">
        <f aca="false">K6459*(1-L6459)</f>
        <v>159</v>
      </c>
    </row>
    <row r="6460" customFormat="false" ht="11.4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IF(G6460="Male",VLOOKUP(H6460,'Shoe size conversion table'!$B$6:$D$22,2),VLOOKUP(H6460,'Shoe size conversion table'!$J$6:$L$22,2))</f>
        <v>43</v>
      </c>
      <c r="J6460" s="12" t="n">
        <f aca="false">IF(G6460="Male",VLOOKUP(H6460,'Shoe size conversion table'!$B$6:$D$22,3),VLOOKUP(H6460,'Shoe size conversion table'!$J$6:$L$22,3))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MONTH(C6460:C21427)</f>
        <v>10</v>
      </c>
      <c r="O6460" s="8" t="n">
        <f aca="false">K6460*(1-L6460)</f>
        <v>179</v>
      </c>
    </row>
    <row r="6461" customFormat="false" ht="11.4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IF(G6461="Male",VLOOKUP(H6461,'Shoe size conversion table'!$B$6:$D$22,2),VLOOKUP(H6461,'Shoe size conversion table'!$J$6:$L$22,2))</f>
        <v>42-43</v>
      </c>
      <c r="J6461" s="12" t="n">
        <f aca="false">IF(G6461="Male",VLOOKUP(H6461,'Shoe size conversion table'!$B$6:$D$22,3),VLOOKUP(H6461,'Shoe size conversion table'!$J$6:$L$22,3))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MONTH(C6461:C21428)</f>
        <v>10</v>
      </c>
      <c r="O6461" s="8" t="n">
        <f aca="false">K6461*(1-L6461)</f>
        <v>103.2</v>
      </c>
    </row>
    <row r="6462" customFormat="false" ht="11.4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IF(G6462="Male",VLOOKUP(H6462,'Shoe size conversion table'!$B$6:$D$22,2),VLOOKUP(H6462,'Shoe size conversion table'!$J$6:$L$22,2))</f>
        <v>38-39</v>
      </c>
      <c r="J6462" s="12" t="n">
        <f aca="false">IF(G6462="Male",VLOOKUP(H6462,'Shoe size conversion table'!$B$6:$D$22,3),VLOOKUP(H6462,'Shoe size conversion table'!$J$6:$L$22,3))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MONTH(C6462:C21429)</f>
        <v>10</v>
      </c>
      <c r="O6462" s="8" t="n">
        <f aca="false">K6462*(1-L6462)</f>
        <v>149</v>
      </c>
    </row>
    <row r="6463" customFormat="false" ht="11.4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IF(G6463="Male",VLOOKUP(H6463,'Shoe size conversion table'!$B$6:$D$22,2),VLOOKUP(H6463,'Shoe size conversion table'!$J$6:$L$22,2))</f>
        <v>39-40</v>
      </c>
      <c r="J6463" s="12" t="n">
        <f aca="false">IF(G6463="Male",VLOOKUP(H6463,'Shoe size conversion table'!$B$6:$D$22,3),VLOOKUP(H6463,'Shoe size conversion table'!$J$6:$L$22,3))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MONTH(C6463:C21430)</f>
        <v>10</v>
      </c>
      <c r="O6463" s="8" t="n">
        <f aca="false">K6463*(1-L6463)</f>
        <v>151.2</v>
      </c>
    </row>
    <row r="6464" customFormat="false" ht="11.4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IF(G6464="Male",VLOOKUP(H6464,'Shoe size conversion table'!$B$6:$D$22,2),VLOOKUP(H6464,'Shoe size conversion table'!$J$6:$L$22,2))</f>
        <v>42</v>
      </c>
      <c r="J6464" s="12" t="n">
        <f aca="false">IF(G6464="Male",VLOOKUP(H6464,'Shoe size conversion table'!$B$6:$D$22,3),VLOOKUP(H6464,'Shoe size conversion table'!$J$6:$L$22,3))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MONTH(C6464:C21431)</f>
        <v>10</v>
      </c>
      <c r="O6464" s="8" t="n">
        <f aca="false">K6464*(1-L6464)</f>
        <v>127.2</v>
      </c>
    </row>
    <row r="6465" customFormat="false" ht="11.4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IF(G6465="Male",VLOOKUP(H6465,'Shoe size conversion table'!$B$6:$D$22,2),VLOOKUP(H6465,'Shoe size conversion table'!$J$6:$L$22,2))</f>
        <v>38</v>
      </c>
      <c r="J6465" s="12" t="n">
        <f aca="false">IF(G6465="Male",VLOOKUP(H6465,'Shoe size conversion table'!$B$6:$D$22,3),VLOOKUP(H6465,'Shoe size conversion table'!$J$6:$L$22,3))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MONTH(C6465:C21432)</f>
        <v>10</v>
      </c>
      <c r="O6465" s="8" t="n">
        <f aca="false">K6465*(1-L6465)</f>
        <v>118.3</v>
      </c>
    </row>
    <row r="6466" customFormat="false" ht="11.4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IF(G6466="Male",VLOOKUP(H6466,'Shoe size conversion table'!$B$6:$D$22,2),VLOOKUP(H6466,'Shoe size conversion table'!$J$6:$L$22,2))</f>
        <v>44-45</v>
      </c>
      <c r="J6466" s="12" t="n">
        <f aca="false">IF(G6466="Male",VLOOKUP(H6466,'Shoe size conversion table'!$B$6:$D$22,3),VLOOKUP(H6466,'Shoe size conversion table'!$J$6:$L$22,3))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MONTH(C6466:C21433)</f>
        <v>10</v>
      </c>
      <c r="O6466" s="8" t="n">
        <f aca="false">K6466*(1-L6466)</f>
        <v>132.3</v>
      </c>
    </row>
    <row r="6467" customFormat="false" ht="11.4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IF(G6467="Male",VLOOKUP(H6467,'Shoe size conversion table'!$B$6:$D$22,2),VLOOKUP(H6467,'Shoe size conversion table'!$J$6:$L$22,2))</f>
        <v>39-40</v>
      </c>
      <c r="J6467" s="12" t="n">
        <f aca="false">IF(G6467="Male",VLOOKUP(H6467,'Shoe size conversion table'!$B$6:$D$22,3),VLOOKUP(H6467,'Shoe size conversion table'!$J$6:$L$22,3))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MONTH(C6467:C21434)</f>
        <v>10</v>
      </c>
      <c r="O6467" s="8" t="n">
        <f aca="false">K6467*(1-L6467)</f>
        <v>179</v>
      </c>
    </row>
    <row r="6468" customFormat="false" ht="11.4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IF(G6468="Male",VLOOKUP(H6468,'Shoe size conversion table'!$B$6:$D$22,2),VLOOKUP(H6468,'Shoe size conversion table'!$J$6:$L$22,2))</f>
        <v>42</v>
      </c>
      <c r="J6468" s="12" t="n">
        <f aca="false">IF(G6468="Male",VLOOKUP(H6468,'Shoe size conversion table'!$B$6:$D$22,3),VLOOKUP(H6468,'Shoe size conversion table'!$J$6:$L$22,3))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MONTH(C6468:C21435)</f>
        <v>10</v>
      </c>
      <c r="O6468" s="8" t="n">
        <f aca="false">K6468*(1-L6468)</f>
        <v>132.3</v>
      </c>
    </row>
    <row r="6469" customFormat="false" ht="11.4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IF(G6469="Male",VLOOKUP(H6469,'Shoe size conversion table'!$B$6:$D$22,2),VLOOKUP(H6469,'Shoe size conversion table'!$J$6:$L$22,2))</f>
        <v>43</v>
      </c>
      <c r="J6469" s="12" t="n">
        <f aca="false">IF(G6469="Male",VLOOKUP(H6469,'Shoe size conversion table'!$B$6:$D$22,3),VLOOKUP(H6469,'Shoe size conversion table'!$J$6:$L$22,3))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MONTH(C6469:C21436)</f>
        <v>10</v>
      </c>
      <c r="O6469" s="8" t="n">
        <f aca="false">K6469*(1-L6469)</f>
        <v>159</v>
      </c>
    </row>
    <row r="6470" customFormat="false" ht="11.4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IF(G6470="Male",VLOOKUP(H6470,'Shoe size conversion table'!$B$6:$D$22,2),VLOOKUP(H6470,'Shoe size conversion table'!$J$6:$L$22,2))</f>
        <v>42-43</v>
      </c>
      <c r="J6470" s="12" t="n">
        <f aca="false">IF(G6470="Male",VLOOKUP(H6470,'Shoe size conversion table'!$B$6:$D$22,3),VLOOKUP(H6470,'Shoe size conversion table'!$J$6:$L$22,3))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MONTH(C6470:C21437)</f>
        <v>10</v>
      </c>
      <c r="O6470" s="8" t="n">
        <f aca="false">K6470*(1-L6470)</f>
        <v>143.2</v>
      </c>
    </row>
    <row r="6471" customFormat="false" ht="11.4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IF(G6471="Male",VLOOKUP(H6471,'Shoe size conversion table'!$B$6:$D$22,2),VLOOKUP(H6471,'Shoe size conversion table'!$J$6:$L$22,2))</f>
        <v>42</v>
      </c>
      <c r="J6471" s="12" t="n">
        <f aca="false">IF(G6471="Male",VLOOKUP(H6471,'Shoe size conversion table'!$B$6:$D$22,3),VLOOKUP(H6471,'Shoe size conversion table'!$J$6:$L$22,3))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MONTH(C6471:C21438)</f>
        <v>10</v>
      </c>
      <c r="O6471" s="8" t="n">
        <f aca="false">K6471*(1-L6471)</f>
        <v>159</v>
      </c>
    </row>
    <row r="6472" customFormat="false" ht="11.4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IF(G6472="Male",VLOOKUP(H6472,'Shoe size conversion table'!$B$6:$D$22,2),VLOOKUP(H6472,'Shoe size conversion table'!$J$6:$L$22,2))</f>
        <v>39</v>
      </c>
      <c r="J6472" s="12" t="n">
        <f aca="false">IF(G6472="Male",VLOOKUP(H6472,'Shoe size conversion table'!$B$6:$D$22,3),VLOOKUP(H6472,'Shoe size conversion table'!$J$6:$L$22,3))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MONTH(C6472:C21439)</f>
        <v>10</v>
      </c>
      <c r="O6472" s="8" t="n">
        <f aca="false">K6472*(1-L6472)</f>
        <v>179.1</v>
      </c>
    </row>
    <row r="6473" customFormat="false" ht="11.4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IF(G6473="Male",VLOOKUP(H6473,'Shoe size conversion table'!$B$6:$D$22,2),VLOOKUP(H6473,'Shoe size conversion table'!$J$6:$L$22,2))</f>
        <v>43-44</v>
      </c>
      <c r="J6473" s="12" t="n">
        <f aca="false">IF(G6473="Male",VLOOKUP(H6473,'Shoe size conversion table'!$B$6:$D$22,3),VLOOKUP(H6473,'Shoe size conversion table'!$J$6:$L$22,3))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MONTH(C6473:C21440)</f>
        <v>10</v>
      </c>
      <c r="O6473" s="8" t="n">
        <f aca="false">K6473*(1-L6473)</f>
        <v>149</v>
      </c>
    </row>
    <row r="6474" customFormat="false" ht="11.4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IF(G6474="Male",VLOOKUP(H6474,'Shoe size conversion table'!$B$6:$D$22,2),VLOOKUP(H6474,'Shoe size conversion table'!$J$6:$L$22,2))</f>
        <v>39</v>
      </c>
      <c r="J6474" s="12" t="n">
        <f aca="false">IF(G6474="Male",VLOOKUP(H6474,'Shoe size conversion table'!$B$6:$D$22,3),VLOOKUP(H6474,'Shoe size conversion table'!$J$6:$L$22,3))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MONTH(C6474:C21441)</f>
        <v>10</v>
      </c>
      <c r="O6474" s="8" t="n">
        <f aca="false">K6474*(1-L6474)</f>
        <v>152.1</v>
      </c>
    </row>
    <row r="6475" customFormat="false" ht="11.4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IF(G6475="Male",VLOOKUP(H6475,'Shoe size conversion table'!$B$6:$D$22,2),VLOOKUP(H6475,'Shoe size conversion table'!$J$6:$L$22,2))</f>
        <v>41-42</v>
      </c>
      <c r="J6475" s="12" t="n">
        <f aca="false">IF(G6475="Male",VLOOKUP(H6475,'Shoe size conversion table'!$B$6:$D$22,3),VLOOKUP(H6475,'Shoe size conversion table'!$J$6:$L$22,3))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MONTH(C6475:C21442)</f>
        <v>10</v>
      </c>
      <c r="O6475" s="8" t="n">
        <f aca="false">K6475*(1-L6475)</f>
        <v>179</v>
      </c>
    </row>
    <row r="6476" customFormat="false" ht="11.4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IF(G6476="Male",VLOOKUP(H6476,'Shoe size conversion table'!$B$6:$D$22,2),VLOOKUP(H6476,'Shoe size conversion table'!$J$6:$L$22,2))</f>
        <v>41</v>
      </c>
      <c r="J6476" s="12" t="n">
        <f aca="false">IF(G6476="Male",VLOOKUP(H6476,'Shoe size conversion table'!$B$6:$D$22,3),VLOOKUP(H6476,'Shoe size conversion table'!$J$6:$L$22,3))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MONTH(C6476:C21443)</f>
        <v>10</v>
      </c>
      <c r="O6476" s="8" t="n">
        <f aca="false">K6476*(1-L6476)</f>
        <v>179</v>
      </c>
    </row>
    <row r="6477" customFormat="false" ht="11.4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IF(G6477="Male",VLOOKUP(H6477,'Shoe size conversion table'!$B$6:$D$22,2),VLOOKUP(H6477,'Shoe size conversion table'!$J$6:$L$22,2))</f>
        <v>39</v>
      </c>
      <c r="J6477" s="12" t="n">
        <f aca="false">IF(G6477="Male",VLOOKUP(H6477,'Shoe size conversion table'!$B$6:$D$22,3),VLOOKUP(H6477,'Shoe size conversion table'!$J$6:$L$22,3))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MONTH(C6477:C21444)</f>
        <v>10</v>
      </c>
      <c r="O6477" s="8" t="n">
        <f aca="false">K6477*(1-L6477)</f>
        <v>179</v>
      </c>
    </row>
    <row r="6478" customFormat="false" ht="11.4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IF(G6478="Male",VLOOKUP(H6478,'Shoe size conversion table'!$B$6:$D$22,2),VLOOKUP(H6478,'Shoe size conversion table'!$J$6:$L$22,2))</f>
        <v>37</v>
      </c>
      <c r="J6478" s="12" t="n">
        <f aca="false">IF(G6478="Male",VLOOKUP(H6478,'Shoe size conversion table'!$B$6:$D$22,3),VLOOKUP(H6478,'Shoe size conversion table'!$J$6:$L$22,3))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MONTH(C6478:C21445)</f>
        <v>10</v>
      </c>
      <c r="O6478" s="8" t="n">
        <f aca="false">K6478*(1-L6478)</f>
        <v>125.1</v>
      </c>
    </row>
    <row r="6479" customFormat="false" ht="11.4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IF(G6479="Male",VLOOKUP(H6479,'Shoe size conversion table'!$B$6:$D$22,2),VLOOKUP(H6479,'Shoe size conversion table'!$J$6:$L$22,2))</f>
        <v>39-40</v>
      </c>
      <c r="J6479" s="12" t="n">
        <f aca="false">IF(G6479="Male",VLOOKUP(H6479,'Shoe size conversion table'!$B$6:$D$22,3),VLOOKUP(H6479,'Shoe size conversion table'!$J$6:$L$22,3))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MONTH(C6479:C21446)</f>
        <v>10</v>
      </c>
      <c r="O6479" s="8" t="n">
        <f aca="false">K6479*(1-L6479)</f>
        <v>199</v>
      </c>
    </row>
    <row r="6480" customFormat="false" ht="11.4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IF(G6480="Male",VLOOKUP(H6480,'Shoe size conversion table'!$B$6:$D$22,2),VLOOKUP(H6480,'Shoe size conversion table'!$J$6:$L$22,2))</f>
        <v>39</v>
      </c>
      <c r="J6480" s="12" t="n">
        <f aca="false">IF(G6480="Male",VLOOKUP(H6480,'Shoe size conversion table'!$B$6:$D$22,3),VLOOKUP(H6480,'Shoe size conversion table'!$J$6:$L$22,3))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MONTH(C6480:C21447)</f>
        <v>10</v>
      </c>
      <c r="O6480" s="8" t="n">
        <f aca="false">K6480*(1-L6480)</f>
        <v>69.5</v>
      </c>
    </row>
    <row r="6481" customFormat="false" ht="11.4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IF(G6481="Male",VLOOKUP(H6481,'Shoe size conversion table'!$B$6:$D$22,2),VLOOKUP(H6481,'Shoe size conversion table'!$J$6:$L$22,2))</f>
        <v>39-40</v>
      </c>
      <c r="J6481" s="12" t="n">
        <f aca="false">IF(G6481="Male",VLOOKUP(H6481,'Shoe size conversion table'!$B$6:$D$22,3),VLOOKUP(H6481,'Shoe size conversion table'!$J$6:$L$22,3))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MONTH(C6481:C21448)</f>
        <v>10</v>
      </c>
      <c r="O6481" s="8" t="n">
        <f aca="false">K6481*(1-L6481)</f>
        <v>127.2</v>
      </c>
    </row>
    <row r="6482" customFormat="false" ht="11.4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IF(G6482="Male",VLOOKUP(H6482,'Shoe size conversion table'!$B$6:$D$22,2),VLOOKUP(H6482,'Shoe size conversion table'!$J$6:$L$22,2))</f>
        <v>39</v>
      </c>
      <c r="J6482" s="12" t="n">
        <f aca="false">IF(G6482="Male",VLOOKUP(H6482,'Shoe size conversion table'!$B$6:$D$22,3),VLOOKUP(H6482,'Shoe size conversion table'!$J$6:$L$22,3))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MONTH(C6482:C21449)</f>
        <v>10</v>
      </c>
      <c r="O6482" s="8" t="n">
        <f aca="false">K6482*(1-L6482)</f>
        <v>143.2</v>
      </c>
    </row>
    <row r="6483" customFormat="false" ht="11.4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IF(G6483="Male",VLOOKUP(H6483,'Shoe size conversion table'!$B$6:$D$22,2),VLOOKUP(H6483,'Shoe size conversion table'!$J$6:$L$22,2))</f>
        <v>43-44</v>
      </c>
      <c r="J6483" s="12" t="n">
        <f aca="false">IF(G6483="Male",VLOOKUP(H6483,'Shoe size conversion table'!$B$6:$D$22,3),VLOOKUP(H6483,'Shoe size conversion table'!$J$6:$L$22,3))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MONTH(C6483:C21450)</f>
        <v>10</v>
      </c>
      <c r="O6483" s="8" t="n">
        <f aca="false">K6483*(1-L6483)</f>
        <v>149</v>
      </c>
    </row>
    <row r="6484" customFormat="false" ht="11.4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IF(G6484="Male",VLOOKUP(H6484,'Shoe size conversion table'!$B$6:$D$22,2),VLOOKUP(H6484,'Shoe size conversion table'!$J$6:$L$22,2))</f>
        <v>38</v>
      </c>
      <c r="J6484" s="12" t="n">
        <f aca="false">IF(G6484="Male",VLOOKUP(H6484,'Shoe size conversion table'!$B$6:$D$22,3),VLOOKUP(H6484,'Shoe size conversion table'!$J$6:$L$22,3))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MONTH(C6484:C21451)</f>
        <v>10</v>
      </c>
      <c r="O6484" s="8" t="n">
        <f aca="false">K6484*(1-L6484)</f>
        <v>169</v>
      </c>
    </row>
    <row r="6485" customFormat="false" ht="11.4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IF(G6485="Male",VLOOKUP(H6485,'Shoe size conversion table'!$B$6:$D$22,2),VLOOKUP(H6485,'Shoe size conversion table'!$J$6:$L$22,2))</f>
        <v>43</v>
      </c>
      <c r="J6485" s="12" t="n">
        <f aca="false">IF(G6485="Male",VLOOKUP(H6485,'Shoe size conversion table'!$B$6:$D$22,3),VLOOKUP(H6485,'Shoe size conversion table'!$J$6:$L$22,3))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MONTH(C6485:C21452)</f>
        <v>10</v>
      </c>
      <c r="O6485" s="8" t="n">
        <f aca="false">K6485*(1-L6485)</f>
        <v>199</v>
      </c>
    </row>
    <row r="6486" customFormat="false" ht="11.4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IF(G6486="Male",VLOOKUP(H6486,'Shoe size conversion table'!$B$6:$D$22,2),VLOOKUP(H6486,'Shoe size conversion table'!$J$6:$L$22,2))</f>
        <v>45</v>
      </c>
      <c r="J6486" s="12" t="n">
        <f aca="false">IF(G6486="Male",VLOOKUP(H6486,'Shoe size conversion table'!$B$6:$D$22,3),VLOOKUP(H6486,'Shoe size conversion table'!$J$6:$L$22,3))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MONTH(C6486:C21453)</f>
        <v>10</v>
      </c>
      <c r="O6486" s="8" t="n">
        <f aca="false">K6486*(1-L6486)</f>
        <v>149</v>
      </c>
    </row>
    <row r="6487" customFormat="false" ht="11.4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IF(G6487="Male",VLOOKUP(H6487,'Shoe size conversion table'!$B$6:$D$22,2),VLOOKUP(H6487,'Shoe size conversion table'!$J$6:$L$22,2))</f>
        <v>44-45</v>
      </c>
      <c r="J6487" s="12" t="n">
        <f aca="false">IF(G6487="Male",VLOOKUP(H6487,'Shoe size conversion table'!$B$6:$D$22,3),VLOOKUP(H6487,'Shoe size conversion table'!$J$6:$L$22,3))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MONTH(C6487:C21454)</f>
        <v>10</v>
      </c>
      <c r="O6487" s="8" t="n">
        <f aca="false">K6487*(1-L6487)</f>
        <v>189</v>
      </c>
    </row>
    <row r="6488" customFormat="false" ht="11.4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IF(G6488="Male",VLOOKUP(H6488,'Shoe size conversion table'!$B$6:$D$22,2),VLOOKUP(H6488,'Shoe size conversion table'!$J$6:$L$22,2))</f>
        <v>40-41</v>
      </c>
      <c r="J6488" s="12" t="n">
        <f aca="false">IF(G6488="Male",VLOOKUP(H6488,'Shoe size conversion table'!$B$6:$D$22,3),VLOOKUP(H6488,'Shoe size conversion table'!$J$6:$L$22,3))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MONTH(C6488:C21455)</f>
        <v>10</v>
      </c>
      <c r="O6488" s="8" t="n">
        <f aca="false">K6488*(1-L6488)</f>
        <v>179.1</v>
      </c>
    </row>
    <row r="6489" customFormat="false" ht="11.4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IF(G6489="Male",VLOOKUP(H6489,'Shoe size conversion table'!$B$6:$D$22,2),VLOOKUP(H6489,'Shoe size conversion table'!$J$6:$L$22,2))</f>
        <v>42-43</v>
      </c>
      <c r="J6489" s="12" t="n">
        <f aca="false">IF(G6489="Male",VLOOKUP(H6489,'Shoe size conversion table'!$B$6:$D$22,3),VLOOKUP(H6489,'Shoe size conversion table'!$J$6:$L$22,3))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MONTH(C6489:C21456)</f>
        <v>10</v>
      </c>
      <c r="O6489" s="8" t="n">
        <f aca="false">K6489*(1-L6489)</f>
        <v>149</v>
      </c>
    </row>
    <row r="6490" customFormat="false" ht="11.4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IF(G6490="Male",VLOOKUP(H6490,'Shoe size conversion table'!$B$6:$D$22,2),VLOOKUP(H6490,'Shoe size conversion table'!$J$6:$L$22,2))</f>
        <v>38-39</v>
      </c>
      <c r="J6490" s="12" t="n">
        <f aca="false">IF(G6490="Male",VLOOKUP(H6490,'Shoe size conversion table'!$B$6:$D$22,3),VLOOKUP(H6490,'Shoe size conversion table'!$J$6:$L$22,3))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MONTH(C6490:C21457)</f>
        <v>10</v>
      </c>
      <c r="O6490" s="8" t="n">
        <f aca="false">K6490*(1-L6490)</f>
        <v>125.3</v>
      </c>
    </row>
    <row r="6491" customFormat="false" ht="11.4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IF(G6491="Male",VLOOKUP(H6491,'Shoe size conversion table'!$B$6:$D$22,2),VLOOKUP(H6491,'Shoe size conversion table'!$J$6:$L$22,2))</f>
        <v>42-43</v>
      </c>
      <c r="J6491" s="12" t="n">
        <f aca="false">IF(G6491="Male",VLOOKUP(H6491,'Shoe size conversion table'!$B$6:$D$22,3),VLOOKUP(H6491,'Shoe size conversion table'!$J$6:$L$22,3))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MONTH(C6491:C21458)</f>
        <v>10</v>
      </c>
      <c r="O6491" s="8" t="n">
        <f aca="false">K6491*(1-L6491)</f>
        <v>199</v>
      </c>
    </row>
    <row r="6492" customFormat="false" ht="11.4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IF(G6492="Male",VLOOKUP(H6492,'Shoe size conversion table'!$B$6:$D$22,2),VLOOKUP(H6492,'Shoe size conversion table'!$J$6:$L$22,2))</f>
        <v>37-38</v>
      </c>
      <c r="J6492" s="12" t="n">
        <f aca="false">IF(G6492="Male",VLOOKUP(H6492,'Shoe size conversion table'!$B$6:$D$22,3),VLOOKUP(H6492,'Shoe size conversion table'!$J$6:$L$22,3))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MONTH(C6492:C21459)</f>
        <v>10</v>
      </c>
      <c r="O6492" s="8" t="n">
        <f aca="false">K6492*(1-L6492)</f>
        <v>199</v>
      </c>
    </row>
    <row r="6493" customFormat="false" ht="11.4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IF(G6493="Male",VLOOKUP(H6493,'Shoe size conversion table'!$B$6:$D$22,2),VLOOKUP(H6493,'Shoe size conversion table'!$J$6:$L$22,2))</f>
        <v>43</v>
      </c>
      <c r="J6493" s="12" t="n">
        <f aca="false">IF(G6493="Male",VLOOKUP(H6493,'Shoe size conversion table'!$B$6:$D$22,3),VLOOKUP(H6493,'Shoe size conversion table'!$J$6:$L$22,3))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MONTH(C6493:C21460)</f>
        <v>10</v>
      </c>
      <c r="O6493" s="8" t="n">
        <f aca="false">K6493*(1-L6493)</f>
        <v>111.2</v>
      </c>
    </row>
    <row r="6494" customFormat="false" ht="11.4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IF(G6494="Male",VLOOKUP(H6494,'Shoe size conversion table'!$B$6:$D$22,2),VLOOKUP(H6494,'Shoe size conversion table'!$J$6:$L$22,2))</f>
        <v>41-42</v>
      </c>
      <c r="J6494" s="12" t="n">
        <f aca="false">IF(G6494="Male",VLOOKUP(H6494,'Shoe size conversion table'!$B$6:$D$22,3),VLOOKUP(H6494,'Shoe size conversion table'!$J$6:$L$22,3))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MONTH(C6494:C21461)</f>
        <v>10</v>
      </c>
      <c r="O6494" s="8" t="n">
        <f aca="false">K6494*(1-L6494)</f>
        <v>139</v>
      </c>
    </row>
    <row r="6495" customFormat="false" ht="11.4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IF(G6495="Male",VLOOKUP(H6495,'Shoe size conversion table'!$B$6:$D$22,2),VLOOKUP(H6495,'Shoe size conversion table'!$J$6:$L$22,2))</f>
        <v>38</v>
      </c>
      <c r="J6495" s="12" t="n">
        <f aca="false">IF(G6495="Male",VLOOKUP(H6495,'Shoe size conversion table'!$B$6:$D$22,3),VLOOKUP(H6495,'Shoe size conversion table'!$J$6:$L$22,3))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MONTH(C6495:C21462)</f>
        <v>10</v>
      </c>
      <c r="O6495" s="8" t="n">
        <f aca="false">K6495*(1-L6495)</f>
        <v>129</v>
      </c>
    </row>
    <row r="6496" customFormat="false" ht="11.4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IF(G6496="Male",VLOOKUP(H6496,'Shoe size conversion table'!$B$6:$D$22,2),VLOOKUP(H6496,'Shoe size conversion table'!$J$6:$L$22,2))</f>
        <v>42-43</v>
      </c>
      <c r="J6496" s="12" t="n">
        <f aca="false">IF(G6496="Male",VLOOKUP(H6496,'Shoe size conversion table'!$B$6:$D$22,3),VLOOKUP(H6496,'Shoe size conversion table'!$J$6:$L$22,3))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MONTH(C6496:C21463)</f>
        <v>10</v>
      </c>
      <c r="O6496" s="8" t="n">
        <f aca="false">K6496*(1-L6496)</f>
        <v>129</v>
      </c>
    </row>
    <row r="6497" customFormat="false" ht="11.4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IF(G6497="Male",VLOOKUP(H6497,'Shoe size conversion table'!$B$6:$D$22,2),VLOOKUP(H6497,'Shoe size conversion table'!$J$6:$L$22,2))</f>
        <v>39</v>
      </c>
      <c r="J6497" s="12" t="n">
        <f aca="false">IF(G6497="Male",VLOOKUP(H6497,'Shoe size conversion table'!$B$6:$D$22,3),VLOOKUP(H6497,'Shoe size conversion table'!$J$6:$L$22,3))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MONTH(C6497:C21464)</f>
        <v>10</v>
      </c>
      <c r="O6497" s="8" t="n">
        <f aca="false">K6497*(1-L6497)</f>
        <v>143.1</v>
      </c>
    </row>
    <row r="6498" customFormat="false" ht="11.4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IF(G6498="Male",VLOOKUP(H6498,'Shoe size conversion table'!$B$6:$D$22,2),VLOOKUP(H6498,'Shoe size conversion table'!$J$6:$L$22,2))</f>
        <v>39</v>
      </c>
      <c r="J6498" s="12" t="n">
        <f aca="false">IF(G6498="Male",VLOOKUP(H6498,'Shoe size conversion table'!$B$6:$D$22,3),VLOOKUP(H6498,'Shoe size conversion table'!$J$6:$L$22,3))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MONTH(C6498:C21465)</f>
        <v>10</v>
      </c>
      <c r="O6498" s="8" t="n">
        <f aca="false">K6498*(1-L6498)</f>
        <v>79.5</v>
      </c>
    </row>
    <row r="6499" customFormat="false" ht="11.4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IF(G6499="Male",VLOOKUP(H6499,'Shoe size conversion table'!$B$6:$D$22,2),VLOOKUP(H6499,'Shoe size conversion table'!$J$6:$L$22,2))</f>
        <v>42</v>
      </c>
      <c r="J6499" s="12" t="n">
        <f aca="false">IF(G6499="Male",VLOOKUP(H6499,'Shoe size conversion table'!$B$6:$D$22,3),VLOOKUP(H6499,'Shoe size conversion table'!$J$6:$L$22,3))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MONTH(C6499:C21466)</f>
        <v>10</v>
      </c>
      <c r="O6499" s="8" t="n">
        <f aca="false">K6499*(1-L6499)</f>
        <v>149</v>
      </c>
    </row>
    <row r="6500" customFormat="false" ht="11.4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IF(G6500="Male",VLOOKUP(H6500,'Shoe size conversion table'!$B$6:$D$22,2),VLOOKUP(H6500,'Shoe size conversion table'!$J$6:$L$22,2))</f>
        <v>38</v>
      </c>
      <c r="J6500" s="12" t="n">
        <f aca="false">IF(G6500="Male",VLOOKUP(H6500,'Shoe size conversion table'!$B$6:$D$22,3),VLOOKUP(H6500,'Shoe size conversion table'!$J$6:$L$22,3))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MONTH(C6500:C21467)</f>
        <v>10</v>
      </c>
      <c r="O6500" s="8" t="n">
        <f aca="false">K6500*(1-L6500)</f>
        <v>159</v>
      </c>
    </row>
    <row r="6501" customFormat="false" ht="11.4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IF(G6501="Male",VLOOKUP(H6501,'Shoe size conversion table'!$B$6:$D$22,2),VLOOKUP(H6501,'Shoe size conversion table'!$J$6:$L$22,2))</f>
        <v>40</v>
      </c>
      <c r="J6501" s="12" t="n">
        <f aca="false">IF(G6501="Male",VLOOKUP(H6501,'Shoe size conversion table'!$B$6:$D$22,3),VLOOKUP(H6501,'Shoe size conversion table'!$J$6:$L$22,3))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MONTH(C6501:C21468)</f>
        <v>10</v>
      </c>
      <c r="O6501" s="8" t="n">
        <f aca="false">K6501*(1-L6501)</f>
        <v>169</v>
      </c>
    </row>
    <row r="6502" customFormat="false" ht="11.4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IF(G6502="Male",VLOOKUP(H6502,'Shoe size conversion table'!$B$6:$D$22,2),VLOOKUP(H6502,'Shoe size conversion table'!$J$6:$L$22,2))</f>
        <v>40</v>
      </c>
      <c r="J6502" s="12" t="n">
        <f aca="false">IF(G6502="Male",VLOOKUP(H6502,'Shoe size conversion table'!$B$6:$D$22,3),VLOOKUP(H6502,'Shoe size conversion table'!$J$6:$L$22,3))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MONTH(C6502:C21469)</f>
        <v>10</v>
      </c>
      <c r="O6502" s="8" t="n">
        <f aca="false">K6502*(1-L6502)</f>
        <v>199</v>
      </c>
    </row>
    <row r="6503" customFormat="false" ht="11.4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IF(G6503="Male",VLOOKUP(H6503,'Shoe size conversion table'!$B$6:$D$22,2),VLOOKUP(H6503,'Shoe size conversion table'!$J$6:$L$22,2))</f>
        <v>43-44</v>
      </c>
      <c r="J6503" s="12" t="n">
        <f aca="false">IF(G6503="Male",VLOOKUP(H6503,'Shoe size conversion table'!$B$6:$D$22,3),VLOOKUP(H6503,'Shoe size conversion table'!$J$6:$L$22,3))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MONTH(C6503:C21470)</f>
        <v>10</v>
      </c>
      <c r="O6503" s="8" t="n">
        <f aca="false">K6503*(1-L6503)</f>
        <v>74.5</v>
      </c>
    </row>
    <row r="6504" customFormat="false" ht="11.4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IF(G6504="Male",VLOOKUP(H6504,'Shoe size conversion table'!$B$6:$D$22,2),VLOOKUP(H6504,'Shoe size conversion table'!$J$6:$L$22,2))</f>
        <v>38-39</v>
      </c>
      <c r="J6504" s="12" t="n">
        <f aca="false">IF(G6504="Male",VLOOKUP(H6504,'Shoe size conversion table'!$B$6:$D$22,3),VLOOKUP(H6504,'Shoe size conversion table'!$J$6:$L$22,3))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MONTH(C6504:C21471)</f>
        <v>10</v>
      </c>
      <c r="O6504" s="8" t="n">
        <f aca="false">K6504*(1-L6504)</f>
        <v>149</v>
      </c>
    </row>
    <row r="6505" customFormat="false" ht="11.4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IF(G6505="Male",VLOOKUP(H6505,'Shoe size conversion table'!$B$6:$D$22,2),VLOOKUP(H6505,'Shoe size conversion table'!$J$6:$L$22,2))</f>
        <v>41-42</v>
      </c>
      <c r="J6505" s="12" t="n">
        <f aca="false">IF(G6505="Male",VLOOKUP(H6505,'Shoe size conversion table'!$B$6:$D$22,3),VLOOKUP(H6505,'Shoe size conversion table'!$J$6:$L$22,3))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MONTH(C6505:C21472)</f>
        <v>10</v>
      </c>
      <c r="O6505" s="8" t="n">
        <f aca="false">K6505*(1-L6505)</f>
        <v>143.1</v>
      </c>
    </row>
    <row r="6506" customFormat="false" ht="11.4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IF(G6506="Male",VLOOKUP(H6506,'Shoe size conversion table'!$B$6:$D$22,2),VLOOKUP(H6506,'Shoe size conversion table'!$J$6:$L$22,2))</f>
        <v>38-39</v>
      </c>
      <c r="J6506" s="12" t="n">
        <f aca="false">IF(G6506="Male",VLOOKUP(H6506,'Shoe size conversion table'!$B$6:$D$22,3),VLOOKUP(H6506,'Shoe size conversion table'!$J$6:$L$22,3))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MONTH(C6506:C21473)</f>
        <v>10</v>
      </c>
      <c r="O6506" s="8" t="n">
        <f aca="false">K6506*(1-L6506)</f>
        <v>169</v>
      </c>
    </row>
    <row r="6507" customFormat="false" ht="11.4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IF(G6507="Male",VLOOKUP(H6507,'Shoe size conversion table'!$B$6:$D$22,2),VLOOKUP(H6507,'Shoe size conversion table'!$J$6:$L$22,2))</f>
        <v>38</v>
      </c>
      <c r="J6507" s="12" t="n">
        <f aca="false">IF(G6507="Male",VLOOKUP(H6507,'Shoe size conversion table'!$B$6:$D$22,3),VLOOKUP(H6507,'Shoe size conversion table'!$J$6:$L$22,3))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MONTH(C6507:C21474)</f>
        <v>10</v>
      </c>
      <c r="O6507" s="8" t="n">
        <f aca="false">K6507*(1-L6507)</f>
        <v>151.2</v>
      </c>
    </row>
    <row r="6508" customFormat="false" ht="11.4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IF(G6508="Male",VLOOKUP(H6508,'Shoe size conversion table'!$B$6:$D$22,2),VLOOKUP(H6508,'Shoe size conversion table'!$J$6:$L$22,2))</f>
        <v>44-45</v>
      </c>
      <c r="J6508" s="12" t="n">
        <f aca="false">IF(G6508="Male",VLOOKUP(H6508,'Shoe size conversion table'!$B$6:$D$22,3),VLOOKUP(H6508,'Shoe size conversion table'!$J$6:$L$22,3))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MONTH(C6508:C21475)</f>
        <v>10</v>
      </c>
      <c r="O6508" s="8" t="n">
        <f aca="false">K6508*(1-L6508)</f>
        <v>149</v>
      </c>
    </row>
    <row r="6509" customFormat="false" ht="11.4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IF(G6509="Male",VLOOKUP(H6509,'Shoe size conversion table'!$B$6:$D$22,2),VLOOKUP(H6509,'Shoe size conversion table'!$J$6:$L$22,2))</f>
        <v>43</v>
      </c>
      <c r="J6509" s="12" t="n">
        <f aca="false">IF(G6509="Male",VLOOKUP(H6509,'Shoe size conversion table'!$B$6:$D$22,3),VLOOKUP(H6509,'Shoe size conversion table'!$J$6:$L$22,3))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MONTH(C6509:C21476)</f>
        <v>10</v>
      </c>
      <c r="O6509" s="8" t="n">
        <f aca="false">K6509*(1-L6509)</f>
        <v>179.1</v>
      </c>
    </row>
    <row r="6510" customFormat="false" ht="11.4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IF(G6510="Male",VLOOKUP(H6510,'Shoe size conversion table'!$B$6:$D$22,2),VLOOKUP(H6510,'Shoe size conversion table'!$J$6:$L$22,2))</f>
        <v>37-38</v>
      </c>
      <c r="J6510" s="12" t="n">
        <f aca="false">IF(G6510="Male",VLOOKUP(H6510,'Shoe size conversion table'!$B$6:$D$22,3),VLOOKUP(H6510,'Shoe size conversion table'!$J$6:$L$22,3))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MONTH(C6510:C21477)</f>
        <v>10</v>
      </c>
      <c r="O6510" s="8" t="n">
        <f aca="false">K6510*(1-L6510)</f>
        <v>159</v>
      </c>
    </row>
    <row r="6511" customFormat="false" ht="11.4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IF(G6511="Male",VLOOKUP(H6511,'Shoe size conversion table'!$B$6:$D$22,2),VLOOKUP(H6511,'Shoe size conversion table'!$J$6:$L$22,2))</f>
        <v>38</v>
      </c>
      <c r="J6511" s="12" t="n">
        <f aca="false">IF(G6511="Male",VLOOKUP(H6511,'Shoe size conversion table'!$B$6:$D$22,3),VLOOKUP(H6511,'Shoe size conversion table'!$J$6:$L$22,3))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MONTH(C6511:C21478)</f>
        <v>10</v>
      </c>
      <c r="O6511" s="8" t="n">
        <f aca="false">K6511*(1-L6511)</f>
        <v>161.1</v>
      </c>
    </row>
    <row r="6512" customFormat="false" ht="11.4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IF(G6512="Male",VLOOKUP(H6512,'Shoe size conversion table'!$B$6:$D$22,2),VLOOKUP(H6512,'Shoe size conversion table'!$J$6:$L$22,2))</f>
        <v>42-43</v>
      </c>
      <c r="J6512" s="12" t="n">
        <f aca="false">IF(G6512="Male",VLOOKUP(H6512,'Shoe size conversion table'!$B$6:$D$22,3),VLOOKUP(H6512,'Shoe size conversion table'!$J$6:$L$22,3))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MONTH(C6512:C21479)</f>
        <v>10</v>
      </c>
      <c r="O6512" s="8" t="n">
        <f aca="false">K6512*(1-L6512)</f>
        <v>79.5</v>
      </c>
    </row>
    <row r="6513" customFormat="false" ht="11.4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IF(G6513="Male",VLOOKUP(H6513,'Shoe size conversion table'!$B$6:$D$22,2),VLOOKUP(H6513,'Shoe size conversion table'!$J$6:$L$22,2))</f>
        <v>39</v>
      </c>
      <c r="J6513" s="12" t="n">
        <f aca="false">IF(G6513="Male",VLOOKUP(H6513,'Shoe size conversion table'!$B$6:$D$22,3),VLOOKUP(H6513,'Shoe size conversion table'!$J$6:$L$22,3))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MONTH(C6513:C21480)</f>
        <v>10</v>
      </c>
      <c r="O6513" s="8" t="n">
        <f aca="false">K6513*(1-L6513)</f>
        <v>169</v>
      </c>
    </row>
    <row r="6514" customFormat="false" ht="11.4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IF(G6514="Male",VLOOKUP(H6514,'Shoe size conversion table'!$B$6:$D$22,2),VLOOKUP(H6514,'Shoe size conversion table'!$J$6:$L$22,2))</f>
        <v>42</v>
      </c>
      <c r="J6514" s="12" t="n">
        <f aca="false">IF(G6514="Male",VLOOKUP(H6514,'Shoe size conversion table'!$B$6:$D$22,3),VLOOKUP(H6514,'Shoe size conversion table'!$J$6:$L$22,3))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MONTH(C6514:C21481)</f>
        <v>10</v>
      </c>
      <c r="O6514" s="8" t="n">
        <f aca="false">K6514*(1-L6514)</f>
        <v>119.2</v>
      </c>
    </row>
    <row r="6515" customFormat="false" ht="11.4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IF(G6515="Male",VLOOKUP(H6515,'Shoe size conversion table'!$B$6:$D$22,2),VLOOKUP(H6515,'Shoe size conversion table'!$J$6:$L$22,2))</f>
        <v>38</v>
      </c>
      <c r="J6515" s="12" t="n">
        <f aca="false">IF(G6515="Male",VLOOKUP(H6515,'Shoe size conversion table'!$B$6:$D$22,3),VLOOKUP(H6515,'Shoe size conversion table'!$J$6:$L$22,3))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MONTH(C6515:C21482)</f>
        <v>10</v>
      </c>
      <c r="O6515" s="8" t="n">
        <f aca="false">K6515*(1-L6515)</f>
        <v>74.5</v>
      </c>
    </row>
    <row r="6516" customFormat="false" ht="11.4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IF(G6516="Male",VLOOKUP(H6516,'Shoe size conversion table'!$B$6:$D$22,2),VLOOKUP(H6516,'Shoe size conversion table'!$J$6:$L$22,2))</f>
        <v>42</v>
      </c>
      <c r="J6516" s="12" t="n">
        <f aca="false">IF(G6516="Male",VLOOKUP(H6516,'Shoe size conversion table'!$B$6:$D$22,3),VLOOKUP(H6516,'Shoe size conversion table'!$J$6:$L$22,3))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MONTH(C6516:C21483)</f>
        <v>10</v>
      </c>
      <c r="O6516" s="8" t="n">
        <f aca="false">K6516*(1-L6516)</f>
        <v>64.5</v>
      </c>
    </row>
    <row r="6517" customFormat="false" ht="11.4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IF(G6517="Male",VLOOKUP(H6517,'Shoe size conversion table'!$B$6:$D$22,2),VLOOKUP(H6517,'Shoe size conversion table'!$J$6:$L$22,2))</f>
        <v>44-45</v>
      </c>
      <c r="J6517" s="12" t="n">
        <f aca="false">IF(G6517="Male",VLOOKUP(H6517,'Shoe size conversion table'!$B$6:$D$22,3),VLOOKUP(H6517,'Shoe size conversion table'!$J$6:$L$22,3))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MONTH(C6517:C21484)</f>
        <v>10</v>
      </c>
      <c r="O6517" s="8" t="n">
        <f aca="false">K6517*(1-L6517)</f>
        <v>170.1</v>
      </c>
    </row>
    <row r="6518" customFormat="false" ht="11.4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IF(G6518="Male",VLOOKUP(H6518,'Shoe size conversion table'!$B$6:$D$22,2),VLOOKUP(H6518,'Shoe size conversion table'!$J$6:$L$22,2))</f>
        <v>43</v>
      </c>
      <c r="J6518" s="12" t="n">
        <f aca="false">IF(G6518="Male",VLOOKUP(H6518,'Shoe size conversion table'!$B$6:$D$22,3),VLOOKUP(H6518,'Shoe size conversion table'!$J$6:$L$22,3))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MONTH(C6518:C21485)</f>
        <v>10</v>
      </c>
      <c r="O6518" s="8" t="n">
        <f aca="false">K6518*(1-L6518)</f>
        <v>149</v>
      </c>
    </row>
    <row r="6519" customFormat="false" ht="11.4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IF(G6519="Male",VLOOKUP(H6519,'Shoe size conversion table'!$B$6:$D$22,2),VLOOKUP(H6519,'Shoe size conversion table'!$J$6:$L$22,2))</f>
        <v>44</v>
      </c>
      <c r="J6519" s="12" t="n">
        <f aca="false">IF(G6519="Male",VLOOKUP(H6519,'Shoe size conversion table'!$B$6:$D$22,3),VLOOKUP(H6519,'Shoe size conversion table'!$J$6:$L$22,3))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MONTH(C6519:C21486)</f>
        <v>10</v>
      </c>
      <c r="O6519" s="8" t="n">
        <f aca="false">K6519*(1-L6519)</f>
        <v>139</v>
      </c>
    </row>
    <row r="6520" customFormat="false" ht="11.4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IF(G6520="Male",VLOOKUP(H6520,'Shoe size conversion table'!$B$6:$D$22,2),VLOOKUP(H6520,'Shoe size conversion table'!$J$6:$L$22,2))</f>
        <v>40-41</v>
      </c>
      <c r="J6520" s="12" t="n">
        <f aca="false">IF(G6520="Male",VLOOKUP(H6520,'Shoe size conversion table'!$B$6:$D$22,3),VLOOKUP(H6520,'Shoe size conversion table'!$J$6:$L$22,3))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MONTH(C6520:C21487)</f>
        <v>10</v>
      </c>
      <c r="O6520" s="8" t="n">
        <f aca="false">K6520*(1-L6520)</f>
        <v>189</v>
      </c>
    </row>
    <row r="6521" customFormat="false" ht="11.4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IF(G6521="Male",VLOOKUP(H6521,'Shoe size conversion table'!$B$6:$D$22,2),VLOOKUP(H6521,'Shoe size conversion table'!$J$6:$L$22,2))</f>
        <v>43-44</v>
      </c>
      <c r="J6521" s="12" t="n">
        <f aca="false">IF(G6521="Male",VLOOKUP(H6521,'Shoe size conversion table'!$B$6:$D$22,3),VLOOKUP(H6521,'Shoe size conversion table'!$J$6:$L$22,3))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MONTH(C6521:C21488)</f>
        <v>10</v>
      </c>
      <c r="O6521" s="8" t="n">
        <f aca="false">K6521*(1-L6521)</f>
        <v>159</v>
      </c>
    </row>
    <row r="6522" customFormat="false" ht="11.4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IF(G6522="Male",VLOOKUP(H6522,'Shoe size conversion table'!$B$6:$D$22,2),VLOOKUP(H6522,'Shoe size conversion table'!$J$6:$L$22,2))</f>
        <v>40</v>
      </c>
      <c r="J6522" s="12" t="n">
        <f aca="false">IF(G6522="Male",VLOOKUP(H6522,'Shoe size conversion table'!$B$6:$D$22,3),VLOOKUP(H6522,'Shoe size conversion table'!$J$6:$L$22,3))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MONTH(C6522:C21489)</f>
        <v>10</v>
      </c>
      <c r="O6522" s="8" t="n">
        <f aca="false">K6522*(1-L6522)</f>
        <v>111.2</v>
      </c>
    </row>
    <row r="6523" customFormat="false" ht="11.4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IF(G6523="Male",VLOOKUP(H6523,'Shoe size conversion table'!$B$6:$D$22,2),VLOOKUP(H6523,'Shoe size conversion table'!$J$6:$L$22,2))</f>
        <v>38-39</v>
      </c>
      <c r="J6523" s="12" t="n">
        <f aca="false">IF(G6523="Male",VLOOKUP(H6523,'Shoe size conversion table'!$B$6:$D$22,3),VLOOKUP(H6523,'Shoe size conversion table'!$J$6:$L$22,3))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MONTH(C6523:C21490)</f>
        <v>10</v>
      </c>
      <c r="O6523" s="8" t="n">
        <f aca="false">K6523*(1-L6523)</f>
        <v>111.2</v>
      </c>
    </row>
    <row r="6524" customFormat="false" ht="11.4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IF(G6524="Male",VLOOKUP(H6524,'Shoe size conversion table'!$B$6:$D$22,2),VLOOKUP(H6524,'Shoe size conversion table'!$J$6:$L$22,2))</f>
        <v>41</v>
      </c>
      <c r="J6524" s="12" t="n">
        <f aca="false">IF(G6524="Male",VLOOKUP(H6524,'Shoe size conversion table'!$B$6:$D$22,3),VLOOKUP(H6524,'Shoe size conversion table'!$J$6:$L$22,3))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MONTH(C6524:C21491)</f>
        <v>10</v>
      </c>
      <c r="O6524" s="8" t="n">
        <f aca="false">K6524*(1-L6524)</f>
        <v>179</v>
      </c>
    </row>
    <row r="6525" customFormat="false" ht="11.4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IF(G6525="Male",VLOOKUP(H6525,'Shoe size conversion table'!$B$6:$D$22,2),VLOOKUP(H6525,'Shoe size conversion table'!$J$6:$L$22,2))</f>
        <v>44</v>
      </c>
      <c r="J6525" s="12" t="n">
        <f aca="false">IF(G6525="Male",VLOOKUP(H6525,'Shoe size conversion table'!$B$6:$D$22,3),VLOOKUP(H6525,'Shoe size conversion table'!$J$6:$L$22,3))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MONTH(C6525:C21492)</f>
        <v>10</v>
      </c>
      <c r="O6525" s="8" t="n">
        <f aca="false">K6525*(1-L6525)</f>
        <v>161.1</v>
      </c>
    </row>
    <row r="6526" customFormat="false" ht="11.4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IF(G6526="Male",VLOOKUP(H6526,'Shoe size conversion table'!$B$6:$D$22,2),VLOOKUP(H6526,'Shoe size conversion table'!$J$6:$L$22,2))</f>
        <v>44</v>
      </c>
      <c r="J6526" s="12" t="n">
        <f aca="false">IF(G6526="Male",VLOOKUP(H6526,'Shoe size conversion table'!$B$6:$D$22,3),VLOOKUP(H6526,'Shoe size conversion table'!$J$6:$L$22,3))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MONTH(C6526:C21493)</f>
        <v>10</v>
      </c>
      <c r="O6526" s="8" t="n">
        <f aca="false">K6526*(1-L6526)</f>
        <v>119.2</v>
      </c>
    </row>
    <row r="6527" customFormat="false" ht="11.4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IF(G6527="Male",VLOOKUP(H6527,'Shoe size conversion table'!$B$6:$D$22,2),VLOOKUP(H6527,'Shoe size conversion table'!$J$6:$L$22,2))</f>
        <v>40</v>
      </c>
      <c r="J6527" s="12" t="n">
        <f aca="false">IF(G6527="Male",VLOOKUP(H6527,'Shoe size conversion table'!$B$6:$D$22,3),VLOOKUP(H6527,'Shoe size conversion table'!$J$6:$L$22,3))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MONTH(C6527:C21494)</f>
        <v>10</v>
      </c>
      <c r="O6527" s="8" t="n">
        <f aca="false">K6527*(1-L6527)</f>
        <v>169</v>
      </c>
    </row>
    <row r="6528" customFormat="false" ht="11.4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IF(G6528="Male",VLOOKUP(H6528,'Shoe size conversion table'!$B$6:$D$22,2),VLOOKUP(H6528,'Shoe size conversion table'!$J$6:$L$22,2))</f>
        <v>45</v>
      </c>
      <c r="J6528" s="12" t="n">
        <f aca="false">IF(G6528="Male",VLOOKUP(H6528,'Shoe size conversion table'!$B$6:$D$22,3),VLOOKUP(H6528,'Shoe size conversion table'!$J$6:$L$22,3))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MONTH(C6528:C21495)</f>
        <v>10</v>
      </c>
      <c r="O6528" s="8" t="n">
        <f aca="false">K6528*(1-L6528)</f>
        <v>159.2</v>
      </c>
    </row>
    <row r="6529" customFormat="false" ht="11.4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IF(G6529="Male",VLOOKUP(H6529,'Shoe size conversion table'!$B$6:$D$22,2),VLOOKUP(H6529,'Shoe size conversion table'!$J$6:$L$22,2))</f>
        <v>38</v>
      </c>
      <c r="J6529" s="12" t="n">
        <f aca="false">IF(G6529="Male",VLOOKUP(H6529,'Shoe size conversion table'!$B$6:$D$22,3),VLOOKUP(H6529,'Shoe size conversion table'!$J$6:$L$22,3))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MONTH(C6529:C21496)</f>
        <v>10</v>
      </c>
      <c r="O6529" s="8" t="n">
        <f aca="false">K6529*(1-L6529)</f>
        <v>69.5</v>
      </c>
    </row>
    <row r="6530" customFormat="false" ht="11.4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IF(G6530="Male",VLOOKUP(H6530,'Shoe size conversion table'!$B$6:$D$22,2),VLOOKUP(H6530,'Shoe size conversion table'!$J$6:$L$22,2))</f>
        <v>43</v>
      </c>
      <c r="J6530" s="12" t="n">
        <f aca="false">IF(G6530="Male",VLOOKUP(H6530,'Shoe size conversion table'!$B$6:$D$22,3),VLOOKUP(H6530,'Shoe size conversion table'!$J$6:$L$22,3))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MONTH(C6530:C21497)</f>
        <v>10</v>
      </c>
      <c r="O6530" s="8" t="n">
        <f aca="false">K6530*(1-L6530)</f>
        <v>149</v>
      </c>
    </row>
    <row r="6531" customFormat="false" ht="11.4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IF(G6531="Male",VLOOKUP(H6531,'Shoe size conversion table'!$B$6:$D$22,2),VLOOKUP(H6531,'Shoe size conversion table'!$J$6:$L$22,2))</f>
        <v>38</v>
      </c>
      <c r="J6531" s="12" t="n">
        <f aca="false">IF(G6531="Male",VLOOKUP(H6531,'Shoe size conversion table'!$B$6:$D$22,3),VLOOKUP(H6531,'Shoe size conversion table'!$J$6:$L$22,3))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MONTH(C6531:C21498)</f>
        <v>10</v>
      </c>
      <c r="O6531" s="8" t="n">
        <f aca="false">K6531*(1-L6531)</f>
        <v>199</v>
      </c>
    </row>
    <row r="6532" customFormat="false" ht="11.4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IF(G6532="Male",VLOOKUP(H6532,'Shoe size conversion table'!$B$6:$D$22,2),VLOOKUP(H6532,'Shoe size conversion table'!$J$6:$L$22,2))</f>
        <v>39</v>
      </c>
      <c r="J6532" s="12" t="n">
        <f aca="false">IF(G6532="Male",VLOOKUP(H6532,'Shoe size conversion table'!$B$6:$D$22,3),VLOOKUP(H6532,'Shoe size conversion table'!$J$6:$L$22,3))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MONTH(C6532:C21499)</f>
        <v>10</v>
      </c>
      <c r="O6532" s="8" t="n">
        <f aca="false">K6532*(1-L6532)</f>
        <v>199</v>
      </c>
    </row>
    <row r="6533" customFormat="false" ht="11.4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IF(G6533="Male",VLOOKUP(H6533,'Shoe size conversion table'!$B$6:$D$22,2),VLOOKUP(H6533,'Shoe size conversion table'!$J$6:$L$22,2))</f>
        <v>42</v>
      </c>
      <c r="J6533" s="12" t="n">
        <f aca="false">IF(G6533="Male",VLOOKUP(H6533,'Shoe size conversion table'!$B$6:$D$22,3),VLOOKUP(H6533,'Shoe size conversion table'!$J$6:$L$22,3))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MONTH(C6533:C21500)</f>
        <v>10</v>
      </c>
      <c r="O6533" s="8" t="n">
        <f aca="false">K6533*(1-L6533)</f>
        <v>94.5</v>
      </c>
    </row>
    <row r="6534" customFormat="false" ht="11.4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IF(G6534="Male",VLOOKUP(H6534,'Shoe size conversion table'!$B$6:$D$22,2),VLOOKUP(H6534,'Shoe size conversion table'!$J$6:$L$22,2))</f>
        <v>40</v>
      </c>
      <c r="J6534" s="12" t="n">
        <f aca="false">IF(G6534="Male",VLOOKUP(H6534,'Shoe size conversion table'!$B$6:$D$22,3),VLOOKUP(H6534,'Shoe size conversion table'!$J$6:$L$22,3))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MONTH(C6534:C21501)</f>
        <v>10</v>
      </c>
      <c r="O6534" s="8" t="n">
        <f aca="false">K6534*(1-L6534)</f>
        <v>199</v>
      </c>
    </row>
    <row r="6535" customFormat="false" ht="11.4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IF(G6535="Male",VLOOKUP(H6535,'Shoe size conversion table'!$B$6:$D$22,2),VLOOKUP(H6535,'Shoe size conversion table'!$J$6:$L$22,2))</f>
        <v>38-39</v>
      </c>
      <c r="J6535" s="12" t="n">
        <f aca="false">IF(G6535="Male",VLOOKUP(H6535,'Shoe size conversion table'!$B$6:$D$22,3),VLOOKUP(H6535,'Shoe size conversion table'!$J$6:$L$22,3))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MONTH(C6535:C21502)</f>
        <v>10</v>
      </c>
      <c r="O6535" s="8" t="n">
        <f aca="false">K6535*(1-L6535)</f>
        <v>127.2</v>
      </c>
    </row>
    <row r="6536" customFormat="false" ht="11.4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IF(G6536="Male",VLOOKUP(H6536,'Shoe size conversion table'!$B$6:$D$22,2),VLOOKUP(H6536,'Shoe size conversion table'!$J$6:$L$22,2))</f>
        <v>40</v>
      </c>
      <c r="J6536" s="12" t="n">
        <f aca="false">IF(G6536="Male",VLOOKUP(H6536,'Shoe size conversion table'!$B$6:$D$22,3),VLOOKUP(H6536,'Shoe size conversion table'!$J$6:$L$22,3))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MONTH(C6536:C21503)</f>
        <v>10</v>
      </c>
      <c r="O6536" s="8" t="n">
        <f aca="false">K6536*(1-L6536)</f>
        <v>169</v>
      </c>
    </row>
    <row r="6537" customFormat="false" ht="11.4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IF(G6537="Male",VLOOKUP(H6537,'Shoe size conversion table'!$B$6:$D$22,2),VLOOKUP(H6537,'Shoe size conversion table'!$J$6:$L$22,2))</f>
        <v>38-39</v>
      </c>
      <c r="J6537" s="12" t="n">
        <f aca="false">IF(G6537="Male",VLOOKUP(H6537,'Shoe size conversion table'!$B$6:$D$22,3),VLOOKUP(H6537,'Shoe size conversion table'!$J$6:$L$22,3))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MONTH(C6537:C21504)</f>
        <v>10</v>
      </c>
      <c r="O6537" s="8" t="n">
        <f aca="false">K6537*(1-L6537)</f>
        <v>103.2</v>
      </c>
    </row>
    <row r="6538" customFormat="false" ht="11.4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IF(G6538="Male",VLOOKUP(H6538,'Shoe size conversion table'!$B$6:$D$22,2),VLOOKUP(H6538,'Shoe size conversion table'!$J$6:$L$22,2))</f>
        <v>39-40</v>
      </c>
      <c r="J6538" s="12" t="n">
        <f aca="false">IF(G6538="Male",VLOOKUP(H6538,'Shoe size conversion table'!$B$6:$D$22,3),VLOOKUP(H6538,'Shoe size conversion table'!$J$6:$L$22,3))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MONTH(C6538:C21505)</f>
        <v>10</v>
      </c>
      <c r="O6538" s="8" t="n">
        <f aca="false">K6538*(1-L6538)</f>
        <v>199</v>
      </c>
    </row>
    <row r="6539" customFormat="false" ht="11.4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IF(G6539="Male",VLOOKUP(H6539,'Shoe size conversion table'!$B$6:$D$22,2),VLOOKUP(H6539,'Shoe size conversion table'!$J$6:$L$22,2))</f>
        <v>41</v>
      </c>
      <c r="J6539" s="12" t="n">
        <f aca="false">IF(G6539="Male",VLOOKUP(H6539,'Shoe size conversion table'!$B$6:$D$22,3),VLOOKUP(H6539,'Shoe size conversion table'!$J$6:$L$22,3))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MONTH(C6539:C21506)</f>
        <v>10</v>
      </c>
      <c r="O6539" s="8" t="n">
        <f aca="false">K6539*(1-L6539)</f>
        <v>159.2</v>
      </c>
    </row>
    <row r="6540" customFormat="false" ht="11.4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IF(G6540="Male",VLOOKUP(H6540,'Shoe size conversion table'!$B$6:$D$22,2),VLOOKUP(H6540,'Shoe size conversion table'!$J$6:$L$22,2))</f>
        <v>38-39</v>
      </c>
      <c r="J6540" s="12" t="n">
        <f aca="false">IF(G6540="Male",VLOOKUP(H6540,'Shoe size conversion table'!$B$6:$D$22,3),VLOOKUP(H6540,'Shoe size conversion table'!$J$6:$L$22,3))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MONTH(C6540:C21507)</f>
        <v>10</v>
      </c>
      <c r="O6540" s="8" t="n">
        <f aca="false">K6540*(1-L6540)</f>
        <v>90.3</v>
      </c>
    </row>
    <row r="6541" customFormat="false" ht="11.4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IF(G6541="Male",VLOOKUP(H6541,'Shoe size conversion table'!$B$6:$D$22,2),VLOOKUP(H6541,'Shoe size conversion table'!$J$6:$L$22,2))</f>
        <v>39-40</v>
      </c>
      <c r="J6541" s="12" t="n">
        <f aca="false">IF(G6541="Male",VLOOKUP(H6541,'Shoe size conversion table'!$B$6:$D$22,3),VLOOKUP(H6541,'Shoe size conversion table'!$J$6:$L$22,3))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MONTH(C6541:C21508)</f>
        <v>10</v>
      </c>
      <c r="O6541" s="8" t="n">
        <f aca="false">K6541*(1-L6541)</f>
        <v>139</v>
      </c>
    </row>
    <row r="6542" customFormat="false" ht="11.4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IF(G6542="Male",VLOOKUP(H6542,'Shoe size conversion table'!$B$6:$D$22,2),VLOOKUP(H6542,'Shoe size conversion table'!$J$6:$L$22,2))</f>
        <v>38-39</v>
      </c>
      <c r="J6542" s="12" t="n">
        <f aca="false">IF(G6542="Male",VLOOKUP(H6542,'Shoe size conversion table'!$B$6:$D$22,3),VLOOKUP(H6542,'Shoe size conversion table'!$J$6:$L$22,3))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MONTH(C6542:C21509)</f>
        <v>10</v>
      </c>
      <c r="O6542" s="8" t="n">
        <f aca="false">K6542*(1-L6542)</f>
        <v>129</v>
      </c>
    </row>
    <row r="6543" customFormat="false" ht="11.4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IF(G6543="Male",VLOOKUP(H6543,'Shoe size conversion table'!$B$6:$D$22,2),VLOOKUP(H6543,'Shoe size conversion table'!$J$6:$L$22,2))</f>
        <v>42</v>
      </c>
      <c r="J6543" s="12" t="n">
        <f aca="false">IF(G6543="Male",VLOOKUP(H6543,'Shoe size conversion table'!$B$6:$D$22,3),VLOOKUP(H6543,'Shoe size conversion table'!$J$6:$L$22,3))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MONTH(C6543:C21510)</f>
        <v>10</v>
      </c>
      <c r="O6543" s="8" t="n">
        <f aca="false">K6543*(1-L6543)</f>
        <v>149</v>
      </c>
    </row>
    <row r="6544" customFormat="false" ht="11.4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IF(G6544="Male",VLOOKUP(H6544,'Shoe size conversion table'!$B$6:$D$22,2),VLOOKUP(H6544,'Shoe size conversion table'!$J$6:$L$22,2))</f>
        <v>43-44</v>
      </c>
      <c r="J6544" s="12" t="n">
        <f aca="false">IF(G6544="Male",VLOOKUP(H6544,'Shoe size conversion table'!$B$6:$D$22,3),VLOOKUP(H6544,'Shoe size conversion table'!$J$6:$L$22,3))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MONTH(C6544:C21511)</f>
        <v>10</v>
      </c>
      <c r="O6544" s="8" t="n">
        <f aca="false">K6544*(1-L6544)</f>
        <v>149</v>
      </c>
    </row>
    <row r="6545" customFormat="false" ht="11.4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IF(G6545="Male",VLOOKUP(H6545,'Shoe size conversion table'!$B$6:$D$22,2),VLOOKUP(H6545,'Shoe size conversion table'!$J$6:$L$22,2))</f>
        <v>37</v>
      </c>
      <c r="J6545" s="12" t="n">
        <f aca="false">IF(G6545="Male",VLOOKUP(H6545,'Shoe size conversion table'!$B$6:$D$22,3),VLOOKUP(H6545,'Shoe size conversion table'!$J$6:$L$22,3))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MONTH(C6545:C21512)</f>
        <v>10</v>
      </c>
      <c r="O6545" s="8" t="n">
        <f aca="false">K6545*(1-L6545)</f>
        <v>159</v>
      </c>
    </row>
    <row r="6546" customFormat="false" ht="11.4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IF(G6546="Male",VLOOKUP(H6546,'Shoe size conversion table'!$B$6:$D$22,2),VLOOKUP(H6546,'Shoe size conversion table'!$J$6:$L$22,2))</f>
        <v>39-40</v>
      </c>
      <c r="J6546" s="12" t="n">
        <f aca="false">IF(G6546="Male",VLOOKUP(H6546,'Shoe size conversion table'!$B$6:$D$22,3),VLOOKUP(H6546,'Shoe size conversion table'!$J$6:$L$22,3))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MONTH(C6546:C21513)</f>
        <v>10</v>
      </c>
      <c r="O6546" s="8" t="n">
        <f aca="false">K6546*(1-L6546)</f>
        <v>179</v>
      </c>
    </row>
    <row r="6547" customFormat="false" ht="11.4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IF(G6547="Male",VLOOKUP(H6547,'Shoe size conversion table'!$B$6:$D$22,2),VLOOKUP(H6547,'Shoe size conversion table'!$J$6:$L$22,2))</f>
        <v>42-43</v>
      </c>
      <c r="J6547" s="12" t="n">
        <f aca="false">IF(G6547="Male",VLOOKUP(H6547,'Shoe size conversion table'!$B$6:$D$22,3),VLOOKUP(H6547,'Shoe size conversion table'!$J$6:$L$22,3))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MONTH(C6547:C21514)</f>
        <v>10</v>
      </c>
      <c r="O6547" s="8" t="n">
        <f aca="false">K6547*(1-L6547)</f>
        <v>199</v>
      </c>
    </row>
    <row r="6548" customFormat="false" ht="11.4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IF(G6548="Male",VLOOKUP(H6548,'Shoe size conversion table'!$B$6:$D$22,2),VLOOKUP(H6548,'Shoe size conversion table'!$J$6:$L$22,2))</f>
        <v>39</v>
      </c>
      <c r="J6548" s="12" t="n">
        <f aca="false">IF(G6548="Male",VLOOKUP(H6548,'Shoe size conversion table'!$B$6:$D$22,3),VLOOKUP(H6548,'Shoe size conversion table'!$J$6:$L$22,3))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MONTH(C6548:C21515)</f>
        <v>10</v>
      </c>
      <c r="O6548" s="8" t="n">
        <f aca="false">K6548*(1-L6548)</f>
        <v>94.5</v>
      </c>
    </row>
    <row r="6549" customFormat="false" ht="11.4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IF(G6549="Male",VLOOKUP(H6549,'Shoe size conversion table'!$B$6:$D$22,2),VLOOKUP(H6549,'Shoe size conversion table'!$J$6:$L$22,2))</f>
        <v>42</v>
      </c>
      <c r="J6549" s="12" t="n">
        <f aca="false">IF(G6549="Male",VLOOKUP(H6549,'Shoe size conversion table'!$B$6:$D$22,3),VLOOKUP(H6549,'Shoe size conversion table'!$J$6:$L$22,3))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MONTH(C6549:C21516)</f>
        <v>10</v>
      </c>
      <c r="O6549" s="8" t="n">
        <f aca="false">K6549*(1-L6549)</f>
        <v>90.3</v>
      </c>
    </row>
    <row r="6550" customFormat="false" ht="11.4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IF(G6550="Male",VLOOKUP(H6550,'Shoe size conversion table'!$B$6:$D$22,2),VLOOKUP(H6550,'Shoe size conversion table'!$J$6:$L$22,2))</f>
        <v>42-43</v>
      </c>
      <c r="J6550" s="12" t="n">
        <f aca="false">IF(G6550="Male",VLOOKUP(H6550,'Shoe size conversion table'!$B$6:$D$22,3),VLOOKUP(H6550,'Shoe size conversion table'!$J$6:$L$22,3))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MONTH(C6550:C21517)</f>
        <v>10</v>
      </c>
      <c r="O6550" s="8" t="n">
        <f aca="false">K6550*(1-L6550)</f>
        <v>189</v>
      </c>
    </row>
    <row r="6551" customFormat="false" ht="11.4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IF(G6551="Male",VLOOKUP(H6551,'Shoe size conversion table'!$B$6:$D$22,2),VLOOKUP(H6551,'Shoe size conversion table'!$J$6:$L$22,2))</f>
        <v>42</v>
      </c>
      <c r="J6551" s="12" t="n">
        <f aca="false">IF(G6551="Male",VLOOKUP(H6551,'Shoe size conversion table'!$B$6:$D$22,3),VLOOKUP(H6551,'Shoe size conversion table'!$J$6:$L$22,3))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MONTH(C6551:C21518)</f>
        <v>10</v>
      </c>
      <c r="O6551" s="8" t="n">
        <f aca="false">K6551*(1-L6551)</f>
        <v>64.5</v>
      </c>
    </row>
    <row r="6552" customFormat="false" ht="11.4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IF(G6552="Male",VLOOKUP(H6552,'Shoe size conversion table'!$B$6:$D$22,2),VLOOKUP(H6552,'Shoe size conversion table'!$J$6:$L$22,2))</f>
        <v>38-39</v>
      </c>
      <c r="J6552" s="12" t="n">
        <f aca="false">IF(G6552="Male",VLOOKUP(H6552,'Shoe size conversion table'!$B$6:$D$22,3),VLOOKUP(H6552,'Shoe size conversion table'!$J$6:$L$22,3))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MONTH(C6552:C21519)</f>
        <v>10</v>
      </c>
      <c r="O6552" s="8" t="n">
        <f aca="false">K6552*(1-L6552)</f>
        <v>139.3</v>
      </c>
    </row>
    <row r="6553" customFormat="false" ht="11.4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IF(G6553="Male",VLOOKUP(H6553,'Shoe size conversion table'!$B$6:$D$22,2),VLOOKUP(H6553,'Shoe size conversion table'!$J$6:$L$22,2))</f>
        <v>44-45</v>
      </c>
      <c r="J6553" s="12" t="n">
        <f aca="false">IF(G6553="Male",VLOOKUP(H6553,'Shoe size conversion table'!$B$6:$D$22,3),VLOOKUP(H6553,'Shoe size conversion table'!$J$6:$L$22,3))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MONTH(C6553:C21520)</f>
        <v>10</v>
      </c>
      <c r="O6553" s="8" t="n">
        <f aca="false">K6553*(1-L6553)</f>
        <v>139</v>
      </c>
    </row>
    <row r="6554" customFormat="false" ht="11.4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IF(G6554="Male",VLOOKUP(H6554,'Shoe size conversion table'!$B$6:$D$22,2),VLOOKUP(H6554,'Shoe size conversion table'!$J$6:$L$22,2))</f>
        <v>41</v>
      </c>
      <c r="J6554" s="12" t="n">
        <f aca="false">IF(G6554="Male",VLOOKUP(H6554,'Shoe size conversion table'!$B$6:$D$22,3),VLOOKUP(H6554,'Shoe size conversion table'!$J$6:$L$22,3))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MONTH(C6554:C21521)</f>
        <v>10</v>
      </c>
      <c r="O6554" s="8" t="n">
        <f aca="false">K6554*(1-L6554)</f>
        <v>199</v>
      </c>
    </row>
    <row r="6555" customFormat="false" ht="11.4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IF(G6555="Male",VLOOKUP(H6555,'Shoe size conversion table'!$B$6:$D$22,2),VLOOKUP(H6555,'Shoe size conversion table'!$J$6:$L$22,2))</f>
        <v>42</v>
      </c>
      <c r="J6555" s="12" t="n">
        <f aca="false">IF(G6555="Male",VLOOKUP(H6555,'Shoe size conversion table'!$B$6:$D$22,3),VLOOKUP(H6555,'Shoe size conversion table'!$J$6:$L$22,3))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MONTH(C6555:C21522)</f>
        <v>10</v>
      </c>
      <c r="O6555" s="8" t="n">
        <f aca="false">K6555*(1-L6555)</f>
        <v>104.3</v>
      </c>
    </row>
    <row r="6556" customFormat="false" ht="11.4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IF(G6556="Male",VLOOKUP(H6556,'Shoe size conversion table'!$B$6:$D$22,2),VLOOKUP(H6556,'Shoe size conversion table'!$J$6:$L$22,2))</f>
        <v>44-45</v>
      </c>
      <c r="J6556" s="12" t="n">
        <f aca="false">IF(G6556="Male",VLOOKUP(H6556,'Shoe size conversion table'!$B$6:$D$22,3),VLOOKUP(H6556,'Shoe size conversion table'!$J$6:$L$22,3))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MONTH(C6556:C21523)</f>
        <v>10</v>
      </c>
      <c r="O6556" s="8" t="n">
        <f aca="false">K6556*(1-L6556)</f>
        <v>170.1</v>
      </c>
    </row>
    <row r="6557" customFormat="false" ht="11.4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IF(G6557="Male",VLOOKUP(H6557,'Shoe size conversion table'!$B$6:$D$22,2),VLOOKUP(H6557,'Shoe size conversion table'!$J$6:$L$22,2))</f>
        <v>39</v>
      </c>
      <c r="J6557" s="12" t="n">
        <f aca="false">IF(G6557="Male",VLOOKUP(H6557,'Shoe size conversion table'!$B$6:$D$22,3),VLOOKUP(H6557,'Shoe size conversion table'!$J$6:$L$22,3))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MONTH(C6557:C21524)</f>
        <v>10</v>
      </c>
      <c r="O6557" s="8" t="n">
        <f aca="false">K6557*(1-L6557)</f>
        <v>159</v>
      </c>
    </row>
    <row r="6558" customFormat="false" ht="11.4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IF(G6558="Male",VLOOKUP(H6558,'Shoe size conversion table'!$B$6:$D$22,2),VLOOKUP(H6558,'Shoe size conversion table'!$J$6:$L$22,2))</f>
        <v>41-42</v>
      </c>
      <c r="J6558" s="12" t="n">
        <f aca="false">IF(G6558="Male",VLOOKUP(H6558,'Shoe size conversion table'!$B$6:$D$22,3),VLOOKUP(H6558,'Shoe size conversion table'!$J$6:$L$22,3))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MONTH(C6558:C21525)</f>
        <v>10</v>
      </c>
      <c r="O6558" s="8" t="n">
        <f aca="false">K6558*(1-L6558)</f>
        <v>84.5</v>
      </c>
    </row>
    <row r="6559" customFormat="false" ht="11.4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IF(G6559="Male",VLOOKUP(H6559,'Shoe size conversion table'!$B$6:$D$22,2),VLOOKUP(H6559,'Shoe size conversion table'!$J$6:$L$22,2))</f>
        <v>44</v>
      </c>
      <c r="J6559" s="12" t="n">
        <f aca="false">IF(G6559="Male",VLOOKUP(H6559,'Shoe size conversion table'!$B$6:$D$22,3),VLOOKUP(H6559,'Shoe size conversion table'!$J$6:$L$22,3))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MONTH(C6559:C21526)</f>
        <v>10</v>
      </c>
      <c r="O6559" s="8" t="n">
        <f aca="false">K6559*(1-L6559)</f>
        <v>159</v>
      </c>
    </row>
    <row r="6560" customFormat="false" ht="11.4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IF(G6560="Male",VLOOKUP(H6560,'Shoe size conversion table'!$B$6:$D$22,2),VLOOKUP(H6560,'Shoe size conversion table'!$J$6:$L$22,2))</f>
        <v>43</v>
      </c>
      <c r="J6560" s="12" t="n">
        <f aca="false">IF(G6560="Male",VLOOKUP(H6560,'Shoe size conversion table'!$B$6:$D$22,3),VLOOKUP(H6560,'Shoe size conversion table'!$J$6:$L$22,3))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MONTH(C6560:C21527)</f>
        <v>10</v>
      </c>
      <c r="O6560" s="8" t="n">
        <f aca="false">K6560*(1-L6560)</f>
        <v>149</v>
      </c>
    </row>
    <row r="6561" customFormat="false" ht="11.4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IF(G6561="Male",VLOOKUP(H6561,'Shoe size conversion table'!$B$6:$D$22,2),VLOOKUP(H6561,'Shoe size conversion table'!$J$6:$L$22,2))</f>
        <v>43</v>
      </c>
      <c r="J6561" s="12" t="n">
        <f aca="false">IF(G6561="Male",VLOOKUP(H6561,'Shoe size conversion table'!$B$6:$D$22,3),VLOOKUP(H6561,'Shoe size conversion table'!$J$6:$L$22,3))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MONTH(C6561:C21528)</f>
        <v>10</v>
      </c>
      <c r="O6561" s="8" t="n">
        <f aca="false">K6561*(1-L6561)</f>
        <v>143.2</v>
      </c>
    </row>
    <row r="6562" customFormat="false" ht="11.4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IF(G6562="Male",VLOOKUP(H6562,'Shoe size conversion table'!$B$6:$D$22,2),VLOOKUP(H6562,'Shoe size conversion table'!$J$6:$L$22,2))</f>
        <v>42</v>
      </c>
      <c r="J6562" s="12" t="n">
        <f aca="false">IF(G6562="Male",VLOOKUP(H6562,'Shoe size conversion table'!$B$6:$D$22,3),VLOOKUP(H6562,'Shoe size conversion table'!$J$6:$L$22,3))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MONTH(C6562:C21529)</f>
        <v>10</v>
      </c>
      <c r="O6562" s="8" t="n">
        <f aca="false">K6562*(1-L6562)</f>
        <v>90.3</v>
      </c>
    </row>
    <row r="6563" customFormat="false" ht="11.4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IF(G6563="Male",VLOOKUP(H6563,'Shoe size conversion table'!$B$6:$D$22,2),VLOOKUP(H6563,'Shoe size conversion table'!$J$6:$L$22,2))</f>
        <v>43-44</v>
      </c>
      <c r="J6563" s="12" t="n">
        <f aca="false">IF(G6563="Male",VLOOKUP(H6563,'Shoe size conversion table'!$B$6:$D$22,3),VLOOKUP(H6563,'Shoe size conversion table'!$J$6:$L$22,3))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MONTH(C6563:C21530)</f>
        <v>10</v>
      </c>
      <c r="O6563" s="8" t="n">
        <f aca="false">K6563*(1-L6563)</f>
        <v>199</v>
      </c>
    </row>
    <row r="6564" customFormat="false" ht="11.4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IF(G6564="Male",VLOOKUP(H6564,'Shoe size conversion table'!$B$6:$D$22,2),VLOOKUP(H6564,'Shoe size conversion table'!$J$6:$L$22,2))</f>
        <v>40-41</v>
      </c>
      <c r="J6564" s="12" t="n">
        <f aca="false">IF(G6564="Male",VLOOKUP(H6564,'Shoe size conversion table'!$B$6:$D$22,3),VLOOKUP(H6564,'Shoe size conversion table'!$J$6:$L$22,3))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MONTH(C6564:C21531)</f>
        <v>10</v>
      </c>
      <c r="O6564" s="8" t="n">
        <f aca="false">K6564*(1-L6564)</f>
        <v>149</v>
      </c>
    </row>
    <row r="6565" customFormat="false" ht="11.4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IF(G6565="Male",VLOOKUP(H6565,'Shoe size conversion table'!$B$6:$D$22,2),VLOOKUP(H6565,'Shoe size conversion table'!$J$6:$L$22,2))</f>
        <v>39</v>
      </c>
      <c r="J6565" s="12" t="n">
        <f aca="false">IF(G6565="Male",VLOOKUP(H6565,'Shoe size conversion table'!$B$6:$D$22,3),VLOOKUP(H6565,'Shoe size conversion table'!$J$6:$L$22,3))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MONTH(C6565:C21532)</f>
        <v>10</v>
      </c>
      <c r="O6565" s="8" t="n">
        <f aca="false">K6565*(1-L6565)</f>
        <v>199</v>
      </c>
    </row>
    <row r="6566" customFormat="false" ht="11.4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IF(G6566="Male",VLOOKUP(H6566,'Shoe size conversion table'!$B$6:$D$22,2),VLOOKUP(H6566,'Shoe size conversion table'!$J$6:$L$22,2))</f>
        <v>42</v>
      </c>
      <c r="J6566" s="12" t="n">
        <f aca="false">IF(G6566="Male",VLOOKUP(H6566,'Shoe size conversion table'!$B$6:$D$22,3),VLOOKUP(H6566,'Shoe size conversion table'!$J$6:$L$22,3))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MONTH(C6566:C21533)</f>
        <v>10</v>
      </c>
      <c r="O6566" s="8" t="n">
        <f aca="false">K6566*(1-L6566)</f>
        <v>64.5</v>
      </c>
    </row>
    <row r="6567" customFormat="false" ht="11.4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IF(G6567="Male",VLOOKUP(H6567,'Shoe size conversion table'!$B$6:$D$22,2),VLOOKUP(H6567,'Shoe size conversion table'!$J$6:$L$22,2))</f>
        <v>39-40</v>
      </c>
      <c r="J6567" s="12" t="n">
        <f aca="false">IF(G6567="Male",VLOOKUP(H6567,'Shoe size conversion table'!$B$6:$D$22,3),VLOOKUP(H6567,'Shoe size conversion table'!$J$6:$L$22,3))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MONTH(C6567:C21534)</f>
        <v>10</v>
      </c>
      <c r="O6567" s="8" t="n">
        <f aca="false">K6567*(1-L6567)</f>
        <v>89.5</v>
      </c>
    </row>
    <row r="6568" customFormat="false" ht="11.4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IF(G6568="Male",VLOOKUP(H6568,'Shoe size conversion table'!$B$6:$D$22,2),VLOOKUP(H6568,'Shoe size conversion table'!$J$6:$L$22,2))</f>
        <v>41</v>
      </c>
      <c r="J6568" s="12" t="n">
        <f aca="false">IF(G6568="Male",VLOOKUP(H6568,'Shoe size conversion table'!$B$6:$D$22,3),VLOOKUP(H6568,'Shoe size conversion table'!$J$6:$L$22,3))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MONTH(C6568:C21535)</f>
        <v>10</v>
      </c>
      <c r="O6568" s="8" t="n">
        <f aca="false">K6568*(1-L6568)</f>
        <v>129</v>
      </c>
    </row>
    <row r="6569" customFormat="false" ht="11.4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IF(G6569="Male",VLOOKUP(H6569,'Shoe size conversion table'!$B$6:$D$22,2),VLOOKUP(H6569,'Shoe size conversion table'!$J$6:$L$22,2))</f>
        <v>41-42</v>
      </c>
      <c r="J6569" s="12" t="n">
        <f aca="false">IF(G6569="Male",VLOOKUP(H6569,'Shoe size conversion table'!$B$6:$D$22,3),VLOOKUP(H6569,'Shoe size conversion table'!$J$6:$L$22,3))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MONTH(C6569:C21536)</f>
        <v>10</v>
      </c>
      <c r="O6569" s="8" t="n">
        <f aca="false">K6569*(1-L6569)</f>
        <v>143.2</v>
      </c>
    </row>
    <row r="6570" customFormat="false" ht="11.4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IF(G6570="Male",VLOOKUP(H6570,'Shoe size conversion table'!$B$6:$D$22,2),VLOOKUP(H6570,'Shoe size conversion table'!$J$6:$L$22,2))</f>
        <v>43-44</v>
      </c>
      <c r="J6570" s="12" t="n">
        <f aca="false">IF(G6570="Male",VLOOKUP(H6570,'Shoe size conversion table'!$B$6:$D$22,3),VLOOKUP(H6570,'Shoe size conversion table'!$J$6:$L$22,3))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MONTH(C6570:C21537)</f>
        <v>10</v>
      </c>
      <c r="O6570" s="8" t="n">
        <f aca="false">K6570*(1-L6570)</f>
        <v>129</v>
      </c>
    </row>
    <row r="6571" customFormat="false" ht="11.4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IF(G6571="Male",VLOOKUP(H6571,'Shoe size conversion table'!$B$6:$D$22,2),VLOOKUP(H6571,'Shoe size conversion table'!$J$6:$L$22,2))</f>
        <v>42</v>
      </c>
      <c r="J6571" s="12" t="n">
        <f aca="false">IF(G6571="Male",VLOOKUP(H6571,'Shoe size conversion table'!$B$6:$D$22,3),VLOOKUP(H6571,'Shoe size conversion table'!$J$6:$L$22,3))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MONTH(C6571:C21538)</f>
        <v>10</v>
      </c>
      <c r="O6571" s="8" t="n">
        <f aca="false">K6571*(1-L6571)</f>
        <v>159</v>
      </c>
    </row>
    <row r="6572" customFormat="false" ht="11.4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IF(G6572="Male",VLOOKUP(H6572,'Shoe size conversion table'!$B$6:$D$22,2),VLOOKUP(H6572,'Shoe size conversion table'!$J$6:$L$22,2))</f>
        <v>42</v>
      </c>
      <c r="J6572" s="12" t="n">
        <f aca="false">IF(G6572="Male",VLOOKUP(H6572,'Shoe size conversion table'!$B$6:$D$22,3),VLOOKUP(H6572,'Shoe size conversion table'!$J$6:$L$22,3))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MONTH(C6572:C21539)</f>
        <v>10</v>
      </c>
      <c r="O6572" s="8" t="n">
        <f aca="false">K6572*(1-L6572)</f>
        <v>149</v>
      </c>
    </row>
    <row r="6573" customFormat="false" ht="11.4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IF(G6573="Male",VLOOKUP(H6573,'Shoe size conversion table'!$B$6:$D$22,2),VLOOKUP(H6573,'Shoe size conversion table'!$J$6:$L$22,2))</f>
        <v>37-38</v>
      </c>
      <c r="J6573" s="12" t="n">
        <f aca="false">IF(G6573="Male",VLOOKUP(H6573,'Shoe size conversion table'!$B$6:$D$22,3),VLOOKUP(H6573,'Shoe size conversion table'!$J$6:$L$22,3))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MONTH(C6573:C21540)</f>
        <v>10</v>
      </c>
      <c r="O6573" s="8" t="n">
        <f aca="false">K6573*(1-L6573)</f>
        <v>199</v>
      </c>
    </row>
    <row r="6574" customFormat="false" ht="11.4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IF(G6574="Male",VLOOKUP(H6574,'Shoe size conversion table'!$B$6:$D$22,2),VLOOKUP(H6574,'Shoe size conversion table'!$J$6:$L$22,2))</f>
        <v>38-39</v>
      </c>
      <c r="J6574" s="12" t="n">
        <f aca="false">IF(G6574="Male",VLOOKUP(H6574,'Shoe size conversion table'!$B$6:$D$22,3),VLOOKUP(H6574,'Shoe size conversion table'!$J$6:$L$22,3))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MONTH(C6574:C21541)</f>
        <v>10</v>
      </c>
      <c r="O6574" s="8" t="n">
        <f aca="false">K6574*(1-L6574)</f>
        <v>161.1</v>
      </c>
    </row>
    <row r="6575" customFormat="false" ht="11.4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IF(G6575="Male",VLOOKUP(H6575,'Shoe size conversion table'!$B$6:$D$22,2),VLOOKUP(H6575,'Shoe size conversion table'!$J$6:$L$22,2))</f>
        <v>37</v>
      </c>
      <c r="J6575" s="12" t="n">
        <f aca="false">IF(G6575="Male",VLOOKUP(H6575,'Shoe size conversion table'!$B$6:$D$22,3),VLOOKUP(H6575,'Shoe size conversion table'!$J$6:$L$22,3))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MONTH(C6575:C21542)</f>
        <v>10</v>
      </c>
      <c r="O6575" s="8" t="n">
        <f aca="false">K6575*(1-L6575)</f>
        <v>111.3</v>
      </c>
    </row>
    <row r="6576" customFormat="false" ht="11.4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IF(G6576="Male",VLOOKUP(H6576,'Shoe size conversion table'!$B$6:$D$22,2),VLOOKUP(H6576,'Shoe size conversion table'!$J$6:$L$22,2))</f>
        <v>39-40</v>
      </c>
      <c r="J6576" s="12" t="n">
        <f aca="false">IF(G6576="Male",VLOOKUP(H6576,'Shoe size conversion table'!$B$6:$D$22,3),VLOOKUP(H6576,'Shoe size conversion table'!$J$6:$L$22,3))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MONTH(C6576:C21543)</f>
        <v>10</v>
      </c>
      <c r="O6576" s="8" t="n">
        <f aca="false">K6576*(1-L6576)</f>
        <v>97.3</v>
      </c>
    </row>
    <row r="6577" customFormat="false" ht="11.4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IF(G6577="Male",VLOOKUP(H6577,'Shoe size conversion table'!$B$6:$D$22,2),VLOOKUP(H6577,'Shoe size conversion table'!$J$6:$L$22,2))</f>
        <v>39</v>
      </c>
      <c r="J6577" s="12" t="n">
        <f aca="false">IF(G6577="Male",VLOOKUP(H6577,'Shoe size conversion table'!$B$6:$D$22,3),VLOOKUP(H6577,'Shoe size conversion table'!$J$6:$L$22,3))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MONTH(C6577:C21544)</f>
        <v>10</v>
      </c>
      <c r="O6577" s="8" t="n">
        <f aca="false">K6577*(1-L6577)</f>
        <v>129</v>
      </c>
    </row>
    <row r="6578" customFormat="false" ht="11.4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IF(G6578="Male",VLOOKUP(H6578,'Shoe size conversion table'!$B$6:$D$22,2),VLOOKUP(H6578,'Shoe size conversion table'!$J$6:$L$22,2))</f>
        <v>43-44</v>
      </c>
      <c r="J6578" s="12" t="n">
        <f aca="false">IF(G6578="Male",VLOOKUP(H6578,'Shoe size conversion table'!$B$6:$D$22,3),VLOOKUP(H6578,'Shoe size conversion table'!$J$6:$L$22,3))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MONTH(C6578:C21545)</f>
        <v>10</v>
      </c>
      <c r="O6578" s="8" t="n">
        <f aca="false">K6578*(1-L6578)</f>
        <v>74.5</v>
      </c>
    </row>
    <row r="6579" customFormat="false" ht="11.4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IF(G6579="Male",VLOOKUP(H6579,'Shoe size conversion table'!$B$6:$D$22,2),VLOOKUP(H6579,'Shoe size conversion table'!$J$6:$L$22,2))</f>
        <v>39</v>
      </c>
      <c r="J6579" s="12" t="n">
        <f aca="false">IF(G6579="Male",VLOOKUP(H6579,'Shoe size conversion table'!$B$6:$D$22,3),VLOOKUP(H6579,'Shoe size conversion table'!$J$6:$L$22,3))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MONTH(C6579:C21546)</f>
        <v>10</v>
      </c>
      <c r="O6579" s="8" t="n">
        <f aca="false">K6579*(1-L6579)</f>
        <v>149</v>
      </c>
    </row>
    <row r="6580" customFormat="false" ht="11.4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IF(G6580="Male",VLOOKUP(H6580,'Shoe size conversion table'!$B$6:$D$22,2),VLOOKUP(H6580,'Shoe size conversion table'!$J$6:$L$22,2))</f>
        <v>40-41</v>
      </c>
      <c r="J6580" s="12" t="n">
        <f aca="false">IF(G6580="Male",VLOOKUP(H6580,'Shoe size conversion table'!$B$6:$D$22,3),VLOOKUP(H6580,'Shoe size conversion table'!$J$6:$L$22,3))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MONTH(C6580:C21547)</f>
        <v>10</v>
      </c>
      <c r="O6580" s="8" t="n">
        <f aca="false">K6580*(1-L6580)</f>
        <v>64.5</v>
      </c>
    </row>
    <row r="6581" customFormat="false" ht="11.4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IF(G6581="Male",VLOOKUP(H6581,'Shoe size conversion table'!$B$6:$D$22,2),VLOOKUP(H6581,'Shoe size conversion table'!$J$6:$L$22,2))</f>
        <v>38-39</v>
      </c>
      <c r="J6581" s="12" t="n">
        <f aca="false">IF(G6581="Male",VLOOKUP(H6581,'Shoe size conversion table'!$B$6:$D$22,3),VLOOKUP(H6581,'Shoe size conversion table'!$J$6:$L$22,3))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MONTH(C6581:C21548)</f>
        <v>10</v>
      </c>
      <c r="O6581" s="8" t="n">
        <f aca="false">K6581*(1-L6581)</f>
        <v>169</v>
      </c>
    </row>
    <row r="6582" customFormat="false" ht="11.4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IF(G6582="Male",VLOOKUP(H6582,'Shoe size conversion table'!$B$6:$D$22,2),VLOOKUP(H6582,'Shoe size conversion table'!$J$6:$L$22,2))</f>
        <v>47</v>
      </c>
      <c r="J6582" s="12" t="n">
        <f aca="false">IF(G6582="Male",VLOOKUP(H6582,'Shoe size conversion table'!$B$6:$D$22,3),VLOOKUP(H6582,'Shoe size conversion table'!$J$6:$L$22,3))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MONTH(C6582:C21549)</f>
        <v>10</v>
      </c>
      <c r="O6582" s="8" t="n">
        <f aca="false">K6582*(1-L6582)</f>
        <v>149</v>
      </c>
    </row>
    <row r="6583" customFormat="false" ht="11.4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IF(G6583="Male",VLOOKUP(H6583,'Shoe size conversion table'!$B$6:$D$22,2),VLOOKUP(H6583,'Shoe size conversion table'!$J$6:$L$22,2))</f>
        <v>38</v>
      </c>
      <c r="J6583" s="12" t="n">
        <f aca="false">IF(G6583="Male",VLOOKUP(H6583,'Shoe size conversion table'!$B$6:$D$22,3),VLOOKUP(H6583,'Shoe size conversion table'!$J$6:$L$22,3))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MONTH(C6583:C21550)</f>
        <v>10</v>
      </c>
      <c r="O6583" s="8" t="n">
        <f aca="false">K6583*(1-L6583)</f>
        <v>90.3</v>
      </c>
    </row>
    <row r="6584" customFormat="false" ht="11.4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IF(G6584="Male",VLOOKUP(H6584,'Shoe size conversion table'!$B$6:$D$22,2),VLOOKUP(H6584,'Shoe size conversion table'!$J$6:$L$22,2))</f>
        <v>42-43</v>
      </c>
      <c r="J6584" s="12" t="n">
        <f aca="false">IF(G6584="Male",VLOOKUP(H6584,'Shoe size conversion table'!$B$6:$D$22,3),VLOOKUP(H6584,'Shoe size conversion table'!$J$6:$L$22,3))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MONTH(C6584:C21551)</f>
        <v>10</v>
      </c>
      <c r="O6584" s="8" t="n">
        <f aca="false">K6584*(1-L6584)</f>
        <v>179.1</v>
      </c>
    </row>
    <row r="6585" customFormat="false" ht="11.4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IF(G6585="Male",VLOOKUP(H6585,'Shoe size conversion table'!$B$6:$D$22,2),VLOOKUP(H6585,'Shoe size conversion table'!$J$6:$L$22,2))</f>
        <v>42-43</v>
      </c>
      <c r="J6585" s="12" t="n">
        <f aca="false">IF(G6585="Male",VLOOKUP(H6585,'Shoe size conversion table'!$B$6:$D$22,3),VLOOKUP(H6585,'Shoe size conversion table'!$J$6:$L$22,3))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MONTH(C6585:C21552)</f>
        <v>10</v>
      </c>
      <c r="O6585" s="8" t="n">
        <f aca="false">K6585*(1-L6585)</f>
        <v>161.1</v>
      </c>
    </row>
    <row r="6586" customFormat="false" ht="11.4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IF(G6586="Male",VLOOKUP(H6586,'Shoe size conversion table'!$B$6:$D$22,2),VLOOKUP(H6586,'Shoe size conversion table'!$J$6:$L$22,2))</f>
        <v>39</v>
      </c>
      <c r="J6586" s="12" t="n">
        <f aca="false">IF(G6586="Male",VLOOKUP(H6586,'Shoe size conversion table'!$B$6:$D$22,3),VLOOKUP(H6586,'Shoe size conversion table'!$J$6:$L$22,3))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MONTH(C6586:C21553)</f>
        <v>10</v>
      </c>
      <c r="O6586" s="8" t="n">
        <f aca="false">K6586*(1-L6586)</f>
        <v>159</v>
      </c>
    </row>
    <row r="6587" customFormat="false" ht="11.4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IF(G6587="Male",VLOOKUP(H6587,'Shoe size conversion table'!$B$6:$D$22,2),VLOOKUP(H6587,'Shoe size conversion table'!$J$6:$L$22,2))</f>
        <v>39</v>
      </c>
      <c r="J6587" s="12" t="n">
        <f aca="false">IF(G6587="Male",VLOOKUP(H6587,'Shoe size conversion table'!$B$6:$D$22,3),VLOOKUP(H6587,'Shoe size conversion table'!$J$6:$L$22,3))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MONTH(C6587:C21554)</f>
        <v>10</v>
      </c>
      <c r="O6587" s="8" t="n">
        <f aca="false">K6587*(1-L6587)</f>
        <v>143.2</v>
      </c>
    </row>
    <row r="6588" customFormat="false" ht="11.4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IF(G6588="Male",VLOOKUP(H6588,'Shoe size conversion table'!$B$6:$D$22,2),VLOOKUP(H6588,'Shoe size conversion table'!$J$6:$L$22,2))</f>
        <v>44</v>
      </c>
      <c r="J6588" s="12" t="n">
        <f aca="false">IF(G6588="Male",VLOOKUP(H6588,'Shoe size conversion table'!$B$6:$D$22,3),VLOOKUP(H6588,'Shoe size conversion table'!$J$6:$L$22,3))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MONTH(C6588:C21555)</f>
        <v>10</v>
      </c>
      <c r="O6588" s="8" t="n">
        <f aca="false">K6588*(1-L6588)</f>
        <v>139</v>
      </c>
    </row>
    <row r="6589" customFormat="false" ht="11.4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IF(G6589="Male",VLOOKUP(H6589,'Shoe size conversion table'!$B$6:$D$22,2),VLOOKUP(H6589,'Shoe size conversion table'!$J$6:$L$22,2))</f>
        <v>41</v>
      </c>
      <c r="J6589" s="12" t="n">
        <f aca="false">IF(G6589="Male",VLOOKUP(H6589,'Shoe size conversion table'!$B$6:$D$22,3),VLOOKUP(H6589,'Shoe size conversion table'!$J$6:$L$22,3))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MONTH(C6589:C21556)</f>
        <v>10</v>
      </c>
      <c r="O6589" s="8" t="n">
        <f aca="false">K6589*(1-L6589)</f>
        <v>179</v>
      </c>
    </row>
    <row r="6590" customFormat="false" ht="11.4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IF(G6590="Male",VLOOKUP(H6590,'Shoe size conversion table'!$B$6:$D$22,2),VLOOKUP(H6590,'Shoe size conversion table'!$J$6:$L$22,2))</f>
        <v>42-43</v>
      </c>
      <c r="J6590" s="12" t="n">
        <f aca="false">IF(G6590="Male",VLOOKUP(H6590,'Shoe size conversion table'!$B$6:$D$22,3),VLOOKUP(H6590,'Shoe size conversion table'!$J$6:$L$22,3))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MONTH(C6590:C21557)</f>
        <v>10</v>
      </c>
      <c r="O6590" s="8" t="n">
        <f aca="false">K6590*(1-L6590)</f>
        <v>149</v>
      </c>
    </row>
    <row r="6591" customFormat="false" ht="11.4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IF(G6591="Male",VLOOKUP(H6591,'Shoe size conversion table'!$B$6:$D$22,2),VLOOKUP(H6591,'Shoe size conversion table'!$J$6:$L$22,2))</f>
        <v>42-43</v>
      </c>
      <c r="J6591" s="12" t="n">
        <f aca="false">IF(G6591="Male",VLOOKUP(H6591,'Shoe size conversion table'!$B$6:$D$22,3),VLOOKUP(H6591,'Shoe size conversion table'!$J$6:$L$22,3))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MONTH(C6591:C21558)</f>
        <v>10</v>
      </c>
      <c r="O6591" s="8" t="n">
        <f aca="false">K6591*(1-L6591)</f>
        <v>134.1</v>
      </c>
    </row>
    <row r="6592" customFormat="false" ht="11.4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IF(G6592="Male",VLOOKUP(H6592,'Shoe size conversion table'!$B$6:$D$22,2),VLOOKUP(H6592,'Shoe size conversion table'!$J$6:$L$22,2))</f>
        <v>41-42</v>
      </c>
      <c r="J6592" s="12" t="n">
        <f aca="false">IF(G6592="Male",VLOOKUP(H6592,'Shoe size conversion table'!$B$6:$D$22,3),VLOOKUP(H6592,'Shoe size conversion table'!$J$6:$L$22,3))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MONTH(C6592:C21559)</f>
        <v>10</v>
      </c>
      <c r="O6592" s="8" t="n">
        <f aca="false">K6592*(1-L6592)</f>
        <v>84.5</v>
      </c>
    </row>
    <row r="6593" customFormat="false" ht="11.4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IF(G6593="Male",VLOOKUP(H6593,'Shoe size conversion table'!$B$6:$D$22,2),VLOOKUP(H6593,'Shoe size conversion table'!$J$6:$L$22,2))</f>
        <v>44</v>
      </c>
      <c r="J6593" s="12" t="n">
        <f aca="false">IF(G6593="Male",VLOOKUP(H6593,'Shoe size conversion table'!$B$6:$D$22,3),VLOOKUP(H6593,'Shoe size conversion table'!$J$6:$L$22,3))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MONTH(C6593:C21560)</f>
        <v>10</v>
      </c>
      <c r="O6593" s="8" t="n">
        <f aca="false">K6593*(1-L6593)</f>
        <v>161.1</v>
      </c>
    </row>
    <row r="6594" customFormat="false" ht="11.4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IF(G6594="Male",VLOOKUP(H6594,'Shoe size conversion table'!$B$6:$D$22,2),VLOOKUP(H6594,'Shoe size conversion table'!$J$6:$L$22,2))</f>
        <v>37</v>
      </c>
      <c r="J6594" s="12" t="n">
        <f aca="false">IF(G6594="Male",VLOOKUP(H6594,'Shoe size conversion table'!$B$6:$D$22,3),VLOOKUP(H6594,'Shoe size conversion table'!$J$6:$L$22,3))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MONTH(C6594:C21561)</f>
        <v>10</v>
      </c>
      <c r="O6594" s="8" t="n">
        <f aca="false">K6594*(1-L6594)</f>
        <v>134.1</v>
      </c>
    </row>
    <row r="6595" customFormat="false" ht="11.4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IF(G6595="Male",VLOOKUP(H6595,'Shoe size conversion table'!$B$6:$D$22,2),VLOOKUP(H6595,'Shoe size conversion table'!$J$6:$L$22,2))</f>
        <v>44</v>
      </c>
      <c r="J6595" s="12" t="n">
        <f aca="false">IF(G6595="Male",VLOOKUP(H6595,'Shoe size conversion table'!$B$6:$D$22,3),VLOOKUP(H6595,'Shoe size conversion table'!$J$6:$L$22,3))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MONTH(C6595:C21562)</f>
        <v>10</v>
      </c>
      <c r="O6595" s="8" t="n">
        <f aca="false">K6595*(1-L6595)</f>
        <v>189</v>
      </c>
    </row>
    <row r="6596" customFormat="false" ht="11.4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IF(G6596="Male",VLOOKUP(H6596,'Shoe size conversion table'!$B$6:$D$22,2),VLOOKUP(H6596,'Shoe size conversion table'!$J$6:$L$22,2))</f>
        <v>43-44</v>
      </c>
      <c r="J6596" s="12" t="n">
        <f aca="false">IF(G6596="Male",VLOOKUP(H6596,'Shoe size conversion table'!$B$6:$D$22,3),VLOOKUP(H6596,'Shoe size conversion table'!$J$6:$L$22,3))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MONTH(C6596:C21563)</f>
        <v>10</v>
      </c>
      <c r="O6596" s="8" t="n">
        <f aca="false">K6596*(1-L6596)</f>
        <v>159</v>
      </c>
    </row>
    <row r="6597" customFormat="false" ht="11.4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IF(G6597="Male",VLOOKUP(H6597,'Shoe size conversion table'!$B$6:$D$22,2),VLOOKUP(H6597,'Shoe size conversion table'!$J$6:$L$22,2))</f>
        <v>39</v>
      </c>
      <c r="J6597" s="12" t="n">
        <f aca="false">IF(G6597="Male",VLOOKUP(H6597,'Shoe size conversion table'!$B$6:$D$22,3),VLOOKUP(H6597,'Shoe size conversion table'!$J$6:$L$22,3))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MONTH(C6597:C21564)</f>
        <v>10</v>
      </c>
      <c r="O6597" s="8" t="n">
        <f aca="false">K6597*(1-L6597)</f>
        <v>125.3</v>
      </c>
    </row>
    <row r="6598" customFormat="false" ht="11.4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IF(G6598="Male",VLOOKUP(H6598,'Shoe size conversion table'!$B$6:$D$22,2),VLOOKUP(H6598,'Shoe size conversion table'!$J$6:$L$22,2))</f>
        <v>42-43</v>
      </c>
      <c r="J6598" s="12" t="n">
        <f aca="false">IF(G6598="Male",VLOOKUP(H6598,'Shoe size conversion table'!$B$6:$D$22,3),VLOOKUP(H6598,'Shoe size conversion table'!$J$6:$L$22,3))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MONTH(C6598:C21565)</f>
        <v>10</v>
      </c>
      <c r="O6598" s="8" t="n">
        <f aca="false">K6598*(1-L6598)</f>
        <v>189</v>
      </c>
    </row>
    <row r="6599" customFormat="false" ht="11.4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IF(G6599="Male",VLOOKUP(H6599,'Shoe size conversion table'!$B$6:$D$22,2),VLOOKUP(H6599,'Shoe size conversion table'!$J$6:$L$22,2))</f>
        <v>43</v>
      </c>
      <c r="J6599" s="12" t="n">
        <f aca="false">IF(G6599="Male",VLOOKUP(H6599,'Shoe size conversion table'!$B$6:$D$22,3),VLOOKUP(H6599,'Shoe size conversion table'!$J$6:$L$22,3))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MONTH(C6599:C21566)</f>
        <v>10</v>
      </c>
      <c r="O6599" s="8" t="n">
        <f aca="false">K6599*(1-L6599)</f>
        <v>129</v>
      </c>
    </row>
    <row r="6600" customFormat="false" ht="11.4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IF(G6600="Male",VLOOKUP(H6600,'Shoe size conversion table'!$B$6:$D$22,2),VLOOKUP(H6600,'Shoe size conversion table'!$J$6:$L$22,2))</f>
        <v>42</v>
      </c>
      <c r="J6600" s="12" t="n">
        <f aca="false">IF(G6600="Male",VLOOKUP(H6600,'Shoe size conversion table'!$B$6:$D$22,3),VLOOKUP(H6600,'Shoe size conversion table'!$J$6:$L$22,3))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MONTH(C6600:C21567)</f>
        <v>10</v>
      </c>
      <c r="O6600" s="8" t="n">
        <f aca="false">K6600*(1-L6600)</f>
        <v>64.5</v>
      </c>
    </row>
    <row r="6601" customFormat="false" ht="11.4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IF(G6601="Male",VLOOKUP(H6601,'Shoe size conversion table'!$B$6:$D$22,2),VLOOKUP(H6601,'Shoe size conversion table'!$J$6:$L$22,2))</f>
        <v>43</v>
      </c>
      <c r="J6601" s="12" t="n">
        <f aca="false">IF(G6601="Male",VLOOKUP(H6601,'Shoe size conversion table'!$B$6:$D$22,3),VLOOKUP(H6601,'Shoe size conversion table'!$J$6:$L$22,3))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MONTH(C6601:C21568)</f>
        <v>10</v>
      </c>
      <c r="O6601" s="8" t="n">
        <f aca="false">K6601*(1-L6601)</f>
        <v>97.3</v>
      </c>
    </row>
    <row r="6602" customFormat="false" ht="11.4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IF(G6602="Male",VLOOKUP(H6602,'Shoe size conversion table'!$B$6:$D$22,2),VLOOKUP(H6602,'Shoe size conversion table'!$J$6:$L$22,2))</f>
        <v>38</v>
      </c>
      <c r="J6602" s="12" t="n">
        <f aca="false">IF(G6602="Male",VLOOKUP(H6602,'Shoe size conversion table'!$B$6:$D$22,3),VLOOKUP(H6602,'Shoe size conversion table'!$J$6:$L$22,3))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MONTH(C6602:C21569)</f>
        <v>10</v>
      </c>
      <c r="O6602" s="8" t="n">
        <f aca="false">K6602*(1-L6602)</f>
        <v>116.1</v>
      </c>
    </row>
    <row r="6603" customFormat="false" ht="11.4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IF(G6603="Male",VLOOKUP(H6603,'Shoe size conversion table'!$B$6:$D$22,2),VLOOKUP(H6603,'Shoe size conversion table'!$J$6:$L$22,2))</f>
        <v>42</v>
      </c>
      <c r="J6603" s="12" t="n">
        <f aca="false">IF(G6603="Male",VLOOKUP(H6603,'Shoe size conversion table'!$B$6:$D$22,3),VLOOKUP(H6603,'Shoe size conversion table'!$J$6:$L$22,3))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MONTH(C6603:C21570)</f>
        <v>10</v>
      </c>
      <c r="O6603" s="8" t="n">
        <f aca="false">K6603*(1-L6603)</f>
        <v>134.1</v>
      </c>
    </row>
    <row r="6604" customFormat="false" ht="11.4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IF(G6604="Male",VLOOKUP(H6604,'Shoe size conversion table'!$B$6:$D$22,2),VLOOKUP(H6604,'Shoe size conversion table'!$J$6:$L$22,2))</f>
        <v>41</v>
      </c>
      <c r="J6604" s="12" t="n">
        <f aca="false">IF(G6604="Male",VLOOKUP(H6604,'Shoe size conversion table'!$B$6:$D$22,3),VLOOKUP(H6604,'Shoe size conversion table'!$J$6:$L$22,3))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MONTH(C6604:C21571)</f>
        <v>10</v>
      </c>
      <c r="O6604" s="8" t="n">
        <f aca="false">K6604*(1-L6604)</f>
        <v>159</v>
      </c>
    </row>
    <row r="6605" customFormat="false" ht="11.4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IF(G6605="Male",VLOOKUP(H6605,'Shoe size conversion table'!$B$6:$D$22,2),VLOOKUP(H6605,'Shoe size conversion table'!$J$6:$L$22,2))</f>
        <v>42</v>
      </c>
      <c r="J6605" s="12" t="n">
        <f aca="false">IF(G6605="Male",VLOOKUP(H6605,'Shoe size conversion table'!$B$6:$D$22,3),VLOOKUP(H6605,'Shoe size conversion table'!$J$6:$L$22,3))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MONTH(C6605:C21572)</f>
        <v>10</v>
      </c>
      <c r="O6605" s="8" t="n">
        <f aca="false">K6605*(1-L6605)</f>
        <v>189</v>
      </c>
    </row>
    <row r="6606" customFormat="false" ht="11.4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IF(G6606="Male",VLOOKUP(H6606,'Shoe size conversion table'!$B$6:$D$22,2),VLOOKUP(H6606,'Shoe size conversion table'!$J$6:$L$22,2))</f>
        <v>39</v>
      </c>
      <c r="J6606" s="12" t="n">
        <f aca="false">IF(G6606="Male",VLOOKUP(H6606,'Shoe size conversion table'!$B$6:$D$22,3),VLOOKUP(H6606,'Shoe size conversion table'!$J$6:$L$22,3))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MONTH(C6606:C21573)</f>
        <v>10</v>
      </c>
      <c r="O6606" s="8" t="n">
        <f aca="false">K6606*(1-L6606)</f>
        <v>79.5</v>
      </c>
    </row>
    <row r="6607" customFormat="false" ht="11.4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IF(G6607="Male",VLOOKUP(H6607,'Shoe size conversion table'!$B$6:$D$22,2),VLOOKUP(H6607,'Shoe size conversion table'!$J$6:$L$22,2))</f>
        <v>40-41</v>
      </c>
      <c r="J6607" s="12" t="n">
        <f aca="false">IF(G6607="Male",VLOOKUP(H6607,'Shoe size conversion table'!$B$6:$D$22,3),VLOOKUP(H6607,'Shoe size conversion table'!$J$6:$L$22,3))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MONTH(C6607:C21574)</f>
        <v>10</v>
      </c>
      <c r="O6607" s="8" t="n">
        <f aca="false">K6607*(1-L6607)</f>
        <v>199</v>
      </c>
    </row>
    <row r="6608" customFormat="false" ht="11.4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IF(G6608="Male",VLOOKUP(H6608,'Shoe size conversion table'!$B$6:$D$22,2),VLOOKUP(H6608,'Shoe size conversion table'!$J$6:$L$22,2))</f>
        <v>40</v>
      </c>
      <c r="J6608" s="12" t="n">
        <f aca="false">IF(G6608="Male",VLOOKUP(H6608,'Shoe size conversion table'!$B$6:$D$22,3),VLOOKUP(H6608,'Shoe size conversion table'!$J$6:$L$22,3))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MONTH(C6608:C21575)</f>
        <v>10</v>
      </c>
      <c r="O6608" s="8" t="n">
        <f aca="false">K6608*(1-L6608)</f>
        <v>111.2</v>
      </c>
    </row>
    <row r="6609" customFormat="false" ht="11.4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IF(G6609="Male",VLOOKUP(H6609,'Shoe size conversion table'!$B$6:$D$22,2),VLOOKUP(H6609,'Shoe size conversion table'!$J$6:$L$22,2))</f>
        <v>46</v>
      </c>
      <c r="J6609" s="12" t="n">
        <f aca="false">IF(G6609="Male",VLOOKUP(H6609,'Shoe size conversion table'!$B$6:$D$22,3),VLOOKUP(H6609,'Shoe size conversion table'!$J$6:$L$22,3))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MONTH(C6609:C21576)</f>
        <v>10</v>
      </c>
      <c r="O6609" s="8" t="n">
        <f aca="false">K6609*(1-L6609)</f>
        <v>179</v>
      </c>
    </row>
    <row r="6610" customFormat="false" ht="11.4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IF(G6610="Male",VLOOKUP(H6610,'Shoe size conversion table'!$B$6:$D$22,2),VLOOKUP(H6610,'Shoe size conversion table'!$J$6:$L$22,2))</f>
        <v>42</v>
      </c>
      <c r="J6610" s="12" t="n">
        <f aca="false">IF(G6610="Male",VLOOKUP(H6610,'Shoe size conversion table'!$B$6:$D$22,3),VLOOKUP(H6610,'Shoe size conversion table'!$J$6:$L$22,3))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MONTH(C6610:C21577)</f>
        <v>10</v>
      </c>
      <c r="O6610" s="8" t="n">
        <f aca="false">K6610*(1-L6610)</f>
        <v>149</v>
      </c>
    </row>
    <row r="6611" customFormat="false" ht="11.4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IF(G6611="Male",VLOOKUP(H6611,'Shoe size conversion table'!$B$6:$D$22,2),VLOOKUP(H6611,'Shoe size conversion table'!$J$6:$L$22,2))</f>
        <v>41</v>
      </c>
      <c r="J6611" s="12" t="n">
        <f aca="false">IF(G6611="Male",VLOOKUP(H6611,'Shoe size conversion table'!$B$6:$D$22,3),VLOOKUP(H6611,'Shoe size conversion table'!$J$6:$L$22,3))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MONTH(C6611:C21578)</f>
        <v>10</v>
      </c>
      <c r="O6611" s="8" t="n">
        <f aca="false">K6611*(1-L6611)</f>
        <v>104.3</v>
      </c>
    </row>
    <row r="6612" customFormat="false" ht="11.4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IF(G6612="Male",VLOOKUP(H6612,'Shoe size conversion table'!$B$6:$D$22,2),VLOOKUP(H6612,'Shoe size conversion table'!$J$6:$L$22,2))</f>
        <v>37-38</v>
      </c>
      <c r="J6612" s="12" t="n">
        <f aca="false">IF(G6612="Male",VLOOKUP(H6612,'Shoe size conversion table'!$B$6:$D$22,3),VLOOKUP(H6612,'Shoe size conversion table'!$J$6:$L$22,3))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MONTH(C6612:C21579)</f>
        <v>10</v>
      </c>
      <c r="O6612" s="8" t="n">
        <f aca="false">K6612*(1-L6612)</f>
        <v>134.1</v>
      </c>
    </row>
    <row r="6613" customFormat="false" ht="11.4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IF(G6613="Male",VLOOKUP(H6613,'Shoe size conversion table'!$B$6:$D$22,2),VLOOKUP(H6613,'Shoe size conversion table'!$J$6:$L$22,2))</f>
        <v>37</v>
      </c>
      <c r="J6613" s="12" t="n">
        <f aca="false">IF(G6613="Male",VLOOKUP(H6613,'Shoe size conversion table'!$B$6:$D$22,3),VLOOKUP(H6613,'Shoe size conversion table'!$J$6:$L$22,3))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MONTH(C6613:C21580)</f>
        <v>10</v>
      </c>
      <c r="O6613" s="8" t="n">
        <f aca="false">K6613*(1-L6613)</f>
        <v>179</v>
      </c>
    </row>
    <row r="6614" customFormat="false" ht="11.4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IF(G6614="Male",VLOOKUP(H6614,'Shoe size conversion table'!$B$6:$D$22,2),VLOOKUP(H6614,'Shoe size conversion table'!$J$6:$L$22,2))</f>
        <v>39</v>
      </c>
      <c r="J6614" s="12" t="n">
        <f aca="false">IF(G6614="Male",VLOOKUP(H6614,'Shoe size conversion table'!$B$6:$D$22,3),VLOOKUP(H6614,'Shoe size conversion table'!$J$6:$L$22,3))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MONTH(C6614:C21581)</f>
        <v>10</v>
      </c>
      <c r="O6614" s="8" t="n">
        <f aca="false">K6614*(1-L6614)</f>
        <v>97.3</v>
      </c>
    </row>
    <row r="6615" customFormat="false" ht="11.4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IF(G6615="Male",VLOOKUP(H6615,'Shoe size conversion table'!$B$6:$D$22,2),VLOOKUP(H6615,'Shoe size conversion table'!$J$6:$L$22,2))</f>
        <v>43</v>
      </c>
      <c r="J6615" s="12" t="n">
        <f aca="false">IF(G6615="Male",VLOOKUP(H6615,'Shoe size conversion table'!$B$6:$D$22,3),VLOOKUP(H6615,'Shoe size conversion table'!$J$6:$L$22,3))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MONTH(C6615:C21582)</f>
        <v>10</v>
      </c>
      <c r="O6615" s="8" t="n">
        <f aca="false">K6615*(1-L6615)</f>
        <v>149</v>
      </c>
    </row>
    <row r="6616" customFormat="false" ht="11.4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IF(G6616="Male",VLOOKUP(H6616,'Shoe size conversion table'!$B$6:$D$22,2),VLOOKUP(H6616,'Shoe size conversion table'!$J$6:$L$22,2))</f>
        <v>44</v>
      </c>
      <c r="J6616" s="12" t="n">
        <f aca="false">IF(G6616="Male",VLOOKUP(H6616,'Shoe size conversion table'!$B$6:$D$22,3),VLOOKUP(H6616,'Shoe size conversion table'!$J$6:$L$22,3))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MONTH(C6616:C21583)</f>
        <v>10</v>
      </c>
      <c r="O6616" s="8" t="n">
        <f aca="false">K6616*(1-L6616)</f>
        <v>139</v>
      </c>
    </row>
    <row r="6617" customFormat="false" ht="11.4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IF(G6617="Male",VLOOKUP(H6617,'Shoe size conversion table'!$B$6:$D$22,2),VLOOKUP(H6617,'Shoe size conversion table'!$J$6:$L$22,2))</f>
        <v>42</v>
      </c>
      <c r="J6617" s="12" t="n">
        <f aca="false">IF(G6617="Male",VLOOKUP(H6617,'Shoe size conversion table'!$B$6:$D$22,3),VLOOKUP(H6617,'Shoe size conversion table'!$J$6:$L$22,3))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MONTH(C6617:C21584)</f>
        <v>10</v>
      </c>
      <c r="O6617" s="8" t="n">
        <f aca="false">K6617*(1-L6617)</f>
        <v>199</v>
      </c>
    </row>
    <row r="6618" customFormat="false" ht="11.4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IF(G6618="Male",VLOOKUP(H6618,'Shoe size conversion table'!$B$6:$D$22,2),VLOOKUP(H6618,'Shoe size conversion table'!$J$6:$L$22,2))</f>
        <v>39</v>
      </c>
      <c r="J6618" s="12" t="n">
        <f aca="false">IF(G6618="Male",VLOOKUP(H6618,'Shoe size conversion table'!$B$6:$D$22,3),VLOOKUP(H6618,'Shoe size conversion table'!$J$6:$L$22,3))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MONTH(C6618:C21585)</f>
        <v>10</v>
      </c>
      <c r="O6618" s="8" t="n">
        <f aca="false">K6618*(1-L6618)</f>
        <v>149</v>
      </c>
    </row>
    <row r="6619" customFormat="false" ht="11.4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IF(G6619="Male",VLOOKUP(H6619,'Shoe size conversion table'!$B$6:$D$22,2),VLOOKUP(H6619,'Shoe size conversion table'!$J$6:$L$22,2))</f>
        <v>38</v>
      </c>
      <c r="J6619" s="12" t="n">
        <f aca="false">IF(G6619="Male",VLOOKUP(H6619,'Shoe size conversion table'!$B$6:$D$22,3),VLOOKUP(H6619,'Shoe size conversion table'!$J$6:$L$22,3))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MONTH(C6619:C21586)</f>
        <v>10</v>
      </c>
      <c r="O6619" s="8" t="n">
        <f aca="false">K6619*(1-L6619)</f>
        <v>159</v>
      </c>
    </row>
    <row r="6620" customFormat="false" ht="11.4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IF(G6620="Male",VLOOKUP(H6620,'Shoe size conversion table'!$B$6:$D$22,2),VLOOKUP(H6620,'Shoe size conversion table'!$J$6:$L$22,2))</f>
        <v>38-39</v>
      </c>
      <c r="J6620" s="12" t="n">
        <f aca="false">IF(G6620="Male",VLOOKUP(H6620,'Shoe size conversion table'!$B$6:$D$22,3),VLOOKUP(H6620,'Shoe size conversion table'!$J$6:$L$22,3))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MONTH(C6620:C21587)</f>
        <v>10</v>
      </c>
      <c r="O6620" s="8" t="n">
        <f aca="false">K6620*(1-L6620)</f>
        <v>189</v>
      </c>
    </row>
    <row r="6621" customFormat="false" ht="11.4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IF(G6621="Male",VLOOKUP(H6621,'Shoe size conversion table'!$B$6:$D$22,2),VLOOKUP(H6621,'Shoe size conversion table'!$J$6:$L$22,2))</f>
        <v>38-39</v>
      </c>
      <c r="J6621" s="12" t="n">
        <f aca="false">IF(G6621="Male",VLOOKUP(H6621,'Shoe size conversion table'!$B$6:$D$22,3),VLOOKUP(H6621,'Shoe size conversion table'!$J$6:$L$22,3))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MONTH(C6621:C21588)</f>
        <v>10</v>
      </c>
      <c r="O6621" s="8" t="n">
        <f aca="false">K6621*(1-L6621)</f>
        <v>199</v>
      </c>
    </row>
    <row r="6622" customFormat="false" ht="11.4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IF(G6622="Male",VLOOKUP(H6622,'Shoe size conversion table'!$B$6:$D$22,2),VLOOKUP(H6622,'Shoe size conversion table'!$J$6:$L$22,2))</f>
        <v>43-44</v>
      </c>
      <c r="J6622" s="12" t="n">
        <f aca="false">IF(G6622="Male",VLOOKUP(H6622,'Shoe size conversion table'!$B$6:$D$22,3),VLOOKUP(H6622,'Shoe size conversion table'!$J$6:$L$22,3))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MONTH(C6622:C21589)</f>
        <v>10</v>
      </c>
      <c r="O6622" s="8" t="n">
        <f aca="false">K6622*(1-L6622)</f>
        <v>139</v>
      </c>
    </row>
    <row r="6623" customFormat="false" ht="11.4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IF(G6623="Male",VLOOKUP(H6623,'Shoe size conversion table'!$B$6:$D$22,2),VLOOKUP(H6623,'Shoe size conversion table'!$J$6:$L$22,2))</f>
        <v>40-41</v>
      </c>
      <c r="J6623" s="12" t="n">
        <f aca="false">IF(G6623="Male",VLOOKUP(H6623,'Shoe size conversion table'!$B$6:$D$22,3),VLOOKUP(H6623,'Shoe size conversion table'!$J$6:$L$22,3))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MONTH(C6623:C21590)</f>
        <v>10</v>
      </c>
      <c r="O6623" s="8" t="n">
        <f aca="false">K6623*(1-L6623)</f>
        <v>84.5</v>
      </c>
    </row>
    <row r="6624" customFormat="false" ht="11.4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IF(G6624="Male",VLOOKUP(H6624,'Shoe size conversion table'!$B$6:$D$22,2),VLOOKUP(H6624,'Shoe size conversion table'!$J$6:$L$22,2))</f>
        <v>39</v>
      </c>
      <c r="J6624" s="12" t="n">
        <f aca="false">IF(G6624="Male",VLOOKUP(H6624,'Shoe size conversion table'!$B$6:$D$22,3),VLOOKUP(H6624,'Shoe size conversion table'!$J$6:$L$22,3))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MONTH(C6624:C21591)</f>
        <v>10</v>
      </c>
      <c r="O6624" s="8" t="n">
        <f aca="false">K6624*(1-L6624)</f>
        <v>134.1</v>
      </c>
    </row>
    <row r="6625" customFormat="false" ht="11.4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IF(G6625="Male",VLOOKUP(H6625,'Shoe size conversion table'!$B$6:$D$22,2),VLOOKUP(H6625,'Shoe size conversion table'!$J$6:$L$22,2))</f>
        <v>36-37</v>
      </c>
      <c r="J6625" s="12" t="n">
        <f aca="false">IF(G6625="Male",VLOOKUP(H6625,'Shoe size conversion table'!$B$6:$D$22,3),VLOOKUP(H6625,'Shoe size conversion table'!$J$6:$L$22,3))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MONTH(C6625:C21592)</f>
        <v>10</v>
      </c>
      <c r="O6625" s="8" t="n">
        <f aca="false">K6625*(1-L6625)</f>
        <v>143.1</v>
      </c>
    </row>
    <row r="6626" customFormat="false" ht="11.4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IF(G6626="Male",VLOOKUP(H6626,'Shoe size conversion table'!$B$6:$D$22,2),VLOOKUP(H6626,'Shoe size conversion table'!$J$6:$L$22,2))</f>
        <v>38</v>
      </c>
      <c r="J6626" s="12" t="n">
        <f aca="false">IF(G6626="Male",VLOOKUP(H6626,'Shoe size conversion table'!$B$6:$D$22,3),VLOOKUP(H6626,'Shoe size conversion table'!$J$6:$L$22,3))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MONTH(C6626:C21593)</f>
        <v>10</v>
      </c>
      <c r="O6626" s="8" t="n">
        <f aca="false">K6626*(1-L6626)</f>
        <v>139.3</v>
      </c>
    </row>
    <row r="6627" customFormat="false" ht="11.4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IF(G6627="Male",VLOOKUP(H6627,'Shoe size conversion table'!$B$6:$D$22,2),VLOOKUP(H6627,'Shoe size conversion table'!$J$6:$L$22,2))</f>
        <v>42</v>
      </c>
      <c r="J6627" s="12" t="n">
        <f aca="false">IF(G6627="Male",VLOOKUP(H6627,'Shoe size conversion table'!$B$6:$D$22,3),VLOOKUP(H6627,'Shoe size conversion table'!$J$6:$L$22,3))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MONTH(C6627:C21594)</f>
        <v>10</v>
      </c>
      <c r="O6627" s="8" t="n">
        <f aca="false">K6627*(1-L6627)</f>
        <v>94.5</v>
      </c>
    </row>
    <row r="6628" customFormat="false" ht="11.4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IF(G6628="Male",VLOOKUP(H6628,'Shoe size conversion table'!$B$6:$D$22,2),VLOOKUP(H6628,'Shoe size conversion table'!$J$6:$L$22,2))</f>
        <v>43</v>
      </c>
      <c r="J6628" s="12" t="n">
        <f aca="false">IF(G6628="Male",VLOOKUP(H6628,'Shoe size conversion table'!$B$6:$D$22,3),VLOOKUP(H6628,'Shoe size conversion table'!$J$6:$L$22,3))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MONTH(C6628:C21595)</f>
        <v>10</v>
      </c>
      <c r="O6628" s="8" t="n">
        <f aca="false">K6628*(1-L6628)</f>
        <v>159</v>
      </c>
    </row>
    <row r="6629" customFormat="false" ht="11.4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IF(G6629="Male",VLOOKUP(H6629,'Shoe size conversion table'!$B$6:$D$22,2),VLOOKUP(H6629,'Shoe size conversion table'!$J$6:$L$22,2))</f>
        <v>39</v>
      </c>
      <c r="J6629" s="12" t="n">
        <f aca="false">IF(G6629="Male",VLOOKUP(H6629,'Shoe size conversion table'!$B$6:$D$22,3),VLOOKUP(H6629,'Shoe size conversion table'!$J$6:$L$22,3))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MONTH(C6629:C21596)</f>
        <v>10</v>
      </c>
      <c r="O6629" s="8" t="n">
        <f aca="false">K6629*(1-L6629)</f>
        <v>69.5</v>
      </c>
    </row>
    <row r="6630" customFormat="false" ht="11.4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IF(G6630="Male",VLOOKUP(H6630,'Shoe size conversion table'!$B$6:$D$22,2),VLOOKUP(H6630,'Shoe size conversion table'!$J$6:$L$22,2))</f>
        <v>38</v>
      </c>
      <c r="J6630" s="12" t="n">
        <f aca="false">IF(G6630="Male",VLOOKUP(H6630,'Shoe size conversion table'!$B$6:$D$22,3),VLOOKUP(H6630,'Shoe size conversion table'!$J$6:$L$22,3))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MONTH(C6630:C21597)</f>
        <v>10</v>
      </c>
      <c r="O6630" s="8" t="n">
        <f aca="false">K6630*(1-L6630)</f>
        <v>179</v>
      </c>
    </row>
    <row r="6631" customFormat="false" ht="11.4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IF(G6631="Male",VLOOKUP(H6631,'Shoe size conversion table'!$B$6:$D$22,2),VLOOKUP(H6631,'Shoe size conversion table'!$J$6:$L$22,2))</f>
        <v>41-42</v>
      </c>
      <c r="J6631" s="12" t="n">
        <f aca="false">IF(G6631="Male",VLOOKUP(H6631,'Shoe size conversion table'!$B$6:$D$22,3),VLOOKUP(H6631,'Shoe size conversion table'!$J$6:$L$22,3))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MONTH(C6631:C21598)</f>
        <v>10</v>
      </c>
      <c r="O6631" s="8" t="n">
        <f aca="false">K6631*(1-L6631)</f>
        <v>139</v>
      </c>
    </row>
    <row r="6632" customFormat="false" ht="11.4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IF(G6632="Male",VLOOKUP(H6632,'Shoe size conversion table'!$B$6:$D$22,2),VLOOKUP(H6632,'Shoe size conversion table'!$J$6:$L$22,2))</f>
        <v>42</v>
      </c>
      <c r="J6632" s="12" t="n">
        <f aca="false">IF(G6632="Male",VLOOKUP(H6632,'Shoe size conversion table'!$B$6:$D$22,3),VLOOKUP(H6632,'Shoe size conversion table'!$J$6:$L$22,3))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MONTH(C6632:C21599)</f>
        <v>10</v>
      </c>
      <c r="O6632" s="8" t="n">
        <f aca="false">K6632*(1-L6632)</f>
        <v>111.2</v>
      </c>
    </row>
    <row r="6633" customFormat="false" ht="11.4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IF(G6633="Male",VLOOKUP(H6633,'Shoe size conversion table'!$B$6:$D$22,2),VLOOKUP(H6633,'Shoe size conversion table'!$J$6:$L$22,2))</f>
        <v>43-44</v>
      </c>
      <c r="J6633" s="12" t="n">
        <f aca="false">IF(G6633="Male",VLOOKUP(H6633,'Shoe size conversion table'!$B$6:$D$22,3),VLOOKUP(H6633,'Shoe size conversion table'!$J$6:$L$22,3))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MONTH(C6633:C21600)</f>
        <v>10</v>
      </c>
      <c r="O6633" s="8" t="n">
        <f aca="false">K6633*(1-L6633)</f>
        <v>129</v>
      </c>
    </row>
    <row r="6634" customFormat="false" ht="11.4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IF(G6634="Male",VLOOKUP(H6634,'Shoe size conversion table'!$B$6:$D$22,2),VLOOKUP(H6634,'Shoe size conversion table'!$J$6:$L$22,2))</f>
        <v>47</v>
      </c>
      <c r="J6634" s="12" t="n">
        <f aca="false">IF(G6634="Male",VLOOKUP(H6634,'Shoe size conversion table'!$B$6:$D$22,3),VLOOKUP(H6634,'Shoe size conversion table'!$J$6:$L$22,3))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MONTH(C6634:C21601)</f>
        <v>10</v>
      </c>
      <c r="O6634" s="8" t="n">
        <f aca="false">K6634*(1-L6634)</f>
        <v>74.5</v>
      </c>
    </row>
    <row r="6635" customFormat="false" ht="11.4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IF(G6635="Male",VLOOKUP(H6635,'Shoe size conversion table'!$B$6:$D$22,2),VLOOKUP(H6635,'Shoe size conversion table'!$J$6:$L$22,2))</f>
        <v>39-40</v>
      </c>
      <c r="J6635" s="12" t="n">
        <f aca="false">IF(G6635="Male",VLOOKUP(H6635,'Shoe size conversion table'!$B$6:$D$22,3),VLOOKUP(H6635,'Shoe size conversion table'!$J$6:$L$22,3))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MONTH(C6635:C21602)</f>
        <v>10</v>
      </c>
      <c r="O6635" s="8" t="n">
        <f aca="false">K6635*(1-L6635)</f>
        <v>170.1</v>
      </c>
    </row>
    <row r="6636" customFormat="false" ht="11.4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IF(G6636="Male",VLOOKUP(H6636,'Shoe size conversion table'!$B$6:$D$22,2),VLOOKUP(H6636,'Shoe size conversion table'!$J$6:$L$22,2))</f>
        <v>42</v>
      </c>
      <c r="J6636" s="12" t="n">
        <f aca="false">IF(G6636="Male",VLOOKUP(H6636,'Shoe size conversion table'!$B$6:$D$22,3),VLOOKUP(H6636,'Shoe size conversion table'!$J$6:$L$22,3))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MONTH(C6636:C21603)</f>
        <v>10</v>
      </c>
      <c r="O6636" s="8" t="n">
        <f aca="false">K6636*(1-L6636)</f>
        <v>90.3</v>
      </c>
    </row>
    <row r="6637" customFormat="false" ht="11.4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IF(G6637="Male",VLOOKUP(H6637,'Shoe size conversion table'!$B$6:$D$22,2),VLOOKUP(H6637,'Shoe size conversion table'!$J$6:$L$22,2))</f>
        <v>40-41</v>
      </c>
      <c r="J6637" s="12" t="n">
        <f aca="false">IF(G6637="Male",VLOOKUP(H6637,'Shoe size conversion table'!$B$6:$D$22,3),VLOOKUP(H6637,'Shoe size conversion table'!$J$6:$L$22,3))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MONTH(C6637:C21604)</f>
        <v>10</v>
      </c>
      <c r="O6637" s="8" t="n">
        <f aca="false">K6637*(1-L6637)</f>
        <v>103.2</v>
      </c>
    </row>
    <row r="6638" customFormat="false" ht="11.4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IF(G6638="Male",VLOOKUP(H6638,'Shoe size conversion table'!$B$6:$D$22,2),VLOOKUP(H6638,'Shoe size conversion table'!$J$6:$L$22,2))</f>
        <v>37</v>
      </c>
      <c r="J6638" s="12" t="n">
        <f aca="false">IF(G6638="Male",VLOOKUP(H6638,'Shoe size conversion table'!$B$6:$D$22,3),VLOOKUP(H6638,'Shoe size conversion table'!$J$6:$L$22,3))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MONTH(C6638:C21605)</f>
        <v>10</v>
      </c>
      <c r="O6638" s="8" t="n">
        <f aca="false">K6638*(1-L6638)</f>
        <v>161.1</v>
      </c>
    </row>
    <row r="6639" customFormat="false" ht="11.4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IF(G6639="Male",VLOOKUP(H6639,'Shoe size conversion table'!$B$6:$D$22,2),VLOOKUP(H6639,'Shoe size conversion table'!$J$6:$L$22,2))</f>
        <v>44</v>
      </c>
      <c r="J6639" s="12" t="n">
        <f aca="false">IF(G6639="Male",VLOOKUP(H6639,'Shoe size conversion table'!$B$6:$D$22,3),VLOOKUP(H6639,'Shoe size conversion table'!$J$6:$L$22,3))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MONTH(C6639:C21606)</f>
        <v>10</v>
      </c>
      <c r="O6639" s="8" t="n">
        <f aca="false">K6639*(1-L6639)</f>
        <v>189</v>
      </c>
    </row>
    <row r="6640" customFormat="false" ht="11.4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IF(G6640="Male",VLOOKUP(H6640,'Shoe size conversion table'!$B$6:$D$22,2),VLOOKUP(H6640,'Shoe size conversion table'!$J$6:$L$22,2))</f>
        <v>41</v>
      </c>
      <c r="J6640" s="12" t="n">
        <f aca="false">IF(G6640="Male",VLOOKUP(H6640,'Shoe size conversion table'!$B$6:$D$22,3),VLOOKUP(H6640,'Shoe size conversion table'!$J$6:$L$22,3))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MONTH(C6640:C21607)</f>
        <v>10</v>
      </c>
      <c r="O6640" s="8" t="n">
        <f aca="false">K6640*(1-L6640)</f>
        <v>149</v>
      </c>
    </row>
    <row r="6641" customFormat="false" ht="11.4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IF(G6641="Male",VLOOKUP(H6641,'Shoe size conversion table'!$B$6:$D$22,2),VLOOKUP(H6641,'Shoe size conversion table'!$J$6:$L$22,2))</f>
        <v>36-37</v>
      </c>
      <c r="J6641" s="12" t="n">
        <f aca="false">IF(G6641="Male",VLOOKUP(H6641,'Shoe size conversion table'!$B$6:$D$22,3),VLOOKUP(H6641,'Shoe size conversion table'!$J$6:$L$22,3))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MONTH(C6641:C21608)</f>
        <v>10</v>
      </c>
      <c r="O6641" s="8" t="n">
        <f aca="false">K6641*(1-L6641)</f>
        <v>135.2</v>
      </c>
    </row>
    <row r="6642" customFormat="false" ht="11.4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IF(G6642="Male",VLOOKUP(H6642,'Shoe size conversion table'!$B$6:$D$22,2),VLOOKUP(H6642,'Shoe size conversion table'!$J$6:$L$22,2))</f>
        <v>44-45</v>
      </c>
      <c r="J6642" s="12" t="n">
        <f aca="false">IF(G6642="Male",VLOOKUP(H6642,'Shoe size conversion table'!$B$6:$D$22,3),VLOOKUP(H6642,'Shoe size conversion table'!$J$6:$L$22,3))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MONTH(C6642:C21609)</f>
        <v>10</v>
      </c>
      <c r="O6642" s="8" t="n">
        <f aca="false">K6642*(1-L6642)</f>
        <v>159</v>
      </c>
    </row>
    <row r="6643" customFormat="false" ht="11.4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IF(G6643="Male",VLOOKUP(H6643,'Shoe size conversion table'!$B$6:$D$22,2),VLOOKUP(H6643,'Shoe size conversion table'!$J$6:$L$22,2))</f>
        <v>36</v>
      </c>
      <c r="J6643" s="12" t="n">
        <f aca="false">IF(G6643="Male",VLOOKUP(H6643,'Shoe size conversion table'!$B$6:$D$22,3),VLOOKUP(H6643,'Shoe size conversion table'!$J$6:$L$22,3))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MONTH(C6643:C21610)</f>
        <v>10</v>
      </c>
      <c r="O6643" s="8" t="n">
        <f aca="false">K6643*(1-L6643)</f>
        <v>139</v>
      </c>
    </row>
    <row r="6644" customFormat="false" ht="11.4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IF(G6644="Male",VLOOKUP(H6644,'Shoe size conversion table'!$B$6:$D$22,2),VLOOKUP(H6644,'Shoe size conversion table'!$J$6:$L$22,2))</f>
        <v>43-44</v>
      </c>
      <c r="J6644" s="12" t="n">
        <f aca="false">IF(G6644="Male",VLOOKUP(H6644,'Shoe size conversion table'!$B$6:$D$22,3),VLOOKUP(H6644,'Shoe size conversion table'!$J$6:$L$22,3))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MONTH(C6644:C21611)</f>
        <v>10</v>
      </c>
      <c r="O6644" s="8" t="n">
        <f aca="false">K6644*(1-L6644)</f>
        <v>74.5</v>
      </c>
    </row>
    <row r="6645" customFormat="false" ht="11.4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IF(G6645="Male",VLOOKUP(H6645,'Shoe size conversion table'!$B$6:$D$22,2),VLOOKUP(H6645,'Shoe size conversion table'!$J$6:$L$22,2))</f>
        <v>42-43</v>
      </c>
      <c r="J6645" s="12" t="n">
        <f aca="false">IF(G6645="Male",VLOOKUP(H6645,'Shoe size conversion table'!$B$6:$D$22,3),VLOOKUP(H6645,'Shoe size conversion table'!$J$6:$L$22,3))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MONTH(C6645:C21612)</f>
        <v>10</v>
      </c>
      <c r="O6645" s="8" t="n">
        <f aca="false">K6645*(1-L6645)</f>
        <v>170.1</v>
      </c>
    </row>
    <row r="6646" customFormat="false" ht="11.4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IF(G6646="Male",VLOOKUP(H6646,'Shoe size conversion table'!$B$6:$D$22,2),VLOOKUP(H6646,'Shoe size conversion table'!$J$6:$L$22,2))</f>
        <v>39-40</v>
      </c>
      <c r="J6646" s="12" t="n">
        <f aca="false">IF(G6646="Male",VLOOKUP(H6646,'Shoe size conversion table'!$B$6:$D$22,3),VLOOKUP(H6646,'Shoe size conversion table'!$J$6:$L$22,3))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MONTH(C6646:C21613)</f>
        <v>10</v>
      </c>
      <c r="O6646" s="8" t="n">
        <f aca="false">K6646*(1-L6646)</f>
        <v>151.2</v>
      </c>
    </row>
    <row r="6647" customFormat="false" ht="11.4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IF(G6647="Male",VLOOKUP(H6647,'Shoe size conversion table'!$B$6:$D$22,2),VLOOKUP(H6647,'Shoe size conversion table'!$J$6:$L$22,2))</f>
        <v>40</v>
      </c>
      <c r="J6647" s="12" t="n">
        <f aca="false">IF(G6647="Male",VLOOKUP(H6647,'Shoe size conversion table'!$B$6:$D$22,3),VLOOKUP(H6647,'Shoe size conversion table'!$J$6:$L$22,3))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MONTH(C6647:C21614)</f>
        <v>10</v>
      </c>
      <c r="O6647" s="8" t="n">
        <f aca="false">K6647*(1-L6647)</f>
        <v>143.1</v>
      </c>
    </row>
    <row r="6648" customFormat="false" ht="11.4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IF(G6648="Male",VLOOKUP(H6648,'Shoe size conversion table'!$B$6:$D$22,2),VLOOKUP(H6648,'Shoe size conversion table'!$J$6:$L$22,2))</f>
        <v>37-38</v>
      </c>
      <c r="J6648" s="12" t="n">
        <f aca="false">IF(G6648="Male",VLOOKUP(H6648,'Shoe size conversion table'!$B$6:$D$22,3),VLOOKUP(H6648,'Shoe size conversion table'!$J$6:$L$22,3))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MONTH(C6648:C21615)</f>
        <v>10</v>
      </c>
      <c r="O6648" s="8" t="n">
        <f aca="false">K6648*(1-L6648)</f>
        <v>149</v>
      </c>
    </row>
    <row r="6649" customFormat="false" ht="11.4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IF(G6649="Male",VLOOKUP(H6649,'Shoe size conversion table'!$B$6:$D$22,2),VLOOKUP(H6649,'Shoe size conversion table'!$J$6:$L$22,2))</f>
        <v>37</v>
      </c>
      <c r="J6649" s="12" t="n">
        <f aca="false">IF(G6649="Male",VLOOKUP(H6649,'Shoe size conversion table'!$B$6:$D$22,3),VLOOKUP(H6649,'Shoe size conversion table'!$J$6:$L$22,3))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MONTH(C6649:C21616)</f>
        <v>10</v>
      </c>
      <c r="O6649" s="8" t="n">
        <f aca="false">K6649*(1-L6649)</f>
        <v>199</v>
      </c>
    </row>
    <row r="6650" customFormat="false" ht="11.4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IF(G6650="Male",VLOOKUP(H6650,'Shoe size conversion table'!$B$6:$D$22,2),VLOOKUP(H6650,'Shoe size conversion table'!$J$6:$L$22,2))</f>
        <v>42-43</v>
      </c>
      <c r="J6650" s="12" t="n">
        <f aca="false">IF(G6650="Male",VLOOKUP(H6650,'Shoe size conversion table'!$B$6:$D$22,3),VLOOKUP(H6650,'Shoe size conversion table'!$J$6:$L$22,3))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MONTH(C6650:C21617)</f>
        <v>10</v>
      </c>
      <c r="O6650" s="8" t="n">
        <f aca="false">K6650*(1-L6650)</f>
        <v>161.1</v>
      </c>
    </row>
    <row r="6651" customFormat="false" ht="11.4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IF(G6651="Male",VLOOKUP(H6651,'Shoe size conversion table'!$B$6:$D$22,2),VLOOKUP(H6651,'Shoe size conversion table'!$J$6:$L$22,2))</f>
        <v>39</v>
      </c>
      <c r="J6651" s="12" t="n">
        <f aca="false">IF(G6651="Male",VLOOKUP(H6651,'Shoe size conversion table'!$B$6:$D$22,3),VLOOKUP(H6651,'Shoe size conversion table'!$J$6:$L$22,3))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MONTH(C6651:C21618)</f>
        <v>10</v>
      </c>
      <c r="O6651" s="8" t="n">
        <f aca="false">K6651*(1-L6651)</f>
        <v>143.1</v>
      </c>
    </row>
    <row r="6652" customFormat="false" ht="11.4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IF(G6652="Male",VLOOKUP(H6652,'Shoe size conversion table'!$B$6:$D$22,2),VLOOKUP(H6652,'Shoe size conversion table'!$J$6:$L$22,2))</f>
        <v>43-44</v>
      </c>
      <c r="J6652" s="12" t="n">
        <f aca="false">IF(G6652="Male",VLOOKUP(H6652,'Shoe size conversion table'!$B$6:$D$22,3),VLOOKUP(H6652,'Shoe size conversion table'!$J$6:$L$22,3))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MONTH(C6652:C21619)</f>
        <v>10</v>
      </c>
      <c r="O6652" s="8" t="n">
        <f aca="false">K6652*(1-L6652)</f>
        <v>199</v>
      </c>
    </row>
    <row r="6653" customFormat="false" ht="11.4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IF(G6653="Male",VLOOKUP(H6653,'Shoe size conversion table'!$B$6:$D$22,2),VLOOKUP(H6653,'Shoe size conversion table'!$J$6:$L$22,2))</f>
        <v>41</v>
      </c>
      <c r="J6653" s="12" t="n">
        <f aca="false">IF(G6653="Male",VLOOKUP(H6653,'Shoe size conversion table'!$B$6:$D$22,3),VLOOKUP(H6653,'Shoe size conversion table'!$J$6:$L$22,3))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MONTH(C6653:C21620)</f>
        <v>10</v>
      </c>
      <c r="O6653" s="8" t="n">
        <f aca="false">K6653*(1-L6653)</f>
        <v>139</v>
      </c>
    </row>
    <row r="6654" customFormat="false" ht="11.4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IF(G6654="Male",VLOOKUP(H6654,'Shoe size conversion table'!$B$6:$D$22,2),VLOOKUP(H6654,'Shoe size conversion table'!$J$6:$L$22,2))</f>
        <v>38-39</v>
      </c>
      <c r="J6654" s="12" t="n">
        <f aca="false">IF(G6654="Male",VLOOKUP(H6654,'Shoe size conversion table'!$B$6:$D$22,3),VLOOKUP(H6654,'Shoe size conversion table'!$J$6:$L$22,3))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MONTH(C6654:C21621)</f>
        <v>10</v>
      </c>
      <c r="O6654" s="8" t="n">
        <f aca="false">K6654*(1-L6654)</f>
        <v>99.5</v>
      </c>
    </row>
    <row r="6655" customFormat="false" ht="11.4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IF(G6655="Male",VLOOKUP(H6655,'Shoe size conversion table'!$B$6:$D$22,2),VLOOKUP(H6655,'Shoe size conversion table'!$J$6:$L$22,2))</f>
        <v>44</v>
      </c>
      <c r="J6655" s="12" t="n">
        <f aca="false">IF(G6655="Male",VLOOKUP(H6655,'Shoe size conversion table'!$B$6:$D$22,3),VLOOKUP(H6655,'Shoe size conversion table'!$J$6:$L$22,3))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MONTH(C6655:C21622)</f>
        <v>10</v>
      </c>
      <c r="O6655" s="8" t="n">
        <f aca="false">K6655*(1-L6655)</f>
        <v>199</v>
      </c>
    </row>
    <row r="6656" customFormat="false" ht="11.4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IF(G6656="Male",VLOOKUP(H6656,'Shoe size conversion table'!$B$6:$D$22,2),VLOOKUP(H6656,'Shoe size conversion table'!$J$6:$L$22,2))</f>
        <v>38</v>
      </c>
      <c r="J6656" s="12" t="n">
        <f aca="false">IF(G6656="Male",VLOOKUP(H6656,'Shoe size conversion table'!$B$6:$D$22,3),VLOOKUP(H6656,'Shoe size conversion table'!$J$6:$L$22,3))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MONTH(C6656:C21623)</f>
        <v>10</v>
      </c>
      <c r="O6656" s="8" t="n">
        <f aca="false">K6656*(1-L6656)</f>
        <v>143.2</v>
      </c>
    </row>
    <row r="6657" customFormat="false" ht="11.4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IF(G6657="Male",VLOOKUP(H6657,'Shoe size conversion table'!$B$6:$D$22,2),VLOOKUP(H6657,'Shoe size conversion table'!$J$6:$L$22,2))</f>
        <v>40-41</v>
      </c>
      <c r="J6657" s="12" t="n">
        <f aca="false">IF(G6657="Male",VLOOKUP(H6657,'Shoe size conversion table'!$B$6:$D$22,3),VLOOKUP(H6657,'Shoe size conversion table'!$J$6:$L$22,3))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MONTH(C6657:C21624)</f>
        <v>10</v>
      </c>
      <c r="O6657" s="8" t="n">
        <f aca="false">K6657*(1-L6657)</f>
        <v>179</v>
      </c>
    </row>
    <row r="6658" customFormat="false" ht="11.4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IF(G6658="Male",VLOOKUP(H6658,'Shoe size conversion table'!$B$6:$D$22,2),VLOOKUP(H6658,'Shoe size conversion table'!$J$6:$L$22,2))</f>
        <v>39</v>
      </c>
      <c r="J6658" s="12" t="n">
        <f aca="false">IF(G6658="Male",VLOOKUP(H6658,'Shoe size conversion table'!$B$6:$D$22,3),VLOOKUP(H6658,'Shoe size conversion table'!$J$6:$L$22,3))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MONTH(C6658:C21625)</f>
        <v>10</v>
      </c>
      <c r="O6658" s="8" t="n">
        <f aca="false">K6658*(1-L6658)</f>
        <v>149</v>
      </c>
    </row>
    <row r="6659" customFormat="false" ht="11.4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IF(G6659="Male",VLOOKUP(H6659,'Shoe size conversion table'!$B$6:$D$22,2),VLOOKUP(H6659,'Shoe size conversion table'!$J$6:$L$22,2))</f>
        <v>40-41</v>
      </c>
      <c r="J6659" s="12" t="n">
        <f aca="false">IF(G6659="Male",VLOOKUP(H6659,'Shoe size conversion table'!$B$6:$D$22,3),VLOOKUP(H6659,'Shoe size conversion table'!$J$6:$L$22,3))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MONTH(C6659:C21626)</f>
        <v>10</v>
      </c>
      <c r="O6659" s="8" t="n">
        <f aca="false">K6659*(1-L6659)</f>
        <v>119.2</v>
      </c>
    </row>
    <row r="6660" customFormat="false" ht="11.4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IF(G6660="Male",VLOOKUP(H6660,'Shoe size conversion table'!$B$6:$D$22,2),VLOOKUP(H6660,'Shoe size conversion table'!$J$6:$L$22,2))</f>
        <v>42</v>
      </c>
      <c r="J6660" s="12" t="n">
        <f aca="false">IF(G6660="Male",VLOOKUP(H6660,'Shoe size conversion table'!$B$6:$D$22,3),VLOOKUP(H6660,'Shoe size conversion table'!$J$6:$L$22,3))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MONTH(C6660:C21627)</f>
        <v>10</v>
      </c>
      <c r="O6660" s="8" t="n">
        <f aca="false">K6660*(1-L6660)</f>
        <v>139</v>
      </c>
    </row>
    <row r="6661" customFormat="false" ht="11.4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IF(G6661="Male",VLOOKUP(H6661,'Shoe size conversion table'!$B$6:$D$22,2),VLOOKUP(H6661,'Shoe size conversion table'!$J$6:$L$22,2))</f>
        <v>43-44</v>
      </c>
      <c r="J6661" s="12" t="n">
        <f aca="false">IF(G6661="Male",VLOOKUP(H6661,'Shoe size conversion table'!$B$6:$D$22,3),VLOOKUP(H6661,'Shoe size conversion table'!$J$6:$L$22,3))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MONTH(C6661:C21628)</f>
        <v>10</v>
      </c>
      <c r="O6661" s="8" t="n">
        <f aca="false">K6661*(1-L6661)</f>
        <v>64.5</v>
      </c>
    </row>
    <row r="6662" customFormat="false" ht="11.4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IF(G6662="Male",VLOOKUP(H6662,'Shoe size conversion table'!$B$6:$D$22,2),VLOOKUP(H6662,'Shoe size conversion table'!$J$6:$L$22,2))</f>
        <v>39-40</v>
      </c>
      <c r="J6662" s="12" t="n">
        <f aca="false">IF(G6662="Male",VLOOKUP(H6662,'Shoe size conversion table'!$B$6:$D$22,3),VLOOKUP(H6662,'Shoe size conversion table'!$J$6:$L$22,3))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MONTH(C6662:C21629)</f>
        <v>10</v>
      </c>
      <c r="O6662" s="8" t="n">
        <f aca="false">K6662*(1-L6662)</f>
        <v>161.1</v>
      </c>
    </row>
    <row r="6663" customFormat="false" ht="11.4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IF(G6663="Male",VLOOKUP(H6663,'Shoe size conversion table'!$B$6:$D$22,2),VLOOKUP(H6663,'Shoe size conversion table'!$J$6:$L$22,2))</f>
        <v>42</v>
      </c>
      <c r="J6663" s="12" t="n">
        <f aca="false">IF(G6663="Male",VLOOKUP(H6663,'Shoe size conversion table'!$B$6:$D$22,3),VLOOKUP(H6663,'Shoe size conversion table'!$J$6:$L$22,3))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MONTH(C6663:C21630)</f>
        <v>10</v>
      </c>
      <c r="O6663" s="8" t="n">
        <f aca="false">K6663*(1-L6663)</f>
        <v>64.5</v>
      </c>
    </row>
    <row r="6664" customFormat="false" ht="11.4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IF(G6664="Male",VLOOKUP(H6664,'Shoe size conversion table'!$B$6:$D$22,2),VLOOKUP(H6664,'Shoe size conversion table'!$J$6:$L$22,2))</f>
        <v>39</v>
      </c>
      <c r="J6664" s="12" t="n">
        <f aca="false">IF(G6664="Male",VLOOKUP(H6664,'Shoe size conversion table'!$B$6:$D$22,3),VLOOKUP(H6664,'Shoe size conversion table'!$J$6:$L$22,3))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MONTH(C6664:C21631)</f>
        <v>10</v>
      </c>
      <c r="O6664" s="8" t="n">
        <f aca="false">K6664*(1-L6664)</f>
        <v>189</v>
      </c>
    </row>
    <row r="6665" customFormat="false" ht="11.4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IF(G6665="Male",VLOOKUP(H6665,'Shoe size conversion table'!$B$6:$D$22,2),VLOOKUP(H6665,'Shoe size conversion table'!$J$6:$L$22,2))</f>
        <v>38-39</v>
      </c>
      <c r="J6665" s="12" t="n">
        <f aca="false">IF(G6665="Male",VLOOKUP(H6665,'Shoe size conversion table'!$B$6:$D$22,3),VLOOKUP(H6665,'Shoe size conversion table'!$J$6:$L$22,3))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MONTH(C6665:C21632)</f>
        <v>10</v>
      </c>
      <c r="O6665" s="8" t="n">
        <f aca="false">K6665*(1-L6665)</f>
        <v>179</v>
      </c>
    </row>
    <row r="6666" customFormat="false" ht="11.4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IF(G6666="Male",VLOOKUP(H6666,'Shoe size conversion table'!$B$6:$D$22,2),VLOOKUP(H6666,'Shoe size conversion table'!$J$6:$L$22,2))</f>
        <v>42</v>
      </c>
      <c r="J6666" s="12" t="n">
        <f aca="false">IF(G6666="Male",VLOOKUP(H6666,'Shoe size conversion table'!$B$6:$D$22,3),VLOOKUP(H6666,'Shoe size conversion table'!$J$6:$L$22,3))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MONTH(C6666:C21633)</f>
        <v>10</v>
      </c>
      <c r="O6666" s="8" t="n">
        <f aca="false">K6666*(1-L6666)</f>
        <v>74.5</v>
      </c>
    </row>
    <row r="6667" customFormat="false" ht="11.4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IF(G6667="Male",VLOOKUP(H6667,'Shoe size conversion table'!$B$6:$D$22,2),VLOOKUP(H6667,'Shoe size conversion table'!$J$6:$L$22,2))</f>
        <v>38-39</v>
      </c>
      <c r="J6667" s="12" t="n">
        <f aca="false">IF(G6667="Male",VLOOKUP(H6667,'Shoe size conversion table'!$B$6:$D$22,3),VLOOKUP(H6667,'Shoe size conversion table'!$J$6:$L$22,3))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MONTH(C6667:C21634)</f>
        <v>10</v>
      </c>
      <c r="O6667" s="8" t="n">
        <f aca="false">K6667*(1-L6667)</f>
        <v>189</v>
      </c>
    </row>
    <row r="6668" customFormat="false" ht="11.4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IF(G6668="Male",VLOOKUP(H6668,'Shoe size conversion table'!$B$6:$D$22,2),VLOOKUP(H6668,'Shoe size conversion table'!$J$6:$L$22,2))</f>
        <v>37</v>
      </c>
      <c r="J6668" s="12" t="n">
        <f aca="false">IF(G6668="Male",VLOOKUP(H6668,'Shoe size conversion table'!$B$6:$D$22,3),VLOOKUP(H6668,'Shoe size conversion table'!$J$6:$L$22,3))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MONTH(C6668:C21635)</f>
        <v>10</v>
      </c>
      <c r="O6668" s="8" t="n">
        <f aca="false">K6668*(1-L6668)</f>
        <v>161.1</v>
      </c>
    </row>
    <row r="6669" customFormat="false" ht="11.4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IF(G6669="Male",VLOOKUP(H6669,'Shoe size conversion table'!$B$6:$D$22,2),VLOOKUP(H6669,'Shoe size conversion table'!$J$6:$L$22,2))</f>
        <v>43-44</v>
      </c>
      <c r="J6669" s="12" t="n">
        <f aca="false">IF(G6669="Male",VLOOKUP(H6669,'Shoe size conversion table'!$B$6:$D$22,3),VLOOKUP(H6669,'Shoe size conversion table'!$J$6:$L$22,3))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MONTH(C6669:C21636)</f>
        <v>10</v>
      </c>
      <c r="O6669" s="8" t="n">
        <f aca="false">K6669*(1-L6669)</f>
        <v>199</v>
      </c>
    </row>
    <row r="6670" customFormat="false" ht="11.4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IF(G6670="Male",VLOOKUP(H6670,'Shoe size conversion table'!$B$6:$D$22,2),VLOOKUP(H6670,'Shoe size conversion table'!$J$6:$L$22,2))</f>
        <v>40-41</v>
      </c>
      <c r="J6670" s="12" t="n">
        <f aca="false">IF(G6670="Male",VLOOKUP(H6670,'Shoe size conversion table'!$B$6:$D$22,3),VLOOKUP(H6670,'Shoe size conversion table'!$J$6:$L$22,3))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MONTH(C6670:C21637)</f>
        <v>10</v>
      </c>
      <c r="O6670" s="8" t="n">
        <f aca="false">K6670*(1-L6670)</f>
        <v>111.2</v>
      </c>
    </row>
    <row r="6671" customFormat="false" ht="11.4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IF(G6671="Male",VLOOKUP(H6671,'Shoe size conversion table'!$B$6:$D$22,2),VLOOKUP(H6671,'Shoe size conversion table'!$J$6:$L$22,2))</f>
        <v>38-39</v>
      </c>
      <c r="J6671" s="12" t="n">
        <f aca="false">IF(G6671="Male",VLOOKUP(H6671,'Shoe size conversion table'!$B$6:$D$22,3),VLOOKUP(H6671,'Shoe size conversion table'!$J$6:$L$22,3))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MONTH(C6671:C21638)</f>
        <v>10</v>
      </c>
      <c r="O6671" s="8" t="n">
        <f aca="false">K6671*(1-L6671)</f>
        <v>119.2</v>
      </c>
    </row>
    <row r="6672" customFormat="false" ht="11.4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IF(G6672="Male",VLOOKUP(H6672,'Shoe size conversion table'!$B$6:$D$22,2),VLOOKUP(H6672,'Shoe size conversion table'!$J$6:$L$22,2))</f>
        <v>38</v>
      </c>
      <c r="J6672" s="12" t="n">
        <f aca="false">IF(G6672="Male",VLOOKUP(H6672,'Shoe size conversion table'!$B$6:$D$22,3),VLOOKUP(H6672,'Shoe size conversion table'!$J$6:$L$22,3))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MONTH(C6672:C21639)</f>
        <v>10</v>
      </c>
      <c r="O6672" s="8" t="n">
        <f aca="false">K6672*(1-L6672)</f>
        <v>169</v>
      </c>
    </row>
    <row r="6673" customFormat="false" ht="11.4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IF(G6673="Male",VLOOKUP(H6673,'Shoe size conversion table'!$B$6:$D$22,2),VLOOKUP(H6673,'Shoe size conversion table'!$J$6:$L$22,2))</f>
        <v>41</v>
      </c>
      <c r="J6673" s="12" t="n">
        <f aca="false">IF(G6673="Male",VLOOKUP(H6673,'Shoe size conversion table'!$B$6:$D$22,3),VLOOKUP(H6673,'Shoe size conversion table'!$J$6:$L$22,3))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MONTH(C6673:C21640)</f>
        <v>10</v>
      </c>
      <c r="O6673" s="8" t="n">
        <f aca="false">K6673*(1-L6673)</f>
        <v>189</v>
      </c>
    </row>
    <row r="6674" customFormat="false" ht="11.4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IF(G6674="Male",VLOOKUP(H6674,'Shoe size conversion table'!$B$6:$D$22,2),VLOOKUP(H6674,'Shoe size conversion table'!$J$6:$L$22,2))</f>
        <v>40</v>
      </c>
      <c r="J6674" s="12" t="n">
        <f aca="false">IF(G6674="Male",VLOOKUP(H6674,'Shoe size conversion table'!$B$6:$D$22,3),VLOOKUP(H6674,'Shoe size conversion table'!$J$6:$L$22,3))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MONTH(C6674:C21641)</f>
        <v>10</v>
      </c>
      <c r="O6674" s="8" t="n">
        <f aca="false">K6674*(1-L6674)</f>
        <v>79.5</v>
      </c>
    </row>
    <row r="6675" customFormat="false" ht="11.4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IF(G6675="Male",VLOOKUP(H6675,'Shoe size conversion table'!$B$6:$D$22,2),VLOOKUP(H6675,'Shoe size conversion table'!$J$6:$L$22,2))</f>
        <v>43-44</v>
      </c>
      <c r="J6675" s="12" t="n">
        <f aca="false">IF(G6675="Male",VLOOKUP(H6675,'Shoe size conversion table'!$B$6:$D$22,3),VLOOKUP(H6675,'Shoe size conversion table'!$J$6:$L$22,3))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MONTH(C6675:C21642)</f>
        <v>10</v>
      </c>
      <c r="O6675" s="8" t="n">
        <f aca="false">K6675*(1-L6675)</f>
        <v>129</v>
      </c>
    </row>
    <row r="6676" customFormat="false" ht="11.4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IF(G6676="Male",VLOOKUP(H6676,'Shoe size conversion table'!$B$6:$D$22,2),VLOOKUP(H6676,'Shoe size conversion table'!$J$6:$L$22,2))</f>
        <v>43</v>
      </c>
      <c r="J6676" s="12" t="n">
        <f aca="false">IF(G6676="Male",VLOOKUP(H6676,'Shoe size conversion table'!$B$6:$D$22,3),VLOOKUP(H6676,'Shoe size conversion table'!$J$6:$L$22,3))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MONTH(C6676:C21643)</f>
        <v>10</v>
      </c>
      <c r="O6676" s="8" t="n">
        <f aca="false">K6676*(1-L6676)</f>
        <v>170.1</v>
      </c>
    </row>
    <row r="6677" customFormat="false" ht="11.4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IF(G6677="Male",VLOOKUP(H6677,'Shoe size conversion table'!$B$6:$D$22,2),VLOOKUP(H6677,'Shoe size conversion table'!$J$6:$L$22,2))</f>
        <v>42-43</v>
      </c>
      <c r="J6677" s="12" t="n">
        <f aca="false">IF(G6677="Male",VLOOKUP(H6677,'Shoe size conversion table'!$B$6:$D$22,3),VLOOKUP(H6677,'Shoe size conversion table'!$J$6:$L$22,3))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MONTH(C6677:C21644)</f>
        <v>10</v>
      </c>
      <c r="O6677" s="8" t="n">
        <f aca="false">K6677*(1-L6677)</f>
        <v>111.2</v>
      </c>
    </row>
    <row r="6678" customFormat="false" ht="11.4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IF(G6678="Male",VLOOKUP(H6678,'Shoe size conversion table'!$B$6:$D$22,2),VLOOKUP(H6678,'Shoe size conversion table'!$J$6:$L$22,2))</f>
        <v>38</v>
      </c>
      <c r="J6678" s="12" t="n">
        <f aca="false">IF(G6678="Male",VLOOKUP(H6678,'Shoe size conversion table'!$B$6:$D$22,3),VLOOKUP(H6678,'Shoe size conversion table'!$J$6:$L$22,3))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MONTH(C6678:C21645)</f>
        <v>10</v>
      </c>
      <c r="O6678" s="8" t="n">
        <f aca="false">K6678*(1-L6678)</f>
        <v>152.1</v>
      </c>
    </row>
    <row r="6679" customFormat="false" ht="11.4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IF(G6679="Male",VLOOKUP(H6679,'Shoe size conversion table'!$B$6:$D$22,2),VLOOKUP(H6679,'Shoe size conversion table'!$J$6:$L$22,2))</f>
        <v>43-44</v>
      </c>
      <c r="J6679" s="12" t="n">
        <f aca="false">IF(G6679="Male",VLOOKUP(H6679,'Shoe size conversion table'!$B$6:$D$22,3),VLOOKUP(H6679,'Shoe size conversion table'!$J$6:$L$22,3))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MONTH(C6679:C21646)</f>
        <v>10</v>
      </c>
      <c r="O6679" s="8" t="n">
        <f aca="false">K6679*(1-L6679)</f>
        <v>179</v>
      </c>
    </row>
    <row r="6680" customFormat="false" ht="11.4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IF(G6680="Male",VLOOKUP(H6680,'Shoe size conversion table'!$B$6:$D$22,2),VLOOKUP(H6680,'Shoe size conversion table'!$J$6:$L$22,2))</f>
        <v>39-40</v>
      </c>
      <c r="J6680" s="12" t="n">
        <f aca="false">IF(G6680="Male",VLOOKUP(H6680,'Shoe size conversion table'!$B$6:$D$22,3),VLOOKUP(H6680,'Shoe size conversion table'!$J$6:$L$22,3))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MONTH(C6680:C21647)</f>
        <v>10</v>
      </c>
      <c r="O6680" s="8" t="n">
        <f aca="false">K6680*(1-L6680)</f>
        <v>139</v>
      </c>
    </row>
    <row r="6681" customFormat="false" ht="11.4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IF(G6681="Male",VLOOKUP(H6681,'Shoe size conversion table'!$B$6:$D$22,2),VLOOKUP(H6681,'Shoe size conversion table'!$J$6:$L$22,2))</f>
        <v>42-43</v>
      </c>
      <c r="J6681" s="12" t="n">
        <f aca="false">IF(G6681="Male",VLOOKUP(H6681,'Shoe size conversion table'!$B$6:$D$22,3),VLOOKUP(H6681,'Shoe size conversion table'!$J$6:$L$22,3))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MONTH(C6681:C21648)</f>
        <v>10</v>
      </c>
      <c r="O6681" s="8" t="n">
        <f aca="false">K6681*(1-L6681)</f>
        <v>169</v>
      </c>
    </row>
    <row r="6682" customFormat="false" ht="11.4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IF(G6682="Male",VLOOKUP(H6682,'Shoe size conversion table'!$B$6:$D$22,2),VLOOKUP(H6682,'Shoe size conversion table'!$J$6:$L$22,2))</f>
        <v>39</v>
      </c>
      <c r="J6682" s="12" t="n">
        <f aca="false">IF(G6682="Male",VLOOKUP(H6682,'Shoe size conversion table'!$B$6:$D$22,3),VLOOKUP(H6682,'Shoe size conversion table'!$J$6:$L$22,3))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MONTH(C6682:C21649)</f>
        <v>10</v>
      </c>
      <c r="O6682" s="8" t="n">
        <f aca="false">K6682*(1-L6682)</f>
        <v>189</v>
      </c>
    </row>
    <row r="6683" customFormat="false" ht="11.4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IF(G6683="Male",VLOOKUP(H6683,'Shoe size conversion table'!$B$6:$D$22,2),VLOOKUP(H6683,'Shoe size conversion table'!$J$6:$L$22,2))</f>
        <v>38-39</v>
      </c>
      <c r="J6683" s="12" t="n">
        <f aca="false">IF(G6683="Male",VLOOKUP(H6683,'Shoe size conversion table'!$B$6:$D$22,3),VLOOKUP(H6683,'Shoe size conversion table'!$J$6:$L$22,3))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MONTH(C6683:C21650)</f>
        <v>10</v>
      </c>
      <c r="O6683" s="8" t="n">
        <f aca="false">K6683*(1-L6683)</f>
        <v>159.2</v>
      </c>
    </row>
    <row r="6684" customFormat="false" ht="11.4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IF(G6684="Male",VLOOKUP(H6684,'Shoe size conversion table'!$B$6:$D$22,2),VLOOKUP(H6684,'Shoe size conversion table'!$J$6:$L$22,2))</f>
        <v>40</v>
      </c>
      <c r="J6684" s="12" t="n">
        <f aca="false">IF(G6684="Male",VLOOKUP(H6684,'Shoe size conversion table'!$B$6:$D$22,3),VLOOKUP(H6684,'Shoe size conversion table'!$J$6:$L$22,3))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MONTH(C6684:C21651)</f>
        <v>10</v>
      </c>
      <c r="O6684" s="8" t="n">
        <f aca="false">K6684*(1-L6684)</f>
        <v>139</v>
      </c>
    </row>
    <row r="6685" customFormat="false" ht="11.4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IF(G6685="Male",VLOOKUP(H6685,'Shoe size conversion table'!$B$6:$D$22,2),VLOOKUP(H6685,'Shoe size conversion table'!$J$6:$L$22,2))</f>
        <v>40</v>
      </c>
      <c r="J6685" s="12" t="n">
        <f aca="false">IF(G6685="Male",VLOOKUP(H6685,'Shoe size conversion table'!$B$6:$D$22,3),VLOOKUP(H6685,'Shoe size conversion table'!$J$6:$L$22,3))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MONTH(C6685:C21652)</f>
        <v>10</v>
      </c>
      <c r="O6685" s="8" t="n">
        <f aca="false">K6685*(1-L6685)</f>
        <v>134.1</v>
      </c>
    </row>
    <row r="6686" customFormat="false" ht="11.4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IF(G6686="Male",VLOOKUP(H6686,'Shoe size conversion table'!$B$6:$D$22,2),VLOOKUP(H6686,'Shoe size conversion table'!$J$6:$L$22,2))</f>
        <v>42-43</v>
      </c>
      <c r="J6686" s="12" t="n">
        <f aca="false">IF(G6686="Male",VLOOKUP(H6686,'Shoe size conversion table'!$B$6:$D$22,3),VLOOKUP(H6686,'Shoe size conversion table'!$J$6:$L$22,3))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MONTH(C6686:C21653)</f>
        <v>10</v>
      </c>
      <c r="O6686" s="8" t="n">
        <f aca="false">K6686*(1-L6686)</f>
        <v>169</v>
      </c>
    </row>
    <row r="6687" customFormat="false" ht="11.4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IF(G6687="Male",VLOOKUP(H6687,'Shoe size conversion table'!$B$6:$D$22,2),VLOOKUP(H6687,'Shoe size conversion table'!$J$6:$L$22,2))</f>
        <v>42-43</v>
      </c>
      <c r="J6687" s="12" t="n">
        <f aca="false">IF(G6687="Male",VLOOKUP(H6687,'Shoe size conversion table'!$B$6:$D$22,3),VLOOKUP(H6687,'Shoe size conversion table'!$J$6:$L$22,3))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MONTH(C6687:C21654)</f>
        <v>10</v>
      </c>
      <c r="O6687" s="8" t="n">
        <f aca="false">K6687*(1-L6687)</f>
        <v>169</v>
      </c>
    </row>
    <row r="6688" customFormat="false" ht="11.4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IF(G6688="Male",VLOOKUP(H6688,'Shoe size conversion table'!$B$6:$D$22,2),VLOOKUP(H6688,'Shoe size conversion table'!$J$6:$L$22,2))</f>
        <v>41</v>
      </c>
      <c r="J6688" s="12" t="n">
        <f aca="false">IF(G6688="Male",VLOOKUP(H6688,'Shoe size conversion table'!$B$6:$D$22,3),VLOOKUP(H6688,'Shoe size conversion table'!$J$6:$L$22,3))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MONTH(C6688:C21655)</f>
        <v>10</v>
      </c>
      <c r="O6688" s="8" t="n">
        <f aca="false">K6688*(1-L6688)</f>
        <v>199</v>
      </c>
    </row>
    <row r="6689" customFormat="false" ht="11.4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IF(G6689="Male",VLOOKUP(H6689,'Shoe size conversion table'!$B$6:$D$22,2),VLOOKUP(H6689,'Shoe size conversion table'!$J$6:$L$22,2))</f>
        <v>39-40</v>
      </c>
      <c r="J6689" s="12" t="n">
        <f aca="false">IF(G6689="Male",VLOOKUP(H6689,'Shoe size conversion table'!$B$6:$D$22,3),VLOOKUP(H6689,'Shoe size conversion table'!$J$6:$L$22,3))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MONTH(C6689:C21656)</f>
        <v>10</v>
      </c>
      <c r="O6689" s="8" t="n">
        <f aca="false">K6689*(1-L6689)</f>
        <v>161.1</v>
      </c>
    </row>
    <row r="6690" customFormat="false" ht="11.4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IF(G6690="Male",VLOOKUP(H6690,'Shoe size conversion table'!$B$6:$D$22,2),VLOOKUP(H6690,'Shoe size conversion table'!$J$6:$L$22,2))</f>
        <v>42-43</v>
      </c>
      <c r="J6690" s="12" t="n">
        <f aca="false">IF(G6690="Male",VLOOKUP(H6690,'Shoe size conversion table'!$B$6:$D$22,3),VLOOKUP(H6690,'Shoe size conversion table'!$J$6:$L$22,3))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MONTH(C6690:C21657)</f>
        <v>10</v>
      </c>
      <c r="O6690" s="8" t="n">
        <f aca="false">K6690*(1-L6690)</f>
        <v>179.1</v>
      </c>
    </row>
    <row r="6691" customFormat="false" ht="11.4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IF(G6691="Male",VLOOKUP(H6691,'Shoe size conversion table'!$B$6:$D$22,2),VLOOKUP(H6691,'Shoe size conversion table'!$J$6:$L$22,2))</f>
        <v>42</v>
      </c>
      <c r="J6691" s="12" t="n">
        <f aca="false">IF(G6691="Male",VLOOKUP(H6691,'Shoe size conversion table'!$B$6:$D$22,3),VLOOKUP(H6691,'Shoe size conversion table'!$J$6:$L$22,3))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MONTH(C6691:C21658)</f>
        <v>11</v>
      </c>
      <c r="O6691" s="8" t="n">
        <f aca="false">K6691*(1-L6691)</f>
        <v>89.5</v>
      </c>
    </row>
    <row r="6692" customFormat="false" ht="11.4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IF(G6692="Male",VLOOKUP(H6692,'Shoe size conversion table'!$B$6:$D$22,2),VLOOKUP(H6692,'Shoe size conversion table'!$J$6:$L$22,2))</f>
        <v>38-39</v>
      </c>
      <c r="J6692" s="12" t="n">
        <f aca="false">IF(G6692="Male",VLOOKUP(H6692,'Shoe size conversion table'!$B$6:$D$22,3),VLOOKUP(H6692,'Shoe size conversion table'!$J$6:$L$22,3))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MONTH(C6692:C21659)</f>
        <v>11</v>
      </c>
      <c r="O6692" s="8" t="n">
        <f aca="false">K6692*(1-L6692)</f>
        <v>99.5</v>
      </c>
    </row>
    <row r="6693" customFormat="false" ht="11.4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IF(G6693="Male",VLOOKUP(H6693,'Shoe size conversion table'!$B$6:$D$22,2),VLOOKUP(H6693,'Shoe size conversion table'!$J$6:$L$22,2))</f>
        <v>38</v>
      </c>
      <c r="J6693" s="12" t="n">
        <f aca="false">IF(G6693="Male",VLOOKUP(H6693,'Shoe size conversion table'!$B$6:$D$22,3),VLOOKUP(H6693,'Shoe size conversion table'!$J$6:$L$22,3))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MONTH(C6693:C21660)</f>
        <v>11</v>
      </c>
      <c r="O6693" s="8" t="n">
        <f aca="false">K6693*(1-L6693)</f>
        <v>179</v>
      </c>
    </row>
    <row r="6694" customFormat="false" ht="11.4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IF(G6694="Male",VLOOKUP(H6694,'Shoe size conversion table'!$B$6:$D$22,2),VLOOKUP(H6694,'Shoe size conversion table'!$J$6:$L$22,2))</f>
        <v>39-40</v>
      </c>
      <c r="J6694" s="12" t="n">
        <f aca="false">IF(G6694="Male",VLOOKUP(H6694,'Shoe size conversion table'!$B$6:$D$22,3),VLOOKUP(H6694,'Shoe size conversion table'!$J$6:$L$22,3))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MONTH(C6694:C21661)</f>
        <v>11</v>
      </c>
      <c r="O6694" s="8" t="n">
        <f aca="false">K6694*(1-L6694)</f>
        <v>129</v>
      </c>
    </row>
    <row r="6695" customFormat="false" ht="11.4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IF(G6695="Male",VLOOKUP(H6695,'Shoe size conversion table'!$B$6:$D$22,2),VLOOKUP(H6695,'Shoe size conversion table'!$J$6:$L$22,2))</f>
        <v>41</v>
      </c>
      <c r="J6695" s="12" t="n">
        <f aca="false">IF(G6695="Male",VLOOKUP(H6695,'Shoe size conversion table'!$B$6:$D$22,3),VLOOKUP(H6695,'Shoe size conversion table'!$J$6:$L$22,3))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MONTH(C6695:C21662)</f>
        <v>11</v>
      </c>
      <c r="O6695" s="8" t="n">
        <f aca="false">K6695*(1-L6695)</f>
        <v>129</v>
      </c>
    </row>
    <row r="6696" customFormat="false" ht="11.4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IF(G6696="Male",VLOOKUP(H6696,'Shoe size conversion table'!$B$6:$D$22,2),VLOOKUP(H6696,'Shoe size conversion table'!$J$6:$L$22,2))</f>
        <v>40-41</v>
      </c>
      <c r="J6696" s="12" t="n">
        <f aca="false">IF(G6696="Male",VLOOKUP(H6696,'Shoe size conversion table'!$B$6:$D$22,3),VLOOKUP(H6696,'Shoe size conversion table'!$J$6:$L$22,3))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MONTH(C6696:C21663)</f>
        <v>11</v>
      </c>
      <c r="O6696" s="8" t="n">
        <f aca="false">K6696*(1-L6696)</f>
        <v>134.1</v>
      </c>
    </row>
    <row r="6697" customFormat="false" ht="11.4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IF(G6697="Male",VLOOKUP(H6697,'Shoe size conversion table'!$B$6:$D$22,2),VLOOKUP(H6697,'Shoe size conversion table'!$J$6:$L$22,2))</f>
        <v>40</v>
      </c>
      <c r="J6697" s="12" t="n">
        <f aca="false">IF(G6697="Male",VLOOKUP(H6697,'Shoe size conversion table'!$B$6:$D$22,3),VLOOKUP(H6697,'Shoe size conversion table'!$J$6:$L$22,3))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MONTH(C6697:C21664)</f>
        <v>11</v>
      </c>
      <c r="O6697" s="8" t="n">
        <f aca="false">K6697*(1-L6697)</f>
        <v>151.2</v>
      </c>
    </row>
    <row r="6698" customFormat="false" ht="11.4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IF(G6698="Male",VLOOKUP(H6698,'Shoe size conversion table'!$B$6:$D$22,2),VLOOKUP(H6698,'Shoe size conversion table'!$J$6:$L$22,2))</f>
        <v>42</v>
      </c>
      <c r="J6698" s="12" t="n">
        <f aca="false">IF(G6698="Male",VLOOKUP(H6698,'Shoe size conversion table'!$B$6:$D$22,3),VLOOKUP(H6698,'Shoe size conversion table'!$J$6:$L$22,3))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MONTH(C6698:C21665)</f>
        <v>11</v>
      </c>
      <c r="O6698" s="8" t="n">
        <f aca="false">K6698*(1-L6698)</f>
        <v>189</v>
      </c>
    </row>
    <row r="6699" customFormat="false" ht="11.4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IF(G6699="Male",VLOOKUP(H6699,'Shoe size conversion table'!$B$6:$D$22,2),VLOOKUP(H6699,'Shoe size conversion table'!$J$6:$L$22,2))</f>
        <v>39-40</v>
      </c>
      <c r="J6699" s="12" t="n">
        <f aca="false">IF(G6699="Male",VLOOKUP(H6699,'Shoe size conversion table'!$B$6:$D$22,3),VLOOKUP(H6699,'Shoe size conversion table'!$J$6:$L$22,3))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MONTH(C6699:C21666)</f>
        <v>11</v>
      </c>
      <c r="O6699" s="8" t="n">
        <f aca="false">K6699*(1-L6699)</f>
        <v>199</v>
      </c>
    </row>
    <row r="6700" customFormat="false" ht="11.4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IF(G6700="Male",VLOOKUP(H6700,'Shoe size conversion table'!$B$6:$D$22,2),VLOOKUP(H6700,'Shoe size conversion table'!$J$6:$L$22,2))</f>
        <v>44</v>
      </c>
      <c r="J6700" s="12" t="n">
        <f aca="false">IF(G6700="Male",VLOOKUP(H6700,'Shoe size conversion table'!$B$6:$D$22,3),VLOOKUP(H6700,'Shoe size conversion table'!$J$6:$L$22,3))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MONTH(C6700:C21667)</f>
        <v>11</v>
      </c>
      <c r="O6700" s="8" t="n">
        <f aca="false">K6700*(1-L6700)</f>
        <v>119.2</v>
      </c>
    </row>
    <row r="6701" customFormat="false" ht="11.4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IF(G6701="Male",VLOOKUP(H6701,'Shoe size conversion table'!$B$6:$D$22,2),VLOOKUP(H6701,'Shoe size conversion table'!$J$6:$L$22,2))</f>
        <v>43</v>
      </c>
      <c r="J6701" s="12" t="n">
        <f aca="false">IF(G6701="Male",VLOOKUP(H6701,'Shoe size conversion table'!$B$6:$D$22,3),VLOOKUP(H6701,'Shoe size conversion table'!$J$6:$L$22,3))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MONTH(C6701:C21668)</f>
        <v>11</v>
      </c>
      <c r="O6701" s="8" t="n">
        <f aca="false">K6701*(1-L6701)</f>
        <v>199</v>
      </c>
    </row>
    <row r="6702" customFormat="false" ht="11.4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IF(G6702="Male",VLOOKUP(H6702,'Shoe size conversion table'!$B$6:$D$22,2),VLOOKUP(H6702,'Shoe size conversion table'!$J$6:$L$22,2))</f>
        <v>38-39</v>
      </c>
      <c r="J6702" s="12" t="n">
        <f aca="false">IF(G6702="Male",VLOOKUP(H6702,'Shoe size conversion table'!$B$6:$D$22,3),VLOOKUP(H6702,'Shoe size conversion table'!$J$6:$L$22,3))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MONTH(C6702:C21669)</f>
        <v>11</v>
      </c>
      <c r="O6702" s="8" t="n">
        <f aca="false">K6702*(1-L6702)</f>
        <v>119.2</v>
      </c>
    </row>
    <row r="6703" customFormat="false" ht="11.4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IF(G6703="Male",VLOOKUP(H6703,'Shoe size conversion table'!$B$6:$D$22,2),VLOOKUP(H6703,'Shoe size conversion table'!$J$6:$L$22,2))</f>
        <v>39</v>
      </c>
      <c r="J6703" s="12" t="n">
        <f aca="false">IF(G6703="Male",VLOOKUP(H6703,'Shoe size conversion table'!$B$6:$D$22,3),VLOOKUP(H6703,'Shoe size conversion table'!$J$6:$L$22,3))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MONTH(C6703:C21670)</f>
        <v>11</v>
      </c>
      <c r="O6703" s="8" t="n">
        <f aca="false">K6703*(1-L6703)</f>
        <v>125.1</v>
      </c>
    </row>
    <row r="6704" customFormat="false" ht="11.4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IF(G6704="Male",VLOOKUP(H6704,'Shoe size conversion table'!$B$6:$D$22,2),VLOOKUP(H6704,'Shoe size conversion table'!$J$6:$L$22,2))</f>
        <v>43-44</v>
      </c>
      <c r="J6704" s="12" t="n">
        <f aca="false">IF(G6704="Male",VLOOKUP(H6704,'Shoe size conversion table'!$B$6:$D$22,3),VLOOKUP(H6704,'Shoe size conversion table'!$J$6:$L$22,3))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MONTH(C6704:C21671)</f>
        <v>11</v>
      </c>
      <c r="O6704" s="8" t="n">
        <f aca="false">K6704*(1-L6704)</f>
        <v>161.1</v>
      </c>
    </row>
    <row r="6705" customFormat="false" ht="11.4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IF(G6705="Male",VLOOKUP(H6705,'Shoe size conversion table'!$B$6:$D$22,2),VLOOKUP(H6705,'Shoe size conversion table'!$J$6:$L$22,2))</f>
        <v>42-43</v>
      </c>
      <c r="J6705" s="12" t="n">
        <f aca="false">IF(G6705="Male",VLOOKUP(H6705,'Shoe size conversion table'!$B$6:$D$22,3),VLOOKUP(H6705,'Shoe size conversion table'!$J$6:$L$22,3))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MONTH(C6705:C21672)</f>
        <v>11</v>
      </c>
      <c r="O6705" s="8" t="n">
        <f aca="false">K6705*(1-L6705)</f>
        <v>90.3</v>
      </c>
    </row>
    <row r="6706" customFormat="false" ht="11.4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IF(G6706="Male",VLOOKUP(H6706,'Shoe size conversion table'!$B$6:$D$22,2),VLOOKUP(H6706,'Shoe size conversion table'!$J$6:$L$22,2))</f>
        <v>38</v>
      </c>
      <c r="J6706" s="12" t="n">
        <f aca="false">IF(G6706="Male",VLOOKUP(H6706,'Shoe size conversion table'!$B$6:$D$22,3),VLOOKUP(H6706,'Shoe size conversion table'!$J$6:$L$22,3))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MONTH(C6706:C21673)</f>
        <v>11</v>
      </c>
      <c r="O6706" s="8" t="n">
        <f aca="false">K6706*(1-L6706)</f>
        <v>143.2</v>
      </c>
    </row>
    <row r="6707" customFormat="false" ht="11.4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IF(G6707="Male",VLOOKUP(H6707,'Shoe size conversion table'!$B$6:$D$22,2),VLOOKUP(H6707,'Shoe size conversion table'!$J$6:$L$22,2))</f>
        <v>41</v>
      </c>
      <c r="J6707" s="12" t="n">
        <f aca="false">IF(G6707="Male",VLOOKUP(H6707,'Shoe size conversion table'!$B$6:$D$22,3),VLOOKUP(H6707,'Shoe size conversion table'!$J$6:$L$22,3))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MONTH(C6707:C21674)</f>
        <v>11</v>
      </c>
      <c r="O6707" s="8" t="n">
        <f aca="false">K6707*(1-L6707)</f>
        <v>179</v>
      </c>
    </row>
    <row r="6708" customFormat="false" ht="11.4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IF(G6708="Male",VLOOKUP(H6708,'Shoe size conversion table'!$B$6:$D$22,2),VLOOKUP(H6708,'Shoe size conversion table'!$J$6:$L$22,2))</f>
        <v>42-43</v>
      </c>
      <c r="J6708" s="12" t="n">
        <f aca="false">IF(G6708="Male",VLOOKUP(H6708,'Shoe size conversion table'!$B$6:$D$22,3),VLOOKUP(H6708,'Shoe size conversion table'!$J$6:$L$22,3))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MONTH(C6708:C21675)</f>
        <v>11</v>
      </c>
      <c r="O6708" s="8" t="n">
        <f aca="false">K6708*(1-L6708)</f>
        <v>189</v>
      </c>
    </row>
    <row r="6709" customFormat="false" ht="11.4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IF(G6709="Male",VLOOKUP(H6709,'Shoe size conversion table'!$B$6:$D$22,2),VLOOKUP(H6709,'Shoe size conversion table'!$J$6:$L$22,2))</f>
        <v>38-39</v>
      </c>
      <c r="J6709" s="12" t="n">
        <f aca="false">IF(G6709="Male",VLOOKUP(H6709,'Shoe size conversion table'!$B$6:$D$22,3),VLOOKUP(H6709,'Shoe size conversion table'!$J$6:$L$22,3))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MONTH(C6709:C21676)</f>
        <v>11</v>
      </c>
      <c r="O6709" s="8" t="n">
        <f aca="false">K6709*(1-L6709)</f>
        <v>199</v>
      </c>
    </row>
    <row r="6710" customFormat="false" ht="11.4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IF(G6710="Male",VLOOKUP(H6710,'Shoe size conversion table'!$B$6:$D$22,2),VLOOKUP(H6710,'Shoe size conversion table'!$J$6:$L$22,2))</f>
        <v>42-43</v>
      </c>
      <c r="J6710" s="12" t="n">
        <f aca="false">IF(G6710="Male",VLOOKUP(H6710,'Shoe size conversion table'!$B$6:$D$22,3),VLOOKUP(H6710,'Shoe size conversion table'!$J$6:$L$22,3))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MONTH(C6710:C21677)</f>
        <v>11</v>
      </c>
      <c r="O6710" s="8" t="n">
        <f aca="false">K6710*(1-L6710)</f>
        <v>199</v>
      </c>
    </row>
    <row r="6711" customFormat="false" ht="11.4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IF(G6711="Male",VLOOKUP(H6711,'Shoe size conversion table'!$B$6:$D$22,2),VLOOKUP(H6711,'Shoe size conversion table'!$J$6:$L$22,2))</f>
        <v>43</v>
      </c>
      <c r="J6711" s="12" t="n">
        <f aca="false">IF(G6711="Male",VLOOKUP(H6711,'Shoe size conversion table'!$B$6:$D$22,3),VLOOKUP(H6711,'Shoe size conversion table'!$J$6:$L$22,3))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MONTH(C6711:C21678)</f>
        <v>11</v>
      </c>
      <c r="O6711" s="8" t="n">
        <f aca="false">K6711*(1-L6711)</f>
        <v>169</v>
      </c>
    </row>
    <row r="6712" customFormat="false" ht="11.4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IF(G6712="Male",VLOOKUP(H6712,'Shoe size conversion table'!$B$6:$D$22,2),VLOOKUP(H6712,'Shoe size conversion table'!$J$6:$L$22,2))</f>
        <v>39</v>
      </c>
      <c r="J6712" s="12" t="n">
        <f aca="false">IF(G6712="Male",VLOOKUP(H6712,'Shoe size conversion table'!$B$6:$D$22,3),VLOOKUP(H6712,'Shoe size conversion table'!$J$6:$L$22,3))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MONTH(C6712:C21679)</f>
        <v>11</v>
      </c>
      <c r="O6712" s="8" t="n">
        <f aca="false">K6712*(1-L6712)</f>
        <v>199</v>
      </c>
    </row>
    <row r="6713" customFormat="false" ht="11.4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IF(G6713="Male",VLOOKUP(H6713,'Shoe size conversion table'!$B$6:$D$22,2),VLOOKUP(H6713,'Shoe size conversion table'!$J$6:$L$22,2))</f>
        <v>39</v>
      </c>
      <c r="J6713" s="12" t="n">
        <f aca="false">IF(G6713="Male",VLOOKUP(H6713,'Shoe size conversion table'!$B$6:$D$22,3),VLOOKUP(H6713,'Shoe size conversion table'!$J$6:$L$22,3))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MONTH(C6713:C21680)</f>
        <v>11</v>
      </c>
      <c r="O6713" s="8" t="n">
        <f aca="false">K6713*(1-L6713)</f>
        <v>139</v>
      </c>
    </row>
    <row r="6714" customFormat="false" ht="11.4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IF(G6714="Male",VLOOKUP(H6714,'Shoe size conversion table'!$B$6:$D$22,2),VLOOKUP(H6714,'Shoe size conversion table'!$J$6:$L$22,2))</f>
        <v>38-39</v>
      </c>
      <c r="J6714" s="12" t="n">
        <f aca="false">IF(G6714="Male",VLOOKUP(H6714,'Shoe size conversion table'!$B$6:$D$22,3),VLOOKUP(H6714,'Shoe size conversion table'!$J$6:$L$22,3))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MONTH(C6714:C21681)</f>
        <v>11</v>
      </c>
      <c r="O6714" s="8" t="n">
        <f aca="false">K6714*(1-L6714)</f>
        <v>149</v>
      </c>
    </row>
    <row r="6715" customFormat="false" ht="11.4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IF(G6715="Male",VLOOKUP(H6715,'Shoe size conversion table'!$B$6:$D$22,2),VLOOKUP(H6715,'Shoe size conversion table'!$J$6:$L$22,2))</f>
        <v>43-44</v>
      </c>
      <c r="J6715" s="12" t="n">
        <f aca="false">IF(G6715="Male",VLOOKUP(H6715,'Shoe size conversion table'!$B$6:$D$22,3),VLOOKUP(H6715,'Shoe size conversion table'!$J$6:$L$22,3))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MONTH(C6715:C21682)</f>
        <v>11</v>
      </c>
      <c r="O6715" s="8" t="n">
        <f aca="false">K6715*(1-L6715)</f>
        <v>199</v>
      </c>
    </row>
    <row r="6716" customFormat="false" ht="11.4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IF(G6716="Male",VLOOKUP(H6716,'Shoe size conversion table'!$B$6:$D$22,2),VLOOKUP(H6716,'Shoe size conversion table'!$J$6:$L$22,2))</f>
        <v>37-38</v>
      </c>
      <c r="J6716" s="12" t="n">
        <f aca="false">IF(G6716="Male",VLOOKUP(H6716,'Shoe size conversion table'!$B$6:$D$22,3),VLOOKUP(H6716,'Shoe size conversion table'!$J$6:$L$22,3))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MONTH(C6716:C21683)</f>
        <v>11</v>
      </c>
      <c r="O6716" s="8" t="n">
        <f aca="false">K6716*(1-L6716)</f>
        <v>94.5</v>
      </c>
    </row>
    <row r="6717" customFormat="false" ht="11.4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IF(G6717="Male",VLOOKUP(H6717,'Shoe size conversion table'!$B$6:$D$22,2),VLOOKUP(H6717,'Shoe size conversion table'!$J$6:$L$22,2))</f>
        <v>42</v>
      </c>
      <c r="J6717" s="12" t="n">
        <f aca="false">IF(G6717="Male",VLOOKUP(H6717,'Shoe size conversion table'!$B$6:$D$22,3),VLOOKUP(H6717,'Shoe size conversion table'!$J$6:$L$22,3))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MONTH(C6717:C21684)</f>
        <v>11</v>
      </c>
      <c r="O6717" s="8" t="n">
        <f aca="false">K6717*(1-L6717)</f>
        <v>169</v>
      </c>
    </row>
    <row r="6718" customFormat="false" ht="11.4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IF(G6718="Male",VLOOKUP(H6718,'Shoe size conversion table'!$B$6:$D$22,2),VLOOKUP(H6718,'Shoe size conversion table'!$J$6:$L$22,2))</f>
        <v>43</v>
      </c>
      <c r="J6718" s="12" t="n">
        <f aca="false">IF(G6718="Male",VLOOKUP(H6718,'Shoe size conversion table'!$B$6:$D$22,3),VLOOKUP(H6718,'Shoe size conversion table'!$J$6:$L$22,3))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MONTH(C6718:C21685)</f>
        <v>11</v>
      </c>
      <c r="O6718" s="8" t="n">
        <f aca="false">K6718*(1-L6718)</f>
        <v>90.3</v>
      </c>
    </row>
    <row r="6719" customFormat="false" ht="11.4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IF(G6719="Male",VLOOKUP(H6719,'Shoe size conversion table'!$B$6:$D$22,2),VLOOKUP(H6719,'Shoe size conversion table'!$J$6:$L$22,2))</f>
        <v>38</v>
      </c>
      <c r="J6719" s="12" t="n">
        <f aca="false">IF(G6719="Male",VLOOKUP(H6719,'Shoe size conversion table'!$B$6:$D$22,3),VLOOKUP(H6719,'Shoe size conversion table'!$J$6:$L$22,3))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MONTH(C6719:C21686)</f>
        <v>11</v>
      </c>
      <c r="O6719" s="8" t="n">
        <f aca="false">K6719*(1-L6719)</f>
        <v>199</v>
      </c>
    </row>
    <row r="6720" customFormat="false" ht="11.4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IF(G6720="Male",VLOOKUP(H6720,'Shoe size conversion table'!$B$6:$D$22,2),VLOOKUP(H6720,'Shoe size conversion table'!$J$6:$L$22,2))</f>
        <v>38</v>
      </c>
      <c r="J6720" s="12" t="n">
        <f aca="false">IF(G6720="Male",VLOOKUP(H6720,'Shoe size conversion table'!$B$6:$D$22,3),VLOOKUP(H6720,'Shoe size conversion table'!$J$6:$L$22,3))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MONTH(C6720:C21687)</f>
        <v>11</v>
      </c>
      <c r="O6720" s="8" t="n">
        <f aca="false">K6720*(1-L6720)</f>
        <v>170.1</v>
      </c>
    </row>
    <row r="6721" customFormat="false" ht="11.4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IF(G6721="Male",VLOOKUP(H6721,'Shoe size conversion table'!$B$6:$D$22,2),VLOOKUP(H6721,'Shoe size conversion table'!$J$6:$L$22,2))</f>
        <v>39</v>
      </c>
      <c r="J6721" s="12" t="n">
        <f aca="false">IF(G6721="Male",VLOOKUP(H6721,'Shoe size conversion table'!$B$6:$D$22,3),VLOOKUP(H6721,'Shoe size conversion table'!$J$6:$L$22,3))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MONTH(C6721:C21688)</f>
        <v>11</v>
      </c>
      <c r="O6721" s="8" t="n">
        <f aca="false">K6721*(1-L6721)</f>
        <v>151.2</v>
      </c>
    </row>
    <row r="6722" customFormat="false" ht="11.4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IF(G6722="Male",VLOOKUP(H6722,'Shoe size conversion table'!$B$6:$D$22,2),VLOOKUP(H6722,'Shoe size conversion table'!$J$6:$L$22,2))</f>
        <v>38</v>
      </c>
      <c r="J6722" s="12" t="n">
        <f aca="false">IF(G6722="Male",VLOOKUP(H6722,'Shoe size conversion table'!$B$6:$D$22,3),VLOOKUP(H6722,'Shoe size conversion table'!$J$6:$L$22,3))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MONTH(C6722:C21689)</f>
        <v>11</v>
      </c>
      <c r="O6722" s="8" t="n">
        <f aca="false">K6722*(1-L6722)</f>
        <v>69.5</v>
      </c>
    </row>
    <row r="6723" customFormat="false" ht="11.4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IF(G6723="Male",VLOOKUP(H6723,'Shoe size conversion table'!$B$6:$D$22,2),VLOOKUP(H6723,'Shoe size conversion table'!$J$6:$L$22,2))</f>
        <v>43-44</v>
      </c>
      <c r="J6723" s="12" t="n">
        <f aca="false">IF(G6723="Male",VLOOKUP(H6723,'Shoe size conversion table'!$B$6:$D$22,3),VLOOKUP(H6723,'Shoe size conversion table'!$J$6:$L$22,3))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MONTH(C6723:C21690)</f>
        <v>11</v>
      </c>
      <c r="O6723" s="8" t="n">
        <f aca="false">K6723*(1-L6723)</f>
        <v>149</v>
      </c>
    </row>
    <row r="6724" customFormat="false" ht="11.4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IF(G6724="Male",VLOOKUP(H6724,'Shoe size conversion table'!$B$6:$D$22,2),VLOOKUP(H6724,'Shoe size conversion table'!$J$6:$L$22,2))</f>
        <v>43</v>
      </c>
      <c r="J6724" s="12" t="n">
        <f aca="false">IF(G6724="Male",VLOOKUP(H6724,'Shoe size conversion table'!$B$6:$D$22,3),VLOOKUP(H6724,'Shoe size conversion table'!$J$6:$L$22,3))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MONTH(C6724:C21691)</f>
        <v>11</v>
      </c>
      <c r="O6724" s="8" t="n">
        <f aca="false">K6724*(1-L6724)</f>
        <v>129</v>
      </c>
    </row>
    <row r="6725" customFormat="false" ht="11.4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IF(G6725="Male",VLOOKUP(H6725,'Shoe size conversion table'!$B$6:$D$22,2),VLOOKUP(H6725,'Shoe size conversion table'!$J$6:$L$22,2))</f>
        <v>42</v>
      </c>
      <c r="J6725" s="12" t="n">
        <f aca="false">IF(G6725="Male",VLOOKUP(H6725,'Shoe size conversion table'!$B$6:$D$22,3),VLOOKUP(H6725,'Shoe size conversion table'!$J$6:$L$22,3))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MONTH(C6725:C21692)</f>
        <v>11</v>
      </c>
      <c r="O6725" s="8" t="n">
        <f aca="false">K6725*(1-L6725)</f>
        <v>170.1</v>
      </c>
    </row>
    <row r="6726" customFormat="false" ht="11.4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IF(G6726="Male",VLOOKUP(H6726,'Shoe size conversion table'!$B$6:$D$22,2),VLOOKUP(H6726,'Shoe size conversion table'!$J$6:$L$22,2))</f>
        <v>39-40</v>
      </c>
      <c r="J6726" s="12" t="n">
        <f aca="false">IF(G6726="Male",VLOOKUP(H6726,'Shoe size conversion table'!$B$6:$D$22,3),VLOOKUP(H6726,'Shoe size conversion table'!$J$6:$L$22,3))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MONTH(C6726:C21693)</f>
        <v>11</v>
      </c>
      <c r="O6726" s="8" t="n">
        <f aca="false">K6726*(1-L6726)</f>
        <v>199</v>
      </c>
    </row>
    <row r="6727" customFormat="false" ht="11.4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IF(G6727="Male",VLOOKUP(H6727,'Shoe size conversion table'!$B$6:$D$22,2),VLOOKUP(H6727,'Shoe size conversion table'!$J$6:$L$22,2))</f>
        <v>38-39</v>
      </c>
      <c r="J6727" s="12" t="n">
        <f aca="false">IF(G6727="Male",VLOOKUP(H6727,'Shoe size conversion table'!$B$6:$D$22,3),VLOOKUP(H6727,'Shoe size conversion table'!$J$6:$L$22,3))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MONTH(C6727:C21694)</f>
        <v>11</v>
      </c>
      <c r="O6727" s="8" t="n">
        <f aca="false">K6727*(1-L6727)</f>
        <v>103.2</v>
      </c>
    </row>
    <row r="6728" customFormat="false" ht="11.4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IF(G6728="Male",VLOOKUP(H6728,'Shoe size conversion table'!$B$6:$D$22,2),VLOOKUP(H6728,'Shoe size conversion table'!$J$6:$L$22,2))</f>
        <v>42-43</v>
      </c>
      <c r="J6728" s="12" t="n">
        <f aca="false">IF(G6728="Male",VLOOKUP(H6728,'Shoe size conversion table'!$B$6:$D$22,3),VLOOKUP(H6728,'Shoe size conversion table'!$J$6:$L$22,3))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MONTH(C6728:C21695)</f>
        <v>11</v>
      </c>
      <c r="O6728" s="8" t="n">
        <f aca="false">K6728*(1-L6728)</f>
        <v>169</v>
      </c>
    </row>
    <row r="6729" customFormat="false" ht="11.4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IF(G6729="Male",VLOOKUP(H6729,'Shoe size conversion table'!$B$6:$D$22,2),VLOOKUP(H6729,'Shoe size conversion table'!$J$6:$L$22,2))</f>
        <v>38-39</v>
      </c>
      <c r="J6729" s="12" t="n">
        <f aca="false">IF(G6729="Male",VLOOKUP(H6729,'Shoe size conversion table'!$B$6:$D$22,3),VLOOKUP(H6729,'Shoe size conversion table'!$J$6:$L$22,3))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MONTH(C6729:C21696)</f>
        <v>11</v>
      </c>
      <c r="O6729" s="8" t="n">
        <f aca="false">K6729*(1-L6729)</f>
        <v>179</v>
      </c>
    </row>
    <row r="6730" customFormat="false" ht="11.4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IF(G6730="Male",VLOOKUP(H6730,'Shoe size conversion table'!$B$6:$D$22,2),VLOOKUP(H6730,'Shoe size conversion table'!$J$6:$L$22,2))</f>
        <v>41</v>
      </c>
      <c r="J6730" s="12" t="n">
        <f aca="false">IF(G6730="Male",VLOOKUP(H6730,'Shoe size conversion table'!$B$6:$D$22,3),VLOOKUP(H6730,'Shoe size conversion table'!$J$6:$L$22,3))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MONTH(C6730:C21697)</f>
        <v>11</v>
      </c>
      <c r="O6730" s="8" t="n">
        <f aca="false">K6730*(1-L6730)</f>
        <v>129</v>
      </c>
    </row>
    <row r="6731" customFormat="false" ht="11.4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IF(G6731="Male",VLOOKUP(H6731,'Shoe size conversion table'!$B$6:$D$22,2),VLOOKUP(H6731,'Shoe size conversion table'!$J$6:$L$22,2))</f>
        <v>42-43</v>
      </c>
      <c r="J6731" s="12" t="n">
        <f aca="false">IF(G6731="Male",VLOOKUP(H6731,'Shoe size conversion table'!$B$6:$D$22,3),VLOOKUP(H6731,'Shoe size conversion table'!$J$6:$L$22,3))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MONTH(C6731:C21698)</f>
        <v>11</v>
      </c>
      <c r="O6731" s="8" t="n">
        <f aca="false">K6731*(1-L6731)</f>
        <v>119.2</v>
      </c>
    </row>
    <row r="6732" customFormat="false" ht="11.4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IF(G6732="Male",VLOOKUP(H6732,'Shoe size conversion table'!$B$6:$D$22,2),VLOOKUP(H6732,'Shoe size conversion table'!$J$6:$L$22,2))</f>
        <v>42</v>
      </c>
      <c r="J6732" s="12" t="n">
        <f aca="false">IF(G6732="Male",VLOOKUP(H6732,'Shoe size conversion table'!$B$6:$D$22,3),VLOOKUP(H6732,'Shoe size conversion table'!$J$6:$L$22,3))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MONTH(C6732:C21699)</f>
        <v>11</v>
      </c>
      <c r="O6732" s="8" t="n">
        <f aca="false">K6732*(1-L6732)</f>
        <v>129</v>
      </c>
    </row>
    <row r="6733" customFormat="false" ht="11.4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IF(G6733="Male",VLOOKUP(H6733,'Shoe size conversion table'!$B$6:$D$22,2),VLOOKUP(H6733,'Shoe size conversion table'!$J$6:$L$22,2))</f>
        <v>38-39</v>
      </c>
      <c r="J6733" s="12" t="n">
        <f aca="false">IF(G6733="Male",VLOOKUP(H6733,'Shoe size conversion table'!$B$6:$D$22,3),VLOOKUP(H6733,'Shoe size conversion table'!$J$6:$L$22,3))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MONTH(C6733:C21700)</f>
        <v>11</v>
      </c>
      <c r="O6733" s="8" t="n">
        <f aca="false">K6733*(1-L6733)</f>
        <v>159</v>
      </c>
    </row>
    <row r="6734" customFormat="false" ht="11.4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IF(G6734="Male",VLOOKUP(H6734,'Shoe size conversion table'!$B$6:$D$22,2),VLOOKUP(H6734,'Shoe size conversion table'!$J$6:$L$22,2))</f>
        <v>44-45</v>
      </c>
      <c r="J6734" s="12" t="n">
        <f aca="false">IF(G6734="Male",VLOOKUP(H6734,'Shoe size conversion table'!$B$6:$D$22,3),VLOOKUP(H6734,'Shoe size conversion table'!$J$6:$L$22,3))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MONTH(C6734:C21701)</f>
        <v>11</v>
      </c>
      <c r="O6734" s="8" t="n">
        <f aca="false">K6734*(1-L6734)</f>
        <v>119.2</v>
      </c>
    </row>
    <row r="6735" customFormat="false" ht="11.4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IF(G6735="Male",VLOOKUP(H6735,'Shoe size conversion table'!$B$6:$D$22,2),VLOOKUP(H6735,'Shoe size conversion table'!$J$6:$L$22,2))</f>
        <v>39</v>
      </c>
      <c r="J6735" s="12" t="n">
        <f aca="false">IF(G6735="Male",VLOOKUP(H6735,'Shoe size conversion table'!$B$6:$D$22,3),VLOOKUP(H6735,'Shoe size conversion table'!$J$6:$L$22,3))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MONTH(C6735:C21702)</f>
        <v>11</v>
      </c>
      <c r="O6735" s="8" t="n">
        <f aca="false">K6735*(1-L6735)</f>
        <v>170.1</v>
      </c>
    </row>
    <row r="6736" customFormat="false" ht="11.4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IF(G6736="Male",VLOOKUP(H6736,'Shoe size conversion table'!$B$6:$D$22,2),VLOOKUP(H6736,'Shoe size conversion table'!$J$6:$L$22,2))</f>
        <v>37</v>
      </c>
      <c r="J6736" s="12" t="n">
        <f aca="false">IF(G6736="Male",VLOOKUP(H6736,'Shoe size conversion table'!$B$6:$D$22,3),VLOOKUP(H6736,'Shoe size conversion table'!$J$6:$L$22,3))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MONTH(C6736:C21703)</f>
        <v>11</v>
      </c>
      <c r="O6736" s="8" t="n">
        <f aca="false">K6736*(1-L6736)</f>
        <v>143.1</v>
      </c>
    </row>
    <row r="6737" customFormat="false" ht="11.4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IF(G6737="Male",VLOOKUP(H6737,'Shoe size conversion table'!$B$6:$D$22,2),VLOOKUP(H6737,'Shoe size conversion table'!$J$6:$L$22,2))</f>
        <v>39</v>
      </c>
      <c r="J6737" s="12" t="n">
        <f aca="false">IF(G6737="Male",VLOOKUP(H6737,'Shoe size conversion table'!$B$6:$D$22,3),VLOOKUP(H6737,'Shoe size conversion table'!$J$6:$L$22,3))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MONTH(C6737:C21704)</f>
        <v>11</v>
      </c>
      <c r="O6737" s="8" t="n">
        <f aca="false">K6737*(1-L6737)</f>
        <v>143.1</v>
      </c>
    </row>
    <row r="6738" customFormat="false" ht="11.4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IF(G6738="Male",VLOOKUP(H6738,'Shoe size conversion table'!$B$6:$D$22,2),VLOOKUP(H6738,'Shoe size conversion table'!$J$6:$L$22,2))</f>
        <v>39-40</v>
      </c>
      <c r="J6738" s="12" t="n">
        <f aca="false">IF(G6738="Male",VLOOKUP(H6738,'Shoe size conversion table'!$B$6:$D$22,3),VLOOKUP(H6738,'Shoe size conversion table'!$J$6:$L$22,3))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MONTH(C6738:C21705)</f>
        <v>11</v>
      </c>
      <c r="O6738" s="8" t="n">
        <f aca="false">K6738*(1-L6738)</f>
        <v>169</v>
      </c>
    </row>
    <row r="6739" customFormat="false" ht="11.4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IF(G6739="Male",VLOOKUP(H6739,'Shoe size conversion table'!$B$6:$D$22,2),VLOOKUP(H6739,'Shoe size conversion table'!$J$6:$L$22,2))</f>
        <v>42</v>
      </c>
      <c r="J6739" s="12" t="n">
        <f aca="false">IF(G6739="Male",VLOOKUP(H6739,'Shoe size conversion table'!$B$6:$D$22,3),VLOOKUP(H6739,'Shoe size conversion table'!$J$6:$L$22,3))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MONTH(C6739:C21706)</f>
        <v>11</v>
      </c>
      <c r="O6739" s="8" t="n">
        <f aca="false">K6739*(1-L6739)</f>
        <v>189</v>
      </c>
    </row>
    <row r="6740" customFormat="false" ht="11.4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IF(G6740="Male",VLOOKUP(H6740,'Shoe size conversion table'!$B$6:$D$22,2),VLOOKUP(H6740,'Shoe size conversion table'!$J$6:$L$22,2))</f>
        <v>40-41</v>
      </c>
      <c r="J6740" s="12" t="n">
        <f aca="false">IF(G6740="Male",VLOOKUP(H6740,'Shoe size conversion table'!$B$6:$D$22,3),VLOOKUP(H6740,'Shoe size conversion table'!$J$6:$L$22,3))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MONTH(C6740:C21707)</f>
        <v>11</v>
      </c>
      <c r="O6740" s="8" t="n">
        <f aca="false">K6740*(1-L6740)</f>
        <v>149</v>
      </c>
    </row>
    <row r="6741" customFormat="false" ht="11.4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IF(G6741="Male",VLOOKUP(H6741,'Shoe size conversion table'!$B$6:$D$22,2),VLOOKUP(H6741,'Shoe size conversion table'!$J$6:$L$22,2))</f>
        <v>42-43</v>
      </c>
      <c r="J6741" s="12" t="n">
        <f aca="false">IF(G6741="Male",VLOOKUP(H6741,'Shoe size conversion table'!$B$6:$D$22,3),VLOOKUP(H6741,'Shoe size conversion table'!$J$6:$L$22,3))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MONTH(C6741:C21708)</f>
        <v>11</v>
      </c>
      <c r="O6741" s="8" t="n">
        <f aca="false">K6741*(1-L6741)</f>
        <v>79.5</v>
      </c>
    </row>
    <row r="6742" customFormat="false" ht="11.4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IF(G6742="Male",VLOOKUP(H6742,'Shoe size conversion table'!$B$6:$D$22,2),VLOOKUP(H6742,'Shoe size conversion table'!$J$6:$L$22,2))</f>
        <v>42-43</v>
      </c>
      <c r="J6742" s="12" t="n">
        <f aca="false">IF(G6742="Male",VLOOKUP(H6742,'Shoe size conversion table'!$B$6:$D$22,3),VLOOKUP(H6742,'Shoe size conversion table'!$J$6:$L$22,3))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MONTH(C6742:C21709)</f>
        <v>11</v>
      </c>
      <c r="O6742" s="8" t="n">
        <f aca="false">K6742*(1-L6742)</f>
        <v>139.3</v>
      </c>
    </row>
    <row r="6743" customFormat="false" ht="11.4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IF(G6743="Male",VLOOKUP(H6743,'Shoe size conversion table'!$B$6:$D$22,2),VLOOKUP(H6743,'Shoe size conversion table'!$J$6:$L$22,2))</f>
        <v>42-43</v>
      </c>
      <c r="J6743" s="12" t="n">
        <f aca="false">IF(G6743="Male",VLOOKUP(H6743,'Shoe size conversion table'!$B$6:$D$22,3),VLOOKUP(H6743,'Shoe size conversion table'!$J$6:$L$22,3))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MONTH(C6743:C21710)</f>
        <v>11</v>
      </c>
      <c r="O6743" s="8" t="n">
        <f aca="false">K6743*(1-L6743)</f>
        <v>179.1</v>
      </c>
    </row>
    <row r="6744" customFormat="false" ht="11.4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IF(G6744="Male",VLOOKUP(H6744,'Shoe size conversion table'!$B$6:$D$22,2),VLOOKUP(H6744,'Shoe size conversion table'!$J$6:$L$22,2))</f>
        <v>39</v>
      </c>
      <c r="J6744" s="12" t="n">
        <f aca="false">IF(G6744="Male",VLOOKUP(H6744,'Shoe size conversion table'!$B$6:$D$22,3),VLOOKUP(H6744,'Shoe size conversion table'!$J$6:$L$22,3))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MONTH(C6744:C21711)</f>
        <v>11</v>
      </c>
      <c r="O6744" s="8" t="n">
        <f aca="false">K6744*(1-L6744)</f>
        <v>179</v>
      </c>
    </row>
    <row r="6745" customFormat="false" ht="11.4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IF(G6745="Male",VLOOKUP(H6745,'Shoe size conversion table'!$B$6:$D$22,2),VLOOKUP(H6745,'Shoe size conversion table'!$J$6:$L$22,2))</f>
        <v>40</v>
      </c>
      <c r="J6745" s="12" t="n">
        <f aca="false">IF(G6745="Male",VLOOKUP(H6745,'Shoe size conversion table'!$B$6:$D$22,3),VLOOKUP(H6745,'Shoe size conversion table'!$J$6:$L$22,3))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MONTH(C6745:C21712)</f>
        <v>11</v>
      </c>
      <c r="O6745" s="8" t="n">
        <f aca="false">K6745*(1-L6745)</f>
        <v>189</v>
      </c>
    </row>
    <row r="6746" customFormat="false" ht="11.4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IF(G6746="Male",VLOOKUP(H6746,'Shoe size conversion table'!$B$6:$D$22,2),VLOOKUP(H6746,'Shoe size conversion table'!$J$6:$L$22,2))</f>
        <v>42-43</v>
      </c>
      <c r="J6746" s="12" t="n">
        <f aca="false">IF(G6746="Male",VLOOKUP(H6746,'Shoe size conversion table'!$B$6:$D$22,3),VLOOKUP(H6746,'Shoe size conversion table'!$J$6:$L$22,3))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MONTH(C6746:C21713)</f>
        <v>11</v>
      </c>
      <c r="O6746" s="8" t="n">
        <f aca="false">K6746*(1-L6746)</f>
        <v>159</v>
      </c>
    </row>
    <row r="6747" customFormat="false" ht="11.4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IF(G6747="Male",VLOOKUP(H6747,'Shoe size conversion table'!$B$6:$D$22,2),VLOOKUP(H6747,'Shoe size conversion table'!$J$6:$L$22,2))</f>
        <v>40</v>
      </c>
      <c r="J6747" s="12" t="n">
        <f aca="false">IF(G6747="Male",VLOOKUP(H6747,'Shoe size conversion table'!$B$6:$D$22,3),VLOOKUP(H6747,'Shoe size conversion table'!$J$6:$L$22,3))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MONTH(C6747:C21714)</f>
        <v>11</v>
      </c>
      <c r="O6747" s="8" t="n">
        <f aca="false">K6747*(1-L6747)</f>
        <v>151.2</v>
      </c>
    </row>
    <row r="6748" customFormat="false" ht="11.4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IF(G6748="Male",VLOOKUP(H6748,'Shoe size conversion table'!$B$6:$D$22,2),VLOOKUP(H6748,'Shoe size conversion table'!$J$6:$L$22,2))</f>
        <v>40</v>
      </c>
      <c r="J6748" s="12" t="n">
        <f aca="false">IF(G6748="Male",VLOOKUP(H6748,'Shoe size conversion table'!$B$6:$D$22,3),VLOOKUP(H6748,'Shoe size conversion table'!$J$6:$L$22,3))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MONTH(C6748:C21715)</f>
        <v>11</v>
      </c>
      <c r="O6748" s="8" t="n">
        <f aca="false">K6748*(1-L6748)</f>
        <v>103.2</v>
      </c>
    </row>
    <row r="6749" customFormat="false" ht="11.4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IF(G6749="Male",VLOOKUP(H6749,'Shoe size conversion table'!$B$6:$D$22,2),VLOOKUP(H6749,'Shoe size conversion table'!$J$6:$L$22,2))</f>
        <v>44-45</v>
      </c>
      <c r="J6749" s="12" t="n">
        <f aca="false">IF(G6749="Male",VLOOKUP(H6749,'Shoe size conversion table'!$B$6:$D$22,3),VLOOKUP(H6749,'Shoe size conversion table'!$J$6:$L$22,3))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MONTH(C6749:C21716)</f>
        <v>11</v>
      </c>
      <c r="O6749" s="8" t="n">
        <f aca="false">K6749*(1-L6749)</f>
        <v>104.3</v>
      </c>
    </row>
    <row r="6750" customFormat="false" ht="11.4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IF(G6750="Male",VLOOKUP(H6750,'Shoe size conversion table'!$B$6:$D$22,2),VLOOKUP(H6750,'Shoe size conversion table'!$J$6:$L$22,2))</f>
        <v>37-38</v>
      </c>
      <c r="J6750" s="12" t="n">
        <f aca="false">IF(G6750="Male",VLOOKUP(H6750,'Shoe size conversion table'!$B$6:$D$22,3),VLOOKUP(H6750,'Shoe size conversion table'!$J$6:$L$22,3))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MONTH(C6750:C21717)</f>
        <v>11</v>
      </c>
      <c r="O6750" s="8" t="n">
        <f aca="false">K6750*(1-L6750)</f>
        <v>119.2</v>
      </c>
    </row>
    <row r="6751" customFormat="false" ht="11.4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IF(G6751="Male",VLOOKUP(H6751,'Shoe size conversion table'!$B$6:$D$22,2),VLOOKUP(H6751,'Shoe size conversion table'!$J$6:$L$22,2))</f>
        <v>43</v>
      </c>
      <c r="J6751" s="12" t="n">
        <f aca="false">IF(G6751="Male",VLOOKUP(H6751,'Shoe size conversion table'!$B$6:$D$22,3),VLOOKUP(H6751,'Shoe size conversion table'!$J$6:$L$22,3))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MONTH(C6751:C21718)</f>
        <v>11</v>
      </c>
      <c r="O6751" s="8" t="n">
        <f aca="false">K6751*(1-L6751)</f>
        <v>129</v>
      </c>
    </row>
    <row r="6752" customFormat="false" ht="11.4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IF(G6752="Male",VLOOKUP(H6752,'Shoe size conversion table'!$B$6:$D$22,2),VLOOKUP(H6752,'Shoe size conversion table'!$J$6:$L$22,2))</f>
        <v>42-43</v>
      </c>
      <c r="J6752" s="12" t="n">
        <f aca="false">IF(G6752="Male",VLOOKUP(H6752,'Shoe size conversion table'!$B$6:$D$22,3),VLOOKUP(H6752,'Shoe size conversion table'!$J$6:$L$22,3))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MONTH(C6752:C21719)</f>
        <v>11</v>
      </c>
      <c r="O6752" s="8" t="n">
        <f aca="false">K6752*(1-L6752)</f>
        <v>119.2</v>
      </c>
    </row>
    <row r="6753" customFormat="false" ht="11.4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IF(G6753="Male",VLOOKUP(H6753,'Shoe size conversion table'!$B$6:$D$22,2),VLOOKUP(H6753,'Shoe size conversion table'!$J$6:$L$22,2))</f>
        <v>38-39</v>
      </c>
      <c r="J6753" s="12" t="n">
        <f aca="false">IF(G6753="Male",VLOOKUP(H6753,'Shoe size conversion table'!$B$6:$D$22,3),VLOOKUP(H6753,'Shoe size conversion table'!$J$6:$L$22,3))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MONTH(C6753:C21720)</f>
        <v>11</v>
      </c>
      <c r="O6753" s="8" t="n">
        <f aca="false">K6753*(1-L6753)</f>
        <v>111.3</v>
      </c>
    </row>
    <row r="6754" customFormat="false" ht="11.4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IF(G6754="Male",VLOOKUP(H6754,'Shoe size conversion table'!$B$6:$D$22,2),VLOOKUP(H6754,'Shoe size conversion table'!$J$6:$L$22,2))</f>
        <v>39</v>
      </c>
      <c r="J6754" s="12" t="n">
        <f aca="false">IF(G6754="Male",VLOOKUP(H6754,'Shoe size conversion table'!$B$6:$D$22,3),VLOOKUP(H6754,'Shoe size conversion table'!$J$6:$L$22,3))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MONTH(C6754:C21721)</f>
        <v>11</v>
      </c>
      <c r="O6754" s="8" t="n">
        <f aca="false">K6754*(1-L6754)</f>
        <v>104.3</v>
      </c>
    </row>
    <row r="6755" customFormat="false" ht="11.4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IF(G6755="Male",VLOOKUP(H6755,'Shoe size conversion table'!$B$6:$D$22,2),VLOOKUP(H6755,'Shoe size conversion table'!$J$6:$L$22,2))</f>
        <v>39</v>
      </c>
      <c r="J6755" s="12" t="n">
        <f aca="false">IF(G6755="Male",VLOOKUP(H6755,'Shoe size conversion table'!$B$6:$D$22,3),VLOOKUP(H6755,'Shoe size conversion table'!$J$6:$L$22,3))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MONTH(C6755:C21722)</f>
        <v>11</v>
      </c>
      <c r="O6755" s="8" t="n">
        <f aca="false">K6755*(1-L6755)</f>
        <v>118.3</v>
      </c>
    </row>
    <row r="6756" customFormat="false" ht="11.4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IF(G6756="Male",VLOOKUP(H6756,'Shoe size conversion table'!$B$6:$D$22,2),VLOOKUP(H6756,'Shoe size conversion table'!$J$6:$L$22,2))</f>
        <v>43-44</v>
      </c>
      <c r="J6756" s="12" t="n">
        <f aca="false">IF(G6756="Male",VLOOKUP(H6756,'Shoe size conversion table'!$B$6:$D$22,3),VLOOKUP(H6756,'Shoe size conversion table'!$J$6:$L$22,3))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MONTH(C6756:C21723)</f>
        <v>11</v>
      </c>
      <c r="O6756" s="8" t="n">
        <f aca="false">K6756*(1-L6756)</f>
        <v>139</v>
      </c>
    </row>
    <row r="6757" customFormat="false" ht="11.4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IF(G6757="Male",VLOOKUP(H6757,'Shoe size conversion table'!$B$6:$D$22,2),VLOOKUP(H6757,'Shoe size conversion table'!$J$6:$L$22,2))</f>
        <v>42-43</v>
      </c>
      <c r="J6757" s="12" t="n">
        <f aca="false">IF(G6757="Male",VLOOKUP(H6757,'Shoe size conversion table'!$B$6:$D$22,3),VLOOKUP(H6757,'Shoe size conversion table'!$J$6:$L$22,3))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MONTH(C6757:C21724)</f>
        <v>11</v>
      </c>
      <c r="O6757" s="8" t="n">
        <f aca="false">K6757*(1-L6757)</f>
        <v>169</v>
      </c>
    </row>
    <row r="6758" customFormat="false" ht="11.4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IF(G6758="Male",VLOOKUP(H6758,'Shoe size conversion table'!$B$6:$D$22,2),VLOOKUP(H6758,'Shoe size conversion table'!$J$6:$L$22,2))</f>
        <v>43-44</v>
      </c>
      <c r="J6758" s="12" t="n">
        <f aca="false">IF(G6758="Male",VLOOKUP(H6758,'Shoe size conversion table'!$B$6:$D$22,3),VLOOKUP(H6758,'Shoe size conversion table'!$J$6:$L$22,3))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MONTH(C6758:C21725)</f>
        <v>11</v>
      </c>
      <c r="O6758" s="8" t="n">
        <f aca="false">K6758*(1-L6758)</f>
        <v>139</v>
      </c>
    </row>
    <row r="6759" customFormat="false" ht="11.4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IF(G6759="Male",VLOOKUP(H6759,'Shoe size conversion table'!$B$6:$D$22,2),VLOOKUP(H6759,'Shoe size conversion table'!$J$6:$L$22,2))</f>
        <v>41</v>
      </c>
      <c r="J6759" s="12" t="n">
        <f aca="false">IF(G6759="Male",VLOOKUP(H6759,'Shoe size conversion table'!$B$6:$D$22,3),VLOOKUP(H6759,'Shoe size conversion table'!$J$6:$L$22,3))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MONTH(C6759:C21726)</f>
        <v>11</v>
      </c>
      <c r="O6759" s="8" t="n">
        <f aca="false">K6759*(1-L6759)</f>
        <v>74.5</v>
      </c>
    </row>
    <row r="6760" customFormat="false" ht="11.4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IF(G6760="Male",VLOOKUP(H6760,'Shoe size conversion table'!$B$6:$D$22,2),VLOOKUP(H6760,'Shoe size conversion table'!$J$6:$L$22,2))</f>
        <v>42-43</v>
      </c>
      <c r="J6760" s="12" t="n">
        <f aca="false">IF(G6760="Male",VLOOKUP(H6760,'Shoe size conversion table'!$B$6:$D$22,3),VLOOKUP(H6760,'Shoe size conversion table'!$J$6:$L$22,3))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MONTH(C6760:C21727)</f>
        <v>11</v>
      </c>
      <c r="O6760" s="8" t="n">
        <f aca="false">K6760*(1-L6760)</f>
        <v>149</v>
      </c>
    </row>
    <row r="6761" customFormat="false" ht="11.4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IF(G6761="Male",VLOOKUP(H6761,'Shoe size conversion table'!$B$6:$D$22,2),VLOOKUP(H6761,'Shoe size conversion table'!$J$6:$L$22,2))</f>
        <v>39-40</v>
      </c>
      <c r="J6761" s="12" t="n">
        <f aca="false">IF(G6761="Male",VLOOKUP(H6761,'Shoe size conversion table'!$B$6:$D$22,3),VLOOKUP(H6761,'Shoe size conversion table'!$J$6:$L$22,3))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MONTH(C6761:C21728)</f>
        <v>11</v>
      </c>
      <c r="O6761" s="8" t="n">
        <f aca="false">K6761*(1-L6761)</f>
        <v>159</v>
      </c>
    </row>
    <row r="6762" customFormat="false" ht="11.4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IF(G6762="Male",VLOOKUP(H6762,'Shoe size conversion table'!$B$6:$D$22,2),VLOOKUP(H6762,'Shoe size conversion table'!$J$6:$L$22,2))</f>
        <v>43</v>
      </c>
      <c r="J6762" s="12" t="n">
        <f aca="false">IF(G6762="Male",VLOOKUP(H6762,'Shoe size conversion table'!$B$6:$D$22,3),VLOOKUP(H6762,'Shoe size conversion table'!$J$6:$L$22,3))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MONTH(C6762:C21729)</f>
        <v>11</v>
      </c>
      <c r="O6762" s="8" t="n">
        <f aca="false">K6762*(1-L6762)</f>
        <v>179</v>
      </c>
    </row>
    <row r="6763" customFormat="false" ht="11.4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IF(G6763="Male",VLOOKUP(H6763,'Shoe size conversion table'!$B$6:$D$22,2),VLOOKUP(H6763,'Shoe size conversion table'!$J$6:$L$22,2))</f>
        <v>40</v>
      </c>
      <c r="J6763" s="12" t="n">
        <f aca="false">IF(G6763="Male",VLOOKUP(H6763,'Shoe size conversion table'!$B$6:$D$22,3),VLOOKUP(H6763,'Shoe size conversion table'!$J$6:$L$22,3))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MONTH(C6763:C21730)</f>
        <v>11</v>
      </c>
      <c r="O6763" s="8" t="n">
        <f aca="false">K6763*(1-L6763)</f>
        <v>129</v>
      </c>
    </row>
    <row r="6764" customFormat="false" ht="11.4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IF(G6764="Male",VLOOKUP(H6764,'Shoe size conversion table'!$B$6:$D$22,2),VLOOKUP(H6764,'Shoe size conversion table'!$J$6:$L$22,2))</f>
        <v>40</v>
      </c>
      <c r="J6764" s="12" t="n">
        <f aca="false">IF(G6764="Male",VLOOKUP(H6764,'Shoe size conversion table'!$B$6:$D$22,3),VLOOKUP(H6764,'Shoe size conversion table'!$J$6:$L$22,3))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MONTH(C6764:C21731)</f>
        <v>11</v>
      </c>
      <c r="O6764" s="8" t="n">
        <f aca="false">K6764*(1-L6764)</f>
        <v>151.2</v>
      </c>
    </row>
    <row r="6765" customFormat="false" ht="11.4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IF(G6765="Male",VLOOKUP(H6765,'Shoe size conversion table'!$B$6:$D$22,2),VLOOKUP(H6765,'Shoe size conversion table'!$J$6:$L$22,2))</f>
        <v>39</v>
      </c>
      <c r="J6765" s="12" t="n">
        <f aca="false">IF(G6765="Male",VLOOKUP(H6765,'Shoe size conversion table'!$B$6:$D$22,3),VLOOKUP(H6765,'Shoe size conversion table'!$J$6:$L$22,3))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MONTH(C6765:C21732)</f>
        <v>11</v>
      </c>
      <c r="O6765" s="8" t="n">
        <f aca="false">K6765*(1-L6765)</f>
        <v>127.2</v>
      </c>
    </row>
    <row r="6766" customFormat="false" ht="11.4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IF(G6766="Male",VLOOKUP(H6766,'Shoe size conversion table'!$B$6:$D$22,2),VLOOKUP(H6766,'Shoe size conversion table'!$J$6:$L$22,2))</f>
        <v>38-39</v>
      </c>
      <c r="J6766" s="12" t="n">
        <f aca="false">IF(G6766="Male",VLOOKUP(H6766,'Shoe size conversion table'!$B$6:$D$22,3),VLOOKUP(H6766,'Shoe size conversion table'!$J$6:$L$22,3))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MONTH(C6766:C21733)</f>
        <v>11</v>
      </c>
      <c r="O6766" s="8" t="n">
        <f aca="false">K6766*(1-L6766)</f>
        <v>161.1</v>
      </c>
    </row>
    <row r="6767" customFormat="false" ht="11.4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IF(G6767="Male",VLOOKUP(H6767,'Shoe size conversion table'!$B$6:$D$22,2),VLOOKUP(H6767,'Shoe size conversion table'!$J$6:$L$22,2))</f>
        <v>48</v>
      </c>
      <c r="J6767" s="12" t="n">
        <f aca="false">IF(G6767="Male",VLOOKUP(H6767,'Shoe size conversion table'!$B$6:$D$22,3),VLOOKUP(H6767,'Shoe size conversion table'!$J$6:$L$22,3))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MONTH(C6767:C21734)</f>
        <v>11</v>
      </c>
      <c r="O6767" s="8" t="n">
        <f aca="false">K6767*(1-L6767)</f>
        <v>129</v>
      </c>
    </row>
    <row r="6768" customFormat="false" ht="11.4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IF(G6768="Male",VLOOKUP(H6768,'Shoe size conversion table'!$B$6:$D$22,2),VLOOKUP(H6768,'Shoe size conversion table'!$J$6:$L$22,2))</f>
        <v>47</v>
      </c>
      <c r="J6768" s="12" t="n">
        <f aca="false">IF(G6768="Male",VLOOKUP(H6768,'Shoe size conversion table'!$B$6:$D$22,3),VLOOKUP(H6768,'Shoe size conversion table'!$J$6:$L$22,3))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MONTH(C6768:C21735)</f>
        <v>11</v>
      </c>
      <c r="O6768" s="8" t="n">
        <f aca="false">K6768*(1-L6768)</f>
        <v>169</v>
      </c>
    </row>
    <row r="6769" customFormat="false" ht="11.4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IF(G6769="Male",VLOOKUP(H6769,'Shoe size conversion table'!$B$6:$D$22,2),VLOOKUP(H6769,'Shoe size conversion table'!$J$6:$L$22,2))</f>
        <v>39</v>
      </c>
      <c r="J6769" s="12" t="n">
        <f aca="false">IF(G6769="Male",VLOOKUP(H6769,'Shoe size conversion table'!$B$6:$D$22,3),VLOOKUP(H6769,'Shoe size conversion table'!$J$6:$L$22,3))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MONTH(C6769:C21736)</f>
        <v>11</v>
      </c>
      <c r="O6769" s="8" t="n">
        <f aca="false">K6769*(1-L6769)</f>
        <v>169</v>
      </c>
    </row>
    <row r="6770" customFormat="false" ht="11.4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IF(G6770="Male",VLOOKUP(H6770,'Shoe size conversion table'!$B$6:$D$22,2),VLOOKUP(H6770,'Shoe size conversion table'!$J$6:$L$22,2))</f>
        <v>45</v>
      </c>
      <c r="J6770" s="12" t="n">
        <f aca="false">IF(G6770="Male",VLOOKUP(H6770,'Shoe size conversion table'!$B$6:$D$22,3),VLOOKUP(H6770,'Shoe size conversion table'!$J$6:$L$22,3))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MONTH(C6770:C21737)</f>
        <v>11</v>
      </c>
      <c r="O6770" s="8" t="n">
        <f aca="false">K6770*(1-L6770)</f>
        <v>143.2</v>
      </c>
    </row>
    <row r="6771" customFormat="false" ht="11.4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IF(G6771="Male",VLOOKUP(H6771,'Shoe size conversion table'!$B$6:$D$22,2),VLOOKUP(H6771,'Shoe size conversion table'!$J$6:$L$22,2))</f>
        <v>42</v>
      </c>
      <c r="J6771" s="12" t="n">
        <f aca="false">IF(G6771="Male",VLOOKUP(H6771,'Shoe size conversion table'!$B$6:$D$22,3),VLOOKUP(H6771,'Shoe size conversion table'!$J$6:$L$22,3))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MONTH(C6771:C21738)</f>
        <v>11</v>
      </c>
      <c r="O6771" s="8" t="n">
        <f aca="false">K6771*(1-L6771)</f>
        <v>169</v>
      </c>
    </row>
    <row r="6772" customFormat="false" ht="11.4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IF(G6772="Male",VLOOKUP(H6772,'Shoe size conversion table'!$B$6:$D$22,2),VLOOKUP(H6772,'Shoe size conversion table'!$J$6:$L$22,2))</f>
        <v>43-44</v>
      </c>
      <c r="J6772" s="12" t="n">
        <f aca="false">IF(G6772="Male",VLOOKUP(H6772,'Shoe size conversion table'!$B$6:$D$22,3),VLOOKUP(H6772,'Shoe size conversion table'!$J$6:$L$22,3))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MONTH(C6772:C21739)</f>
        <v>11</v>
      </c>
      <c r="O6772" s="8" t="n">
        <f aca="false">K6772*(1-L6772)</f>
        <v>151.2</v>
      </c>
    </row>
    <row r="6773" customFormat="false" ht="11.4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IF(G6773="Male",VLOOKUP(H6773,'Shoe size conversion table'!$B$6:$D$22,2),VLOOKUP(H6773,'Shoe size conversion table'!$J$6:$L$22,2))</f>
        <v>38</v>
      </c>
      <c r="J6773" s="12" t="n">
        <f aca="false">IF(G6773="Male",VLOOKUP(H6773,'Shoe size conversion table'!$B$6:$D$22,3),VLOOKUP(H6773,'Shoe size conversion table'!$J$6:$L$22,3))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MONTH(C6773:C21740)</f>
        <v>11</v>
      </c>
      <c r="O6773" s="8" t="n">
        <f aca="false">K6773*(1-L6773)</f>
        <v>159</v>
      </c>
    </row>
    <row r="6774" customFormat="false" ht="11.4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IF(G6774="Male",VLOOKUP(H6774,'Shoe size conversion table'!$B$6:$D$22,2),VLOOKUP(H6774,'Shoe size conversion table'!$J$6:$L$22,2))</f>
        <v>42-43</v>
      </c>
      <c r="J6774" s="12" t="n">
        <f aca="false">IF(G6774="Male",VLOOKUP(H6774,'Shoe size conversion table'!$B$6:$D$22,3),VLOOKUP(H6774,'Shoe size conversion table'!$J$6:$L$22,3))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MONTH(C6774:C21741)</f>
        <v>11</v>
      </c>
      <c r="O6774" s="8" t="n">
        <f aca="false">K6774*(1-L6774)</f>
        <v>159</v>
      </c>
    </row>
    <row r="6775" customFormat="false" ht="11.4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IF(G6775="Male",VLOOKUP(H6775,'Shoe size conversion table'!$B$6:$D$22,2),VLOOKUP(H6775,'Shoe size conversion table'!$J$6:$L$22,2))</f>
        <v>39-40</v>
      </c>
      <c r="J6775" s="12" t="n">
        <f aca="false">IF(G6775="Male",VLOOKUP(H6775,'Shoe size conversion table'!$B$6:$D$22,3),VLOOKUP(H6775,'Shoe size conversion table'!$J$6:$L$22,3))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MONTH(C6775:C21742)</f>
        <v>11</v>
      </c>
      <c r="O6775" s="8" t="n">
        <f aca="false">K6775*(1-L6775)</f>
        <v>143.1</v>
      </c>
    </row>
    <row r="6776" customFormat="false" ht="11.4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IF(G6776="Male",VLOOKUP(H6776,'Shoe size conversion table'!$B$6:$D$22,2),VLOOKUP(H6776,'Shoe size conversion table'!$J$6:$L$22,2))</f>
        <v>42-43</v>
      </c>
      <c r="J6776" s="12" t="n">
        <f aca="false">IF(G6776="Male",VLOOKUP(H6776,'Shoe size conversion table'!$B$6:$D$22,3),VLOOKUP(H6776,'Shoe size conversion table'!$J$6:$L$22,3))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MONTH(C6776:C21743)</f>
        <v>11</v>
      </c>
      <c r="O6776" s="8" t="n">
        <f aca="false">K6776*(1-L6776)</f>
        <v>179</v>
      </c>
    </row>
    <row r="6777" customFormat="false" ht="11.4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IF(G6777="Male",VLOOKUP(H6777,'Shoe size conversion table'!$B$6:$D$22,2),VLOOKUP(H6777,'Shoe size conversion table'!$J$6:$L$22,2))</f>
        <v>39-40</v>
      </c>
      <c r="J6777" s="12" t="n">
        <f aca="false">IF(G6777="Male",VLOOKUP(H6777,'Shoe size conversion table'!$B$6:$D$22,3),VLOOKUP(H6777,'Shoe size conversion table'!$J$6:$L$22,3))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MONTH(C6777:C21744)</f>
        <v>11</v>
      </c>
      <c r="O6777" s="8" t="n">
        <f aca="false">K6777*(1-L6777)</f>
        <v>189</v>
      </c>
    </row>
    <row r="6778" customFormat="false" ht="11.4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IF(G6778="Male",VLOOKUP(H6778,'Shoe size conversion table'!$B$6:$D$22,2),VLOOKUP(H6778,'Shoe size conversion table'!$J$6:$L$22,2))</f>
        <v>48</v>
      </c>
      <c r="J6778" s="12" t="n">
        <f aca="false">IF(G6778="Male",VLOOKUP(H6778,'Shoe size conversion table'!$B$6:$D$22,3),VLOOKUP(H6778,'Shoe size conversion table'!$J$6:$L$22,3))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MONTH(C6778:C21745)</f>
        <v>11</v>
      </c>
      <c r="O6778" s="8" t="n">
        <f aca="false">K6778*(1-L6778)</f>
        <v>139</v>
      </c>
    </row>
    <row r="6779" customFormat="false" ht="11.4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IF(G6779="Male",VLOOKUP(H6779,'Shoe size conversion table'!$B$6:$D$22,2),VLOOKUP(H6779,'Shoe size conversion table'!$J$6:$L$22,2))</f>
        <v>40</v>
      </c>
      <c r="J6779" s="12" t="n">
        <f aca="false">IF(G6779="Male",VLOOKUP(H6779,'Shoe size conversion table'!$B$6:$D$22,3),VLOOKUP(H6779,'Shoe size conversion table'!$J$6:$L$22,3))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MONTH(C6779:C21746)</f>
        <v>11</v>
      </c>
      <c r="O6779" s="8" t="n">
        <f aca="false">K6779*(1-L6779)</f>
        <v>103.2</v>
      </c>
    </row>
    <row r="6780" customFormat="false" ht="11.4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IF(G6780="Male",VLOOKUP(H6780,'Shoe size conversion table'!$B$6:$D$22,2),VLOOKUP(H6780,'Shoe size conversion table'!$J$6:$L$22,2))</f>
        <v>39</v>
      </c>
      <c r="J6780" s="12" t="n">
        <f aca="false">IF(G6780="Male",VLOOKUP(H6780,'Shoe size conversion table'!$B$6:$D$22,3),VLOOKUP(H6780,'Shoe size conversion table'!$J$6:$L$22,3))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MONTH(C6780:C21747)</f>
        <v>11</v>
      </c>
      <c r="O6780" s="8" t="n">
        <f aca="false">K6780*(1-L6780)</f>
        <v>94.5</v>
      </c>
    </row>
    <row r="6781" customFormat="false" ht="11.4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IF(G6781="Male",VLOOKUP(H6781,'Shoe size conversion table'!$B$6:$D$22,2),VLOOKUP(H6781,'Shoe size conversion table'!$J$6:$L$22,2))</f>
        <v>38</v>
      </c>
      <c r="J6781" s="12" t="n">
        <f aca="false">IF(G6781="Male",VLOOKUP(H6781,'Shoe size conversion table'!$B$6:$D$22,3),VLOOKUP(H6781,'Shoe size conversion table'!$J$6:$L$22,3))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MONTH(C6781:C21748)</f>
        <v>11</v>
      </c>
      <c r="O6781" s="8" t="n">
        <f aca="false">K6781*(1-L6781)</f>
        <v>170.1</v>
      </c>
    </row>
    <row r="6782" customFormat="false" ht="11.4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IF(G6782="Male",VLOOKUP(H6782,'Shoe size conversion table'!$B$6:$D$22,2),VLOOKUP(H6782,'Shoe size conversion table'!$J$6:$L$22,2))</f>
        <v>38-39</v>
      </c>
      <c r="J6782" s="12" t="n">
        <f aca="false">IF(G6782="Male",VLOOKUP(H6782,'Shoe size conversion table'!$B$6:$D$22,3),VLOOKUP(H6782,'Shoe size conversion table'!$J$6:$L$22,3))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MONTH(C6782:C21749)</f>
        <v>11</v>
      </c>
      <c r="O6782" s="8" t="n">
        <f aca="false">K6782*(1-L6782)</f>
        <v>151.2</v>
      </c>
    </row>
    <row r="6783" customFormat="false" ht="11.4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IF(G6783="Male",VLOOKUP(H6783,'Shoe size conversion table'!$B$6:$D$22,2),VLOOKUP(H6783,'Shoe size conversion table'!$J$6:$L$22,2))</f>
        <v>38-39</v>
      </c>
      <c r="J6783" s="12" t="n">
        <f aca="false">IF(G6783="Male",VLOOKUP(H6783,'Shoe size conversion table'!$B$6:$D$22,3),VLOOKUP(H6783,'Shoe size conversion table'!$J$6:$L$22,3))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MONTH(C6783:C21750)</f>
        <v>11</v>
      </c>
      <c r="O6783" s="8" t="n">
        <f aca="false">K6783*(1-L6783)</f>
        <v>116.1</v>
      </c>
    </row>
    <row r="6784" customFormat="false" ht="11.4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IF(G6784="Male",VLOOKUP(H6784,'Shoe size conversion table'!$B$6:$D$22,2),VLOOKUP(H6784,'Shoe size conversion table'!$J$6:$L$22,2))</f>
        <v>39</v>
      </c>
      <c r="J6784" s="12" t="n">
        <f aca="false">IF(G6784="Male",VLOOKUP(H6784,'Shoe size conversion table'!$B$6:$D$22,3),VLOOKUP(H6784,'Shoe size conversion table'!$J$6:$L$22,3))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MONTH(C6784:C21751)</f>
        <v>11</v>
      </c>
      <c r="O6784" s="8" t="n">
        <f aca="false">K6784*(1-L6784)</f>
        <v>129</v>
      </c>
    </row>
    <row r="6785" customFormat="false" ht="11.4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IF(G6785="Male",VLOOKUP(H6785,'Shoe size conversion table'!$B$6:$D$22,2),VLOOKUP(H6785,'Shoe size conversion table'!$J$6:$L$22,2))</f>
        <v>40</v>
      </c>
      <c r="J6785" s="12" t="n">
        <f aca="false">IF(G6785="Male",VLOOKUP(H6785,'Shoe size conversion table'!$B$6:$D$22,3),VLOOKUP(H6785,'Shoe size conversion table'!$J$6:$L$22,3))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MONTH(C6785:C21752)</f>
        <v>11</v>
      </c>
      <c r="O6785" s="8" t="n">
        <f aca="false">K6785*(1-L6785)</f>
        <v>199</v>
      </c>
    </row>
    <row r="6786" customFormat="false" ht="11.4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IF(G6786="Male",VLOOKUP(H6786,'Shoe size conversion table'!$B$6:$D$22,2),VLOOKUP(H6786,'Shoe size conversion table'!$J$6:$L$22,2))</f>
        <v>41-42</v>
      </c>
      <c r="J6786" s="12" t="n">
        <f aca="false">IF(G6786="Male",VLOOKUP(H6786,'Shoe size conversion table'!$B$6:$D$22,3),VLOOKUP(H6786,'Shoe size conversion table'!$J$6:$L$22,3))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MONTH(C6786:C21753)</f>
        <v>11</v>
      </c>
      <c r="O6786" s="8" t="n">
        <f aca="false">K6786*(1-L6786)</f>
        <v>134.1</v>
      </c>
    </row>
    <row r="6787" customFormat="false" ht="11.4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IF(G6787="Male",VLOOKUP(H6787,'Shoe size conversion table'!$B$6:$D$22,2),VLOOKUP(H6787,'Shoe size conversion table'!$J$6:$L$22,2))</f>
        <v>44</v>
      </c>
      <c r="J6787" s="12" t="n">
        <f aca="false">IF(G6787="Male",VLOOKUP(H6787,'Shoe size conversion table'!$B$6:$D$22,3),VLOOKUP(H6787,'Shoe size conversion table'!$J$6:$L$22,3))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MONTH(C6787:C21754)</f>
        <v>11</v>
      </c>
      <c r="O6787" s="8" t="n">
        <f aca="false">K6787*(1-L6787)</f>
        <v>179</v>
      </c>
    </row>
    <row r="6788" customFormat="false" ht="11.4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IF(G6788="Male",VLOOKUP(H6788,'Shoe size conversion table'!$B$6:$D$22,2),VLOOKUP(H6788,'Shoe size conversion table'!$J$6:$L$22,2))</f>
        <v>45</v>
      </c>
      <c r="J6788" s="12" t="n">
        <f aca="false">IF(G6788="Male",VLOOKUP(H6788,'Shoe size conversion table'!$B$6:$D$22,3),VLOOKUP(H6788,'Shoe size conversion table'!$J$6:$L$22,3))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MONTH(C6788:C21755)</f>
        <v>11</v>
      </c>
      <c r="O6788" s="8" t="n">
        <f aca="false">K6788*(1-L6788)</f>
        <v>143.2</v>
      </c>
    </row>
    <row r="6789" customFormat="false" ht="11.4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IF(G6789="Male",VLOOKUP(H6789,'Shoe size conversion table'!$B$6:$D$22,2),VLOOKUP(H6789,'Shoe size conversion table'!$J$6:$L$22,2))</f>
        <v>42-43</v>
      </c>
      <c r="J6789" s="12" t="n">
        <f aca="false">IF(G6789="Male",VLOOKUP(H6789,'Shoe size conversion table'!$B$6:$D$22,3),VLOOKUP(H6789,'Shoe size conversion table'!$J$6:$L$22,3))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MONTH(C6789:C21756)</f>
        <v>11</v>
      </c>
      <c r="O6789" s="8" t="n">
        <f aca="false">K6789*(1-L6789)</f>
        <v>74.5</v>
      </c>
    </row>
    <row r="6790" customFormat="false" ht="11.4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IF(G6790="Male",VLOOKUP(H6790,'Shoe size conversion table'!$B$6:$D$22,2),VLOOKUP(H6790,'Shoe size conversion table'!$J$6:$L$22,2))</f>
        <v>42-43</v>
      </c>
      <c r="J6790" s="12" t="n">
        <f aca="false">IF(G6790="Male",VLOOKUP(H6790,'Shoe size conversion table'!$B$6:$D$22,3),VLOOKUP(H6790,'Shoe size conversion table'!$J$6:$L$22,3))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MONTH(C6790:C21757)</f>
        <v>11</v>
      </c>
      <c r="O6790" s="8" t="n">
        <f aca="false">K6790*(1-L6790)</f>
        <v>149</v>
      </c>
    </row>
    <row r="6791" customFormat="false" ht="11.4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IF(G6791="Male",VLOOKUP(H6791,'Shoe size conversion table'!$B$6:$D$22,2),VLOOKUP(H6791,'Shoe size conversion table'!$J$6:$L$22,2))</f>
        <v>39-40</v>
      </c>
      <c r="J6791" s="12" t="n">
        <f aca="false">IF(G6791="Male",VLOOKUP(H6791,'Shoe size conversion table'!$B$6:$D$22,3),VLOOKUP(H6791,'Shoe size conversion table'!$J$6:$L$22,3))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MONTH(C6791:C21758)</f>
        <v>11</v>
      </c>
      <c r="O6791" s="8" t="n">
        <f aca="false">K6791*(1-L6791)</f>
        <v>90.3</v>
      </c>
    </row>
    <row r="6792" customFormat="false" ht="11.4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IF(G6792="Male",VLOOKUP(H6792,'Shoe size conversion table'!$B$6:$D$22,2),VLOOKUP(H6792,'Shoe size conversion table'!$J$6:$L$22,2))</f>
        <v>39</v>
      </c>
      <c r="J6792" s="12" t="n">
        <f aca="false">IF(G6792="Male",VLOOKUP(H6792,'Shoe size conversion table'!$B$6:$D$22,3),VLOOKUP(H6792,'Shoe size conversion table'!$J$6:$L$22,3))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MONTH(C6792:C21759)</f>
        <v>11</v>
      </c>
      <c r="O6792" s="8" t="n">
        <f aca="false">K6792*(1-L6792)</f>
        <v>94.5</v>
      </c>
    </row>
    <row r="6793" customFormat="false" ht="11.4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IF(G6793="Male",VLOOKUP(H6793,'Shoe size conversion table'!$B$6:$D$22,2),VLOOKUP(H6793,'Shoe size conversion table'!$J$6:$L$22,2))</f>
        <v>39</v>
      </c>
      <c r="J6793" s="12" t="n">
        <f aca="false">IF(G6793="Male",VLOOKUP(H6793,'Shoe size conversion table'!$B$6:$D$22,3),VLOOKUP(H6793,'Shoe size conversion table'!$J$6:$L$22,3))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MONTH(C6793:C21760)</f>
        <v>11</v>
      </c>
      <c r="O6793" s="8" t="n">
        <f aca="false">K6793*(1-L6793)</f>
        <v>159</v>
      </c>
    </row>
    <row r="6794" customFormat="false" ht="11.4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IF(G6794="Male",VLOOKUP(H6794,'Shoe size conversion table'!$B$6:$D$22,2),VLOOKUP(H6794,'Shoe size conversion table'!$J$6:$L$22,2))</f>
        <v>38-39</v>
      </c>
      <c r="J6794" s="12" t="n">
        <f aca="false">IF(G6794="Male",VLOOKUP(H6794,'Shoe size conversion table'!$B$6:$D$22,3),VLOOKUP(H6794,'Shoe size conversion table'!$J$6:$L$22,3))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MONTH(C6794:C21761)</f>
        <v>11</v>
      </c>
      <c r="O6794" s="8" t="n">
        <f aca="false">K6794*(1-L6794)</f>
        <v>199</v>
      </c>
    </row>
    <row r="6795" customFormat="false" ht="11.4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IF(G6795="Male",VLOOKUP(H6795,'Shoe size conversion table'!$B$6:$D$22,2),VLOOKUP(H6795,'Shoe size conversion table'!$J$6:$L$22,2))</f>
        <v>38-39</v>
      </c>
      <c r="J6795" s="12" t="n">
        <f aca="false">IF(G6795="Male",VLOOKUP(H6795,'Shoe size conversion table'!$B$6:$D$22,3),VLOOKUP(H6795,'Shoe size conversion table'!$J$6:$L$22,3))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MONTH(C6795:C21762)</f>
        <v>11</v>
      </c>
      <c r="O6795" s="8" t="n">
        <f aca="false">K6795*(1-L6795)</f>
        <v>169</v>
      </c>
    </row>
    <row r="6796" customFormat="false" ht="11.4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IF(G6796="Male",VLOOKUP(H6796,'Shoe size conversion table'!$B$6:$D$22,2),VLOOKUP(H6796,'Shoe size conversion table'!$J$6:$L$22,2))</f>
        <v>38-39</v>
      </c>
      <c r="J6796" s="12" t="n">
        <f aca="false">IF(G6796="Male",VLOOKUP(H6796,'Shoe size conversion table'!$B$6:$D$22,3),VLOOKUP(H6796,'Shoe size conversion table'!$J$6:$L$22,3))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MONTH(C6796:C21763)</f>
        <v>11</v>
      </c>
      <c r="O6796" s="8" t="n">
        <f aca="false">K6796*(1-L6796)</f>
        <v>94.5</v>
      </c>
    </row>
    <row r="6797" customFormat="false" ht="11.4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IF(G6797="Male",VLOOKUP(H6797,'Shoe size conversion table'!$B$6:$D$22,2),VLOOKUP(H6797,'Shoe size conversion table'!$J$6:$L$22,2))</f>
        <v>43-44</v>
      </c>
      <c r="J6797" s="12" t="n">
        <f aca="false">IF(G6797="Male",VLOOKUP(H6797,'Shoe size conversion table'!$B$6:$D$22,3),VLOOKUP(H6797,'Shoe size conversion table'!$J$6:$L$22,3))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MONTH(C6797:C21764)</f>
        <v>11</v>
      </c>
      <c r="O6797" s="8" t="n">
        <f aca="false">K6797*(1-L6797)</f>
        <v>69.5</v>
      </c>
    </row>
    <row r="6798" customFormat="false" ht="11.4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IF(G6798="Male",VLOOKUP(H6798,'Shoe size conversion table'!$B$6:$D$22,2),VLOOKUP(H6798,'Shoe size conversion table'!$J$6:$L$22,2))</f>
        <v>38-39</v>
      </c>
      <c r="J6798" s="12" t="n">
        <f aca="false">IF(G6798="Male",VLOOKUP(H6798,'Shoe size conversion table'!$B$6:$D$22,3),VLOOKUP(H6798,'Shoe size conversion table'!$J$6:$L$22,3))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MONTH(C6798:C21765)</f>
        <v>11</v>
      </c>
      <c r="O6798" s="8" t="n">
        <f aca="false">K6798*(1-L6798)</f>
        <v>134.1</v>
      </c>
    </row>
    <row r="6799" customFormat="false" ht="11.4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IF(G6799="Male",VLOOKUP(H6799,'Shoe size conversion table'!$B$6:$D$22,2),VLOOKUP(H6799,'Shoe size conversion table'!$J$6:$L$22,2))</f>
        <v>42</v>
      </c>
      <c r="J6799" s="12" t="n">
        <f aca="false">IF(G6799="Male",VLOOKUP(H6799,'Shoe size conversion table'!$B$6:$D$22,3),VLOOKUP(H6799,'Shoe size conversion table'!$J$6:$L$22,3))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MONTH(C6799:C21766)</f>
        <v>11</v>
      </c>
      <c r="O6799" s="8" t="n">
        <f aca="false">K6799*(1-L6799)</f>
        <v>129</v>
      </c>
    </row>
    <row r="6800" customFormat="false" ht="11.4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IF(G6800="Male",VLOOKUP(H6800,'Shoe size conversion table'!$B$6:$D$22,2),VLOOKUP(H6800,'Shoe size conversion table'!$J$6:$L$22,2))</f>
        <v>36</v>
      </c>
      <c r="J6800" s="12" t="n">
        <f aca="false">IF(G6800="Male",VLOOKUP(H6800,'Shoe size conversion table'!$B$6:$D$22,3),VLOOKUP(H6800,'Shoe size conversion table'!$J$6:$L$22,3))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MONTH(C6800:C21767)</f>
        <v>11</v>
      </c>
      <c r="O6800" s="8" t="n">
        <f aca="false">K6800*(1-L6800)</f>
        <v>170.1</v>
      </c>
    </row>
    <row r="6801" customFormat="false" ht="11.4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IF(G6801="Male",VLOOKUP(H6801,'Shoe size conversion table'!$B$6:$D$22,2),VLOOKUP(H6801,'Shoe size conversion table'!$J$6:$L$22,2))</f>
        <v>38-39</v>
      </c>
      <c r="J6801" s="12" t="n">
        <f aca="false">IF(G6801="Male",VLOOKUP(H6801,'Shoe size conversion table'!$B$6:$D$22,3),VLOOKUP(H6801,'Shoe size conversion table'!$J$6:$L$22,3))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MONTH(C6801:C21768)</f>
        <v>11</v>
      </c>
      <c r="O6801" s="8" t="n">
        <f aca="false">K6801*(1-L6801)</f>
        <v>99.5</v>
      </c>
    </row>
    <row r="6802" customFormat="false" ht="11.4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IF(G6802="Male",VLOOKUP(H6802,'Shoe size conversion table'!$B$6:$D$22,2),VLOOKUP(H6802,'Shoe size conversion table'!$J$6:$L$22,2))</f>
        <v>45</v>
      </c>
      <c r="J6802" s="12" t="n">
        <f aca="false">IF(G6802="Male",VLOOKUP(H6802,'Shoe size conversion table'!$B$6:$D$22,3),VLOOKUP(H6802,'Shoe size conversion table'!$J$6:$L$22,3))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MONTH(C6802:C21769)</f>
        <v>11</v>
      </c>
      <c r="O6802" s="8" t="n">
        <f aca="false">K6802*(1-L6802)</f>
        <v>129</v>
      </c>
    </row>
    <row r="6803" customFormat="false" ht="11.4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IF(G6803="Male",VLOOKUP(H6803,'Shoe size conversion table'!$B$6:$D$22,2),VLOOKUP(H6803,'Shoe size conversion table'!$J$6:$L$22,2))</f>
        <v>44-45</v>
      </c>
      <c r="J6803" s="12" t="n">
        <f aca="false">IF(G6803="Male",VLOOKUP(H6803,'Shoe size conversion table'!$B$6:$D$22,3),VLOOKUP(H6803,'Shoe size conversion table'!$J$6:$L$22,3))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MONTH(C6803:C21770)</f>
        <v>11</v>
      </c>
      <c r="O6803" s="8" t="n">
        <f aca="false">K6803*(1-L6803)</f>
        <v>179.1</v>
      </c>
    </row>
    <row r="6804" customFormat="false" ht="11.4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IF(G6804="Male",VLOOKUP(H6804,'Shoe size conversion table'!$B$6:$D$22,2),VLOOKUP(H6804,'Shoe size conversion table'!$J$6:$L$22,2))</f>
        <v>39-40</v>
      </c>
      <c r="J6804" s="12" t="n">
        <f aca="false">IF(G6804="Male",VLOOKUP(H6804,'Shoe size conversion table'!$B$6:$D$22,3),VLOOKUP(H6804,'Shoe size conversion table'!$J$6:$L$22,3))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MONTH(C6804:C21771)</f>
        <v>11</v>
      </c>
      <c r="O6804" s="8" t="n">
        <f aca="false">K6804*(1-L6804)</f>
        <v>199</v>
      </c>
    </row>
    <row r="6805" customFormat="false" ht="11.4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IF(G6805="Male",VLOOKUP(H6805,'Shoe size conversion table'!$B$6:$D$22,2),VLOOKUP(H6805,'Shoe size conversion table'!$J$6:$L$22,2))</f>
        <v>38</v>
      </c>
      <c r="J6805" s="12" t="n">
        <f aca="false">IF(G6805="Male",VLOOKUP(H6805,'Shoe size conversion table'!$B$6:$D$22,3),VLOOKUP(H6805,'Shoe size conversion table'!$J$6:$L$22,3))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MONTH(C6805:C21772)</f>
        <v>11</v>
      </c>
      <c r="O6805" s="8" t="n">
        <f aca="false">K6805*(1-L6805)</f>
        <v>179.1</v>
      </c>
    </row>
    <row r="6806" customFormat="false" ht="11.4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IF(G6806="Male",VLOOKUP(H6806,'Shoe size conversion table'!$B$6:$D$22,2),VLOOKUP(H6806,'Shoe size conversion table'!$J$6:$L$22,2))</f>
        <v>43</v>
      </c>
      <c r="J6806" s="12" t="n">
        <f aca="false">IF(G6806="Male",VLOOKUP(H6806,'Shoe size conversion table'!$B$6:$D$22,3),VLOOKUP(H6806,'Shoe size conversion table'!$J$6:$L$22,3))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MONTH(C6806:C21773)</f>
        <v>11</v>
      </c>
      <c r="O6806" s="8" t="n">
        <f aca="false">K6806*(1-L6806)</f>
        <v>179</v>
      </c>
    </row>
    <row r="6807" customFormat="false" ht="11.4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IF(G6807="Male",VLOOKUP(H6807,'Shoe size conversion table'!$B$6:$D$22,2),VLOOKUP(H6807,'Shoe size conversion table'!$J$6:$L$22,2))</f>
        <v>38-39</v>
      </c>
      <c r="J6807" s="12" t="n">
        <f aca="false">IF(G6807="Male",VLOOKUP(H6807,'Shoe size conversion table'!$B$6:$D$22,3),VLOOKUP(H6807,'Shoe size conversion table'!$J$6:$L$22,3))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MONTH(C6807:C21774)</f>
        <v>11</v>
      </c>
      <c r="O6807" s="8" t="n">
        <f aca="false">K6807*(1-L6807)</f>
        <v>79.5</v>
      </c>
    </row>
    <row r="6808" customFormat="false" ht="11.4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IF(G6808="Male",VLOOKUP(H6808,'Shoe size conversion table'!$B$6:$D$22,2),VLOOKUP(H6808,'Shoe size conversion table'!$J$6:$L$22,2))</f>
        <v>38</v>
      </c>
      <c r="J6808" s="12" t="n">
        <f aca="false">IF(G6808="Male",VLOOKUP(H6808,'Shoe size conversion table'!$B$6:$D$22,3),VLOOKUP(H6808,'Shoe size conversion table'!$J$6:$L$22,3))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MONTH(C6808:C21775)</f>
        <v>11</v>
      </c>
      <c r="O6808" s="8" t="n">
        <f aca="false">K6808*(1-L6808)</f>
        <v>104.3</v>
      </c>
    </row>
    <row r="6809" customFormat="false" ht="11.4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IF(G6809="Male",VLOOKUP(H6809,'Shoe size conversion table'!$B$6:$D$22,2),VLOOKUP(H6809,'Shoe size conversion table'!$J$6:$L$22,2))</f>
        <v>39-40</v>
      </c>
      <c r="J6809" s="12" t="n">
        <f aca="false">IF(G6809="Male",VLOOKUP(H6809,'Shoe size conversion table'!$B$6:$D$22,3),VLOOKUP(H6809,'Shoe size conversion table'!$J$6:$L$22,3))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MONTH(C6809:C21776)</f>
        <v>11</v>
      </c>
      <c r="O6809" s="8" t="n">
        <f aca="false">K6809*(1-L6809)</f>
        <v>199</v>
      </c>
    </row>
    <row r="6810" customFormat="false" ht="11.4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IF(G6810="Male",VLOOKUP(H6810,'Shoe size conversion table'!$B$6:$D$22,2),VLOOKUP(H6810,'Shoe size conversion table'!$J$6:$L$22,2))</f>
        <v>43</v>
      </c>
      <c r="J6810" s="12" t="n">
        <f aca="false">IF(G6810="Male",VLOOKUP(H6810,'Shoe size conversion table'!$B$6:$D$22,3),VLOOKUP(H6810,'Shoe size conversion table'!$J$6:$L$22,3))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MONTH(C6810:C21777)</f>
        <v>11</v>
      </c>
      <c r="O6810" s="8" t="n">
        <f aca="false">K6810*(1-L6810)</f>
        <v>64.5</v>
      </c>
    </row>
    <row r="6811" customFormat="false" ht="11.4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IF(G6811="Male",VLOOKUP(H6811,'Shoe size conversion table'!$B$6:$D$22,2),VLOOKUP(H6811,'Shoe size conversion table'!$J$6:$L$22,2))</f>
        <v>38</v>
      </c>
      <c r="J6811" s="12" t="n">
        <f aca="false">IF(G6811="Male",VLOOKUP(H6811,'Shoe size conversion table'!$B$6:$D$22,3),VLOOKUP(H6811,'Shoe size conversion table'!$J$6:$L$22,3))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MONTH(C6811:C21778)</f>
        <v>11</v>
      </c>
      <c r="O6811" s="8" t="n">
        <f aca="false">K6811*(1-L6811)</f>
        <v>111.2</v>
      </c>
    </row>
    <row r="6812" customFormat="false" ht="11.4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IF(G6812="Male",VLOOKUP(H6812,'Shoe size conversion table'!$B$6:$D$22,2),VLOOKUP(H6812,'Shoe size conversion table'!$J$6:$L$22,2))</f>
        <v>39</v>
      </c>
      <c r="J6812" s="12" t="n">
        <f aca="false">IF(G6812="Male",VLOOKUP(H6812,'Shoe size conversion table'!$B$6:$D$22,3),VLOOKUP(H6812,'Shoe size conversion table'!$J$6:$L$22,3))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MONTH(C6812:C21779)</f>
        <v>11</v>
      </c>
      <c r="O6812" s="8" t="n">
        <f aca="false">K6812*(1-L6812)</f>
        <v>116.1</v>
      </c>
    </row>
    <row r="6813" customFormat="false" ht="11.4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IF(G6813="Male",VLOOKUP(H6813,'Shoe size conversion table'!$B$6:$D$22,2),VLOOKUP(H6813,'Shoe size conversion table'!$J$6:$L$22,2))</f>
        <v>38</v>
      </c>
      <c r="J6813" s="12" t="n">
        <f aca="false">IF(G6813="Male",VLOOKUP(H6813,'Shoe size conversion table'!$B$6:$D$22,3),VLOOKUP(H6813,'Shoe size conversion table'!$J$6:$L$22,3))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MONTH(C6813:C21780)</f>
        <v>11</v>
      </c>
      <c r="O6813" s="8" t="n">
        <f aca="false">K6813*(1-L6813)</f>
        <v>159</v>
      </c>
    </row>
    <row r="6814" customFormat="false" ht="11.4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IF(G6814="Male",VLOOKUP(H6814,'Shoe size conversion table'!$B$6:$D$22,2),VLOOKUP(H6814,'Shoe size conversion table'!$J$6:$L$22,2))</f>
        <v>42-43</v>
      </c>
      <c r="J6814" s="12" t="n">
        <f aca="false">IF(G6814="Male",VLOOKUP(H6814,'Shoe size conversion table'!$B$6:$D$22,3),VLOOKUP(H6814,'Shoe size conversion table'!$J$6:$L$22,3))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MONTH(C6814:C21781)</f>
        <v>11</v>
      </c>
      <c r="O6814" s="8" t="n">
        <f aca="false">K6814*(1-L6814)</f>
        <v>79.5</v>
      </c>
    </row>
    <row r="6815" customFormat="false" ht="11.4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IF(G6815="Male",VLOOKUP(H6815,'Shoe size conversion table'!$B$6:$D$22,2),VLOOKUP(H6815,'Shoe size conversion table'!$J$6:$L$22,2))</f>
        <v>42-43</v>
      </c>
      <c r="J6815" s="12" t="n">
        <f aca="false">IF(G6815="Male",VLOOKUP(H6815,'Shoe size conversion table'!$B$6:$D$22,3),VLOOKUP(H6815,'Shoe size conversion table'!$J$6:$L$22,3))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MONTH(C6815:C21782)</f>
        <v>11</v>
      </c>
      <c r="O6815" s="8" t="n">
        <f aca="false">K6815*(1-L6815)</f>
        <v>129</v>
      </c>
    </row>
    <row r="6816" customFormat="false" ht="11.4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IF(G6816="Male",VLOOKUP(H6816,'Shoe size conversion table'!$B$6:$D$22,2),VLOOKUP(H6816,'Shoe size conversion table'!$J$6:$L$22,2))</f>
        <v>44-45</v>
      </c>
      <c r="J6816" s="12" t="n">
        <f aca="false">IF(G6816="Male",VLOOKUP(H6816,'Shoe size conversion table'!$B$6:$D$22,3),VLOOKUP(H6816,'Shoe size conversion table'!$J$6:$L$22,3))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MONTH(C6816:C21783)</f>
        <v>11</v>
      </c>
      <c r="O6816" s="8" t="n">
        <f aca="false">K6816*(1-L6816)</f>
        <v>129</v>
      </c>
    </row>
    <row r="6817" customFormat="false" ht="11.4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IF(G6817="Male",VLOOKUP(H6817,'Shoe size conversion table'!$B$6:$D$22,2),VLOOKUP(H6817,'Shoe size conversion table'!$J$6:$L$22,2))</f>
        <v>37</v>
      </c>
      <c r="J6817" s="12" t="n">
        <f aca="false">IF(G6817="Male",VLOOKUP(H6817,'Shoe size conversion table'!$B$6:$D$22,3),VLOOKUP(H6817,'Shoe size conversion table'!$J$6:$L$22,3))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MONTH(C6817:C21784)</f>
        <v>11</v>
      </c>
      <c r="O6817" s="8" t="n">
        <f aca="false">K6817*(1-L6817)</f>
        <v>159</v>
      </c>
    </row>
    <row r="6818" customFormat="false" ht="11.4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IF(G6818="Male",VLOOKUP(H6818,'Shoe size conversion table'!$B$6:$D$22,2),VLOOKUP(H6818,'Shoe size conversion table'!$J$6:$L$22,2))</f>
        <v>43</v>
      </c>
      <c r="J6818" s="12" t="n">
        <f aca="false">IF(G6818="Male",VLOOKUP(H6818,'Shoe size conversion table'!$B$6:$D$22,3),VLOOKUP(H6818,'Shoe size conversion table'!$J$6:$L$22,3))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MONTH(C6818:C21785)</f>
        <v>11</v>
      </c>
      <c r="O6818" s="8" t="n">
        <f aca="false">K6818*(1-L6818)</f>
        <v>149</v>
      </c>
    </row>
    <row r="6819" customFormat="false" ht="11.4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IF(G6819="Male",VLOOKUP(H6819,'Shoe size conversion table'!$B$6:$D$22,2),VLOOKUP(H6819,'Shoe size conversion table'!$J$6:$L$22,2))</f>
        <v>38</v>
      </c>
      <c r="J6819" s="12" t="n">
        <f aca="false">IF(G6819="Male",VLOOKUP(H6819,'Shoe size conversion table'!$B$6:$D$22,3),VLOOKUP(H6819,'Shoe size conversion table'!$J$6:$L$22,3))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MONTH(C6819:C21786)</f>
        <v>11</v>
      </c>
      <c r="O6819" s="8" t="n">
        <f aca="false">K6819*(1-L6819)</f>
        <v>129</v>
      </c>
    </row>
    <row r="6820" customFormat="false" ht="11.4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IF(G6820="Male",VLOOKUP(H6820,'Shoe size conversion table'!$B$6:$D$22,2),VLOOKUP(H6820,'Shoe size conversion table'!$J$6:$L$22,2))</f>
        <v>38</v>
      </c>
      <c r="J6820" s="12" t="n">
        <f aca="false">IF(G6820="Male",VLOOKUP(H6820,'Shoe size conversion table'!$B$6:$D$22,3),VLOOKUP(H6820,'Shoe size conversion table'!$J$6:$L$22,3))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MONTH(C6820:C21787)</f>
        <v>11</v>
      </c>
      <c r="O6820" s="8" t="n">
        <f aca="false">K6820*(1-L6820)</f>
        <v>139</v>
      </c>
    </row>
    <row r="6821" customFormat="false" ht="11.4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IF(G6821="Male",VLOOKUP(H6821,'Shoe size conversion table'!$B$6:$D$22,2),VLOOKUP(H6821,'Shoe size conversion table'!$J$6:$L$22,2))</f>
        <v>43</v>
      </c>
      <c r="J6821" s="12" t="n">
        <f aca="false">IF(G6821="Male",VLOOKUP(H6821,'Shoe size conversion table'!$B$6:$D$22,3),VLOOKUP(H6821,'Shoe size conversion table'!$J$6:$L$22,3))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MONTH(C6821:C21788)</f>
        <v>11</v>
      </c>
      <c r="O6821" s="8" t="n">
        <f aca="false">K6821*(1-L6821)</f>
        <v>90.3</v>
      </c>
    </row>
    <row r="6822" customFormat="false" ht="11.4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IF(G6822="Male",VLOOKUP(H6822,'Shoe size conversion table'!$B$6:$D$22,2),VLOOKUP(H6822,'Shoe size conversion table'!$J$6:$L$22,2))</f>
        <v>36</v>
      </c>
      <c r="J6822" s="12" t="n">
        <f aca="false">IF(G6822="Male",VLOOKUP(H6822,'Shoe size conversion table'!$B$6:$D$22,3),VLOOKUP(H6822,'Shoe size conversion table'!$J$6:$L$22,3))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MONTH(C6822:C21789)</f>
        <v>11</v>
      </c>
      <c r="O6822" s="8" t="n">
        <f aca="false">K6822*(1-L6822)</f>
        <v>169</v>
      </c>
    </row>
    <row r="6823" customFormat="false" ht="11.4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IF(G6823="Male",VLOOKUP(H6823,'Shoe size conversion table'!$B$6:$D$22,2),VLOOKUP(H6823,'Shoe size conversion table'!$J$6:$L$22,2))</f>
        <v>44-45</v>
      </c>
      <c r="J6823" s="12" t="n">
        <f aca="false">IF(G6823="Male",VLOOKUP(H6823,'Shoe size conversion table'!$B$6:$D$22,3),VLOOKUP(H6823,'Shoe size conversion table'!$J$6:$L$22,3))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MONTH(C6823:C21790)</f>
        <v>11</v>
      </c>
      <c r="O6823" s="8" t="n">
        <f aca="false">K6823*(1-L6823)</f>
        <v>179.1</v>
      </c>
    </row>
    <row r="6824" customFormat="false" ht="11.4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IF(G6824="Male",VLOOKUP(H6824,'Shoe size conversion table'!$B$6:$D$22,2),VLOOKUP(H6824,'Shoe size conversion table'!$J$6:$L$22,2))</f>
        <v>45</v>
      </c>
      <c r="J6824" s="12" t="n">
        <f aca="false">IF(G6824="Male",VLOOKUP(H6824,'Shoe size conversion table'!$B$6:$D$22,3),VLOOKUP(H6824,'Shoe size conversion table'!$J$6:$L$22,3))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MONTH(C6824:C21791)</f>
        <v>11</v>
      </c>
      <c r="O6824" s="8" t="n">
        <f aca="false">K6824*(1-L6824)</f>
        <v>143.2</v>
      </c>
    </row>
    <row r="6825" customFormat="false" ht="11.4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IF(G6825="Male",VLOOKUP(H6825,'Shoe size conversion table'!$B$6:$D$22,2),VLOOKUP(H6825,'Shoe size conversion table'!$J$6:$L$22,2))</f>
        <v>39-40</v>
      </c>
      <c r="J6825" s="12" t="n">
        <f aca="false">IF(G6825="Male",VLOOKUP(H6825,'Shoe size conversion table'!$B$6:$D$22,3),VLOOKUP(H6825,'Shoe size conversion table'!$J$6:$L$22,3))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MONTH(C6825:C21792)</f>
        <v>11</v>
      </c>
      <c r="O6825" s="8" t="n">
        <f aca="false">K6825*(1-L6825)</f>
        <v>90.3</v>
      </c>
    </row>
    <row r="6826" customFormat="false" ht="11.4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IF(G6826="Male",VLOOKUP(H6826,'Shoe size conversion table'!$B$6:$D$22,2),VLOOKUP(H6826,'Shoe size conversion table'!$J$6:$L$22,2))</f>
        <v>37</v>
      </c>
      <c r="J6826" s="12" t="n">
        <f aca="false">IF(G6826="Male",VLOOKUP(H6826,'Shoe size conversion table'!$B$6:$D$22,3),VLOOKUP(H6826,'Shoe size conversion table'!$J$6:$L$22,3))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MONTH(C6826:C21793)</f>
        <v>11</v>
      </c>
      <c r="O6826" s="8" t="n">
        <f aca="false">K6826*(1-L6826)</f>
        <v>149</v>
      </c>
    </row>
    <row r="6827" customFormat="false" ht="11.4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IF(G6827="Male",VLOOKUP(H6827,'Shoe size conversion table'!$B$6:$D$22,2),VLOOKUP(H6827,'Shoe size conversion table'!$J$6:$L$22,2))</f>
        <v>38-39</v>
      </c>
      <c r="J6827" s="12" t="n">
        <f aca="false">IF(G6827="Male",VLOOKUP(H6827,'Shoe size conversion table'!$B$6:$D$22,3),VLOOKUP(H6827,'Shoe size conversion table'!$J$6:$L$22,3))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MONTH(C6827:C21794)</f>
        <v>11</v>
      </c>
      <c r="O6827" s="8" t="n">
        <f aca="false">K6827*(1-L6827)</f>
        <v>199</v>
      </c>
    </row>
    <row r="6828" customFormat="false" ht="11.4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IF(G6828="Male",VLOOKUP(H6828,'Shoe size conversion table'!$B$6:$D$22,2),VLOOKUP(H6828,'Shoe size conversion table'!$J$6:$L$22,2))</f>
        <v>40</v>
      </c>
      <c r="J6828" s="12" t="n">
        <f aca="false">IF(G6828="Male",VLOOKUP(H6828,'Shoe size conversion table'!$B$6:$D$22,3),VLOOKUP(H6828,'Shoe size conversion table'!$J$6:$L$22,3))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MONTH(C6828:C21795)</f>
        <v>11</v>
      </c>
      <c r="O6828" s="8" t="n">
        <f aca="false">K6828*(1-L6828)</f>
        <v>111.3</v>
      </c>
    </row>
    <row r="6829" customFormat="false" ht="11.4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IF(G6829="Male",VLOOKUP(H6829,'Shoe size conversion table'!$B$6:$D$22,2),VLOOKUP(H6829,'Shoe size conversion table'!$J$6:$L$22,2))</f>
        <v>44</v>
      </c>
      <c r="J6829" s="12" t="n">
        <f aca="false">IF(G6829="Male",VLOOKUP(H6829,'Shoe size conversion table'!$B$6:$D$22,3),VLOOKUP(H6829,'Shoe size conversion table'!$J$6:$L$22,3))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MONTH(C6829:C21796)</f>
        <v>11</v>
      </c>
      <c r="O6829" s="8" t="n">
        <f aca="false">K6829*(1-L6829)</f>
        <v>90.3</v>
      </c>
    </row>
    <row r="6830" customFormat="false" ht="11.4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IF(G6830="Male",VLOOKUP(H6830,'Shoe size conversion table'!$B$6:$D$22,2),VLOOKUP(H6830,'Shoe size conversion table'!$J$6:$L$22,2))</f>
        <v>43</v>
      </c>
      <c r="J6830" s="12" t="n">
        <f aca="false">IF(G6830="Male",VLOOKUP(H6830,'Shoe size conversion table'!$B$6:$D$22,3),VLOOKUP(H6830,'Shoe size conversion table'!$J$6:$L$22,3))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MONTH(C6830:C21797)</f>
        <v>11</v>
      </c>
      <c r="O6830" s="8" t="n">
        <f aca="false">K6830*(1-L6830)</f>
        <v>104.3</v>
      </c>
    </row>
    <row r="6831" customFormat="false" ht="11.4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IF(G6831="Male",VLOOKUP(H6831,'Shoe size conversion table'!$B$6:$D$22,2),VLOOKUP(H6831,'Shoe size conversion table'!$J$6:$L$22,2))</f>
        <v>37-38</v>
      </c>
      <c r="J6831" s="12" t="n">
        <f aca="false">IF(G6831="Male",VLOOKUP(H6831,'Shoe size conversion table'!$B$6:$D$22,3),VLOOKUP(H6831,'Shoe size conversion table'!$J$6:$L$22,3))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MONTH(C6831:C21798)</f>
        <v>11</v>
      </c>
      <c r="O6831" s="8" t="n">
        <f aca="false">K6831*(1-L6831)</f>
        <v>127.2</v>
      </c>
    </row>
    <row r="6832" customFormat="false" ht="11.4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IF(G6832="Male",VLOOKUP(H6832,'Shoe size conversion table'!$B$6:$D$22,2),VLOOKUP(H6832,'Shoe size conversion table'!$J$6:$L$22,2))</f>
        <v>37-38</v>
      </c>
      <c r="J6832" s="12" t="n">
        <f aca="false">IF(G6832="Male",VLOOKUP(H6832,'Shoe size conversion table'!$B$6:$D$22,3),VLOOKUP(H6832,'Shoe size conversion table'!$J$6:$L$22,3))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MONTH(C6832:C21799)</f>
        <v>11</v>
      </c>
      <c r="O6832" s="8" t="n">
        <f aca="false">K6832*(1-L6832)</f>
        <v>149</v>
      </c>
    </row>
    <row r="6833" customFormat="false" ht="11.4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IF(G6833="Male",VLOOKUP(H6833,'Shoe size conversion table'!$B$6:$D$22,2),VLOOKUP(H6833,'Shoe size conversion table'!$J$6:$L$22,2))</f>
        <v>38-39</v>
      </c>
      <c r="J6833" s="12" t="n">
        <f aca="false">IF(G6833="Male",VLOOKUP(H6833,'Shoe size conversion table'!$B$6:$D$22,3),VLOOKUP(H6833,'Shoe size conversion table'!$J$6:$L$22,3))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MONTH(C6833:C21800)</f>
        <v>11</v>
      </c>
      <c r="O6833" s="8" t="n">
        <f aca="false">K6833*(1-L6833)</f>
        <v>170.1</v>
      </c>
    </row>
    <row r="6834" customFormat="false" ht="11.4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IF(G6834="Male",VLOOKUP(H6834,'Shoe size conversion table'!$B$6:$D$22,2),VLOOKUP(H6834,'Shoe size conversion table'!$J$6:$L$22,2))</f>
        <v>37</v>
      </c>
      <c r="J6834" s="12" t="n">
        <f aca="false">IF(G6834="Male",VLOOKUP(H6834,'Shoe size conversion table'!$B$6:$D$22,3),VLOOKUP(H6834,'Shoe size conversion table'!$J$6:$L$22,3))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MONTH(C6834:C21801)</f>
        <v>11</v>
      </c>
      <c r="O6834" s="8" t="n">
        <f aca="false">K6834*(1-L6834)</f>
        <v>125.1</v>
      </c>
    </row>
    <row r="6835" customFormat="false" ht="11.4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IF(G6835="Male",VLOOKUP(H6835,'Shoe size conversion table'!$B$6:$D$22,2),VLOOKUP(H6835,'Shoe size conversion table'!$J$6:$L$22,2))</f>
        <v>42-43</v>
      </c>
      <c r="J6835" s="12" t="n">
        <f aca="false">IF(G6835="Male",VLOOKUP(H6835,'Shoe size conversion table'!$B$6:$D$22,3),VLOOKUP(H6835,'Shoe size conversion table'!$J$6:$L$22,3))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MONTH(C6835:C21802)</f>
        <v>11</v>
      </c>
      <c r="O6835" s="8" t="n">
        <f aca="false">K6835*(1-L6835)</f>
        <v>179</v>
      </c>
    </row>
    <row r="6836" customFormat="false" ht="11.4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IF(G6836="Male",VLOOKUP(H6836,'Shoe size conversion table'!$B$6:$D$22,2),VLOOKUP(H6836,'Shoe size conversion table'!$J$6:$L$22,2))</f>
        <v>40</v>
      </c>
      <c r="J6836" s="12" t="n">
        <f aca="false">IF(G6836="Male",VLOOKUP(H6836,'Shoe size conversion table'!$B$6:$D$22,3),VLOOKUP(H6836,'Shoe size conversion table'!$J$6:$L$22,3))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MONTH(C6836:C21803)</f>
        <v>11</v>
      </c>
      <c r="O6836" s="8" t="n">
        <f aca="false">K6836*(1-L6836)</f>
        <v>169</v>
      </c>
    </row>
    <row r="6837" customFormat="false" ht="11.4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IF(G6837="Male",VLOOKUP(H6837,'Shoe size conversion table'!$B$6:$D$22,2),VLOOKUP(H6837,'Shoe size conversion table'!$J$6:$L$22,2))</f>
        <v>48</v>
      </c>
      <c r="J6837" s="12" t="n">
        <f aca="false">IF(G6837="Male",VLOOKUP(H6837,'Shoe size conversion table'!$B$6:$D$22,3),VLOOKUP(H6837,'Shoe size conversion table'!$J$6:$L$22,3))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MONTH(C6837:C21804)</f>
        <v>11</v>
      </c>
      <c r="O6837" s="8" t="n">
        <f aca="false">K6837*(1-L6837)</f>
        <v>159</v>
      </c>
    </row>
    <row r="6838" customFormat="false" ht="11.4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IF(G6838="Male",VLOOKUP(H6838,'Shoe size conversion table'!$B$6:$D$22,2),VLOOKUP(H6838,'Shoe size conversion table'!$J$6:$L$22,2))</f>
        <v>43</v>
      </c>
      <c r="J6838" s="12" t="n">
        <f aca="false">IF(G6838="Male",VLOOKUP(H6838,'Shoe size conversion table'!$B$6:$D$22,3),VLOOKUP(H6838,'Shoe size conversion table'!$J$6:$L$22,3))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MONTH(C6838:C21805)</f>
        <v>11</v>
      </c>
      <c r="O6838" s="8" t="n">
        <f aca="false">K6838*(1-L6838)</f>
        <v>94.5</v>
      </c>
    </row>
    <row r="6839" customFormat="false" ht="11.4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IF(G6839="Male",VLOOKUP(H6839,'Shoe size conversion table'!$B$6:$D$22,2),VLOOKUP(H6839,'Shoe size conversion table'!$J$6:$L$22,2))</f>
        <v>41-42</v>
      </c>
      <c r="J6839" s="12" t="n">
        <f aca="false">IF(G6839="Male",VLOOKUP(H6839,'Shoe size conversion table'!$B$6:$D$22,3),VLOOKUP(H6839,'Shoe size conversion table'!$J$6:$L$22,3))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MONTH(C6839:C21806)</f>
        <v>11</v>
      </c>
      <c r="O6839" s="8" t="n">
        <f aca="false">K6839*(1-L6839)</f>
        <v>189</v>
      </c>
    </row>
    <row r="6840" customFormat="false" ht="11.4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IF(G6840="Male",VLOOKUP(H6840,'Shoe size conversion table'!$B$6:$D$22,2),VLOOKUP(H6840,'Shoe size conversion table'!$J$6:$L$22,2))</f>
        <v>47</v>
      </c>
      <c r="J6840" s="12" t="n">
        <f aca="false">IF(G6840="Male",VLOOKUP(H6840,'Shoe size conversion table'!$B$6:$D$22,3),VLOOKUP(H6840,'Shoe size conversion table'!$J$6:$L$22,3))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MONTH(C6840:C21807)</f>
        <v>11</v>
      </c>
      <c r="O6840" s="8" t="n">
        <f aca="false">K6840*(1-L6840)</f>
        <v>169</v>
      </c>
    </row>
    <row r="6841" customFormat="false" ht="11.4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IF(G6841="Male",VLOOKUP(H6841,'Shoe size conversion table'!$B$6:$D$22,2),VLOOKUP(H6841,'Shoe size conversion table'!$J$6:$L$22,2))</f>
        <v>39</v>
      </c>
      <c r="J6841" s="12" t="n">
        <f aca="false">IF(G6841="Male",VLOOKUP(H6841,'Shoe size conversion table'!$B$6:$D$22,3),VLOOKUP(H6841,'Shoe size conversion table'!$J$6:$L$22,3))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MONTH(C6841:C21808)</f>
        <v>11</v>
      </c>
      <c r="O6841" s="8" t="n">
        <f aca="false">K6841*(1-L6841)</f>
        <v>199</v>
      </c>
    </row>
    <row r="6842" customFormat="false" ht="11.4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IF(G6842="Male",VLOOKUP(H6842,'Shoe size conversion table'!$B$6:$D$22,2),VLOOKUP(H6842,'Shoe size conversion table'!$J$6:$L$22,2))</f>
        <v>43</v>
      </c>
      <c r="J6842" s="12" t="n">
        <f aca="false">IF(G6842="Male",VLOOKUP(H6842,'Shoe size conversion table'!$B$6:$D$22,3),VLOOKUP(H6842,'Shoe size conversion table'!$J$6:$L$22,3))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MONTH(C6842:C21809)</f>
        <v>11</v>
      </c>
      <c r="O6842" s="8" t="n">
        <f aca="false">K6842*(1-L6842)</f>
        <v>69.5</v>
      </c>
    </row>
    <row r="6843" customFormat="false" ht="11.4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IF(G6843="Male",VLOOKUP(H6843,'Shoe size conversion table'!$B$6:$D$22,2),VLOOKUP(H6843,'Shoe size conversion table'!$J$6:$L$22,2))</f>
        <v>42-43</v>
      </c>
      <c r="J6843" s="12" t="n">
        <f aca="false">IF(G6843="Male",VLOOKUP(H6843,'Shoe size conversion table'!$B$6:$D$22,3),VLOOKUP(H6843,'Shoe size conversion table'!$J$6:$L$22,3))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MONTH(C6843:C21810)</f>
        <v>11</v>
      </c>
      <c r="O6843" s="8" t="n">
        <f aca="false">K6843*(1-L6843)</f>
        <v>139</v>
      </c>
    </row>
    <row r="6844" customFormat="false" ht="11.4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IF(G6844="Male",VLOOKUP(H6844,'Shoe size conversion table'!$B$6:$D$22,2),VLOOKUP(H6844,'Shoe size conversion table'!$J$6:$L$22,2))</f>
        <v>42-43</v>
      </c>
      <c r="J6844" s="12" t="n">
        <f aca="false">IF(G6844="Male",VLOOKUP(H6844,'Shoe size conversion table'!$B$6:$D$22,3),VLOOKUP(H6844,'Shoe size conversion table'!$J$6:$L$22,3))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MONTH(C6844:C21811)</f>
        <v>11</v>
      </c>
      <c r="O6844" s="8" t="n">
        <f aca="false">K6844*(1-L6844)</f>
        <v>159</v>
      </c>
    </row>
    <row r="6845" customFormat="false" ht="11.4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IF(G6845="Male",VLOOKUP(H6845,'Shoe size conversion table'!$B$6:$D$22,2),VLOOKUP(H6845,'Shoe size conversion table'!$J$6:$L$22,2))</f>
        <v>44-45</v>
      </c>
      <c r="J6845" s="12" t="n">
        <f aca="false">IF(G6845="Male",VLOOKUP(H6845,'Shoe size conversion table'!$B$6:$D$22,3),VLOOKUP(H6845,'Shoe size conversion table'!$J$6:$L$22,3))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MONTH(C6845:C21812)</f>
        <v>11</v>
      </c>
      <c r="O6845" s="8" t="n">
        <f aca="false">K6845*(1-L6845)</f>
        <v>119.2</v>
      </c>
    </row>
    <row r="6846" customFormat="false" ht="11.4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IF(G6846="Male",VLOOKUP(H6846,'Shoe size conversion table'!$B$6:$D$22,2),VLOOKUP(H6846,'Shoe size conversion table'!$J$6:$L$22,2))</f>
        <v>39-40</v>
      </c>
      <c r="J6846" s="12" t="n">
        <f aca="false">IF(G6846="Male",VLOOKUP(H6846,'Shoe size conversion table'!$B$6:$D$22,3),VLOOKUP(H6846,'Shoe size conversion table'!$J$6:$L$22,3))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MONTH(C6846:C21813)</f>
        <v>11</v>
      </c>
      <c r="O6846" s="8" t="n">
        <f aca="false">K6846*(1-L6846)</f>
        <v>189</v>
      </c>
    </row>
    <row r="6847" customFormat="false" ht="11.4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IF(G6847="Male",VLOOKUP(H6847,'Shoe size conversion table'!$B$6:$D$22,2),VLOOKUP(H6847,'Shoe size conversion table'!$J$6:$L$22,2))</f>
        <v>43-44</v>
      </c>
      <c r="J6847" s="12" t="n">
        <f aca="false">IF(G6847="Male",VLOOKUP(H6847,'Shoe size conversion table'!$B$6:$D$22,3),VLOOKUP(H6847,'Shoe size conversion table'!$J$6:$L$22,3))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MONTH(C6847:C21814)</f>
        <v>11</v>
      </c>
      <c r="O6847" s="8" t="n">
        <f aca="false">K6847*(1-L6847)</f>
        <v>139</v>
      </c>
    </row>
    <row r="6848" customFormat="false" ht="11.4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IF(G6848="Male",VLOOKUP(H6848,'Shoe size conversion table'!$B$6:$D$22,2),VLOOKUP(H6848,'Shoe size conversion table'!$J$6:$L$22,2))</f>
        <v>42-43</v>
      </c>
      <c r="J6848" s="12" t="n">
        <f aca="false">IF(G6848="Male",VLOOKUP(H6848,'Shoe size conversion table'!$B$6:$D$22,3),VLOOKUP(H6848,'Shoe size conversion table'!$J$6:$L$22,3))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MONTH(C6848:C21815)</f>
        <v>11</v>
      </c>
      <c r="O6848" s="8" t="n">
        <f aca="false">K6848*(1-L6848)</f>
        <v>74.5</v>
      </c>
    </row>
    <row r="6849" customFormat="false" ht="11.4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IF(G6849="Male",VLOOKUP(H6849,'Shoe size conversion table'!$B$6:$D$22,2),VLOOKUP(H6849,'Shoe size conversion table'!$J$6:$L$22,2))</f>
        <v>47</v>
      </c>
      <c r="J6849" s="12" t="n">
        <f aca="false">IF(G6849="Male",VLOOKUP(H6849,'Shoe size conversion table'!$B$6:$D$22,3),VLOOKUP(H6849,'Shoe size conversion table'!$J$6:$L$22,3))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MONTH(C6849:C21816)</f>
        <v>11</v>
      </c>
      <c r="O6849" s="8" t="n">
        <f aca="false">K6849*(1-L6849)</f>
        <v>199</v>
      </c>
    </row>
    <row r="6850" customFormat="false" ht="11.4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IF(G6850="Male",VLOOKUP(H6850,'Shoe size conversion table'!$B$6:$D$22,2),VLOOKUP(H6850,'Shoe size conversion table'!$J$6:$L$22,2))</f>
        <v>38</v>
      </c>
      <c r="J6850" s="12" t="n">
        <f aca="false">IF(G6850="Male",VLOOKUP(H6850,'Shoe size conversion table'!$B$6:$D$22,3),VLOOKUP(H6850,'Shoe size conversion table'!$J$6:$L$22,3))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MONTH(C6850:C21817)</f>
        <v>11</v>
      </c>
      <c r="O6850" s="8" t="n">
        <f aca="false">K6850*(1-L6850)</f>
        <v>111.2</v>
      </c>
    </row>
    <row r="6851" customFormat="false" ht="11.4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IF(G6851="Male",VLOOKUP(H6851,'Shoe size conversion table'!$B$6:$D$22,2),VLOOKUP(H6851,'Shoe size conversion table'!$J$6:$L$22,2))</f>
        <v>43-44</v>
      </c>
      <c r="J6851" s="12" t="n">
        <f aca="false">IF(G6851="Male",VLOOKUP(H6851,'Shoe size conversion table'!$B$6:$D$22,3),VLOOKUP(H6851,'Shoe size conversion table'!$J$6:$L$22,3))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MONTH(C6851:C21818)</f>
        <v>11</v>
      </c>
      <c r="O6851" s="8" t="n">
        <f aca="false">K6851*(1-L6851)</f>
        <v>143.1</v>
      </c>
    </row>
    <row r="6852" customFormat="false" ht="11.4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IF(G6852="Male",VLOOKUP(H6852,'Shoe size conversion table'!$B$6:$D$22,2),VLOOKUP(H6852,'Shoe size conversion table'!$J$6:$L$22,2))</f>
        <v>38-39</v>
      </c>
      <c r="J6852" s="12" t="n">
        <f aca="false">IF(G6852="Male",VLOOKUP(H6852,'Shoe size conversion table'!$B$6:$D$22,3),VLOOKUP(H6852,'Shoe size conversion table'!$J$6:$L$22,3))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MONTH(C6852:C21819)</f>
        <v>11</v>
      </c>
      <c r="O6852" s="8" t="n">
        <f aca="false">K6852*(1-L6852)</f>
        <v>149</v>
      </c>
    </row>
    <row r="6853" customFormat="false" ht="11.4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IF(G6853="Male",VLOOKUP(H6853,'Shoe size conversion table'!$B$6:$D$22,2),VLOOKUP(H6853,'Shoe size conversion table'!$J$6:$L$22,2))</f>
        <v>46</v>
      </c>
      <c r="J6853" s="12" t="n">
        <f aca="false">IF(G6853="Male",VLOOKUP(H6853,'Shoe size conversion table'!$B$6:$D$22,3),VLOOKUP(H6853,'Shoe size conversion table'!$J$6:$L$22,3))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MONTH(C6853:C21820)</f>
        <v>11</v>
      </c>
      <c r="O6853" s="8" t="n">
        <f aca="false">K6853*(1-L6853)</f>
        <v>199</v>
      </c>
    </row>
    <row r="6854" customFormat="false" ht="11.4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IF(G6854="Male",VLOOKUP(H6854,'Shoe size conversion table'!$B$6:$D$22,2),VLOOKUP(H6854,'Shoe size conversion table'!$J$6:$L$22,2))</f>
        <v>37-38</v>
      </c>
      <c r="J6854" s="12" t="n">
        <f aca="false">IF(G6854="Male",VLOOKUP(H6854,'Shoe size conversion table'!$B$6:$D$22,3),VLOOKUP(H6854,'Shoe size conversion table'!$J$6:$L$22,3))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MONTH(C6854:C21821)</f>
        <v>11</v>
      </c>
      <c r="O6854" s="8" t="n">
        <f aca="false">K6854*(1-L6854)</f>
        <v>64.5</v>
      </c>
    </row>
    <row r="6855" customFormat="false" ht="11.4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IF(G6855="Male",VLOOKUP(H6855,'Shoe size conversion table'!$B$6:$D$22,2),VLOOKUP(H6855,'Shoe size conversion table'!$J$6:$L$22,2))</f>
        <v>37-38</v>
      </c>
      <c r="J6855" s="12" t="n">
        <f aca="false">IF(G6855="Male",VLOOKUP(H6855,'Shoe size conversion table'!$B$6:$D$22,3),VLOOKUP(H6855,'Shoe size conversion table'!$J$6:$L$22,3))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MONTH(C6855:C21822)</f>
        <v>11</v>
      </c>
      <c r="O6855" s="8" t="n">
        <f aca="false">K6855*(1-L6855)</f>
        <v>99.5</v>
      </c>
    </row>
    <row r="6856" customFormat="false" ht="11.4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IF(G6856="Male",VLOOKUP(H6856,'Shoe size conversion table'!$B$6:$D$22,2),VLOOKUP(H6856,'Shoe size conversion table'!$J$6:$L$22,2))</f>
        <v>38-39</v>
      </c>
      <c r="J6856" s="12" t="n">
        <f aca="false">IF(G6856="Male",VLOOKUP(H6856,'Shoe size conversion table'!$B$6:$D$22,3),VLOOKUP(H6856,'Shoe size conversion table'!$J$6:$L$22,3))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MONTH(C6856:C21823)</f>
        <v>11</v>
      </c>
      <c r="O6856" s="8" t="n">
        <f aca="false">K6856*(1-L6856)</f>
        <v>149</v>
      </c>
    </row>
    <row r="6857" customFormat="false" ht="11.4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IF(G6857="Male",VLOOKUP(H6857,'Shoe size conversion table'!$B$6:$D$22,2),VLOOKUP(H6857,'Shoe size conversion table'!$J$6:$L$22,2))</f>
        <v>43</v>
      </c>
      <c r="J6857" s="12" t="n">
        <f aca="false">IF(G6857="Male",VLOOKUP(H6857,'Shoe size conversion table'!$B$6:$D$22,3),VLOOKUP(H6857,'Shoe size conversion table'!$J$6:$L$22,3))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MONTH(C6857:C21824)</f>
        <v>11</v>
      </c>
      <c r="O6857" s="8" t="n">
        <f aca="false">K6857*(1-L6857)</f>
        <v>90.3</v>
      </c>
    </row>
    <row r="6858" customFormat="false" ht="11.4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IF(G6858="Male",VLOOKUP(H6858,'Shoe size conversion table'!$B$6:$D$22,2),VLOOKUP(H6858,'Shoe size conversion table'!$J$6:$L$22,2))</f>
        <v>41</v>
      </c>
      <c r="J6858" s="12" t="n">
        <f aca="false">IF(G6858="Male",VLOOKUP(H6858,'Shoe size conversion table'!$B$6:$D$22,3),VLOOKUP(H6858,'Shoe size conversion table'!$J$6:$L$22,3))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MONTH(C6858:C21825)</f>
        <v>11</v>
      </c>
      <c r="O6858" s="8" t="n">
        <f aca="false">K6858*(1-L6858)</f>
        <v>119.2</v>
      </c>
    </row>
    <row r="6859" customFormat="false" ht="11.4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IF(G6859="Male",VLOOKUP(H6859,'Shoe size conversion table'!$B$6:$D$22,2),VLOOKUP(H6859,'Shoe size conversion table'!$J$6:$L$22,2))</f>
        <v>38</v>
      </c>
      <c r="J6859" s="12" t="n">
        <f aca="false">IF(G6859="Male",VLOOKUP(H6859,'Shoe size conversion table'!$B$6:$D$22,3),VLOOKUP(H6859,'Shoe size conversion table'!$J$6:$L$22,3))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MONTH(C6859:C21826)</f>
        <v>11</v>
      </c>
      <c r="O6859" s="8" t="n">
        <f aca="false">K6859*(1-L6859)</f>
        <v>139</v>
      </c>
    </row>
    <row r="6860" customFormat="false" ht="11.4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IF(G6860="Male",VLOOKUP(H6860,'Shoe size conversion table'!$B$6:$D$22,2),VLOOKUP(H6860,'Shoe size conversion table'!$J$6:$L$22,2))</f>
        <v>40-41</v>
      </c>
      <c r="J6860" s="12" t="n">
        <f aca="false">IF(G6860="Male",VLOOKUP(H6860,'Shoe size conversion table'!$B$6:$D$22,3),VLOOKUP(H6860,'Shoe size conversion table'!$J$6:$L$22,3))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MONTH(C6860:C21827)</f>
        <v>11</v>
      </c>
      <c r="O6860" s="8" t="n">
        <f aca="false">K6860*(1-L6860)</f>
        <v>79.5</v>
      </c>
    </row>
    <row r="6861" customFormat="false" ht="11.4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IF(G6861="Male",VLOOKUP(H6861,'Shoe size conversion table'!$B$6:$D$22,2),VLOOKUP(H6861,'Shoe size conversion table'!$J$6:$L$22,2))</f>
        <v>42-43</v>
      </c>
      <c r="J6861" s="12" t="n">
        <f aca="false">IF(G6861="Male",VLOOKUP(H6861,'Shoe size conversion table'!$B$6:$D$22,3),VLOOKUP(H6861,'Shoe size conversion table'!$J$6:$L$22,3))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MONTH(C6861:C21828)</f>
        <v>11</v>
      </c>
      <c r="O6861" s="8" t="n">
        <f aca="false">K6861*(1-L6861)</f>
        <v>74.5</v>
      </c>
    </row>
    <row r="6862" customFormat="false" ht="11.4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IF(G6862="Male",VLOOKUP(H6862,'Shoe size conversion table'!$B$6:$D$22,2),VLOOKUP(H6862,'Shoe size conversion table'!$J$6:$L$22,2))</f>
        <v>40-41</v>
      </c>
      <c r="J6862" s="12" t="n">
        <f aca="false">IF(G6862="Male",VLOOKUP(H6862,'Shoe size conversion table'!$B$6:$D$22,3),VLOOKUP(H6862,'Shoe size conversion table'!$J$6:$L$22,3))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MONTH(C6862:C21829)</f>
        <v>11</v>
      </c>
      <c r="O6862" s="8" t="n">
        <f aca="false">K6862*(1-L6862)</f>
        <v>169</v>
      </c>
    </row>
    <row r="6863" customFormat="false" ht="11.4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IF(G6863="Male",VLOOKUP(H6863,'Shoe size conversion table'!$B$6:$D$22,2),VLOOKUP(H6863,'Shoe size conversion table'!$J$6:$L$22,2))</f>
        <v>43</v>
      </c>
      <c r="J6863" s="12" t="n">
        <f aca="false">IF(G6863="Male",VLOOKUP(H6863,'Shoe size conversion table'!$B$6:$D$22,3),VLOOKUP(H6863,'Shoe size conversion table'!$J$6:$L$22,3))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MONTH(C6863:C21830)</f>
        <v>11</v>
      </c>
      <c r="O6863" s="8" t="n">
        <f aca="false">K6863*(1-L6863)</f>
        <v>69.5</v>
      </c>
    </row>
    <row r="6864" customFormat="false" ht="11.4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IF(G6864="Male",VLOOKUP(H6864,'Shoe size conversion table'!$B$6:$D$22,2),VLOOKUP(H6864,'Shoe size conversion table'!$J$6:$L$22,2))</f>
        <v>41-42</v>
      </c>
      <c r="J6864" s="12" t="n">
        <f aca="false">IF(G6864="Male",VLOOKUP(H6864,'Shoe size conversion table'!$B$6:$D$22,3),VLOOKUP(H6864,'Shoe size conversion table'!$J$6:$L$22,3))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MONTH(C6864:C21831)</f>
        <v>11</v>
      </c>
      <c r="O6864" s="8" t="n">
        <f aca="false">K6864*(1-L6864)</f>
        <v>111.3</v>
      </c>
    </row>
    <row r="6865" customFormat="false" ht="11.4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IF(G6865="Male",VLOOKUP(H6865,'Shoe size conversion table'!$B$6:$D$22,2),VLOOKUP(H6865,'Shoe size conversion table'!$J$6:$L$22,2))</f>
        <v>39-40</v>
      </c>
      <c r="J6865" s="12" t="n">
        <f aca="false">IF(G6865="Male",VLOOKUP(H6865,'Shoe size conversion table'!$B$6:$D$22,3),VLOOKUP(H6865,'Shoe size conversion table'!$J$6:$L$22,3))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MONTH(C6865:C21832)</f>
        <v>11</v>
      </c>
      <c r="O6865" s="8" t="n">
        <f aca="false">K6865*(1-L6865)</f>
        <v>179</v>
      </c>
    </row>
    <row r="6866" customFormat="false" ht="11.4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IF(G6866="Male",VLOOKUP(H6866,'Shoe size conversion table'!$B$6:$D$22,2),VLOOKUP(H6866,'Shoe size conversion table'!$J$6:$L$22,2))</f>
        <v>42-43</v>
      </c>
      <c r="J6866" s="12" t="n">
        <f aca="false">IF(G6866="Male",VLOOKUP(H6866,'Shoe size conversion table'!$B$6:$D$22,3),VLOOKUP(H6866,'Shoe size conversion table'!$J$6:$L$22,3))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MONTH(C6866:C21833)</f>
        <v>11</v>
      </c>
      <c r="O6866" s="8" t="n">
        <f aca="false">K6866*(1-L6866)</f>
        <v>94.5</v>
      </c>
    </row>
    <row r="6867" customFormat="false" ht="11.4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IF(G6867="Male",VLOOKUP(H6867,'Shoe size conversion table'!$B$6:$D$22,2),VLOOKUP(H6867,'Shoe size conversion table'!$J$6:$L$22,2))</f>
        <v>43-44</v>
      </c>
      <c r="J6867" s="12" t="n">
        <f aca="false">IF(G6867="Male",VLOOKUP(H6867,'Shoe size conversion table'!$B$6:$D$22,3),VLOOKUP(H6867,'Shoe size conversion table'!$J$6:$L$22,3))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MONTH(C6867:C21834)</f>
        <v>11</v>
      </c>
      <c r="O6867" s="8" t="n">
        <f aca="false">K6867*(1-L6867)</f>
        <v>179</v>
      </c>
    </row>
    <row r="6868" customFormat="false" ht="11.4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IF(G6868="Male",VLOOKUP(H6868,'Shoe size conversion table'!$B$6:$D$22,2),VLOOKUP(H6868,'Shoe size conversion table'!$J$6:$L$22,2))</f>
        <v>42-43</v>
      </c>
      <c r="J6868" s="12" t="n">
        <f aca="false">IF(G6868="Male",VLOOKUP(H6868,'Shoe size conversion table'!$B$6:$D$22,3),VLOOKUP(H6868,'Shoe size conversion table'!$J$6:$L$22,3))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MONTH(C6868:C21835)</f>
        <v>11</v>
      </c>
      <c r="O6868" s="8" t="n">
        <f aca="false">K6868*(1-L6868)</f>
        <v>104.3</v>
      </c>
    </row>
    <row r="6869" customFormat="false" ht="11.4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IF(G6869="Male",VLOOKUP(H6869,'Shoe size conversion table'!$B$6:$D$22,2),VLOOKUP(H6869,'Shoe size conversion table'!$J$6:$L$22,2))</f>
        <v>39</v>
      </c>
      <c r="J6869" s="12" t="n">
        <f aca="false">IF(G6869="Male",VLOOKUP(H6869,'Shoe size conversion table'!$B$6:$D$22,3),VLOOKUP(H6869,'Shoe size conversion table'!$J$6:$L$22,3))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MONTH(C6869:C21836)</f>
        <v>11</v>
      </c>
      <c r="O6869" s="8" t="n">
        <f aca="false">K6869*(1-L6869)</f>
        <v>159</v>
      </c>
    </row>
    <row r="6870" customFormat="false" ht="11.4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IF(G6870="Male",VLOOKUP(H6870,'Shoe size conversion table'!$B$6:$D$22,2),VLOOKUP(H6870,'Shoe size conversion table'!$J$6:$L$22,2))</f>
        <v>42</v>
      </c>
      <c r="J6870" s="12" t="n">
        <f aca="false">IF(G6870="Male",VLOOKUP(H6870,'Shoe size conversion table'!$B$6:$D$22,3),VLOOKUP(H6870,'Shoe size conversion table'!$J$6:$L$22,3))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MONTH(C6870:C21837)</f>
        <v>11</v>
      </c>
      <c r="O6870" s="8" t="n">
        <f aca="false">K6870*(1-L6870)</f>
        <v>139</v>
      </c>
    </row>
    <row r="6871" customFormat="false" ht="11.4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IF(G6871="Male",VLOOKUP(H6871,'Shoe size conversion table'!$B$6:$D$22,2),VLOOKUP(H6871,'Shoe size conversion table'!$J$6:$L$22,2))</f>
        <v>39</v>
      </c>
      <c r="J6871" s="12" t="n">
        <f aca="false">IF(G6871="Male",VLOOKUP(H6871,'Shoe size conversion table'!$B$6:$D$22,3),VLOOKUP(H6871,'Shoe size conversion table'!$J$6:$L$22,3))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MONTH(C6871:C21838)</f>
        <v>11</v>
      </c>
      <c r="O6871" s="8" t="n">
        <f aca="false">K6871*(1-L6871)</f>
        <v>111.3</v>
      </c>
    </row>
    <row r="6872" customFormat="false" ht="11.4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IF(G6872="Male",VLOOKUP(H6872,'Shoe size conversion table'!$B$6:$D$22,2),VLOOKUP(H6872,'Shoe size conversion table'!$J$6:$L$22,2))</f>
        <v>43</v>
      </c>
      <c r="J6872" s="12" t="n">
        <f aca="false">IF(G6872="Male",VLOOKUP(H6872,'Shoe size conversion table'!$B$6:$D$22,3),VLOOKUP(H6872,'Shoe size conversion table'!$J$6:$L$22,3))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MONTH(C6872:C21839)</f>
        <v>11</v>
      </c>
      <c r="O6872" s="8" t="n">
        <f aca="false">K6872*(1-L6872)</f>
        <v>151.2</v>
      </c>
    </row>
    <row r="6873" customFormat="false" ht="11.4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IF(G6873="Male",VLOOKUP(H6873,'Shoe size conversion table'!$B$6:$D$22,2),VLOOKUP(H6873,'Shoe size conversion table'!$J$6:$L$22,2))</f>
        <v>42-43</v>
      </c>
      <c r="J6873" s="12" t="n">
        <f aca="false">IF(G6873="Male",VLOOKUP(H6873,'Shoe size conversion table'!$B$6:$D$22,3),VLOOKUP(H6873,'Shoe size conversion table'!$J$6:$L$22,3))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MONTH(C6873:C21840)</f>
        <v>11</v>
      </c>
      <c r="O6873" s="8" t="n">
        <f aca="false">K6873*(1-L6873)</f>
        <v>179</v>
      </c>
    </row>
    <row r="6874" customFormat="false" ht="11.4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IF(G6874="Male",VLOOKUP(H6874,'Shoe size conversion table'!$B$6:$D$22,2),VLOOKUP(H6874,'Shoe size conversion table'!$J$6:$L$22,2))</f>
        <v>42-43</v>
      </c>
      <c r="J6874" s="12" t="n">
        <f aca="false">IF(G6874="Male",VLOOKUP(H6874,'Shoe size conversion table'!$B$6:$D$22,3),VLOOKUP(H6874,'Shoe size conversion table'!$J$6:$L$22,3))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MONTH(C6874:C21841)</f>
        <v>11</v>
      </c>
      <c r="O6874" s="8" t="n">
        <f aca="false">K6874*(1-L6874)</f>
        <v>74.5</v>
      </c>
    </row>
    <row r="6875" customFormat="false" ht="11.4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IF(G6875="Male",VLOOKUP(H6875,'Shoe size conversion table'!$B$6:$D$22,2),VLOOKUP(H6875,'Shoe size conversion table'!$J$6:$L$22,2))</f>
        <v>39</v>
      </c>
      <c r="J6875" s="12" t="n">
        <f aca="false">IF(G6875="Male",VLOOKUP(H6875,'Shoe size conversion table'!$B$6:$D$22,3),VLOOKUP(H6875,'Shoe size conversion table'!$J$6:$L$22,3))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MONTH(C6875:C21842)</f>
        <v>11</v>
      </c>
      <c r="O6875" s="8" t="n">
        <f aca="false">K6875*(1-L6875)</f>
        <v>104.3</v>
      </c>
    </row>
    <row r="6876" customFormat="false" ht="11.4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IF(G6876="Male",VLOOKUP(H6876,'Shoe size conversion table'!$B$6:$D$22,2),VLOOKUP(H6876,'Shoe size conversion table'!$J$6:$L$22,2))</f>
        <v>40</v>
      </c>
      <c r="J6876" s="12" t="n">
        <f aca="false">IF(G6876="Male",VLOOKUP(H6876,'Shoe size conversion table'!$B$6:$D$22,3),VLOOKUP(H6876,'Shoe size conversion table'!$J$6:$L$22,3))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MONTH(C6876:C21843)</f>
        <v>11</v>
      </c>
      <c r="O6876" s="8" t="n">
        <f aca="false">K6876*(1-L6876)</f>
        <v>125.1</v>
      </c>
    </row>
    <row r="6877" customFormat="false" ht="11.4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IF(G6877="Male",VLOOKUP(H6877,'Shoe size conversion table'!$B$6:$D$22,2),VLOOKUP(H6877,'Shoe size conversion table'!$J$6:$L$22,2))</f>
        <v>42-43</v>
      </c>
      <c r="J6877" s="12" t="n">
        <f aca="false">IF(G6877="Male",VLOOKUP(H6877,'Shoe size conversion table'!$B$6:$D$22,3),VLOOKUP(H6877,'Shoe size conversion table'!$J$6:$L$22,3))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MONTH(C6877:C21844)</f>
        <v>11</v>
      </c>
      <c r="O6877" s="8" t="n">
        <f aca="false">K6877*(1-L6877)</f>
        <v>139</v>
      </c>
    </row>
    <row r="6878" customFormat="false" ht="11.4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IF(G6878="Male",VLOOKUP(H6878,'Shoe size conversion table'!$B$6:$D$22,2),VLOOKUP(H6878,'Shoe size conversion table'!$J$6:$L$22,2))</f>
        <v>39-40</v>
      </c>
      <c r="J6878" s="12" t="n">
        <f aca="false">IF(G6878="Male",VLOOKUP(H6878,'Shoe size conversion table'!$B$6:$D$22,3),VLOOKUP(H6878,'Shoe size conversion table'!$J$6:$L$22,3))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MONTH(C6878:C21845)</f>
        <v>11</v>
      </c>
      <c r="O6878" s="8" t="n">
        <f aca="false">K6878*(1-L6878)</f>
        <v>79.5</v>
      </c>
    </row>
    <row r="6879" customFormat="false" ht="11.4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IF(G6879="Male",VLOOKUP(H6879,'Shoe size conversion table'!$B$6:$D$22,2),VLOOKUP(H6879,'Shoe size conversion table'!$J$6:$L$22,2))</f>
        <v>43-44</v>
      </c>
      <c r="J6879" s="12" t="n">
        <f aca="false">IF(G6879="Male",VLOOKUP(H6879,'Shoe size conversion table'!$B$6:$D$22,3),VLOOKUP(H6879,'Shoe size conversion table'!$J$6:$L$22,3))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MONTH(C6879:C21846)</f>
        <v>11</v>
      </c>
      <c r="O6879" s="8" t="n">
        <f aca="false">K6879*(1-L6879)</f>
        <v>199</v>
      </c>
    </row>
    <row r="6880" customFormat="false" ht="11.4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IF(G6880="Male",VLOOKUP(H6880,'Shoe size conversion table'!$B$6:$D$22,2),VLOOKUP(H6880,'Shoe size conversion table'!$J$6:$L$22,2))</f>
        <v>43</v>
      </c>
      <c r="J6880" s="12" t="n">
        <f aca="false">IF(G6880="Male",VLOOKUP(H6880,'Shoe size conversion table'!$B$6:$D$22,3),VLOOKUP(H6880,'Shoe size conversion table'!$J$6:$L$22,3))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MONTH(C6880:C21847)</f>
        <v>11</v>
      </c>
      <c r="O6880" s="8" t="n">
        <f aca="false">K6880*(1-L6880)</f>
        <v>94.5</v>
      </c>
    </row>
    <row r="6881" customFormat="false" ht="11.4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IF(G6881="Male",VLOOKUP(H6881,'Shoe size conversion table'!$B$6:$D$22,2),VLOOKUP(H6881,'Shoe size conversion table'!$J$6:$L$22,2))</f>
        <v>41</v>
      </c>
      <c r="J6881" s="12" t="n">
        <f aca="false">IF(G6881="Male",VLOOKUP(H6881,'Shoe size conversion table'!$B$6:$D$22,3),VLOOKUP(H6881,'Shoe size conversion table'!$J$6:$L$22,3))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MONTH(C6881:C21848)</f>
        <v>11</v>
      </c>
      <c r="O6881" s="8" t="n">
        <f aca="false">K6881*(1-L6881)</f>
        <v>139</v>
      </c>
    </row>
    <row r="6882" customFormat="false" ht="11.4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IF(G6882="Male",VLOOKUP(H6882,'Shoe size conversion table'!$B$6:$D$22,2),VLOOKUP(H6882,'Shoe size conversion table'!$J$6:$L$22,2))</f>
        <v>43</v>
      </c>
      <c r="J6882" s="12" t="n">
        <f aca="false">IF(G6882="Male",VLOOKUP(H6882,'Shoe size conversion table'!$B$6:$D$22,3),VLOOKUP(H6882,'Shoe size conversion table'!$J$6:$L$22,3))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MONTH(C6882:C21849)</f>
        <v>11</v>
      </c>
      <c r="O6882" s="8" t="n">
        <f aca="false">K6882*(1-L6882)</f>
        <v>99.5</v>
      </c>
    </row>
    <row r="6883" customFormat="false" ht="11.4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IF(G6883="Male",VLOOKUP(H6883,'Shoe size conversion table'!$B$6:$D$22,2),VLOOKUP(H6883,'Shoe size conversion table'!$J$6:$L$22,2))</f>
        <v>48</v>
      </c>
      <c r="J6883" s="12" t="n">
        <f aca="false">IF(G6883="Male",VLOOKUP(H6883,'Shoe size conversion table'!$B$6:$D$22,3),VLOOKUP(H6883,'Shoe size conversion table'!$J$6:$L$22,3))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MONTH(C6883:C21850)</f>
        <v>11</v>
      </c>
      <c r="O6883" s="8" t="n">
        <f aca="false">K6883*(1-L6883)</f>
        <v>139</v>
      </c>
    </row>
    <row r="6884" customFormat="false" ht="11.4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IF(G6884="Male",VLOOKUP(H6884,'Shoe size conversion table'!$B$6:$D$22,2),VLOOKUP(H6884,'Shoe size conversion table'!$J$6:$L$22,2))</f>
        <v>43-44</v>
      </c>
      <c r="J6884" s="12" t="n">
        <f aca="false">IF(G6884="Male",VLOOKUP(H6884,'Shoe size conversion table'!$B$6:$D$22,3),VLOOKUP(H6884,'Shoe size conversion table'!$J$6:$L$22,3))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MONTH(C6884:C21851)</f>
        <v>11</v>
      </c>
      <c r="O6884" s="8" t="n">
        <f aca="false">K6884*(1-L6884)</f>
        <v>139</v>
      </c>
    </row>
    <row r="6885" customFormat="false" ht="11.4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IF(G6885="Male",VLOOKUP(H6885,'Shoe size conversion table'!$B$6:$D$22,2),VLOOKUP(H6885,'Shoe size conversion table'!$J$6:$L$22,2))</f>
        <v>36-37</v>
      </c>
      <c r="J6885" s="12" t="n">
        <f aca="false">IF(G6885="Male",VLOOKUP(H6885,'Shoe size conversion table'!$B$6:$D$22,3),VLOOKUP(H6885,'Shoe size conversion table'!$J$6:$L$22,3))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MONTH(C6885:C21852)</f>
        <v>11</v>
      </c>
      <c r="O6885" s="8" t="n">
        <f aca="false">K6885*(1-L6885)</f>
        <v>199</v>
      </c>
    </row>
    <row r="6886" customFormat="false" ht="11.4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IF(G6886="Male",VLOOKUP(H6886,'Shoe size conversion table'!$B$6:$D$22,2),VLOOKUP(H6886,'Shoe size conversion table'!$J$6:$L$22,2))</f>
        <v>42</v>
      </c>
      <c r="J6886" s="12" t="n">
        <f aca="false">IF(G6886="Male",VLOOKUP(H6886,'Shoe size conversion table'!$B$6:$D$22,3),VLOOKUP(H6886,'Shoe size conversion table'!$J$6:$L$22,3))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MONTH(C6886:C21853)</f>
        <v>11</v>
      </c>
      <c r="O6886" s="8" t="n">
        <f aca="false">K6886*(1-L6886)</f>
        <v>159.2</v>
      </c>
    </row>
    <row r="6887" customFormat="false" ht="11.4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IF(G6887="Male",VLOOKUP(H6887,'Shoe size conversion table'!$B$6:$D$22,2),VLOOKUP(H6887,'Shoe size conversion table'!$J$6:$L$22,2))</f>
        <v>45</v>
      </c>
      <c r="J6887" s="12" t="n">
        <f aca="false">IF(G6887="Male",VLOOKUP(H6887,'Shoe size conversion table'!$B$6:$D$22,3),VLOOKUP(H6887,'Shoe size conversion table'!$J$6:$L$22,3))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MONTH(C6887:C21854)</f>
        <v>11</v>
      </c>
      <c r="O6887" s="8" t="n">
        <f aca="false">K6887*(1-L6887)</f>
        <v>127.2</v>
      </c>
    </row>
    <row r="6888" customFormat="false" ht="11.4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IF(G6888="Male",VLOOKUP(H6888,'Shoe size conversion table'!$B$6:$D$22,2),VLOOKUP(H6888,'Shoe size conversion table'!$J$6:$L$22,2))</f>
        <v>43</v>
      </c>
      <c r="J6888" s="12" t="n">
        <f aca="false">IF(G6888="Male",VLOOKUP(H6888,'Shoe size conversion table'!$B$6:$D$22,3),VLOOKUP(H6888,'Shoe size conversion table'!$J$6:$L$22,3))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MONTH(C6888:C21855)</f>
        <v>11</v>
      </c>
      <c r="O6888" s="8" t="n">
        <f aca="false">K6888*(1-L6888)</f>
        <v>139.3</v>
      </c>
    </row>
    <row r="6889" customFormat="false" ht="11.4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IF(G6889="Male",VLOOKUP(H6889,'Shoe size conversion table'!$B$6:$D$22,2),VLOOKUP(H6889,'Shoe size conversion table'!$J$6:$L$22,2))</f>
        <v>41-42</v>
      </c>
      <c r="J6889" s="12" t="n">
        <f aca="false">IF(G6889="Male",VLOOKUP(H6889,'Shoe size conversion table'!$B$6:$D$22,3),VLOOKUP(H6889,'Shoe size conversion table'!$J$6:$L$22,3))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MONTH(C6889:C21856)</f>
        <v>11</v>
      </c>
      <c r="O6889" s="8" t="n">
        <f aca="false">K6889*(1-L6889)</f>
        <v>139</v>
      </c>
    </row>
    <row r="6890" customFormat="false" ht="11.4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IF(G6890="Male",VLOOKUP(H6890,'Shoe size conversion table'!$B$6:$D$22,2),VLOOKUP(H6890,'Shoe size conversion table'!$J$6:$L$22,2))</f>
        <v>39</v>
      </c>
      <c r="J6890" s="12" t="n">
        <f aca="false">IF(G6890="Male",VLOOKUP(H6890,'Shoe size conversion table'!$B$6:$D$22,3),VLOOKUP(H6890,'Shoe size conversion table'!$J$6:$L$22,3))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MONTH(C6890:C21857)</f>
        <v>11</v>
      </c>
      <c r="O6890" s="8" t="n">
        <f aca="false">K6890*(1-L6890)</f>
        <v>139</v>
      </c>
    </row>
    <row r="6891" customFormat="false" ht="11.4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IF(G6891="Male",VLOOKUP(H6891,'Shoe size conversion table'!$B$6:$D$22,2),VLOOKUP(H6891,'Shoe size conversion table'!$J$6:$L$22,2))</f>
        <v>42</v>
      </c>
      <c r="J6891" s="12" t="n">
        <f aca="false">IF(G6891="Male",VLOOKUP(H6891,'Shoe size conversion table'!$B$6:$D$22,3),VLOOKUP(H6891,'Shoe size conversion table'!$J$6:$L$22,3))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MONTH(C6891:C21858)</f>
        <v>11</v>
      </c>
      <c r="O6891" s="8" t="n">
        <f aca="false">K6891*(1-L6891)</f>
        <v>169</v>
      </c>
    </row>
    <row r="6892" customFormat="false" ht="11.4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IF(G6892="Male",VLOOKUP(H6892,'Shoe size conversion table'!$B$6:$D$22,2),VLOOKUP(H6892,'Shoe size conversion table'!$J$6:$L$22,2))</f>
        <v>43</v>
      </c>
      <c r="J6892" s="12" t="n">
        <f aca="false">IF(G6892="Male",VLOOKUP(H6892,'Shoe size conversion table'!$B$6:$D$22,3),VLOOKUP(H6892,'Shoe size conversion table'!$J$6:$L$22,3))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MONTH(C6892:C21859)</f>
        <v>11</v>
      </c>
      <c r="O6892" s="8" t="n">
        <f aca="false">K6892*(1-L6892)</f>
        <v>143.2</v>
      </c>
    </row>
    <row r="6893" customFormat="false" ht="11.4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IF(G6893="Male",VLOOKUP(H6893,'Shoe size conversion table'!$B$6:$D$22,2),VLOOKUP(H6893,'Shoe size conversion table'!$J$6:$L$22,2))</f>
        <v>40</v>
      </c>
      <c r="J6893" s="12" t="n">
        <f aca="false">IF(G6893="Male",VLOOKUP(H6893,'Shoe size conversion table'!$B$6:$D$22,3),VLOOKUP(H6893,'Shoe size conversion table'!$J$6:$L$22,3))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MONTH(C6893:C21860)</f>
        <v>11</v>
      </c>
      <c r="O6893" s="8" t="n">
        <f aca="false">K6893*(1-L6893)</f>
        <v>159</v>
      </c>
    </row>
    <row r="6894" customFormat="false" ht="11.4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IF(G6894="Male",VLOOKUP(H6894,'Shoe size conversion table'!$B$6:$D$22,2),VLOOKUP(H6894,'Shoe size conversion table'!$J$6:$L$22,2))</f>
        <v>41</v>
      </c>
      <c r="J6894" s="12" t="n">
        <f aca="false">IF(G6894="Male",VLOOKUP(H6894,'Shoe size conversion table'!$B$6:$D$22,3),VLOOKUP(H6894,'Shoe size conversion table'!$J$6:$L$22,3))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MONTH(C6894:C21861)</f>
        <v>11</v>
      </c>
      <c r="O6894" s="8" t="n">
        <f aca="false">K6894*(1-L6894)</f>
        <v>99.5</v>
      </c>
    </row>
    <row r="6895" customFormat="false" ht="11.4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IF(G6895="Male",VLOOKUP(H6895,'Shoe size conversion table'!$B$6:$D$22,2),VLOOKUP(H6895,'Shoe size conversion table'!$J$6:$L$22,2))</f>
        <v>42-43</v>
      </c>
      <c r="J6895" s="12" t="n">
        <f aca="false">IF(G6895="Male",VLOOKUP(H6895,'Shoe size conversion table'!$B$6:$D$22,3),VLOOKUP(H6895,'Shoe size conversion table'!$J$6:$L$22,3))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MONTH(C6895:C21862)</f>
        <v>11</v>
      </c>
      <c r="O6895" s="8" t="n">
        <f aca="false">K6895*(1-L6895)</f>
        <v>159</v>
      </c>
    </row>
    <row r="6896" customFormat="false" ht="11.4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IF(G6896="Male",VLOOKUP(H6896,'Shoe size conversion table'!$B$6:$D$22,2),VLOOKUP(H6896,'Shoe size conversion table'!$J$6:$L$22,2))</f>
        <v>43-44</v>
      </c>
      <c r="J6896" s="12" t="n">
        <f aca="false">IF(G6896="Male",VLOOKUP(H6896,'Shoe size conversion table'!$B$6:$D$22,3),VLOOKUP(H6896,'Shoe size conversion table'!$J$6:$L$22,3))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MONTH(C6896:C21863)</f>
        <v>11</v>
      </c>
      <c r="O6896" s="8" t="n">
        <f aca="false">K6896*(1-L6896)</f>
        <v>94.5</v>
      </c>
    </row>
    <row r="6897" customFormat="false" ht="11.4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IF(G6897="Male",VLOOKUP(H6897,'Shoe size conversion table'!$B$6:$D$22,2),VLOOKUP(H6897,'Shoe size conversion table'!$J$6:$L$22,2))</f>
        <v>39</v>
      </c>
      <c r="J6897" s="12" t="n">
        <f aca="false">IF(G6897="Male",VLOOKUP(H6897,'Shoe size conversion table'!$B$6:$D$22,3),VLOOKUP(H6897,'Shoe size conversion table'!$J$6:$L$22,3))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MONTH(C6897:C21864)</f>
        <v>11</v>
      </c>
      <c r="O6897" s="8" t="n">
        <f aca="false">K6897*(1-L6897)</f>
        <v>84.5</v>
      </c>
    </row>
    <row r="6898" customFormat="false" ht="11.4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IF(G6898="Male",VLOOKUP(H6898,'Shoe size conversion table'!$B$6:$D$22,2),VLOOKUP(H6898,'Shoe size conversion table'!$J$6:$L$22,2))</f>
        <v>39-40</v>
      </c>
      <c r="J6898" s="12" t="n">
        <f aca="false">IF(G6898="Male",VLOOKUP(H6898,'Shoe size conversion table'!$B$6:$D$22,3),VLOOKUP(H6898,'Shoe size conversion table'!$J$6:$L$22,3))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MONTH(C6898:C21865)</f>
        <v>11</v>
      </c>
      <c r="O6898" s="8" t="n">
        <f aca="false">K6898*(1-L6898)</f>
        <v>97.3</v>
      </c>
    </row>
    <row r="6899" customFormat="false" ht="11.4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IF(G6899="Male",VLOOKUP(H6899,'Shoe size conversion table'!$B$6:$D$22,2),VLOOKUP(H6899,'Shoe size conversion table'!$J$6:$L$22,2))</f>
        <v>44</v>
      </c>
      <c r="J6899" s="12" t="n">
        <f aca="false">IF(G6899="Male",VLOOKUP(H6899,'Shoe size conversion table'!$B$6:$D$22,3),VLOOKUP(H6899,'Shoe size conversion table'!$J$6:$L$22,3))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MONTH(C6899:C21866)</f>
        <v>11</v>
      </c>
      <c r="O6899" s="8" t="n">
        <f aca="false">K6899*(1-L6899)</f>
        <v>169</v>
      </c>
    </row>
    <row r="6900" customFormat="false" ht="11.4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IF(G6900="Male",VLOOKUP(H6900,'Shoe size conversion table'!$B$6:$D$22,2),VLOOKUP(H6900,'Shoe size conversion table'!$J$6:$L$22,2))</f>
        <v>46</v>
      </c>
      <c r="J6900" s="12" t="n">
        <f aca="false">IF(G6900="Male",VLOOKUP(H6900,'Shoe size conversion table'!$B$6:$D$22,3),VLOOKUP(H6900,'Shoe size conversion table'!$J$6:$L$22,3))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MONTH(C6900:C21867)</f>
        <v>11</v>
      </c>
      <c r="O6900" s="8" t="n">
        <f aca="false">K6900*(1-L6900)</f>
        <v>199</v>
      </c>
    </row>
    <row r="6901" customFormat="false" ht="11.4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IF(G6901="Male",VLOOKUP(H6901,'Shoe size conversion table'!$B$6:$D$22,2),VLOOKUP(H6901,'Shoe size conversion table'!$J$6:$L$22,2))</f>
        <v>43</v>
      </c>
      <c r="J6901" s="12" t="n">
        <f aca="false">IF(G6901="Male",VLOOKUP(H6901,'Shoe size conversion table'!$B$6:$D$22,3),VLOOKUP(H6901,'Shoe size conversion table'!$J$6:$L$22,3))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MONTH(C6901:C21868)</f>
        <v>11</v>
      </c>
      <c r="O6901" s="8" t="n">
        <f aca="false">K6901*(1-L6901)</f>
        <v>169</v>
      </c>
    </row>
    <row r="6902" customFormat="false" ht="11.4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IF(G6902="Male",VLOOKUP(H6902,'Shoe size conversion table'!$B$6:$D$22,2),VLOOKUP(H6902,'Shoe size conversion table'!$J$6:$L$22,2))</f>
        <v>41-42</v>
      </c>
      <c r="J6902" s="12" t="n">
        <f aca="false">IF(G6902="Male",VLOOKUP(H6902,'Shoe size conversion table'!$B$6:$D$22,3),VLOOKUP(H6902,'Shoe size conversion table'!$J$6:$L$22,3))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MONTH(C6902:C21869)</f>
        <v>11</v>
      </c>
      <c r="O6902" s="8" t="n">
        <f aca="false">K6902*(1-L6902)</f>
        <v>104.3</v>
      </c>
    </row>
    <row r="6903" customFormat="false" ht="11.4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IF(G6903="Male",VLOOKUP(H6903,'Shoe size conversion table'!$B$6:$D$22,2),VLOOKUP(H6903,'Shoe size conversion table'!$J$6:$L$22,2))</f>
        <v>42-43</v>
      </c>
      <c r="J6903" s="12" t="n">
        <f aca="false">IF(G6903="Male",VLOOKUP(H6903,'Shoe size conversion table'!$B$6:$D$22,3),VLOOKUP(H6903,'Shoe size conversion table'!$J$6:$L$22,3))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MONTH(C6903:C21870)</f>
        <v>11</v>
      </c>
      <c r="O6903" s="8" t="n">
        <f aca="false">K6903*(1-L6903)</f>
        <v>179</v>
      </c>
    </row>
    <row r="6904" customFormat="false" ht="11.4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IF(G6904="Male",VLOOKUP(H6904,'Shoe size conversion table'!$B$6:$D$22,2),VLOOKUP(H6904,'Shoe size conversion table'!$J$6:$L$22,2))</f>
        <v>39</v>
      </c>
      <c r="J6904" s="12" t="n">
        <f aca="false">IF(G6904="Male",VLOOKUP(H6904,'Shoe size conversion table'!$B$6:$D$22,3),VLOOKUP(H6904,'Shoe size conversion table'!$J$6:$L$22,3))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MONTH(C6904:C21871)</f>
        <v>11</v>
      </c>
      <c r="O6904" s="8" t="n">
        <f aca="false">K6904*(1-L6904)</f>
        <v>159</v>
      </c>
    </row>
    <row r="6905" customFormat="false" ht="11.4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IF(G6905="Male",VLOOKUP(H6905,'Shoe size conversion table'!$B$6:$D$22,2),VLOOKUP(H6905,'Shoe size conversion table'!$J$6:$L$22,2))</f>
        <v>44-45</v>
      </c>
      <c r="J6905" s="12" t="n">
        <f aca="false">IF(G6905="Male",VLOOKUP(H6905,'Shoe size conversion table'!$B$6:$D$22,3),VLOOKUP(H6905,'Shoe size conversion table'!$J$6:$L$22,3))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MONTH(C6905:C21872)</f>
        <v>11</v>
      </c>
      <c r="O6905" s="8" t="n">
        <f aca="false">K6905*(1-L6905)</f>
        <v>129</v>
      </c>
    </row>
    <row r="6906" customFormat="false" ht="11.4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IF(G6906="Male",VLOOKUP(H6906,'Shoe size conversion table'!$B$6:$D$22,2),VLOOKUP(H6906,'Shoe size conversion table'!$J$6:$L$22,2))</f>
        <v>40</v>
      </c>
      <c r="J6906" s="12" t="n">
        <f aca="false">IF(G6906="Male",VLOOKUP(H6906,'Shoe size conversion table'!$B$6:$D$22,3),VLOOKUP(H6906,'Shoe size conversion table'!$J$6:$L$22,3))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MONTH(C6906:C21873)</f>
        <v>11</v>
      </c>
      <c r="O6906" s="8" t="n">
        <f aca="false">K6906*(1-L6906)</f>
        <v>139</v>
      </c>
    </row>
    <row r="6907" customFormat="false" ht="11.4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IF(G6907="Male",VLOOKUP(H6907,'Shoe size conversion table'!$B$6:$D$22,2),VLOOKUP(H6907,'Shoe size conversion table'!$J$6:$L$22,2))</f>
        <v>39-40</v>
      </c>
      <c r="J6907" s="12" t="n">
        <f aca="false">IF(G6907="Male",VLOOKUP(H6907,'Shoe size conversion table'!$B$6:$D$22,3),VLOOKUP(H6907,'Shoe size conversion table'!$J$6:$L$22,3))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MONTH(C6907:C21874)</f>
        <v>11</v>
      </c>
      <c r="O6907" s="8" t="n">
        <f aca="false">K6907*(1-L6907)</f>
        <v>129</v>
      </c>
    </row>
    <row r="6908" customFormat="false" ht="11.4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IF(G6908="Male",VLOOKUP(H6908,'Shoe size conversion table'!$B$6:$D$22,2),VLOOKUP(H6908,'Shoe size conversion table'!$J$6:$L$22,2))</f>
        <v>42-43</v>
      </c>
      <c r="J6908" s="12" t="n">
        <f aca="false">IF(G6908="Male",VLOOKUP(H6908,'Shoe size conversion table'!$B$6:$D$22,3),VLOOKUP(H6908,'Shoe size conversion table'!$J$6:$L$22,3))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MONTH(C6908:C21875)</f>
        <v>11</v>
      </c>
      <c r="O6908" s="8" t="n">
        <f aca="false">K6908*(1-L6908)</f>
        <v>149</v>
      </c>
    </row>
    <row r="6909" customFormat="false" ht="11.4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IF(G6909="Male",VLOOKUP(H6909,'Shoe size conversion table'!$B$6:$D$22,2),VLOOKUP(H6909,'Shoe size conversion table'!$J$6:$L$22,2))</f>
        <v>38-39</v>
      </c>
      <c r="J6909" s="12" t="n">
        <f aca="false">IF(G6909="Male",VLOOKUP(H6909,'Shoe size conversion table'!$B$6:$D$22,3),VLOOKUP(H6909,'Shoe size conversion table'!$J$6:$L$22,3))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MONTH(C6909:C21876)</f>
        <v>11</v>
      </c>
      <c r="O6909" s="8" t="n">
        <f aca="false">K6909*(1-L6909)</f>
        <v>119.2</v>
      </c>
    </row>
    <row r="6910" customFormat="false" ht="11.4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IF(G6910="Male",VLOOKUP(H6910,'Shoe size conversion table'!$B$6:$D$22,2),VLOOKUP(H6910,'Shoe size conversion table'!$J$6:$L$22,2))</f>
        <v>43</v>
      </c>
      <c r="J6910" s="12" t="n">
        <f aca="false">IF(G6910="Male",VLOOKUP(H6910,'Shoe size conversion table'!$B$6:$D$22,3),VLOOKUP(H6910,'Shoe size conversion table'!$J$6:$L$22,3))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MONTH(C6910:C21877)</f>
        <v>11</v>
      </c>
      <c r="O6910" s="8" t="n">
        <f aca="false">K6910*(1-L6910)</f>
        <v>125.3</v>
      </c>
    </row>
    <row r="6911" customFormat="false" ht="11.4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IF(G6911="Male",VLOOKUP(H6911,'Shoe size conversion table'!$B$6:$D$22,2),VLOOKUP(H6911,'Shoe size conversion table'!$J$6:$L$22,2))</f>
        <v>42-43</v>
      </c>
      <c r="J6911" s="12" t="n">
        <f aca="false">IF(G6911="Male",VLOOKUP(H6911,'Shoe size conversion table'!$B$6:$D$22,3),VLOOKUP(H6911,'Shoe size conversion table'!$J$6:$L$22,3))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MONTH(C6911:C21878)</f>
        <v>11</v>
      </c>
      <c r="O6911" s="8" t="n">
        <f aca="false">K6911*(1-L6911)</f>
        <v>94.5</v>
      </c>
    </row>
    <row r="6912" customFormat="false" ht="11.4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IF(G6912="Male",VLOOKUP(H6912,'Shoe size conversion table'!$B$6:$D$22,2),VLOOKUP(H6912,'Shoe size conversion table'!$J$6:$L$22,2))</f>
        <v>40</v>
      </c>
      <c r="J6912" s="12" t="n">
        <f aca="false">IF(G6912="Male",VLOOKUP(H6912,'Shoe size conversion table'!$B$6:$D$22,3),VLOOKUP(H6912,'Shoe size conversion table'!$J$6:$L$22,3))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MONTH(C6912:C21879)</f>
        <v>11</v>
      </c>
      <c r="O6912" s="8" t="n">
        <f aca="false">K6912*(1-L6912)</f>
        <v>149</v>
      </c>
    </row>
    <row r="6913" customFormat="false" ht="11.4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IF(G6913="Male",VLOOKUP(H6913,'Shoe size conversion table'!$B$6:$D$22,2),VLOOKUP(H6913,'Shoe size conversion table'!$J$6:$L$22,2))</f>
        <v>39</v>
      </c>
      <c r="J6913" s="12" t="n">
        <f aca="false">IF(G6913="Male",VLOOKUP(H6913,'Shoe size conversion table'!$B$6:$D$22,3),VLOOKUP(H6913,'Shoe size conversion table'!$J$6:$L$22,3))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MONTH(C6913:C21880)</f>
        <v>11</v>
      </c>
      <c r="O6913" s="8" t="n">
        <f aca="false">K6913*(1-L6913)</f>
        <v>97.3</v>
      </c>
    </row>
    <row r="6914" customFormat="false" ht="11.4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IF(G6914="Male",VLOOKUP(H6914,'Shoe size conversion table'!$B$6:$D$22,2),VLOOKUP(H6914,'Shoe size conversion table'!$J$6:$L$22,2))</f>
        <v>38</v>
      </c>
      <c r="J6914" s="12" t="n">
        <f aca="false">IF(G6914="Male",VLOOKUP(H6914,'Shoe size conversion table'!$B$6:$D$22,3),VLOOKUP(H6914,'Shoe size conversion table'!$J$6:$L$22,3))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MONTH(C6914:C21881)</f>
        <v>11</v>
      </c>
      <c r="O6914" s="8" t="n">
        <f aca="false">K6914*(1-L6914)</f>
        <v>139</v>
      </c>
    </row>
    <row r="6915" customFormat="false" ht="11.4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IF(G6915="Male",VLOOKUP(H6915,'Shoe size conversion table'!$B$6:$D$22,2),VLOOKUP(H6915,'Shoe size conversion table'!$J$6:$L$22,2))</f>
        <v>39-40</v>
      </c>
      <c r="J6915" s="12" t="n">
        <f aca="false">IF(G6915="Male",VLOOKUP(H6915,'Shoe size conversion table'!$B$6:$D$22,3),VLOOKUP(H6915,'Shoe size conversion table'!$J$6:$L$22,3))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MONTH(C6915:C21882)</f>
        <v>11</v>
      </c>
      <c r="O6915" s="8" t="n">
        <f aca="false">K6915*(1-L6915)</f>
        <v>129</v>
      </c>
    </row>
    <row r="6916" customFormat="false" ht="11.4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IF(G6916="Male",VLOOKUP(H6916,'Shoe size conversion table'!$B$6:$D$22,2),VLOOKUP(H6916,'Shoe size conversion table'!$J$6:$L$22,2))</f>
        <v>38</v>
      </c>
      <c r="J6916" s="12" t="n">
        <f aca="false">IF(G6916="Male",VLOOKUP(H6916,'Shoe size conversion table'!$B$6:$D$22,3),VLOOKUP(H6916,'Shoe size conversion table'!$J$6:$L$22,3))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MONTH(C6916:C21883)</f>
        <v>11</v>
      </c>
      <c r="O6916" s="8" t="n">
        <f aca="false">K6916*(1-L6916)</f>
        <v>134.1</v>
      </c>
    </row>
    <row r="6917" customFormat="false" ht="11.4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IF(G6917="Male",VLOOKUP(H6917,'Shoe size conversion table'!$B$6:$D$22,2),VLOOKUP(H6917,'Shoe size conversion table'!$J$6:$L$22,2))</f>
        <v>39-40</v>
      </c>
      <c r="J6917" s="12" t="n">
        <f aca="false">IF(G6917="Male",VLOOKUP(H6917,'Shoe size conversion table'!$B$6:$D$22,3),VLOOKUP(H6917,'Shoe size conversion table'!$J$6:$L$22,3))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MONTH(C6917:C21884)</f>
        <v>11</v>
      </c>
      <c r="O6917" s="8" t="n">
        <f aca="false">K6917*(1-L6917)</f>
        <v>199</v>
      </c>
    </row>
    <row r="6918" customFormat="false" ht="11.4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IF(G6918="Male",VLOOKUP(H6918,'Shoe size conversion table'!$B$6:$D$22,2),VLOOKUP(H6918,'Shoe size conversion table'!$J$6:$L$22,2))</f>
        <v>42-43</v>
      </c>
      <c r="J6918" s="12" t="n">
        <f aca="false">IF(G6918="Male",VLOOKUP(H6918,'Shoe size conversion table'!$B$6:$D$22,3),VLOOKUP(H6918,'Shoe size conversion table'!$J$6:$L$22,3))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MONTH(C6918:C21885)</f>
        <v>11</v>
      </c>
      <c r="O6918" s="8" t="n">
        <f aca="false">K6918*(1-L6918)</f>
        <v>125.1</v>
      </c>
    </row>
    <row r="6919" customFormat="false" ht="11.4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IF(G6919="Male",VLOOKUP(H6919,'Shoe size conversion table'!$B$6:$D$22,2),VLOOKUP(H6919,'Shoe size conversion table'!$J$6:$L$22,2))</f>
        <v>43</v>
      </c>
      <c r="J6919" s="12" t="n">
        <f aca="false">IF(G6919="Male",VLOOKUP(H6919,'Shoe size conversion table'!$B$6:$D$22,3),VLOOKUP(H6919,'Shoe size conversion table'!$J$6:$L$22,3))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MONTH(C6919:C21886)</f>
        <v>11</v>
      </c>
      <c r="O6919" s="8" t="n">
        <f aca="false">K6919*(1-L6919)</f>
        <v>151.2</v>
      </c>
    </row>
    <row r="6920" customFormat="false" ht="11.4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IF(G6920="Male",VLOOKUP(H6920,'Shoe size conversion table'!$B$6:$D$22,2),VLOOKUP(H6920,'Shoe size conversion table'!$J$6:$L$22,2))</f>
        <v>46</v>
      </c>
      <c r="J6920" s="12" t="n">
        <f aca="false">IF(G6920="Male",VLOOKUP(H6920,'Shoe size conversion table'!$B$6:$D$22,3),VLOOKUP(H6920,'Shoe size conversion table'!$J$6:$L$22,3))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MONTH(C6920:C21887)</f>
        <v>11</v>
      </c>
      <c r="O6920" s="8" t="n">
        <f aca="false">K6920*(1-L6920)</f>
        <v>199</v>
      </c>
    </row>
    <row r="6921" customFormat="false" ht="11.4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IF(G6921="Male",VLOOKUP(H6921,'Shoe size conversion table'!$B$6:$D$22,2),VLOOKUP(H6921,'Shoe size conversion table'!$J$6:$L$22,2))</f>
        <v>42-43</v>
      </c>
      <c r="J6921" s="12" t="n">
        <f aca="false">IF(G6921="Male",VLOOKUP(H6921,'Shoe size conversion table'!$B$6:$D$22,3),VLOOKUP(H6921,'Shoe size conversion table'!$J$6:$L$22,3))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MONTH(C6921:C21888)</f>
        <v>11</v>
      </c>
      <c r="O6921" s="8" t="n">
        <f aca="false">K6921*(1-L6921)</f>
        <v>199</v>
      </c>
    </row>
    <row r="6922" customFormat="false" ht="11.4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IF(G6922="Male",VLOOKUP(H6922,'Shoe size conversion table'!$B$6:$D$22,2),VLOOKUP(H6922,'Shoe size conversion table'!$J$6:$L$22,2))</f>
        <v>38-39</v>
      </c>
      <c r="J6922" s="12" t="n">
        <f aca="false">IF(G6922="Male",VLOOKUP(H6922,'Shoe size conversion table'!$B$6:$D$22,3),VLOOKUP(H6922,'Shoe size conversion table'!$J$6:$L$22,3))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MONTH(C6922:C21889)</f>
        <v>11</v>
      </c>
      <c r="O6922" s="8" t="n">
        <f aca="false">K6922*(1-L6922)</f>
        <v>189</v>
      </c>
    </row>
    <row r="6923" customFormat="false" ht="11.4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IF(G6923="Male",VLOOKUP(H6923,'Shoe size conversion table'!$B$6:$D$22,2),VLOOKUP(H6923,'Shoe size conversion table'!$J$6:$L$22,2))</f>
        <v>39</v>
      </c>
      <c r="J6923" s="12" t="n">
        <f aca="false">IF(G6923="Male",VLOOKUP(H6923,'Shoe size conversion table'!$B$6:$D$22,3),VLOOKUP(H6923,'Shoe size conversion table'!$J$6:$L$22,3))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MONTH(C6923:C21890)</f>
        <v>11</v>
      </c>
      <c r="O6923" s="8" t="n">
        <f aca="false">K6923*(1-L6923)</f>
        <v>199</v>
      </c>
    </row>
    <row r="6924" customFormat="false" ht="11.4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IF(G6924="Male",VLOOKUP(H6924,'Shoe size conversion table'!$B$6:$D$22,2),VLOOKUP(H6924,'Shoe size conversion table'!$J$6:$L$22,2))</f>
        <v>43</v>
      </c>
      <c r="J6924" s="12" t="n">
        <f aca="false">IF(G6924="Male",VLOOKUP(H6924,'Shoe size conversion table'!$B$6:$D$22,3),VLOOKUP(H6924,'Shoe size conversion table'!$J$6:$L$22,3))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MONTH(C6924:C21891)</f>
        <v>11</v>
      </c>
      <c r="O6924" s="8" t="n">
        <f aca="false">K6924*(1-L6924)</f>
        <v>159</v>
      </c>
    </row>
    <row r="6925" customFormat="false" ht="11.4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IF(G6925="Male",VLOOKUP(H6925,'Shoe size conversion table'!$B$6:$D$22,2),VLOOKUP(H6925,'Shoe size conversion table'!$J$6:$L$22,2))</f>
        <v>43</v>
      </c>
      <c r="J6925" s="12" t="n">
        <f aca="false">IF(G6925="Male",VLOOKUP(H6925,'Shoe size conversion table'!$B$6:$D$22,3),VLOOKUP(H6925,'Shoe size conversion table'!$J$6:$L$22,3))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MONTH(C6925:C21892)</f>
        <v>11</v>
      </c>
      <c r="O6925" s="8" t="n">
        <f aca="false">K6925*(1-L6925)</f>
        <v>159</v>
      </c>
    </row>
    <row r="6926" customFormat="false" ht="11.4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IF(G6926="Male",VLOOKUP(H6926,'Shoe size conversion table'!$B$6:$D$22,2),VLOOKUP(H6926,'Shoe size conversion table'!$J$6:$L$22,2))</f>
        <v>43</v>
      </c>
      <c r="J6926" s="12" t="n">
        <f aca="false">IF(G6926="Male",VLOOKUP(H6926,'Shoe size conversion table'!$B$6:$D$22,3),VLOOKUP(H6926,'Shoe size conversion table'!$J$6:$L$22,3))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MONTH(C6926:C21893)</f>
        <v>11</v>
      </c>
      <c r="O6926" s="8" t="n">
        <f aca="false">K6926*(1-L6926)</f>
        <v>94.5</v>
      </c>
    </row>
    <row r="6927" customFormat="false" ht="11.4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IF(G6927="Male",VLOOKUP(H6927,'Shoe size conversion table'!$B$6:$D$22,2),VLOOKUP(H6927,'Shoe size conversion table'!$J$6:$L$22,2))</f>
        <v>38</v>
      </c>
      <c r="J6927" s="12" t="n">
        <f aca="false">IF(G6927="Male",VLOOKUP(H6927,'Shoe size conversion table'!$B$6:$D$22,3),VLOOKUP(H6927,'Shoe size conversion table'!$J$6:$L$22,3))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MONTH(C6927:C21894)</f>
        <v>11</v>
      </c>
      <c r="O6927" s="8" t="n">
        <f aca="false">K6927*(1-L6927)</f>
        <v>169</v>
      </c>
    </row>
    <row r="6928" customFormat="false" ht="11.4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IF(G6928="Male",VLOOKUP(H6928,'Shoe size conversion table'!$B$6:$D$22,2),VLOOKUP(H6928,'Shoe size conversion table'!$J$6:$L$22,2))</f>
        <v>43-44</v>
      </c>
      <c r="J6928" s="12" t="n">
        <f aca="false">IF(G6928="Male",VLOOKUP(H6928,'Shoe size conversion table'!$B$6:$D$22,3),VLOOKUP(H6928,'Shoe size conversion table'!$J$6:$L$22,3))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MONTH(C6928:C21895)</f>
        <v>11</v>
      </c>
      <c r="O6928" s="8" t="n">
        <f aca="false">K6928*(1-L6928)</f>
        <v>69.5</v>
      </c>
    </row>
    <row r="6929" customFormat="false" ht="11.4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IF(G6929="Male",VLOOKUP(H6929,'Shoe size conversion table'!$B$6:$D$22,2),VLOOKUP(H6929,'Shoe size conversion table'!$J$6:$L$22,2))</f>
        <v>42-43</v>
      </c>
      <c r="J6929" s="12" t="n">
        <f aca="false">IF(G6929="Male",VLOOKUP(H6929,'Shoe size conversion table'!$B$6:$D$22,3),VLOOKUP(H6929,'Shoe size conversion table'!$J$6:$L$22,3))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MONTH(C6929:C21896)</f>
        <v>11</v>
      </c>
      <c r="O6929" s="8" t="n">
        <f aca="false">K6929*(1-L6929)</f>
        <v>143.2</v>
      </c>
    </row>
    <row r="6930" customFormat="false" ht="11.4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IF(G6930="Male",VLOOKUP(H6930,'Shoe size conversion table'!$B$6:$D$22,2),VLOOKUP(H6930,'Shoe size conversion table'!$J$6:$L$22,2))</f>
        <v>43-44</v>
      </c>
      <c r="J6930" s="12" t="n">
        <f aca="false">IF(G6930="Male",VLOOKUP(H6930,'Shoe size conversion table'!$B$6:$D$22,3),VLOOKUP(H6930,'Shoe size conversion table'!$J$6:$L$22,3))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MONTH(C6930:C21897)</f>
        <v>11</v>
      </c>
      <c r="O6930" s="8" t="n">
        <f aca="false">K6930*(1-L6930)</f>
        <v>199</v>
      </c>
    </row>
    <row r="6931" customFormat="false" ht="11.4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IF(G6931="Male",VLOOKUP(H6931,'Shoe size conversion table'!$B$6:$D$22,2),VLOOKUP(H6931,'Shoe size conversion table'!$J$6:$L$22,2))</f>
        <v>37-38</v>
      </c>
      <c r="J6931" s="12" t="n">
        <f aca="false">IF(G6931="Male",VLOOKUP(H6931,'Shoe size conversion table'!$B$6:$D$22,3),VLOOKUP(H6931,'Shoe size conversion table'!$J$6:$L$22,3))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MONTH(C6931:C21898)</f>
        <v>11</v>
      </c>
      <c r="O6931" s="8" t="n">
        <f aca="false">K6931*(1-L6931)</f>
        <v>199</v>
      </c>
    </row>
    <row r="6932" customFormat="false" ht="11.4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IF(G6932="Male",VLOOKUP(H6932,'Shoe size conversion table'!$B$6:$D$22,2),VLOOKUP(H6932,'Shoe size conversion table'!$J$6:$L$22,2))</f>
        <v>42</v>
      </c>
      <c r="J6932" s="12" t="n">
        <f aca="false">IF(G6932="Male",VLOOKUP(H6932,'Shoe size conversion table'!$B$6:$D$22,3),VLOOKUP(H6932,'Shoe size conversion table'!$J$6:$L$22,3))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MONTH(C6932:C21899)</f>
        <v>11</v>
      </c>
      <c r="O6932" s="8" t="n">
        <f aca="false">K6932*(1-L6932)</f>
        <v>94.5</v>
      </c>
    </row>
    <row r="6933" customFormat="false" ht="11.4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IF(G6933="Male",VLOOKUP(H6933,'Shoe size conversion table'!$B$6:$D$22,2),VLOOKUP(H6933,'Shoe size conversion table'!$J$6:$L$22,2))</f>
        <v>46</v>
      </c>
      <c r="J6933" s="12" t="n">
        <f aca="false">IF(G6933="Male",VLOOKUP(H6933,'Shoe size conversion table'!$B$6:$D$22,3),VLOOKUP(H6933,'Shoe size conversion table'!$J$6:$L$22,3))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MONTH(C6933:C21900)</f>
        <v>11</v>
      </c>
      <c r="O6933" s="8" t="n">
        <f aca="false">K6933*(1-L6933)</f>
        <v>159</v>
      </c>
    </row>
    <row r="6934" customFormat="false" ht="11.4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IF(G6934="Male",VLOOKUP(H6934,'Shoe size conversion table'!$B$6:$D$22,2),VLOOKUP(H6934,'Shoe size conversion table'!$J$6:$L$22,2))</f>
        <v>42-43</v>
      </c>
      <c r="J6934" s="12" t="n">
        <f aca="false">IF(G6934="Male",VLOOKUP(H6934,'Shoe size conversion table'!$B$6:$D$22,3),VLOOKUP(H6934,'Shoe size conversion table'!$J$6:$L$22,3))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MONTH(C6934:C21901)</f>
        <v>11</v>
      </c>
      <c r="O6934" s="8" t="n">
        <f aca="false">K6934*(1-L6934)</f>
        <v>199</v>
      </c>
    </row>
    <row r="6935" customFormat="false" ht="11.4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IF(G6935="Male",VLOOKUP(H6935,'Shoe size conversion table'!$B$6:$D$22,2),VLOOKUP(H6935,'Shoe size conversion table'!$J$6:$L$22,2))</f>
        <v>44</v>
      </c>
      <c r="J6935" s="12" t="n">
        <f aca="false">IF(G6935="Male",VLOOKUP(H6935,'Shoe size conversion table'!$B$6:$D$22,3),VLOOKUP(H6935,'Shoe size conversion table'!$J$6:$L$22,3))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MONTH(C6935:C21902)</f>
        <v>11</v>
      </c>
      <c r="O6935" s="8" t="n">
        <f aca="false">K6935*(1-L6935)</f>
        <v>179</v>
      </c>
    </row>
    <row r="6936" customFormat="false" ht="11.4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IF(G6936="Male",VLOOKUP(H6936,'Shoe size conversion table'!$B$6:$D$22,2),VLOOKUP(H6936,'Shoe size conversion table'!$J$6:$L$22,2))</f>
        <v>42-43</v>
      </c>
      <c r="J6936" s="12" t="n">
        <f aca="false">IF(G6936="Male",VLOOKUP(H6936,'Shoe size conversion table'!$B$6:$D$22,3),VLOOKUP(H6936,'Shoe size conversion table'!$J$6:$L$22,3))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MONTH(C6936:C21903)</f>
        <v>11</v>
      </c>
      <c r="O6936" s="8" t="n">
        <f aca="false">K6936*(1-L6936)</f>
        <v>199</v>
      </c>
    </row>
    <row r="6937" customFormat="false" ht="11.4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IF(G6937="Male",VLOOKUP(H6937,'Shoe size conversion table'!$B$6:$D$22,2),VLOOKUP(H6937,'Shoe size conversion table'!$J$6:$L$22,2))</f>
        <v>39</v>
      </c>
      <c r="J6937" s="12" t="n">
        <f aca="false">IF(G6937="Male",VLOOKUP(H6937,'Shoe size conversion table'!$B$6:$D$22,3),VLOOKUP(H6937,'Shoe size conversion table'!$J$6:$L$22,3))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MONTH(C6937:C21904)</f>
        <v>11</v>
      </c>
      <c r="O6937" s="8" t="n">
        <f aca="false">K6937*(1-L6937)</f>
        <v>169</v>
      </c>
    </row>
    <row r="6938" customFormat="false" ht="11.4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IF(G6938="Male",VLOOKUP(H6938,'Shoe size conversion table'!$B$6:$D$22,2),VLOOKUP(H6938,'Shoe size conversion table'!$J$6:$L$22,2))</f>
        <v>43-44</v>
      </c>
      <c r="J6938" s="12" t="n">
        <f aca="false">IF(G6938="Male",VLOOKUP(H6938,'Shoe size conversion table'!$B$6:$D$22,3),VLOOKUP(H6938,'Shoe size conversion table'!$J$6:$L$22,3))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MONTH(C6938:C21905)</f>
        <v>11</v>
      </c>
      <c r="O6938" s="8" t="n">
        <f aca="false">K6938*(1-L6938)</f>
        <v>139</v>
      </c>
    </row>
    <row r="6939" customFormat="false" ht="11.4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IF(G6939="Male",VLOOKUP(H6939,'Shoe size conversion table'!$B$6:$D$22,2),VLOOKUP(H6939,'Shoe size conversion table'!$J$6:$L$22,2))</f>
        <v>38-39</v>
      </c>
      <c r="J6939" s="12" t="n">
        <f aca="false">IF(G6939="Male",VLOOKUP(H6939,'Shoe size conversion table'!$B$6:$D$22,3),VLOOKUP(H6939,'Shoe size conversion table'!$J$6:$L$22,3))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MONTH(C6939:C21906)</f>
        <v>11</v>
      </c>
      <c r="O6939" s="8" t="n">
        <f aca="false">K6939*(1-L6939)</f>
        <v>161.1</v>
      </c>
    </row>
    <row r="6940" customFormat="false" ht="11.4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IF(G6940="Male",VLOOKUP(H6940,'Shoe size conversion table'!$B$6:$D$22,2),VLOOKUP(H6940,'Shoe size conversion table'!$J$6:$L$22,2))</f>
        <v>39</v>
      </c>
      <c r="J6940" s="12" t="n">
        <f aca="false">IF(G6940="Male",VLOOKUP(H6940,'Shoe size conversion table'!$B$6:$D$22,3),VLOOKUP(H6940,'Shoe size conversion table'!$J$6:$L$22,3))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MONTH(C6940:C21907)</f>
        <v>11</v>
      </c>
      <c r="O6940" s="8" t="n">
        <f aca="false">K6940*(1-L6940)</f>
        <v>97.3</v>
      </c>
    </row>
    <row r="6941" customFormat="false" ht="11.4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IF(G6941="Male",VLOOKUP(H6941,'Shoe size conversion table'!$B$6:$D$22,2),VLOOKUP(H6941,'Shoe size conversion table'!$J$6:$L$22,2))</f>
        <v>38-39</v>
      </c>
      <c r="J6941" s="12" t="n">
        <f aca="false">IF(G6941="Male",VLOOKUP(H6941,'Shoe size conversion table'!$B$6:$D$22,3),VLOOKUP(H6941,'Shoe size conversion table'!$J$6:$L$22,3))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MONTH(C6941:C21908)</f>
        <v>11</v>
      </c>
      <c r="O6941" s="8" t="n">
        <f aca="false">K6941*(1-L6941)</f>
        <v>125.3</v>
      </c>
    </row>
    <row r="6942" customFormat="false" ht="11.4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IF(G6942="Male",VLOOKUP(H6942,'Shoe size conversion table'!$B$6:$D$22,2),VLOOKUP(H6942,'Shoe size conversion table'!$J$6:$L$22,2))</f>
        <v>39-40</v>
      </c>
      <c r="J6942" s="12" t="n">
        <f aca="false">IF(G6942="Male",VLOOKUP(H6942,'Shoe size conversion table'!$B$6:$D$22,3),VLOOKUP(H6942,'Shoe size conversion table'!$J$6:$L$22,3))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MONTH(C6942:C21909)</f>
        <v>11</v>
      </c>
      <c r="O6942" s="8" t="n">
        <f aca="false">K6942*(1-L6942)</f>
        <v>129</v>
      </c>
    </row>
    <row r="6943" customFormat="false" ht="11.4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IF(G6943="Male",VLOOKUP(H6943,'Shoe size conversion table'!$B$6:$D$22,2),VLOOKUP(H6943,'Shoe size conversion table'!$J$6:$L$22,2))</f>
        <v>38</v>
      </c>
      <c r="J6943" s="12" t="n">
        <f aca="false">IF(G6943="Male",VLOOKUP(H6943,'Shoe size conversion table'!$B$6:$D$22,3),VLOOKUP(H6943,'Shoe size conversion table'!$J$6:$L$22,3))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MONTH(C6943:C21910)</f>
        <v>11</v>
      </c>
      <c r="O6943" s="8" t="n">
        <f aca="false">K6943*(1-L6943)</f>
        <v>189</v>
      </c>
    </row>
    <row r="6944" customFormat="false" ht="11.4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IF(G6944="Male",VLOOKUP(H6944,'Shoe size conversion table'!$B$6:$D$22,2),VLOOKUP(H6944,'Shoe size conversion table'!$J$6:$L$22,2))</f>
        <v>41</v>
      </c>
      <c r="J6944" s="12" t="n">
        <f aca="false">IF(G6944="Male",VLOOKUP(H6944,'Shoe size conversion table'!$B$6:$D$22,3),VLOOKUP(H6944,'Shoe size conversion table'!$J$6:$L$22,3))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MONTH(C6944:C21911)</f>
        <v>11</v>
      </c>
      <c r="O6944" s="8" t="n">
        <f aca="false">K6944*(1-L6944)</f>
        <v>199</v>
      </c>
    </row>
    <row r="6945" customFormat="false" ht="11.4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IF(G6945="Male",VLOOKUP(H6945,'Shoe size conversion table'!$B$6:$D$22,2),VLOOKUP(H6945,'Shoe size conversion table'!$J$6:$L$22,2))</f>
        <v>42-43</v>
      </c>
      <c r="J6945" s="12" t="n">
        <f aca="false">IF(G6945="Male",VLOOKUP(H6945,'Shoe size conversion table'!$B$6:$D$22,3),VLOOKUP(H6945,'Shoe size conversion table'!$J$6:$L$22,3))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MONTH(C6945:C21912)</f>
        <v>11</v>
      </c>
      <c r="O6945" s="8" t="n">
        <f aca="false">K6945*(1-L6945)</f>
        <v>94.5</v>
      </c>
    </row>
    <row r="6946" customFormat="false" ht="11.4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IF(G6946="Male",VLOOKUP(H6946,'Shoe size conversion table'!$B$6:$D$22,2),VLOOKUP(H6946,'Shoe size conversion table'!$J$6:$L$22,2))</f>
        <v>38-39</v>
      </c>
      <c r="J6946" s="12" t="n">
        <f aca="false">IF(G6946="Male",VLOOKUP(H6946,'Shoe size conversion table'!$B$6:$D$22,3),VLOOKUP(H6946,'Shoe size conversion table'!$J$6:$L$22,3))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MONTH(C6946:C21913)</f>
        <v>11</v>
      </c>
      <c r="O6946" s="8" t="n">
        <f aca="false">K6946*(1-L6946)</f>
        <v>159</v>
      </c>
    </row>
    <row r="6947" customFormat="false" ht="11.4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IF(G6947="Male",VLOOKUP(H6947,'Shoe size conversion table'!$B$6:$D$22,2),VLOOKUP(H6947,'Shoe size conversion table'!$J$6:$L$22,2))</f>
        <v>39</v>
      </c>
      <c r="J6947" s="12" t="n">
        <f aca="false">IF(G6947="Male",VLOOKUP(H6947,'Shoe size conversion table'!$B$6:$D$22,3),VLOOKUP(H6947,'Shoe size conversion table'!$J$6:$L$22,3))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MONTH(C6947:C21914)</f>
        <v>11</v>
      </c>
      <c r="O6947" s="8" t="n">
        <f aca="false">K6947*(1-L6947)</f>
        <v>79.5</v>
      </c>
    </row>
    <row r="6948" customFormat="false" ht="11.4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IF(G6948="Male",VLOOKUP(H6948,'Shoe size conversion table'!$B$6:$D$22,2),VLOOKUP(H6948,'Shoe size conversion table'!$J$6:$L$22,2))</f>
        <v>42-43</v>
      </c>
      <c r="J6948" s="12" t="n">
        <f aca="false">IF(G6948="Male",VLOOKUP(H6948,'Shoe size conversion table'!$B$6:$D$22,3),VLOOKUP(H6948,'Shoe size conversion table'!$J$6:$L$22,3))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MONTH(C6948:C21915)</f>
        <v>11</v>
      </c>
      <c r="O6948" s="8" t="n">
        <f aca="false">K6948*(1-L6948)</f>
        <v>103.2</v>
      </c>
    </row>
    <row r="6949" customFormat="false" ht="11.4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IF(G6949="Male",VLOOKUP(H6949,'Shoe size conversion table'!$B$6:$D$22,2),VLOOKUP(H6949,'Shoe size conversion table'!$J$6:$L$22,2))</f>
        <v>40</v>
      </c>
      <c r="J6949" s="12" t="n">
        <f aca="false">IF(G6949="Male",VLOOKUP(H6949,'Shoe size conversion table'!$B$6:$D$22,3),VLOOKUP(H6949,'Shoe size conversion table'!$J$6:$L$22,3))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MONTH(C6949:C21916)</f>
        <v>11</v>
      </c>
      <c r="O6949" s="8" t="n">
        <f aca="false">K6949*(1-L6949)</f>
        <v>151.2</v>
      </c>
    </row>
    <row r="6950" customFormat="false" ht="11.4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IF(G6950="Male",VLOOKUP(H6950,'Shoe size conversion table'!$B$6:$D$22,2),VLOOKUP(H6950,'Shoe size conversion table'!$J$6:$L$22,2))</f>
        <v>36</v>
      </c>
      <c r="J6950" s="12" t="n">
        <f aca="false">IF(G6950="Male",VLOOKUP(H6950,'Shoe size conversion table'!$B$6:$D$22,3),VLOOKUP(H6950,'Shoe size conversion table'!$J$6:$L$22,3))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MONTH(C6950:C21917)</f>
        <v>11</v>
      </c>
      <c r="O6950" s="8" t="n">
        <f aca="false">K6950*(1-L6950)</f>
        <v>159</v>
      </c>
    </row>
    <row r="6951" customFormat="false" ht="11.4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IF(G6951="Male",VLOOKUP(H6951,'Shoe size conversion table'!$B$6:$D$22,2),VLOOKUP(H6951,'Shoe size conversion table'!$J$6:$L$22,2))</f>
        <v>42</v>
      </c>
      <c r="J6951" s="12" t="n">
        <f aca="false">IF(G6951="Male",VLOOKUP(H6951,'Shoe size conversion table'!$B$6:$D$22,3),VLOOKUP(H6951,'Shoe size conversion table'!$J$6:$L$22,3))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MONTH(C6951:C21918)</f>
        <v>11</v>
      </c>
      <c r="O6951" s="8" t="n">
        <f aca="false">K6951*(1-L6951)</f>
        <v>199</v>
      </c>
    </row>
    <row r="6952" customFormat="false" ht="11.4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IF(G6952="Male",VLOOKUP(H6952,'Shoe size conversion table'!$B$6:$D$22,2),VLOOKUP(H6952,'Shoe size conversion table'!$J$6:$L$22,2))</f>
        <v>43</v>
      </c>
      <c r="J6952" s="12" t="n">
        <f aca="false">IF(G6952="Male",VLOOKUP(H6952,'Shoe size conversion table'!$B$6:$D$22,3),VLOOKUP(H6952,'Shoe size conversion table'!$J$6:$L$22,3))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MONTH(C6952:C21919)</f>
        <v>11</v>
      </c>
      <c r="O6952" s="8" t="n">
        <f aca="false">K6952*(1-L6952)</f>
        <v>161.1</v>
      </c>
    </row>
    <row r="6953" customFormat="false" ht="11.4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IF(G6953="Male",VLOOKUP(H6953,'Shoe size conversion table'!$B$6:$D$22,2),VLOOKUP(H6953,'Shoe size conversion table'!$J$6:$L$22,2))</f>
        <v>42-43</v>
      </c>
      <c r="J6953" s="12" t="n">
        <f aca="false">IF(G6953="Male",VLOOKUP(H6953,'Shoe size conversion table'!$B$6:$D$22,3),VLOOKUP(H6953,'Shoe size conversion table'!$J$6:$L$22,3))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MONTH(C6953:C21920)</f>
        <v>11</v>
      </c>
      <c r="O6953" s="8" t="n">
        <f aca="false">K6953*(1-L6953)</f>
        <v>143.2</v>
      </c>
    </row>
    <row r="6954" customFormat="false" ht="11.4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IF(G6954="Male",VLOOKUP(H6954,'Shoe size conversion table'!$B$6:$D$22,2),VLOOKUP(H6954,'Shoe size conversion table'!$J$6:$L$22,2))</f>
        <v>43</v>
      </c>
      <c r="J6954" s="12" t="n">
        <f aca="false">IF(G6954="Male",VLOOKUP(H6954,'Shoe size conversion table'!$B$6:$D$22,3),VLOOKUP(H6954,'Shoe size conversion table'!$J$6:$L$22,3))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MONTH(C6954:C21921)</f>
        <v>11</v>
      </c>
      <c r="O6954" s="8" t="n">
        <f aca="false">K6954*(1-L6954)</f>
        <v>125.3</v>
      </c>
    </row>
    <row r="6955" customFormat="false" ht="11.4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IF(G6955="Male",VLOOKUP(H6955,'Shoe size conversion table'!$B$6:$D$22,2),VLOOKUP(H6955,'Shoe size conversion table'!$J$6:$L$22,2))</f>
        <v>41-42</v>
      </c>
      <c r="J6955" s="12" t="n">
        <f aca="false">IF(G6955="Male",VLOOKUP(H6955,'Shoe size conversion table'!$B$6:$D$22,3),VLOOKUP(H6955,'Shoe size conversion table'!$J$6:$L$22,3))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MONTH(C6955:C21922)</f>
        <v>11</v>
      </c>
      <c r="O6955" s="8" t="n">
        <f aca="false">K6955*(1-L6955)</f>
        <v>152.1</v>
      </c>
    </row>
    <row r="6956" customFormat="false" ht="11.4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IF(G6956="Male",VLOOKUP(H6956,'Shoe size conversion table'!$B$6:$D$22,2),VLOOKUP(H6956,'Shoe size conversion table'!$J$6:$L$22,2))</f>
        <v>39-40</v>
      </c>
      <c r="J6956" s="12" t="n">
        <f aca="false">IF(G6956="Male",VLOOKUP(H6956,'Shoe size conversion table'!$B$6:$D$22,3),VLOOKUP(H6956,'Shoe size conversion table'!$J$6:$L$22,3))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MONTH(C6956:C21923)</f>
        <v>11</v>
      </c>
      <c r="O6956" s="8" t="n">
        <f aca="false">K6956*(1-L6956)</f>
        <v>159</v>
      </c>
    </row>
    <row r="6957" customFormat="false" ht="11.4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IF(G6957="Male",VLOOKUP(H6957,'Shoe size conversion table'!$B$6:$D$22,2),VLOOKUP(H6957,'Shoe size conversion table'!$J$6:$L$22,2))</f>
        <v>43</v>
      </c>
      <c r="J6957" s="12" t="n">
        <f aca="false">IF(G6957="Male",VLOOKUP(H6957,'Shoe size conversion table'!$B$6:$D$22,3),VLOOKUP(H6957,'Shoe size conversion table'!$J$6:$L$22,3))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MONTH(C6957:C21924)</f>
        <v>11</v>
      </c>
      <c r="O6957" s="8" t="n">
        <f aca="false">K6957*(1-L6957)</f>
        <v>169</v>
      </c>
    </row>
    <row r="6958" customFormat="false" ht="11.4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IF(G6958="Male",VLOOKUP(H6958,'Shoe size conversion table'!$B$6:$D$22,2),VLOOKUP(H6958,'Shoe size conversion table'!$J$6:$L$22,2))</f>
        <v>43</v>
      </c>
      <c r="J6958" s="12" t="n">
        <f aca="false">IF(G6958="Male",VLOOKUP(H6958,'Shoe size conversion table'!$B$6:$D$22,3),VLOOKUP(H6958,'Shoe size conversion table'!$J$6:$L$22,3))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MONTH(C6958:C21925)</f>
        <v>11</v>
      </c>
      <c r="O6958" s="8" t="n">
        <f aca="false">K6958*(1-L6958)</f>
        <v>139.3</v>
      </c>
    </row>
    <row r="6959" customFormat="false" ht="11.4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IF(G6959="Male",VLOOKUP(H6959,'Shoe size conversion table'!$B$6:$D$22,2),VLOOKUP(H6959,'Shoe size conversion table'!$J$6:$L$22,2))</f>
        <v>40</v>
      </c>
      <c r="J6959" s="12" t="n">
        <f aca="false">IF(G6959="Male",VLOOKUP(H6959,'Shoe size conversion table'!$B$6:$D$22,3),VLOOKUP(H6959,'Shoe size conversion table'!$J$6:$L$22,3))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MONTH(C6959:C21926)</f>
        <v>11</v>
      </c>
      <c r="O6959" s="8" t="n">
        <f aca="false">K6959*(1-L6959)</f>
        <v>116.1</v>
      </c>
    </row>
    <row r="6960" customFormat="false" ht="11.4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IF(G6960="Male",VLOOKUP(H6960,'Shoe size conversion table'!$B$6:$D$22,2),VLOOKUP(H6960,'Shoe size conversion table'!$J$6:$L$22,2))</f>
        <v>38-39</v>
      </c>
      <c r="J6960" s="12" t="n">
        <f aca="false">IF(G6960="Male",VLOOKUP(H6960,'Shoe size conversion table'!$B$6:$D$22,3),VLOOKUP(H6960,'Shoe size conversion table'!$J$6:$L$22,3))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MONTH(C6960:C21927)</f>
        <v>11</v>
      </c>
      <c r="O6960" s="8" t="n">
        <f aca="false">K6960*(1-L6960)</f>
        <v>189</v>
      </c>
    </row>
    <row r="6961" customFormat="false" ht="11.4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IF(G6961="Male",VLOOKUP(H6961,'Shoe size conversion table'!$B$6:$D$22,2),VLOOKUP(H6961,'Shoe size conversion table'!$J$6:$L$22,2))</f>
        <v>41-42</v>
      </c>
      <c r="J6961" s="12" t="n">
        <f aca="false">IF(G6961="Male",VLOOKUP(H6961,'Shoe size conversion table'!$B$6:$D$22,3),VLOOKUP(H6961,'Shoe size conversion table'!$J$6:$L$22,3))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MONTH(C6961:C21928)</f>
        <v>11</v>
      </c>
      <c r="O6961" s="8" t="n">
        <f aca="false">K6961*(1-L6961)</f>
        <v>79.5</v>
      </c>
    </row>
    <row r="6962" customFormat="false" ht="11.4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IF(G6962="Male",VLOOKUP(H6962,'Shoe size conversion table'!$B$6:$D$22,2),VLOOKUP(H6962,'Shoe size conversion table'!$J$6:$L$22,2))</f>
        <v>43-44</v>
      </c>
      <c r="J6962" s="12" t="n">
        <f aca="false">IF(G6962="Male",VLOOKUP(H6962,'Shoe size conversion table'!$B$6:$D$22,3),VLOOKUP(H6962,'Shoe size conversion table'!$J$6:$L$22,3))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MONTH(C6962:C21929)</f>
        <v>11</v>
      </c>
      <c r="O6962" s="8" t="n">
        <f aca="false">K6962*(1-L6962)</f>
        <v>97.3</v>
      </c>
    </row>
    <row r="6963" customFormat="false" ht="11.4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IF(G6963="Male",VLOOKUP(H6963,'Shoe size conversion table'!$B$6:$D$22,2),VLOOKUP(H6963,'Shoe size conversion table'!$J$6:$L$22,2))</f>
        <v>39</v>
      </c>
      <c r="J6963" s="12" t="n">
        <f aca="false">IF(G6963="Male",VLOOKUP(H6963,'Shoe size conversion table'!$B$6:$D$22,3),VLOOKUP(H6963,'Shoe size conversion table'!$J$6:$L$22,3))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MONTH(C6963:C21930)</f>
        <v>11</v>
      </c>
      <c r="O6963" s="8" t="n">
        <f aca="false">K6963*(1-L6963)</f>
        <v>139</v>
      </c>
    </row>
    <row r="6964" customFormat="false" ht="11.4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IF(G6964="Male",VLOOKUP(H6964,'Shoe size conversion table'!$B$6:$D$22,2),VLOOKUP(H6964,'Shoe size conversion table'!$J$6:$L$22,2))</f>
        <v>39</v>
      </c>
      <c r="J6964" s="12" t="n">
        <f aca="false">IF(G6964="Male",VLOOKUP(H6964,'Shoe size conversion table'!$B$6:$D$22,3),VLOOKUP(H6964,'Shoe size conversion table'!$J$6:$L$22,3))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MONTH(C6964:C21931)</f>
        <v>11</v>
      </c>
      <c r="O6964" s="8" t="n">
        <f aca="false">K6964*(1-L6964)</f>
        <v>169</v>
      </c>
    </row>
    <row r="6965" customFormat="false" ht="11.4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IF(G6965="Male",VLOOKUP(H6965,'Shoe size conversion table'!$B$6:$D$22,2),VLOOKUP(H6965,'Shoe size conversion table'!$J$6:$L$22,2))</f>
        <v>36</v>
      </c>
      <c r="J6965" s="12" t="n">
        <f aca="false">IF(G6965="Male",VLOOKUP(H6965,'Shoe size conversion table'!$B$6:$D$22,3),VLOOKUP(H6965,'Shoe size conversion table'!$J$6:$L$22,3))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MONTH(C6965:C21932)</f>
        <v>11</v>
      </c>
      <c r="O6965" s="8" t="n">
        <f aca="false">K6965*(1-L6965)</f>
        <v>149</v>
      </c>
    </row>
    <row r="6966" customFormat="false" ht="11.4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IF(G6966="Male",VLOOKUP(H6966,'Shoe size conversion table'!$B$6:$D$22,2),VLOOKUP(H6966,'Shoe size conversion table'!$J$6:$L$22,2))</f>
        <v>38</v>
      </c>
      <c r="J6966" s="12" t="n">
        <f aca="false">IF(G6966="Male",VLOOKUP(H6966,'Shoe size conversion table'!$B$6:$D$22,3),VLOOKUP(H6966,'Shoe size conversion table'!$J$6:$L$22,3))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MONTH(C6966:C21933)</f>
        <v>11</v>
      </c>
      <c r="O6966" s="8" t="n">
        <f aca="false">K6966*(1-L6966)</f>
        <v>179</v>
      </c>
    </row>
    <row r="6967" customFormat="false" ht="11.4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IF(G6967="Male",VLOOKUP(H6967,'Shoe size conversion table'!$B$6:$D$22,2),VLOOKUP(H6967,'Shoe size conversion table'!$J$6:$L$22,2))</f>
        <v>38-39</v>
      </c>
      <c r="J6967" s="12" t="n">
        <f aca="false">IF(G6967="Male",VLOOKUP(H6967,'Shoe size conversion table'!$B$6:$D$22,3),VLOOKUP(H6967,'Shoe size conversion table'!$J$6:$L$22,3))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MONTH(C6967:C21934)</f>
        <v>11</v>
      </c>
      <c r="O6967" s="8" t="n">
        <f aca="false">K6967*(1-L6967)</f>
        <v>119.2</v>
      </c>
    </row>
    <row r="6968" customFormat="false" ht="11.4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IF(G6968="Male",VLOOKUP(H6968,'Shoe size conversion table'!$B$6:$D$22,2),VLOOKUP(H6968,'Shoe size conversion table'!$J$6:$L$22,2))</f>
        <v>38</v>
      </c>
      <c r="J6968" s="12" t="n">
        <f aca="false">IF(G6968="Male",VLOOKUP(H6968,'Shoe size conversion table'!$B$6:$D$22,3),VLOOKUP(H6968,'Shoe size conversion table'!$J$6:$L$22,3))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MONTH(C6968:C21935)</f>
        <v>11</v>
      </c>
      <c r="O6968" s="8" t="n">
        <f aca="false">K6968*(1-L6968)</f>
        <v>139</v>
      </c>
    </row>
    <row r="6969" customFormat="false" ht="11.4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IF(G6969="Male",VLOOKUP(H6969,'Shoe size conversion table'!$B$6:$D$22,2),VLOOKUP(H6969,'Shoe size conversion table'!$J$6:$L$22,2))</f>
        <v>39-40</v>
      </c>
      <c r="J6969" s="12" t="n">
        <f aca="false">IF(G6969="Male",VLOOKUP(H6969,'Shoe size conversion table'!$B$6:$D$22,3),VLOOKUP(H6969,'Shoe size conversion table'!$J$6:$L$22,3))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MONTH(C6969:C21936)</f>
        <v>11</v>
      </c>
      <c r="O6969" s="8" t="n">
        <f aca="false">K6969*(1-L6969)</f>
        <v>129</v>
      </c>
    </row>
    <row r="6970" customFormat="false" ht="11.4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IF(G6970="Male",VLOOKUP(H6970,'Shoe size conversion table'!$B$6:$D$22,2),VLOOKUP(H6970,'Shoe size conversion table'!$J$6:$L$22,2))</f>
        <v>42-43</v>
      </c>
      <c r="J6970" s="12" t="n">
        <f aca="false">IF(G6970="Male",VLOOKUP(H6970,'Shoe size conversion table'!$B$6:$D$22,3),VLOOKUP(H6970,'Shoe size conversion table'!$J$6:$L$22,3))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MONTH(C6970:C21937)</f>
        <v>11</v>
      </c>
      <c r="O6970" s="8" t="n">
        <f aca="false">K6970*(1-L6970)</f>
        <v>179.1</v>
      </c>
    </row>
    <row r="6971" customFormat="false" ht="11.4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IF(G6971="Male",VLOOKUP(H6971,'Shoe size conversion table'!$B$6:$D$22,2),VLOOKUP(H6971,'Shoe size conversion table'!$J$6:$L$22,2))</f>
        <v>37-38</v>
      </c>
      <c r="J6971" s="12" t="n">
        <f aca="false">IF(G6971="Male",VLOOKUP(H6971,'Shoe size conversion table'!$B$6:$D$22,3),VLOOKUP(H6971,'Shoe size conversion table'!$J$6:$L$22,3))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MONTH(C6971:C21938)</f>
        <v>11</v>
      </c>
      <c r="O6971" s="8" t="n">
        <f aca="false">K6971*(1-L6971)</f>
        <v>97.3</v>
      </c>
    </row>
    <row r="6972" customFormat="false" ht="11.4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IF(G6972="Male",VLOOKUP(H6972,'Shoe size conversion table'!$B$6:$D$22,2),VLOOKUP(H6972,'Shoe size conversion table'!$J$6:$L$22,2))</f>
        <v>42</v>
      </c>
      <c r="J6972" s="12" t="n">
        <f aca="false">IF(G6972="Male",VLOOKUP(H6972,'Shoe size conversion table'!$B$6:$D$22,3),VLOOKUP(H6972,'Shoe size conversion table'!$J$6:$L$22,3))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MONTH(C6972:C21939)</f>
        <v>11</v>
      </c>
      <c r="O6972" s="8" t="n">
        <f aca="false">K6972*(1-L6972)</f>
        <v>125.1</v>
      </c>
    </row>
    <row r="6973" customFormat="false" ht="11.4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IF(G6973="Male",VLOOKUP(H6973,'Shoe size conversion table'!$B$6:$D$22,2),VLOOKUP(H6973,'Shoe size conversion table'!$J$6:$L$22,2))</f>
        <v>43-44</v>
      </c>
      <c r="J6973" s="12" t="n">
        <f aca="false">IF(G6973="Male",VLOOKUP(H6973,'Shoe size conversion table'!$B$6:$D$22,3),VLOOKUP(H6973,'Shoe size conversion table'!$J$6:$L$22,3))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MONTH(C6973:C21940)</f>
        <v>11</v>
      </c>
      <c r="O6973" s="8" t="n">
        <f aca="false">K6973*(1-L6973)</f>
        <v>118.3</v>
      </c>
    </row>
    <row r="6974" customFormat="false" ht="11.4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IF(G6974="Male",VLOOKUP(H6974,'Shoe size conversion table'!$B$6:$D$22,2),VLOOKUP(H6974,'Shoe size conversion table'!$J$6:$L$22,2))</f>
        <v>40</v>
      </c>
      <c r="J6974" s="12" t="n">
        <f aca="false">IF(G6974="Male",VLOOKUP(H6974,'Shoe size conversion table'!$B$6:$D$22,3),VLOOKUP(H6974,'Shoe size conversion table'!$J$6:$L$22,3))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MONTH(C6974:C21941)</f>
        <v>11</v>
      </c>
      <c r="O6974" s="8" t="n">
        <f aca="false">K6974*(1-L6974)</f>
        <v>129</v>
      </c>
    </row>
    <row r="6975" customFormat="false" ht="11.4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IF(G6975="Male",VLOOKUP(H6975,'Shoe size conversion table'!$B$6:$D$22,2),VLOOKUP(H6975,'Shoe size conversion table'!$J$6:$L$22,2))</f>
        <v>48</v>
      </c>
      <c r="J6975" s="12" t="n">
        <f aca="false">IF(G6975="Male",VLOOKUP(H6975,'Shoe size conversion table'!$B$6:$D$22,3),VLOOKUP(H6975,'Shoe size conversion table'!$J$6:$L$22,3))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MONTH(C6975:C21942)</f>
        <v>11</v>
      </c>
      <c r="O6975" s="8" t="n">
        <f aca="false">K6975*(1-L6975)</f>
        <v>139</v>
      </c>
    </row>
    <row r="6976" customFormat="false" ht="11.4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IF(G6976="Male",VLOOKUP(H6976,'Shoe size conversion table'!$B$6:$D$22,2),VLOOKUP(H6976,'Shoe size conversion table'!$J$6:$L$22,2))</f>
        <v>43-44</v>
      </c>
      <c r="J6976" s="12" t="n">
        <f aca="false">IF(G6976="Male",VLOOKUP(H6976,'Shoe size conversion table'!$B$6:$D$22,3),VLOOKUP(H6976,'Shoe size conversion table'!$J$6:$L$22,3))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MONTH(C6976:C21943)</f>
        <v>11</v>
      </c>
      <c r="O6976" s="8" t="n">
        <f aca="false">K6976*(1-L6976)</f>
        <v>139</v>
      </c>
    </row>
    <row r="6977" customFormat="false" ht="11.4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IF(G6977="Male",VLOOKUP(H6977,'Shoe size conversion table'!$B$6:$D$22,2),VLOOKUP(H6977,'Shoe size conversion table'!$J$6:$L$22,2))</f>
        <v>40</v>
      </c>
      <c r="J6977" s="12" t="n">
        <f aca="false">IF(G6977="Male",VLOOKUP(H6977,'Shoe size conversion table'!$B$6:$D$22,3),VLOOKUP(H6977,'Shoe size conversion table'!$J$6:$L$22,3))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MONTH(C6977:C21944)</f>
        <v>11</v>
      </c>
      <c r="O6977" s="8" t="n">
        <f aca="false">K6977*(1-L6977)</f>
        <v>149</v>
      </c>
    </row>
    <row r="6978" customFormat="false" ht="11.4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IF(G6978="Male",VLOOKUP(H6978,'Shoe size conversion table'!$B$6:$D$22,2),VLOOKUP(H6978,'Shoe size conversion table'!$J$6:$L$22,2))</f>
        <v>38-39</v>
      </c>
      <c r="J6978" s="12" t="n">
        <f aca="false">IF(G6978="Male",VLOOKUP(H6978,'Shoe size conversion table'!$B$6:$D$22,3),VLOOKUP(H6978,'Shoe size conversion table'!$J$6:$L$22,3))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MONTH(C6978:C21945)</f>
        <v>11</v>
      </c>
      <c r="O6978" s="8" t="n">
        <f aca="false">K6978*(1-L6978)</f>
        <v>139</v>
      </c>
    </row>
    <row r="6979" customFormat="false" ht="11.4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IF(G6979="Male",VLOOKUP(H6979,'Shoe size conversion table'!$B$6:$D$22,2),VLOOKUP(H6979,'Shoe size conversion table'!$J$6:$L$22,2))</f>
        <v>43-44</v>
      </c>
      <c r="J6979" s="12" t="n">
        <f aca="false">IF(G6979="Male",VLOOKUP(H6979,'Shoe size conversion table'!$B$6:$D$22,3),VLOOKUP(H6979,'Shoe size conversion table'!$J$6:$L$22,3))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MONTH(C6979:C21946)</f>
        <v>11</v>
      </c>
      <c r="O6979" s="8" t="n">
        <f aca="false">K6979*(1-L6979)</f>
        <v>90.3</v>
      </c>
    </row>
    <row r="6980" customFormat="false" ht="11.4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IF(G6980="Male",VLOOKUP(H6980,'Shoe size conversion table'!$B$6:$D$22,2),VLOOKUP(H6980,'Shoe size conversion table'!$J$6:$L$22,2))</f>
        <v>41-42</v>
      </c>
      <c r="J6980" s="12" t="n">
        <f aca="false">IF(G6980="Male",VLOOKUP(H6980,'Shoe size conversion table'!$B$6:$D$22,3),VLOOKUP(H6980,'Shoe size conversion table'!$J$6:$L$22,3))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MONTH(C6980:C21947)</f>
        <v>11</v>
      </c>
      <c r="O6980" s="8" t="n">
        <f aca="false">K6980*(1-L6980)</f>
        <v>139</v>
      </c>
    </row>
    <row r="6981" customFormat="false" ht="11.4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IF(G6981="Male",VLOOKUP(H6981,'Shoe size conversion table'!$B$6:$D$22,2),VLOOKUP(H6981,'Shoe size conversion table'!$J$6:$L$22,2))</f>
        <v>44</v>
      </c>
      <c r="J6981" s="12" t="n">
        <f aca="false">IF(G6981="Male",VLOOKUP(H6981,'Shoe size conversion table'!$B$6:$D$22,3),VLOOKUP(H6981,'Shoe size conversion table'!$J$6:$L$22,3))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MONTH(C6981:C21948)</f>
        <v>11</v>
      </c>
      <c r="O6981" s="8" t="n">
        <f aca="false">K6981*(1-L6981)</f>
        <v>103.2</v>
      </c>
    </row>
    <row r="6982" customFormat="false" ht="11.4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IF(G6982="Male",VLOOKUP(H6982,'Shoe size conversion table'!$B$6:$D$22,2),VLOOKUP(H6982,'Shoe size conversion table'!$J$6:$L$22,2))</f>
        <v>39</v>
      </c>
      <c r="J6982" s="12" t="n">
        <f aca="false">IF(G6982="Male",VLOOKUP(H6982,'Shoe size conversion table'!$B$6:$D$22,3),VLOOKUP(H6982,'Shoe size conversion table'!$J$6:$L$22,3))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MONTH(C6982:C21949)</f>
        <v>11</v>
      </c>
      <c r="O6982" s="8" t="n">
        <f aca="false">K6982*(1-L6982)</f>
        <v>104.3</v>
      </c>
    </row>
    <row r="6983" customFormat="false" ht="11.4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IF(G6983="Male",VLOOKUP(H6983,'Shoe size conversion table'!$B$6:$D$22,2),VLOOKUP(H6983,'Shoe size conversion table'!$J$6:$L$22,2))</f>
        <v>42-43</v>
      </c>
      <c r="J6983" s="12" t="n">
        <f aca="false">IF(G6983="Male",VLOOKUP(H6983,'Shoe size conversion table'!$B$6:$D$22,3),VLOOKUP(H6983,'Shoe size conversion table'!$J$6:$L$22,3))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MONTH(C6983:C21950)</f>
        <v>11</v>
      </c>
      <c r="O6983" s="8" t="n">
        <f aca="false">K6983*(1-L6983)</f>
        <v>189</v>
      </c>
    </row>
    <row r="6984" customFormat="false" ht="11.4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IF(G6984="Male",VLOOKUP(H6984,'Shoe size conversion table'!$B$6:$D$22,2),VLOOKUP(H6984,'Shoe size conversion table'!$J$6:$L$22,2))</f>
        <v>42-43</v>
      </c>
      <c r="J6984" s="12" t="n">
        <f aca="false">IF(G6984="Male",VLOOKUP(H6984,'Shoe size conversion table'!$B$6:$D$22,3),VLOOKUP(H6984,'Shoe size conversion table'!$J$6:$L$22,3))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MONTH(C6984:C21951)</f>
        <v>11</v>
      </c>
      <c r="O6984" s="8" t="n">
        <f aca="false">K6984*(1-L6984)</f>
        <v>199</v>
      </c>
    </row>
    <row r="6985" customFormat="false" ht="11.4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IF(G6985="Male",VLOOKUP(H6985,'Shoe size conversion table'!$B$6:$D$22,2),VLOOKUP(H6985,'Shoe size conversion table'!$J$6:$L$22,2))</f>
        <v>42-43</v>
      </c>
      <c r="J6985" s="12" t="n">
        <f aca="false">IF(G6985="Male",VLOOKUP(H6985,'Shoe size conversion table'!$B$6:$D$22,3),VLOOKUP(H6985,'Shoe size conversion table'!$J$6:$L$22,3))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MONTH(C6985:C21952)</f>
        <v>11</v>
      </c>
      <c r="O6985" s="8" t="n">
        <f aca="false">K6985*(1-L6985)</f>
        <v>179.1</v>
      </c>
    </row>
    <row r="6986" customFormat="false" ht="11.4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IF(G6986="Male",VLOOKUP(H6986,'Shoe size conversion table'!$B$6:$D$22,2),VLOOKUP(H6986,'Shoe size conversion table'!$J$6:$L$22,2))</f>
        <v>39-40</v>
      </c>
      <c r="J6986" s="12" t="n">
        <f aca="false">IF(G6986="Male",VLOOKUP(H6986,'Shoe size conversion table'!$B$6:$D$22,3),VLOOKUP(H6986,'Shoe size conversion table'!$J$6:$L$22,3))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MONTH(C6986:C21953)</f>
        <v>11</v>
      </c>
      <c r="O6986" s="8" t="n">
        <f aca="false">K6986*(1-L6986)</f>
        <v>199</v>
      </c>
    </row>
    <row r="6987" customFormat="false" ht="11.4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IF(G6987="Male",VLOOKUP(H6987,'Shoe size conversion table'!$B$6:$D$22,2),VLOOKUP(H6987,'Shoe size conversion table'!$J$6:$L$22,2))</f>
        <v>41</v>
      </c>
      <c r="J6987" s="12" t="n">
        <f aca="false">IF(G6987="Male",VLOOKUP(H6987,'Shoe size conversion table'!$B$6:$D$22,3),VLOOKUP(H6987,'Shoe size conversion table'!$J$6:$L$22,3))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MONTH(C6987:C21954)</f>
        <v>11</v>
      </c>
      <c r="O6987" s="8" t="n">
        <f aca="false">K6987*(1-L6987)</f>
        <v>169</v>
      </c>
    </row>
    <row r="6988" customFormat="false" ht="11.4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IF(G6988="Male",VLOOKUP(H6988,'Shoe size conversion table'!$B$6:$D$22,2),VLOOKUP(H6988,'Shoe size conversion table'!$J$6:$L$22,2))</f>
        <v>43</v>
      </c>
      <c r="J6988" s="12" t="n">
        <f aca="false">IF(G6988="Male",VLOOKUP(H6988,'Shoe size conversion table'!$B$6:$D$22,3),VLOOKUP(H6988,'Shoe size conversion table'!$J$6:$L$22,3))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MONTH(C6988:C21955)</f>
        <v>11</v>
      </c>
      <c r="O6988" s="8" t="n">
        <f aca="false">K6988*(1-L6988)</f>
        <v>129</v>
      </c>
    </row>
    <row r="6989" customFormat="false" ht="11.4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IF(G6989="Male",VLOOKUP(H6989,'Shoe size conversion table'!$B$6:$D$22,2),VLOOKUP(H6989,'Shoe size conversion table'!$J$6:$L$22,2))</f>
        <v>38-39</v>
      </c>
      <c r="J6989" s="12" t="n">
        <f aca="false">IF(G6989="Male",VLOOKUP(H6989,'Shoe size conversion table'!$B$6:$D$22,3),VLOOKUP(H6989,'Shoe size conversion table'!$J$6:$L$22,3))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MONTH(C6989:C21956)</f>
        <v>11</v>
      </c>
      <c r="O6989" s="8" t="n">
        <f aca="false">K6989*(1-L6989)</f>
        <v>179</v>
      </c>
    </row>
    <row r="6990" customFormat="false" ht="11.4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IF(G6990="Male",VLOOKUP(H6990,'Shoe size conversion table'!$B$6:$D$22,2),VLOOKUP(H6990,'Shoe size conversion table'!$J$6:$L$22,2))</f>
        <v>44-45</v>
      </c>
      <c r="J6990" s="12" t="n">
        <f aca="false">IF(G6990="Male",VLOOKUP(H6990,'Shoe size conversion table'!$B$6:$D$22,3),VLOOKUP(H6990,'Shoe size conversion table'!$J$6:$L$22,3))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MONTH(C6990:C21957)</f>
        <v>11</v>
      </c>
      <c r="O6990" s="8" t="n">
        <f aca="false">K6990*(1-L6990)</f>
        <v>169</v>
      </c>
    </row>
    <row r="6991" customFormat="false" ht="11.4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IF(G6991="Male",VLOOKUP(H6991,'Shoe size conversion table'!$B$6:$D$22,2),VLOOKUP(H6991,'Shoe size conversion table'!$J$6:$L$22,2))</f>
        <v>43</v>
      </c>
      <c r="J6991" s="12" t="n">
        <f aca="false">IF(G6991="Male",VLOOKUP(H6991,'Shoe size conversion table'!$B$6:$D$22,3),VLOOKUP(H6991,'Shoe size conversion table'!$J$6:$L$22,3))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MONTH(C6991:C21958)</f>
        <v>11</v>
      </c>
      <c r="O6991" s="8" t="n">
        <f aca="false">K6991*(1-L6991)</f>
        <v>139.3</v>
      </c>
    </row>
    <row r="6992" customFormat="false" ht="11.4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IF(G6992="Male",VLOOKUP(H6992,'Shoe size conversion table'!$B$6:$D$22,2),VLOOKUP(H6992,'Shoe size conversion table'!$J$6:$L$22,2))</f>
        <v>42-43</v>
      </c>
      <c r="J6992" s="12" t="n">
        <f aca="false">IF(G6992="Male",VLOOKUP(H6992,'Shoe size conversion table'!$B$6:$D$22,3),VLOOKUP(H6992,'Shoe size conversion table'!$J$6:$L$22,3))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MONTH(C6992:C21959)</f>
        <v>11</v>
      </c>
      <c r="O6992" s="8" t="n">
        <f aca="false">K6992*(1-L6992)</f>
        <v>189</v>
      </c>
    </row>
    <row r="6993" customFormat="false" ht="11.4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IF(G6993="Male",VLOOKUP(H6993,'Shoe size conversion table'!$B$6:$D$22,2),VLOOKUP(H6993,'Shoe size conversion table'!$J$6:$L$22,2))</f>
        <v>39</v>
      </c>
      <c r="J6993" s="12" t="n">
        <f aca="false">IF(G6993="Male",VLOOKUP(H6993,'Shoe size conversion table'!$B$6:$D$22,3),VLOOKUP(H6993,'Shoe size conversion table'!$J$6:$L$22,3))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MONTH(C6993:C21960)</f>
        <v>11</v>
      </c>
      <c r="O6993" s="8" t="n">
        <f aca="false">K6993*(1-L6993)</f>
        <v>79.5</v>
      </c>
    </row>
    <row r="6994" customFormat="false" ht="11.4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IF(G6994="Male",VLOOKUP(H6994,'Shoe size conversion table'!$B$6:$D$22,2),VLOOKUP(H6994,'Shoe size conversion table'!$J$6:$L$22,2))</f>
        <v>38</v>
      </c>
      <c r="J6994" s="12" t="n">
        <f aca="false">IF(G6994="Male",VLOOKUP(H6994,'Shoe size conversion table'!$B$6:$D$22,3),VLOOKUP(H6994,'Shoe size conversion table'!$J$6:$L$22,3))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MONTH(C6994:C21961)</f>
        <v>11</v>
      </c>
      <c r="O6994" s="8" t="n">
        <f aca="false">K6994*(1-L6994)</f>
        <v>149</v>
      </c>
    </row>
    <row r="6995" customFormat="false" ht="11.4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IF(G6995="Male",VLOOKUP(H6995,'Shoe size conversion table'!$B$6:$D$22,2),VLOOKUP(H6995,'Shoe size conversion table'!$J$6:$L$22,2))</f>
        <v>43-44</v>
      </c>
      <c r="J6995" s="12" t="n">
        <f aca="false">IF(G6995="Male",VLOOKUP(H6995,'Shoe size conversion table'!$B$6:$D$22,3),VLOOKUP(H6995,'Shoe size conversion table'!$J$6:$L$22,3))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MONTH(C6995:C21962)</f>
        <v>11</v>
      </c>
      <c r="O6995" s="8" t="n">
        <f aca="false">K6995*(1-L6995)</f>
        <v>89.5</v>
      </c>
    </row>
    <row r="6996" customFormat="false" ht="11.4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IF(G6996="Male",VLOOKUP(H6996,'Shoe size conversion table'!$B$6:$D$22,2),VLOOKUP(H6996,'Shoe size conversion table'!$J$6:$L$22,2))</f>
        <v>43-44</v>
      </c>
      <c r="J6996" s="12" t="n">
        <f aca="false">IF(G6996="Male",VLOOKUP(H6996,'Shoe size conversion table'!$B$6:$D$22,3),VLOOKUP(H6996,'Shoe size conversion table'!$J$6:$L$22,3))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MONTH(C6996:C21963)</f>
        <v>11</v>
      </c>
      <c r="O6996" s="8" t="n">
        <f aca="false">K6996*(1-L6996)</f>
        <v>129</v>
      </c>
    </row>
    <row r="6997" customFormat="false" ht="11.4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IF(G6997="Male",VLOOKUP(H6997,'Shoe size conversion table'!$B$6:$D$22,2),VLOOKUP(H6997,'Shoe size conversion table'!$J$6:$L$22,2))</f>
        <v>48</v>
      </c>
      <c r="J6997" s="12" t="n">
        <f aca="false">IF(G6997="Male",VLOOKUP(H6997,'Shoe size conversion table'!$B$6:$D$22,3),VLOOKUP(H6997,'Shoe size conversion table'!$J$6:$L$22,3))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MONTH(C6997:C21964)</f>
        <v>11</v>
      </c>
      <c r="O6997" s="8" t="n">
        <f aca="false">K6997*(1-L6997)</f>
        <v>199</v>
      </c>
    </row>
    <row r="6998" customFormat="false" ht="11.4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IF(G6998="Male",VLOOKUP(H6998,'Shoe size conversion table'!$B$6:$D$22,2),VLOOKUP(H6998,'Shoe size conversion table'!$J$6:$L$22,2))</f>
        <v>41</v>
      </c>
      <c r="J6998" s="12" t="n">
        <f aca="false">IF(G6998="Male",VLOOKUP(H6998,'Shoe size conversion table'!$B$6:$D$22,3),VLOOKUP(H6998,'Shoe size conversion table'!$J$6:$L$22,3))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MONTH(C6998:C21965)</f>
        <v>11</v>
      </c>
      <c r="O6998" s="8" t="n">
        <f aca="false">K6998*(1-L6998)</f>
        <v>143.1</v>
      </c>
    </row>
    <row r="6999" customFormat="false" ht="11.4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IF(G6999="Male",VLOOKUP(H6999,'Shoe size conversion table'!$B$6:$D$22,2),VLOOKUP(H6999,'Shoe size conversion table'!$J$6:$L$22,2))</f>
        <v>39</v>
      </c>
      <c r="J6999" s="12" t="n">
        <f aca="false">IF(G6999="Male",VLOOKUP(H6999,'Shoe size conversion table'!$B$6:$D$22,3),VLOOKUP(H6999,'Shoe size conversion table'!$J$6:$L$22,3))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MONTH(C6999:C21966)</f>
        <v>11</v>
      </c>
      <c r="O6999" s="8" t="n">
        <f aca="false">K6999*(1-L6999)</f>
        <v>159</v>
      </c>
    </row>
    <row r="7000" customFormat="false" ht="11.4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IF(G7000="Male",VLOOKUP(H7000,'Shoe size conversion table'!$B$6:$D$22,2),VLOOKUP(H7000,'Shoe size conversion table'!$J$6:$L$22,2))</f>
        <v>39</v>
      </c>
      <c r="J7000" s="12" t="n">
        <f aca="false">IF(G7000="Male",VLOOKUP(H7000,'Shoe size conversion table'!$B$6:$D$22,3),VLOOKUP(H7000,'Shoe size conversion table'!$J$6:$L$22,3))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MONTH(C7000:C21967)</f>
        <v>11</v>
      </c>
      <c r="O7000" s="8" t="n">
        <f aca="false">K7000*(1-L7000)</f>
        <v>139</v>
      </c>
    </row>
    <row r="7001" customFormat="false" ht="11.4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IF(G7001="Male",VLOOKUP(H7001,'Shoe size conversion table'!$B$6:$D$22,2),VLOOKUP(H7001,'Shoe size conversion table'!$J$6:$L$22,2))</f>
        <v>47</v>
      </c>
      <c r="J7001" s="12" t="n">
        <f aca="false">IF(G7001="Male",VLOOKUP(H7001,'Shoe size conversion table'!$B$6:$D$22,3),VLOOKUP(H7001,'Shoe size conversion table'!$J$6:$L$22,3))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MONTH(C7001:C21968)</f>
        <v>11</v>
      </c>
      <c r="O7001" s="8" t="n">
        <f aca="false">K7001*(1-L7001)</f>
        <v>69.5</v>
      </c>
    </row>
    <row r="7002" customFormat="false" ht="11.4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IF(G7002="Male",VLOOKUP(H7002,'Shoe size conversion table'!$B$6:$D$22,2),VLOOKUP(H7002,'Shoe size conversion table'!$J$6:$L$22,2))</f>
        <v>38-39</v>
      </c>
      <c r="J7002" s="12" t="n">
        <f aca="false">IF(G7002="Male",VLOOKUP(H7002,'Shoe size conversion table'!$B$6:$D$22,3),VLOOKUP(H7002,'Shoe size conversion table'!$J$6:$L$22,3))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MONTH(C7002:C21969)</f>
        <v>11</v>
      </c>
      <c r="O7002" s="8" t="n">
        <f aca="false">K7002*(1-L7002)</f>
        <v>104.3</v>
      </c>
    </row>
    <row r="7003" customFormat="false" ht="11.4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IF(G7003="Male",VLOOKUP(H7003,'Shoe size conversion table'!$B$6:$D$22,2),VLOOKUP(H7003,'Shoe size conversion table'!$J$6:$L$22,2))</f>
        <v>44-45</v>
      </c>
      <c r="J7003" s="12" t="n">
        <f aca="false">IF(G7003="Male",VLOOKUP(H7003,'Shoe size conversion table'!$B$6:$D$22,3),VLOOKUP(H7003,'Shoe size conversion table'!$J$6:$L$22,3))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MONTH(C7003:C21970)</f>
        <v>11</v>
      </c>
      <c r="O7003" s="8" t="n">
        <f aca="false">K7003*(1-L7003)</f>
        <v>69.5</v>
      </c>
    </row>
    <row r="7004" customFormat="false" ht="11.4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IF(G7004="Male",VLOOKUP(H7004,'Shoe size conversion table'!$B$6:$D$22,2),VLOOKUP(H7004,'Shoe size conversion table'!$J$6:$L$22,2))</f>
        <v>40-41</v>
      </c>
      <c r="J7004" s="12" t="n">
        <f aca="false">IF(G7004="Male",VLOOKUP(H7004,'Shoe size conversion table'!$B$6:$D$22,3),VLOOKUP(H7004,'Shoe size conversion table'!$J$6:$L$22,3))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MONTH(C7004:C21971)</f>
        <v>11</v>
      </c>
      <c r="O7004" s="8" t="n">
        <f aca="false">K7004*(1-L7004)</f>
        <v>189</v>
      </c>
    </row>
    <row r="7005" customFormat="false" ht="11.4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IF(G7005="Male",VLOOKUP(H7005,'Shoe size conversion table'!$B$6:$D$22,2),VLOOKUP(H7005,'Shoe size conversion table'!$J$6:$L$22,2))</f>
        <v>43-44</v>
      </c>
      <c r="J7005" s="12" t="n">
        <f aca="false">IF(G7005="Male",VLOOKUP(H7005,'Shoe size conversion table'!$B$6:$D$22,3),VLOOKUP(H7005,'Shoe size conversion table'!$J$6:$L$22,3))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MONTH(C7005:C21972)</f>
        <v>11</v>
      </c>
      <c r="O7005" s="8" t="n">
        <f aca="false">K7005*(1-L7005)</f>
        <v>149</v>
      </c>
    </row>
    <row r="7006" customFormat="false" ht="11.4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IF(G7006="Male",VLOOKUP(H7006,'Shoe size conversion table'!$B$6:$D$22,2),VLOOKUP(H7006,'Shoe size conversion table'!$J$6:$L$22,2))</f>
        <v>42-43</v>
      </c>
      <c r="J7006" s="12" t="n">
        <f aca="false">IF(G7006="Male",VLOOKUP(H7006,'Shoe size conversion table'!$B$6:$D$22,3),VLOOKUP(H7006,'Shoe size conversion table'!$J$6:$L$22,3))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MONTH(C7006:C21973)</f>
        <v>11</v>
      </c>
      <c r="O7006" s="8" t="n">
        <f aca="false">K7006*(1-L7006)</f>
        <v>99.5</v>
      </c>
    </row>
    <row r="7007" customFormat="false" ht="11.4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IF(G7007="Male",VLOOKUP(H7007,'Shoe size conversion table'!$B$6:$D$22,2),VLOOKUP(H7007,'Shoe size conversion table'!$J$6:$L$22,2))</f>
        <v>37</v>
      </c>
      <c r="J7007" s="12" t="n">
        <f aca="false">IF(G7007="Male",VLOOKUP(H7007,'Shoe size conversion table'!$B$6:$D$22,3),VLOOKUP(H7007,'Shoe size conversion table'!$J$6:$L$22,3))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MONTH(C7007:C21974)</f>
        <v>11</v>
      </c>
      <c r="O7007" s="8" t="n">
        <f aca="false">K7007*(1-L7007)</f>
        <v>179</v>
      </c>
    </row>
    <row r="7008" customFormat="false" ht="11.4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IF(G7008="Male",VLOOKUP(H7008,'Shoe size conversion table'!$B$6:$D$22,2),VLOOKUP(H7008,'Shoe size conversion table'!$J$6:$L$22,2))</f>
        <v>38</v>
      </c>
      <c r="J7008" s="12" t="n">
        <f aca="false">IF(G7008="Male",VLOOKUP(H7008,'Shoe size conversion table'!$B$6:$D$22,3),VLOOKUP(H7008,'Shoe size conversion table'!$J$6:$L$22,3))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MONTH(C7008:C21975)</f>
        <v>11</v>
      </c>
      <c r="O7008" s="8" t="n">
        <f aca="false">K7008*(1-L7008)</f>
        <v>149</v>
      </c>
    </row>
    <row r="7009" customFormat="false" ht="11.4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IF(G7009="Male",VLOOKUP(H7009,'Shoe size conversion table'!$B$6:$D$22,2),VLOOKUP(H7009,'Shoe size conversion table'!$J$6:$L$22,2))</f>
        <v>40-41</v>
      </c>
      <c r="J7009" s="12" t="n">
        <f aca="false">IF(G7009="Male",VLOOKUP(H7009,'Shoe size conversion table'!$B$6:$D$22,3),VLOOKUP(H7009,'Shoe size conversion table'!$J$6:$L$22,3))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MONTH(C7009:C21976)</f>
        <v>11</v>
      </c>
      <c r="O7009" s="8" t="n">
        <f aca="false">K7009*(1-L7009)</f>
        <v>199</v>
      </c>
    </row>
    <row r="7010" customFormat="false" ht="11.4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IF(G7010="Male",VLOOKUP(H7010,'Shoe size conversion table'!$B$6:$D$22,2),VLOOKUP(H7010,'Shoe size conversion table'!$J$6:$L$22,2))</f>
        <v>42-43</v>
      </c>
      <c r="J7010" s="12" t="n">
        <f aca="false">IF(G7010="Male",VLOOKUP(H7010,'Shoe size conversion table'!$B$6:$D$22,3),VLOOKUP(H7010,'Shoe size conversion table'!$J$6:$L$22,3))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MONTH(C7010:C21977)</f>
        <v>11</v>
      </c>
      <c r="O7010" s="8" t="n">
        <f aca="false">K7010*(1-L7010)</f>
        <v>143.2</v>
      </c>
    </row>
    <row r="7011" customFormat="false" ht="11.4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IF(G7011="Male",VLOOKUP(H7011,'Shoe size conversion table'!$B$6:$D$22,2),VLOOKUP(H7011,'Shoe size conversion table'!$J$6:$L$22,2))</f>
        <v>39</v>
      </c>
      <c r="J7011" s="12" t="n">
        <f aca="false">IF(G7011="Male",VLOOKUP(H7011,'Shoe size conversion table'!$B$6:$D$22,3),VLOOKUP(H7011,'Shoe size conversion table'!$J$6:$L$22,3))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MONTH(C7011:C21978)</f>
        <v>11</v>
      </c>
      <c r="O7011" s="8" t="n">
        <f aca="false">K7011*(1-L7011)</f>
        <v>143.2</v>
      </c>
    </row>
    <row r="7012" customFormat="false" ht="11.4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IF(G7012="Male",VLOOKUP(H7012,'Shoe size conversion table'!$B$6:$D$22,2),VLOOKUP(H7012,'Shoe size conversion table'!$J$6:$L$22,2))</f>
        <v>43-44</v>
      </c>
      <c r="J7012" s="12" t="n">
        <f aca="false">IF(G7012="Male",VLOOKUP(H7012,'Shoe size conversion table'!$B$6:$D$22,3),VLOOKUP(H7012,'Shoe size conversion table'!$J$6:$L$22,3))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MONTH(C7012:C21979)</f>
        <v>11</v>
      </c>
      <c r="O7012" s="8" t="n">
        <f aca="false">K7012*(1-L7012)</f>
        <v>199</v>
      </c>
    </row>
    <row r="7013" customFormat="false" ht="11.4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IF(G7013="Male",VLOOKUP(H7013,'Shoe size conversion table'!$B$6:$D$22,2),VLOOKUP(H7013,'Shoe size conversion table'!$J$6:$L$22,2))</f>
        <v>38</v>
      </c>
      <c r="J7013" s="12" t="n">
        <f aca="false">IF(G7013="Male",VLOOKUP(H7013,'Shoe size conversion table'!$B$6:$D$22,3),VLOOKUP(H7013,'Shoe size conversion table'!$J$6:$L$22,3))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MONTH(C7013:C21980)</f>
        <v>11</v>
      </c>
      <c r="O7013" s="8" t="n">
        <f aca="false">K7013*(1-L7013)</f>
        <v>64.5</v>
      </c>
    </row>
    <row r="7014" customFormat="false" ht="11.4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IF(G7014="Male",VLOOKUP(H7014,'Shoe size conversion table'!$B$6:$D$22,2),VLOOKUP(H7014,'Shoe size conversion table'!$J$6:$L$22,2))</f>
        <v>39-40</v>
      </c>
      <c r="J7014" s="12" t="n">
        <f aca="false">IF(G7014="Male",VLOOKUP(H7014,'Shoe size conversion table'!$B$6:$D$22,3),VLOOKUP(H7014,'Shoe size conversion table'!$J$6:$L$22,3))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MONTH(C7014:C21981)</f>
        <v>11</v>
      </c>
      <c r="O7014" s="8" t="n">
        <f aca="false">K7014*(1-L7014)</f>
        <v>97.3</v>
      </c>
    </row>
    <row r="7015" customFormat="false" ht="11.4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IF(G7015="Male",VLOOKUP(H7015,'Shoe size conversion table'!$B$6:$D$22,2),VLOOKUP(H7015,'Shoe size conversion table'!$J$6:$L$22,2))</f>
        <v>42-43</v>
      </c>
      <c r="J7015" s="12" t="n">
        <f aca="false">IF(G7015="Male",VLOOKUP(H7015,'Shoe size conversion table'!$B$6:$D$22,3),VLOOKUP(H7015,'Shoe size conversion table'!$J$6:$L$22,3))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MONTH(C7015:C21982)</f>
        <v>11</v>
      </c>
      <c r="O7015" s="8" t="n">
        <f aca="false">K7015*(1-L7015)</f>
        <v>116.1</v>
      </c>
    </row>
    <row r="7016" customFormat="false" ht="11.4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IF(G7016="Male",VLOOKUP(H7016,'Shoe size conversion table'!$B$6:$D$22,2),VLOOKUP(H7016,'Shoe size conversion table'!$J$6:$L$22,2))</f>
        <v>40-41</v>
      </c>
      <c r="J7016" s="12" t="n">
        <f aca="false">IF(G7016="Male",VLOOKUP(H7016,'Shoe size conversion table'!$B$6:$D$22,3),VLOOKUP(H7016,'Shoe size conversion table'!$J$6:$L$22,3))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MONTH(C7016:C21983)</f>
        <v>11</v>
      </c>
      <c r="O7016" s="8" t="n">
        <f aca="false">K7016*(1-L7016)</f>
        <v>169</v>
      </c>
    </row>
    <row r="7017" customFormat="false" ht="11.4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IF(G7017="Male",VLOOKUP(H7017,'Shoe size conversion table'!$B$6:$D$22,2),VLOOKUP(H7017,'Shoe size conversion table'!$J$6:$L$22,2))</f>
        <v>38-39</v>
      </c>
      <c r="J7017" s="12" t="n">
        <f aca="false">IF(G7017="Male",VLOOKUP(H7017,'Shoe size conversion table'!$B$6:$D$22,3),VLOOKUP(H7017,'Shoe size conversion table'!$J$6:$L$22,3))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MONTH(C7017:C21984)</f>
        <v>11</v>
      </c>
      <c r="O7017" s="8" t="n">
        <f aca="false">K7017*(1-L7017)</f>
        <v>116.1</v>
      </c>
    </row>
    <row r="7018" customFormat="false" ht="11.4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IF(G7018="Male",VLOOKUP(H7018,'Shoe size conversion table'!$B$6:$D$22,2),VLOOKUP(H7018,'Shoe size conversion table'!$J$6:$L$22,2))</f>
        <v>41</v>
      </c>
      <c r="J7018" s="12" t="n">
        <f aca="false">IF(G7018="Male",VLOOKUP(H7018,'Shoe size conversion table'!$B$6:$D$22,3),VLOOKUP(H7018,'Shoe size conversion table'!$J$6:$L$22,3))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MONTH(C7018:C21985)</f>
        <v>11</v>
      </c>
      <c r="O7018" s="8" t="n">
        <f aca="false">K7018*(1-L7018)</f>
        <v>170.1</v>
      </c>
    </row>
    <row r="7019" customFormat="false" ht="11.4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IF(G7019="Male",VLOOKUP(H7019,'Shoe size conversion table'!$B$6:$D$22,2),VLOOKUP(H7019,'Shoe size conversion table'!$J$6:$L$22,2))</f>
        <v>42-43</v>
      </c>
      <c r="J7019" s="12" t="n">
        <f aca="false">IF(G7019="Male",VLOOKUP(H7019,'Shoe size conversion table'!$B$6:$D$22,3),VLOOKUP(H7019,'Shoe size conversion table'!$J$6:$L$22,3))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MONTH(C7019:C21986)</f>
        <v>11</v>
      </c>
      <c r="O7019" s="8" t="n">
        <f aca="false">K7019*(1-L7019)</f>
        <v>159</v>
      </c>
    </row>
    <row r="7020" customFormat="false" ht="11.4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IF(G7020="Male",VLOOKUP(H7020,'Shoe size conversion table'!$B$6:$D$22,2),VLOOKUP(H7020,'Shoe size conversion table'!$J$6:$L$22,2))</f>
        <v>42</v>
      </c>
      <c r="J7020" s="12" t="n">
        <f aca="false">IF(G7020="Male",VLOOKUP(H7020,'Shoe size conversion table'!$B$6:$D$22,3),VLOOKUP(H7020,'Shoe size conversion table'!$J$6:$L$22,3))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MONTH(C7020:C21987)</f>
        <v>11</v>
      </c>
      <c r="O7020" s="8" t="n">
        <f aca="false">K7020*(1-L7020)</f>
        <v>159.2</v>
      </c>
    </row>
    <row r="7021" customFormat="false" ht="11.4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IF(G7021="Male",VLOOKUP(H7021,'Shoe size conversion table'!$B$6:$D$22,2),VLOOKUP(H7021,'Shoe size conversion table'!$J$6:$L$22,2))</f>
        <v>39-40</v>
      </c>
      <c r="J7021" s="12" t="n">
        <f aca="false">IF(G7021="Male",VLOOKUP(H7021,'Shoe size conversion table'!$B$6:$D$22,3),VLOOKUP(H7021,'Shoe size conversion table'!$J$6:$L$22,3))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MONTH(C7021:C21988)</f>
        <v>11</v>
      </c>
      <c r="O7021" s="8" t="n">
        <f aca="false">K7021*(1-L7021)</f>
        <v>199</v>
      </c>
    </row>
    <row r="7022" customFormat="false" ht="11.4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IF(G7022="Male",VLOOKUP(H7022,'Shoe size conversion table'!$B$6:$D$22,2),VLOOKUP(H7022,'Shoe size conversion table'!$J$6:$L$22,2))</f>
        <v>39</v>
      </c>
      <c r="J7022" s="12" t="n">
        <f aca="false">IF(G7022="Male",VLOOKUP(H7022,'Shoe size conversion table'!$B$6:$D$22,3),VLOOKUP(H7022,'Shoe size conversion table'!$J$6:$L$22,3))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MONTH(C7022:C21989)</f>
        <v>11</v>
      </c>
      <c r="O7022" s="8" t="n">
        <f aca="false">K7022*(1-L7022)</f>
        <v>97.3</v>
      </c>
    </row>
    <row r="7023" customFormat="false" ht="11.4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IF(G7023="Male",VLOOKUP(H7023,'Shoe size conversion table'!$B$6:$D$22,2),VLOOKUP(H7023,'Shoe size conversion table'!$J$6:$L$22,2))</f>
        <v>42</v>
      </c>
      <c r="J7023" s="12" t="n">
        <f aca="false">IF(G7023="Male",VLOOKUP(H7023,'Shoe size conversion table'!$B$6:$D$22,3),VLOOKUP(H7023,'Shoe size conversion table'!$J$6:$L$22,3))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MONTH(C7023:C21990)</f>
        <v>11</v>
      </c>
      <c r="O7023" s="8" t="n">
        <f aca="false">K7023*(1-L7023)</f>
        <v>99.5</v>
      </c>
    </row>
    <row r="7024" customFormat="false" ht="11.4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IF(G7024="Male",VLOOKUP(H7024,'Shoe size conversion table'!$B$6:$D$22,2),VLOOKUP(H7024,'Shoe size conversion table'!$J$6:$L$22,2))</f>
        <v>42-43</v>
      </c>
      <c r="J7024" s="12" t="n">
        <f aca="false">IF(G7024="Male",VLOOKUP(H7024,'Shoe size conversion table'!$B$6:$D$22,3),VLOOKUP(H7024,'Shoe size conversion table'!$J$6:$L$22,3))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MONTH(C7024:C21991)</f>
        <v>11</v>
      </c>
      <c r="O7024" s="8" t="n">
        <f aca="false">K7024*(1-L7024)</f>
        <v>179</v>
      </c>
    </row>
    <row r="7025" customFormat="false" ht="11.4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IF(G7025="Male",VLOOKUP(H7025,'Shoe size conversion table'!$B$6:$D$22,2),VLOOKUP(H7025,'Shoe size conversion table'!$J$6:$L$22,2))</f>
        <v>40</v>
      </c>
      <c r="J7025" s="12" t="n">
        <f aca="false">IF(G7025="Male",VLOOKUP(H7025,'Shoe size conversion table'!$B$6:$D$22,3),VLOOKUP(H7025,'Shoe size conversion table'!$J$6:$L$22,3))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MONTH(C7025:C21992)</f>
        <v>11</v>
      </c>
      <c r="O7025" s="8" t="n">
        <f aca="false">K7025*(1-L7025)</f>
        <v>129</v>
      </c>
    </row>
    <row r="7026" customFormat="false" ht="11.4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IF(G7026="Male",VLOOKUP(H7026,'Shoe size conversion table'!$B$6:$D$22,2),VLOOKUP(H7026,'Shoe size conversion table'!$J$6:$L$22,2))</f>
        <v>43-44</v>
      </c>
      <c r="J7026" s="12" t="n">
        <f aca="false">IF(G7026="Male",VLOOKUP(H7026,'Shoe size conversion table'!$B$6:$D$22,3),VLOOKUP(H7026,'Shoe size conversion table'!$J$6:$L$22,3))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MONTH(C7026:C21993)</f>
        <v>11</v>
      </c>
      <c r="O7026" s="8" t="n">
        <f aca="false">K7026*(1-L7026)</f>
        <v>199</v>
      </c>
    </row>
    <row r="7027" customFormat="false" ht="11.4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IF(G7027="Male",VLOOKUP(H7027,'Shoe size conversion table'!$B$6:$D$22,2),VLOOKUP(H7027,'Shoe size conversion table'!$J$6:$L$22,2))</f>
        <v>42-43</v>
      </c>
      <c r="J7027" s="12" t="n">
        <f aca="false">IF(G7027="Male",VLOOKUP(H7027,'Shoe size conversion table'!$B$6:$D$22,3),VLOOKUP(H7027,'Shoe size conversion table'!$J$6:$L$22,3))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MONTH(C7027:C21994)</f>
        <v>11</v>
      </c>
      <c r="O7027" s="8" t="n">
        <f aca="false">K7027*(1-L7027)</f>
        <v>189</v>
      </c>
    </row>
    <row r="7028" customFormat="false" ht="11.4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IF(G7028="Male",VLOOKUP(H7028,'Shoe size conversion table'!$B$6:$D$22,2),VLOOKUP(H7028,'Shoe size conversion table'!$J$6:$L$22,2))</f>
        <v>42-43</v>
      </c>
      <c r="J7028" s="12" t="n">
        <f aca="false">IF(G7028="Male",VLOOKUP(H7028,'Shoe size conversion table'!$B$6:$D$22,3),VLOOKUP(H7028,'Shoe size conversion table'!$J$6:$L$22,3))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MONTH(C7028:C21995)</f>
        <v>11</v>
      </c>
      <c r="O7028" s="8" t="n">
        <f aca="false">K7028*(1-L7028)</f>
        <v>159</v>
      </c>
    </row>
    <row r="7029" customFormat="false" ht="11.4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IF(G7029="Male",VLOOKUP(H7029,'Shoe size conversion table'!$B$6:$D$22,2),VLOOKUP(H7029,'Shoe size conversion table'!$J$6:$L$22,2))</f>
        <v>42-43</v>
      </c>
      <c r="J7029" s="12" t="n">
        <f aca="false">IF(G7029="Male",VLOOKUP(H7029,'Shoe size conversion table'!$B$6:$D$22,3),VLOOKUP(H7029,'Shoe size conversion table'!$J$6:$L$22,3))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MONTH(C7029:C21996)</f>
        <v>11</v>
      </c>
      <c r="O7029" s="8" t="n">
        <f aca="false">K7029*(1-L7029)</f>
        <v>89.5</v>
      </c>
    </row>
    <row r="7030" customFormat="false" ht="11.4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IF(G7030="Male",VLOOKUP(H7030,'Shoe size conversion table'!$B$6:$D$22,2),VLOOKUP(H7030,'Shoe size conversion table'!$J$6:$L$22,2))</f>
        <v>43-44</v>
      </c>
      <c r="J7030" s="12" t="n">
        <f aca="false">IF(G7030="Male",VLOOKUP(H7030,'Shoe size conversion table'!$B$6:$D$22,3),VLOOKUP(H7030,'Shoe size conversion table'!$J$6:$L$22,3))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MONTH(C7030:C21997)</f>
        <v>11</v>
      </c>
      <c r="O7030" s="8" t="n">
        <f aca="false">K7030*(1-L7030)</f>
        <v>179.1</v>
      </c>
    </row>
    <row r="7031" customFormat="false" ht="11.4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IF(G7031="Male",VLOOKUP(H7031,'Shoe size conversion table'!$B$6:$D$22,2),VLOOKUP(H7031,'Shoe size conversion table'!$J$6:$L$22,2))</f>
        <v>39-40</v>
      </c>
      <c r="J7031" s="12" t="n">
        <f aca="false">IF(G7031="Male",VLOOKUP(H7031,'Shoe size conversion table'!$B$6:$D$22,3),VLOOKUP(H7031,'Shoe size conversion table'!$J$6:$L$22,3))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MONTH(C7031:C21998)</f>
        <v>11</v>
      </c>
      <c r="O7031" s="8" t="n">
        <f aca="false">K7031*(1-L7031)</f>
        <v>179</v>
      </c>
    </row>
    <row r="7032" customFormat="false" ht="11.4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IF(G7032="Male",VLOOKUP(H7032,'Shoe size conversion table'!$B$6:$D$22,2),VLOOKUP(H7032,'Shoe size conversion table'!$J$6:$L$22,2))</f>
        <v>42-43</v>
      </c>
      <c r="J7032" s="12" t="n">
        <f aca="false">IF(G7032="Male",VLOOKUP(H7032,'Shoe size conversion table'!$B$6:$D$22,3),VLOOKUP(H7032,'Shoe size conversion table'!$J$6:$L$22,3))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MONTH(C7032:C21999)</f>
        <v>11</v>
      </c>
      <c r="O7032" s="8" t="n">
        <f aca="false">K7032*(1-L7032)</f>
        <v>125.1</v>
      </c>
    </row>
    <row r="7033" customFormat="false" ht="11.4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IF(G7033="Male",VLOOKUP(H7033,'Shoe size conversion table'!$B$6:$D$22,2),VLOOKUP(H7033,'Shoe size conversion table'!$J$6:$L$22,2))</f>
        <v>38-39</v>
      </c>
      <c r="J7033" s="12" t="n">
        <f aca="false">IF(G7033="Male",VLOOKUP(H7033,'Shoe size conversion table'!$B$6:$D$22,3),VLOOKUP(H7033,'Shoe size conversion table'!$J$6:$L$22,3))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MONTH(C7033:C22000)</f>
        <v>11</v>
      </c>
      <c r="O7033" s="8" t="n">
        <f aca="false">K7033*(1-L7033)</f>
        <v>161.1</v>
      </c>
    </row>
    <row r="7034" customFormat="false" ht="11.4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IF(G7034="Male",VLOOKUP(H7034,'Shoe size conversion table'!$B$6:$D$22,2),VLOOKUP(H7034,'Shoe size conversion table'!$J$6:$L$22,2))</f>
        <v>42</v>
      </c>
      <c r="J7034" s="12" t="n">
        <f aca="false">IF(G7034="Male",VLOOKUP(H7034,'Shoe size conversion table'!$B$6:$D$22,3),VLOOKUP(H7034,'Shoe size conversion table'!$J$6:$L$22,3))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MONTH(C7034:C22001)</f>
        <v>11</v>
      </c>
      <c r="O7034" s="8" t="n">
        <f aca="false">K7034*(1-L7034)</f>
        <v>97.3</v>
      </c>
    </row>
    <row r="7035" customFormat="false" ht="11.4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IF(G7035="Male",VLOOKUP(H7035,'Shoe size conversion table'!$B$6:$D$22,2),VLOOKUP(H7035,'Shoe size conversion table'!$J$6:$L$22,2))</f>
        <v>39</v>
      </c>
      <c r="J7035" s="12" t="n">
        <f aca="false">IF(G7035="Male",VLOOKUP(H7035,'Shoe size conversion table'!$B$6:$D$22,3),VLOOKUP(H7035,'Shoe size conversion table'!$J$6:$L$22,3))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MONTH(C7035:C22002)</f>
        <v>11</v>
      </c>
      <c r="O7035" s="8" t="n">
        <f aca="false">K7035*(1-L7035)</f>
        <v>151.2</v>
      </c>
    </row>
    <row r="7036" customFormat="false" ht="11.4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IF(G7036="Male",VLOOKUP(H7036,'Shoe size conversion table'!$B$6:$D$22,2),VLOOKUP(H7036,'Shoe size conversion table'!$J$6:$L$22,2))</f>
        <v>44</v>
      </c>
      <c r="J7036" s="12" t="n">
        <f aca="false">IF(G7036="Male",VLOOKUP(H7036,'Shoe size conversion table'!$B$6:$D$22,3),VLOOKUP(H7036,'Shoe size conversion table'!$J$6:$L$22,3))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MONTH(C7036:C22003)</f>
        <v>11</v>
      </c>
      <c r="O7036" s="8" t="n">
        <f aca="false">K7036*(1-L7036)</f>
        <v>139.3</v>
      </c>
    </row>
    <row r="7037" customFormat="false" ht="11.4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IF(G7037="Male",VLOOKUP(H7037,'Shoe size conversion table'!$B$6:$D$22,2),VLOOKUP(H7037,'Shoe size conversion table'!$J$6:$L$22,2))</f>
        <v>42-43</v>
      </c>
      <c r="J7037" s="12" t="n">
        <f aca="false">IF(G7037="Male",VLOOKUP(H7037,'Shoe size conversion table'!$B$6:$D$22,3),VLOOKUP(H7037,'Shoe size conversion table'!$J$6:$L$22,3))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MONTH(C7037:C22004)</f>
        <v>11</v>
      </c>
      <c r="O7037" s="8" t="n">
        <f aca="false">K7037*(1-L7037)</f>
        <v>139</v>
      </c>
    </row>
    <row r="7038" customFormat="false" ht="11.4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IF(G7038="Male",VLOOKUP(H7038,'Shoe size conversion table'!$B$6:$D$22,2),VLOOKUP(H7038,'Shoe size conversion table'!$J$6:$L$22,2))</f>
        <v>39</v>
      </c>
      <c r="J7038" s="12" t="n">
        <f aca="false">IF(G7038="Male",VLOOKUP(H7038,'Shoe size conversion table'!$B$6:$D$22,3),VLOOKUP(H7038,'Shoe size conversion table'!$J$6:$L$22,3))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MONTH(C7038:C22005)</f>
        <v>11</v>
      </c>
      <c r="O7038" s="8" t="n">
        <f aca="false">K7038*(1-L7038)</f>
        <v>179</v>
      </c>
    </row>
    <row r="7039" customFormat="false" ht="11.4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IF(G7039="Male",VLOOKUP(H7039,'Shoe size conversion table'!$B$6:$D$22,2),VLOOKUP(H7039,'Shoe size conversion table'!$J$6:$L$22,2))</f>
        <v>40-41</v>
      </c>
      <c r="J7039" s="12" t="n">
        <f aca="false">IF(G7039="Male",VLOOKUP(H7039,'Shoe size conversion table'!$B$6:$D$22,3),VLOOKUP(H7039,'Shoe size conversion table'!$J$6:$L$22,3))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MONTH(C7039:C22006)</f>
        <v>11</v>
      </c>
      <c r="O7039" s="8" t="n">
        <f aca="false">K7039*(1-L7039)</f>
        <v>179</v>
      </c>
    </row>
    <row r="7040" customFormat="false" ht="11.4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IF(G7040="Male",VLOOKUP(H7040,'Shoe size conversion table'!$B$6:$D$22,2),VLOOKUP(H7040,'Shoe size conversion table'!$J$6:$L$22,2))</f>
        <v>38-39</v>
      </c>
      <c r="J7040" s="12" t="n">
        <f aca="false">IF(G7040="Male",VLOOKUP(H7040,'Shoe size conversion table'!$B$6:$D$22,3),VLOOKUP(H7040,'Shoe size conversion table'!$J$6:$L$22,3))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MONTH(C7040:C22007)</f>
        <v>11</v>
      </c>
      <c r="O7040" s="8" t="n">
        <f aca="false">K7040*(1-L7040)</f>
        <v>179</v>
      </c>
    </row>
    <row r="7041" customFormat="false" ht="11.4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IF(G7041="Male",VLOOKUP(H7041,'Shoe size conversion table'!$B$6:$D$22,2),VLOOKUP(H7041,'Shoe size conversion table'!$J$6:$L$22,2))</f>
        <v>42</v>
      </c>
      <c r="J7041" s="12" t="n">
        <f aca="false">IF(G7041="Male",VLOOKUP(H7041,'Shoe size conversion table'!$B$6:$D$22,3),VLOOKUP(H7041,'Shoe size conversion table'!$J$6:$L$22,3))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MONTH(C7041:C22008)</f>
        <v>11</v>
      </c>
      <c r="O7041" s="8" t="n">
        <f aca="false">K7041*(1-L7041)</f>
        <v>94.5</v>
      </c>
    </row>
    <row r="7042" customFormat="false" ht="11.4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IF(G7042="Male",VLOOKUP(H7042,'Shoe size conversion table'!$B$6:$D$22,2),VLOOKUP(H7042,'Shoe size conversion table'!$J$6:$L$22,2))</f>
        <v>38</v>
      </c>
      <c r="J7042" s="12" t="n">
        <f aca="false">IF(G7042="Male",VLOOKUP(H7042,'Shoe size conversion table'!$B$6:$D$22,3),VLOOKUP(H7042,'Shoe size conversion table'!$J$6:$L$22,3))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MONTH(C7042:C22009)</f>
        <v>11</v>
      </c>
      <c r="O7042" s="8" t="n">
        <f aca="false">K7042*(1-L7042)</f>
        <v>149</v>
      </c>
    </row>
    <row r="7043" customFormat="false" ht="11.4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IF(G7043="Male",VLOOKUP(H7043,'Shoe size conversion table'!$B$6:$D$22,2),VLOOKUP(H7043,'Shoe size conversion table'!$J$6:$L$22,2))</f>
        <v>37</v>
      </c>
      <c r="J7043" s="12" t="n">
        <f aca="false">IF(G7043="Male",VLOOKUP(H7043,'Shoe size conversion table'!$B$6:$D$22,3),VLOOKUP(H7043,'Shoe size conversion table'!$J$6:$L$22,3))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MONTH(C7043:C22010)</f>
        <v>11</v>
      </c>
      <c r="O7043" s="8" t="n">
        <f aca="false">K7043*(1-L7043)</f>
        <v>199</v>
      </c>
    </row>
    <row r="7044" customFormat="false" ht="11.4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IF(G7044="Male",VLOOKUP(H7044,'Shoe size conversion table'!$B$6:$D$22,2),VLOOKUP(H7044,'Shoe size conversion table'!$J$6:$L$22,2))</f>
        <v>38-39</v>
      </c>
      <c r="J7044" s="12" t="n">
        <f aca="false">IF(G7044="Male",VLOOKUP(H7044,'Shoe size conversion table'!$B$6:$D$22,3),VLOOKUP(H7044,'Shoe size conversion table'!$J$6:$L$22,3))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MONTH(C7044:C22011)</f>
        <v>11</v>
      </c>
      <c r="O7044" s="8" t="n">
        <f aca="false">K7044*(1-L7044)</f>
        <v>139</v>
      </c>
    </row>
    <row r="7045" customFormat="false" ht="11.4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IF(G7045="Male",VLOOKUP(H7045,'Shoe size conversion table'!$B$6:$D$22,2),VLOOKUP(H7045,'Shoe size conversion table'!$J$6:$L$22,2))</f>
        <v>42-43</v>
      </c>
      <c r="J7045" s="12" t="n">
        <f aca="false">IF(G7045="Male",VLOOKUP(H7045,'Shoe size conversion table'!$B$6:$D$22,3),VLOOKUP(H7045,'Shoe size conversion table'!$J$6:$L$22,3))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MONTH(C7045:C22012)</f>
        <v>11</v>
      </c>
      <c r="O7045" s="8" t="n">
        <f aca="false">K7045*(1-L7045)</f>
        <v>132.3</v>
      </c>
    </row>
    <row r="7046" customFormat="false" ht="11.4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IF(G7046="Male",VLOOKUP(H7046,'Shoe size conversion table'!$B$6:$D$22,2),VLOOKUP(H7046,'Shoe size conversion table'!$J$6:$L$22,2))</f>
        <v>37-38</v>
      </c>
      <c r="J7046" s="12" t="n">
        <f aca="false">IF(G7046="Male",VLOOKUP(H7046,'Shoe size conversion table'!$B$6:$D$22,3),VLOOKUP(H7046,'Shoe size conversion table'!$J$6:$L$22,3))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MONTH(C7046:C22013)</f>
        <v>11</v>
      </c>
      <c r="O7046" s="8" t="n">
        <f aca="false">K7046*(1-L7046)</f>
        <v>179.1</v>
      </c>
    </row>
    <row r="7047" customFormat="false" ht="11.4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IF(G7047="Male",VLOOKUP(H7047,'Shoe size conversion table'!$B$6:$D$22,2),VLOOKUP(H7047,'Shoe size conversion table'!$J$6:$L$22,2))</f>
        <v>44-45</v>
      </c>
      <c r="J7047" s="12" t="n">
        <f aca="false">IF(G7047="Male",VLOOKUP(H7047,'Shoe size conversion table'!$B$6:$D$22,3),VLOOKUP(H7047,'Shoe size conversion table'!$J$6:$L$22,3))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MONTH(C7047:C22014)</f>
        <v>11</v>
      </c>
      <c r="O7047" s="8" t="n">
        <f aca="false">K7047*(1-L7047)</f>
        <v>169</v>
      </c>
    </row>
    <row r="7048" customFormat="false" ht="11.4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IF(G7048="Male",VLOOKUP(H7048,'Shoe size conversion table'!$B$6:$D$22,2),VLOOKUP(H7048,'Shoe size conversion table'!$J$6:$L$22,2))</f>
        <v>41-42</v>
      </c>
      <c r="J7048" s="12" t="n">
        <f aca="false">IF(G7048="Male",VLOOKUP(H7048,'Shoe size conversion table'!$B$6:$D$22,3),VLOOKUP(H7048,'Shoe size conversion table'!$J$6:$L$22,3))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MONTH(C7048:C22015)</f>
        <v>11</v>
      </c>
      <c r="O7048" s="8" t="n">
        <f aca="false">K7048*(1-L7048)</f>
        <v>119.2</v>
      </c>
    </row>
    <row r="7049" customFormat="false" ht="11.4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IF(G7049="Male",VLOOKUP(H7049,'Shoe size conversion table'!$B$6:$D$22,2),VLOOKUP(H7049,'Shoe size conversion table'!$J$6:$L$22,2))</f>
        <v>43-44</v>
      </c>
      <c r="J7049" s="12" t="n">
        <f aca="false">IF(G7049="Male",VLOOKUP(H7049,'Shoe size conversion table'!$B$6:$D$22,3),VLOOKUP(H7049,'Shoe size conversion table'!$J$6:$L$22,3))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MONTH(C7049:C22016)</f>
        <v>11</v>
      </c>
      <c r="O7049" s="8" t="n">
        <f aca="false">K7049*(1-L7049)</f>
        <v>179.1</v>
      </c>
    </row>
    <row r="7050" customFormat="false" ht="11.4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IF(G7050="Male",VLOOKUP(H7050,'Shoe size conversion table'!$B$6:$D$22,2),VLOOKUP(H7050,'Shoe size conversion table'!$J$6:$L$22,2))</f>
        <v>43</v>
      </c>
      <c r="J7050" s="12" t="n">
        <f aca="false">IF(G7050="Male",VLOOKUP(H7050,'Shoe size conversion table'!$B$6:$D$22,3),VLOOKUP(H7050,'Shoe size conversion table'!$J$6:$L$22,3))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MONTH(C7050:C22017)</f>
        <v>11</v>
      </c>
      <c r="O7050" s="8" t="n">
        <f aca="false">K7050*(1-L7050)</f>
        <v>64.5</v>
      </c>
    </row>
    <row r="7051" customFormat="false" ht="11.4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IF(G7051="Male",VLOOKUP(H7051,'Shoe size conversion table'!$B$6:$D$22,2),VLOOKUP(H7051,'Shoe size conversion table'!$J$6:$L$22,2))</f>
        <v>39</v>
      </c>
      <c r="J7051" s="12" t="n">
        <f aca="false">IF(G7051="Male",VLOOKUP(H7051,'Shoe size conversion table'!$B$6:$D$22,3),VLOOKUP(H7051,'Shoe size conversion table'!$J$6:$L$22,3))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MONTH(C7051:C22018)</f>
        <v>11</v>
      </c>
      <c r="O7051" s="8" t="n">
        <f aca="false">K7051*(1-L7051)</f>
        <v>79.5</v>
      </c>
    </row>
    <row r="7052" customFormat="false" ht="11.4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IF(G7052="Male",VLOOKUP(H7052,'Shoe size conversion table'!$B$6:$D$22,2),VLOOKUP(H7052,'Shoe size conversion table'!$J$6:$L$22,2))</f>
        <v>39</v>
      </c>
      <c r="J7052" s="12" t="n">
        <f aca="false">IF(G7052="Male",VLOOKUP(H7052,'Shoe size conversion table'!$B$6:$D$22,3),VLOOKUP(H7052,'Shoe size conversion table'!$J$6:$L$22,3))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MONTH(C7052:C22019)</f>
        <v>11</v>
      </c>
      <c r="O7052" s="8" t="n">
        <f aca="false">K7052*(1-L7052)</f>
        <v>151.2</v>
      </c>
    </row>
    <row r="7053" customFormat="false" ht="11.4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IF(G7053="Male",VLOOKUP(H7053,'Shoe size conversion table'!$B$6:$D$22,2),VLOOKUP(H7053,'Shoe size conversion table'!$J$6:$L$22,2))</f>
        <v>42-43</v>
      </c>
      <c r="J7053" s="12" t="n">
        <f aca="false">IF(G7053="Male",VLOOKUP(H7053,'Shoe size conversion table'!$B$6:$D$22,3),VLOOKUP(H7053,'Shoe size conversion table'!$J$6:$L$22,3))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MONTH(C7053:C22020)</f>
        <v>11</v>
      </c>
      <c r="O7053" s="8" t="n">
        <f aca="false">K7053*(1-L7053)</f>
        <v>179</v>
      </c>
    </row>
    <row r="7054" customFormat="false" ht="11.4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IF(G7054="Male",VLOOKUP(H7054,'Shoe size conversion table'!$B$6:$D$22,2),VLOOKUP(H7054,'Shoe size conversion table'!$J$6:$L$22,2))</f>
        <v>42-43</v>
      </c>
      <c r="J7054" s="12" t="n">
        <f aca="false">IF(G7054="Male",VLOOKUP(H7054,'Shoe size conversion table'!$B$6:$D$22,3),VLOOKUP(H7054,'Shoe size conversion table'!$J$6:$L$22,3))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MONTH(C7054:C22021)</f>
        <v>11</v>
      </c>
      <c r="O7054" s="8" t="n">
        <f aca="false">K7054*(1-L7054)</f>
        <v>139</v>
      </c>
    </row>
    <row r="7055" customFormat="false" ht="11.4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IF(G7055="Male",VLOOKUP(H7055,'Shoe size conversion table'!$B$6:$D$22,2),VLOOKUP(H7055,'Shoe size conversion table'!$J$6:$L$22,2))</f>
        <v>44</v>
      </c>
      <c r="J7055" s="12" t="n">
        <f aca="false">IF(G7055="Male",VLOOKUP(H7055,'Shoe size conversion table'!$B$6:$D$22,3),VLOOKUP(H7055,'Shoe size conversion table'!$J$6:$L$22,3))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MONTH(C7055:C22022)</f>
        <v>11</v>
      </c>
      <c r="O7055" s="8" t="n">
        <f aca="false">K7055*(1-L7055)</f>
        <v>139</v>
      </c>
    </row>
    <row r="7056" customFormat="false" ht="11.4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IF(G7056="Male",VLOOKUP(H7056,'Shoe size conversion table'!$B$6:$D$22,2),VLOOKUP(H7056,'Shoe size conversion table'!$J$6:$L$22,2))</f>
        <v>41-42</v>
      </c>
      <c r="J7056" s="12" t="n">
        <f aca="false">IF(G7056="Male",VLOOKUP(H7056,'Shoe size conversion table'!$B$6:$D$22,3),VLOOKUP(H7056,'Shoe size conversion table'!$J$6:$L$22,3))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MONTH(C7056:C22023)</f>
        <v>11</v>
      </c>
      <c r="O7056" s="8" t="n">
        <f aca="false">K7056*(1-L7056)</f>
        <v>149</v>
      </c>
    </row>
    <row r="7057" customFormat="false" ht="11.4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IF(G7057="Male",VLOOKUP(H7057,'Shoe size conversion table'!$B$6:$D$22,2),VLOOKUP(H7057,'Shoe size conversion table'!$J$6:$L$22,2))</f>
        <v>44</v>
      </c>
      <c r="J7057" s="12" t="n">
        <f aca="false">IF(G7057="Male",VLOOKUP(H7057,'Shoe size conversion table'!$B$6:$D$22,3),VLOOKUP(H7057,'Shoe size conversion table'!$J$6:$L$22,3))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MONTH(C7057:C22024)</f>
        <v>11</v>
      </c>
      <c r="O7057" s="8" t="n">
        <f aca="false">K7057*(1-L7057)</f>
        <v>69.5</v>
      </c>
    </row>
    <row r="7058" customFormat="false" ht="11.4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IF(G7058="Male",VLOOKUP(H7058,'Shoe size conversion table'!$B$6:$D$22,2),VLOOKUP(H7058,'Shoe size conversion table'!$J$6:$L$22,2))</f>
        <v>42</v>
      </c>
      <c r="J7058" s="12" t="n">
        <f aca="false">IF(G7058="Male",VLOOKUP(H7058,'Shoe size conversion table'!$B$6:$D$22,3),VLOOKUP(H7058,'Shoe size conversion table'!$J$6:$L$22,3))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MONTH(C7058:C22025)</f>
        <v>11</v>
      </c>
      <c r="O7058" s="8" t="n">
        <f aca="false">K7058*(1-L7058)</f>
        <v>169</v>
      </c>
    </row>
    <row r="7059" customFormat="false" ht="11.4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IF(G7059="Male",VLOOKUP(H7059,'Shoe size conversion table'!$B$6:$D$22,2),VLOOKUP(H7059,'Shoe size conversion table'!$J$6:$L$22,2))</f>
        <v>40-41</v>
      </c>
      <c r="J7059" s="12" t="n">
        <f aca="false">IF(G7059="Male",VLOOKUP(H7059,'Shoe size conversion table'!$B$6:$D$22,3),VLOOKUP(H7059,'Shoe size conversion table'!$J$6:$L$22,3))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MONTH(C7059:C22026)</f>
        <v>11</v>
      </c>
      <c r="O7059" s="8" t="n">
        <f aca="false">K7059*(1-L7059)</f>
        <v>159.2</v>
      </c>
    </row>
    <row r="7060" customFormat="false" ht="11.4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IF(G7060="Male",VLOOKUP(H7060,'Shoe size conversion table'!$B$6:$D$22,2),VLOOKUP(H7060,'Shoe size conversion table'!$J$6:$L$22,2))</f>
        <v>43</v>
      </c>
      <c r="J7060" s="12" t="n">
        <f aca="false">IF(G7060="Male",VLOOKUP(H7060,'Shoe size conversion table'!$B$6:$D$22,3),VLOOKUP(H7060,'Shoe size conversion table'!$J$6:$L$22,3))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MONTH(C7060:C22027)</f>
        <v>11</v>
      </c>
      <c r="O7060" s="8" t="n">
        <f aca="false">K7060*(1-L7060)</f>
        <v>139.3</v>
      </c>
    </row>
    <row r="7061" customFormat="false" ht="11.4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IF(G7061="Male",VLOOKUP(H7061,'Shoe size conversion table'!$B$6:$D$22,2),VLOOKUP(H7061,'Shoe size conversion table'!$J$6:$L$22,2))</f>
        <v>42</v>
      </c>
      <c r="J7061" s="12" t="n">
        <f aca="false">IF(G7061="Male",VLOOKUP(H7061,'Shoe size conversion table'!$B$6:$D$22,3),VLOOKUP(H7061,'Shoe size conversion table'!$J$6:$L$22,3))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MONTH(C7061:C22028)</f>
        <v>11</v>
      </c>
      <c r="O7061" s="8" t="n">
        <f aca="false">K7061*(1-L7061)</f>
        <v>149</v>
      </c>
    </row>
    <row r="7062" customFormat="false" ht="11.4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IF(G7062="Male",VLOOKUP(H7062,'Shoe size conversion table'!$B$6:$D$22,2),VLOOKUP(H7062,'Shoe size conversion table'!$J$6:$L$22,2))</f>
        <v>38-39</v>
      </c>
      <c r="J7062" s="12" t="n">
        <f aca="false">IF(G7062="Male",VLOOKUP(H7062,'Shoe size conversion table'!$B$6:$D$22,3),VLOOKUP(H7062,'Shoe size conversion table'!$J$6:$L$22,3))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MONTH(C7062:C22029)</f>
        <v>11</v>
      </c>
      <c r="O7062" s="8" t="n">
        <f aca="false">K7062*(1-L7062)</f>
        <v>125.3</v>
      </c>
    </row>
    <row r="7063" customFormat="false" ht="11.4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IF(G7063="Male",VLOOKUP(H7063,'Shoe size conversion table'!$B$6:$D$22,2),VLOOKUP(H7063,'Shoe size conversion table'!$J$6:$L$22,2))</f>
        <v>42-43</v>
      </c>
      <c r="J7063" s="12" t="n">
        <f aca="false">IF(G7063="Male",VLOOKUP(H7063,'Shoe size conversion table'!$B$6:$D$22,3),VLOOKUP(H7063,'Shoe size conversion table'!$J$6:$L$22,3))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MONTH(C7063:C22030)</f>
        <v>11</v>
      </c>
      <c r="O7063" s="8" t="n">
        <f aca="false">K7063*(1-L7063)</f>
        <v>149</v>
      </c>
    </row>
    <row r="7064" customFormat="false" ht="11.4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IF(G7064="Male",VLOOKUP(H7064,'Shoe size conversion table'!$B$6:$D$22,2),VLOOKUP(H7064,'Shoe size conversion table'!$J$6:$L$22,2))</f>
        <v>43-44</v>
      </c>
      <c r="J7064" s="12" t="n">
        <f aca="false">IF(G7064="Male",VLOOKUP(H7064,'Shoe size conversion table'!$B$6:$D$22,3),VLOOKUP(H7064,'Shoe size conversion table'!$J$6:$L$22,3))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MONTH(C7064:C22031)</f>
        <v>11</v>
      </c>
      <c r="O7064" s="8" t="n">
        <f aca="false">K7064*(1-L7064)</f>
        <v>139</v>
      </c>
    </row>
    <row r="7065" customFormat="false" ht="11.4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IF(G7065="Male",VLOOKUP(H7065,'Shoe size conversion table'!$B$6:$D$22,2),VLOOKUP(H7065,'Shoe size conversion table'!$J$6:$L$22,2))</f>
        <v>42-43</v>
      </c>
      <c r="J7065" s="12" t="n">
        <f aca="false">IF(G7065="Male",VLOOKUP(H7065,'Shoe size conversion table'!$B$6:$D$22,3),VLOOKUP(H7065,'Shoe size conversion table'!$J$6:$L$22,3))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MONTH(C7065:C22032)</f>
        <v>11</v>
      </c>
      <c r="O7065" s="8" t="n">
        <f aca="false">K7065*(1-L7065)</f>
        <v>189</v>
      </c>
    </row>
    <row r="7066" customFormat="false" ht="11.4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IF(G7066="Male",VLOOKUP(H7066,'Shoe size conversion table'!$B$6:$D$22,2),VLOOKUP(H7066,'Shoe size conversion table'!$J$6:$L$22,2))</f>
        <v>41-42</v>
      </c>
      <c r="J7066" s="12" t="n">
        <f aca="false">IF(G7066="Male",VLOOKUP(H7066,'Shoe size conversion table'!$B$6:$D$22,3),VLOOKUP(H7066,'Shoe size conversion table'!$J$6:$L$22,3))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MONTH(C7066:C22033)</f>
        <v>11</v>
      </c>
      <c r="O7066" s="8" t="n">
        <f aca="false">K7066*(1-L7066)</f>
        <v>179</v>
      </c>
    </row>
    <row r="7067" customFormat="false" ht="11.4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IF(G7067="Male",VLOOKUP(H7067,'Shoe size conversion table'!$B$6:$D$22,2),VLOOKUP(H7067,'Shoe size conversion table'!$J$6:$L$22,2))</f>
        <v>42-43</v>
      </c>
      <c r="J7067" s="12" t="n">
        <f aca="false">IF(G7067="Male",VLOOKUP(H7067,'Shoe size conversion table'!$B$6:$D$22,3),VLOOKUP(H7067,'Shoe size conversion table'!$J$6:$L$22,3))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MONTH(C7067:C22034)</f>
        <v>11</v>
      </c>
      <c r="O7067" s="8" t="n">
        <f aca="false">K7067*(1-L7067)</f>
        <v>189</v>
      </c>
    </row>
    <row r="7068" customFormat="false" ht="11.4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IF(G7068="Male",VLOOKUP(H7068,'Shoe size conversion table'!$B$6:$D$22,2),VLOOKUP(H7068,'Shoe size conversion table'!$J$6:$L$22,2))</f>
        <v>41-42</v>
      </c>
      <c r="J7068" s="12" t="n">
        <f aca="false">IF(G7068="Male",VLOOKUP(H7068,'Shoe size conversion table'!$B$6:$D$22,3),VLOOKUP(H7068,'Shoe size conversion table'!$J$6:$L$22,3))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MONTH(C7068:C22035)</f>
        <v>11</v>
      </c>
      <c r="O7068" s="8" t="n">
        <f aca="false">K7068*(1-L7068)</f>
        <v>119.2</v>
      </c>
    </row>
    <row r="7069" customFormat="false" ht="11.4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IF(G7069="Male",VLOOKUP(H7069,'Shoe size conversion table'!$B$6:$D$22,2),VLOOKUP(H7069,'Shoe size conversion table'!$J$6:$L$22,2))</f>
        <v>44-45</v>
      </c>
      <c r="J7069" s="12" t="n">
        <f aca="false">IF(G7069="Male",VLOOKUP(H7069,'Shoe size conversion table'!$B$6:$D$22,3),VLOOKUP(H7069,'Shoe size conversion table'!$J$6:$L$22,3))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MONTH(C7069:C22036)</f>
        <v>11</v>
      </c>
      <c r="O7069" s="8" t="n">
        <f aca="false">K7069*(1-L7069)</f>
        <v>169</v>
      </c>
    </row>
    <row r="7070" customFormat="false" ht="11.4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IF(G7070="Male",VLOOKUP(H7070,'Shoe size conversion table'!$B$6:$D$22,2),VLOOKUP(H7070,'Shoe size conversion table'!$J$6:$L$22,2))</f>
        <v>44-45</v>
      </c>
      <c r="J7070" s="12" t="n">
        <f aca="false">IF(G7070="Male",VLOOKUP(H7070,'Shoe size conversion table'!$B$6:$D$22,3),VLOOKUP(H7070,'Shoe size conversion table'!$J$6:$L$22,3))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MONTH(C7070:C22037)</f>
        <v>11</v>
      </c>
      <c r="O7070" s="8" t="n">
        <f aca="false">K7070*(1-L7070)</f>
        <v>69.5</v>
      </c>
    </row>
    <row r="7071" customFormat="false" ht="11.4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IF(G7071="Male",VLOOKUP(H7071,'Shoe size conversion table'!$B$6:$D$22,2),VLOOKUP(H7071,'Shoe size conversion table'!$J$6:$L$22,2))</f>
        <v>42-43</v>
      </c>
      <c r="J7071" s="12" t="n">
        <f aca="false">IF(G7071="Male",VLOOKUP(H7071,'Shoe size conversion table'!$B$6:$D$22,3),VLOOKUP(H7071,'Shoe size conversion table'!$J$6:$L$22,3))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MONTH(C7071:C22038)</f>
        <v>11</v>
      </c>
      <c r="O7071" s="8" t="n">
        <f aca="false">K7071*(1-L7071)</f>
        <v>89.5</v>
      </c>
    </row>
    <row r="7072" customFormat="false" ht="11.4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IF(G7072="Male",VLOOKUP(H7072,'Shoe size conversion table'!$B$6:$D$22,2),VLOOKUP(H7072,'Shoe size conversion table'!$J$6:$L$22,2))</f>
        <v>41</v>
      </c>
      <c r="J7072" s="12" t="n">
        <f aca="false">IF(G7072="Male",VLOOKUP(H7072,'Shoe size conversion table'!$B$6:$D$22,3),VLOOKUP(H7072,'Shoe size conversion table'!$J$6:$L$22,3))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MONTH(C7072:C22039)</f>
        <v>11</v>
      </c>
      <c r="O7072" s="8" t="n">
        <f aca="false">K7072*(1-L7072)</f>
        <v>179</v>
      </c>
    </row>
    <row r="7073" customFormat="false" ht="11.4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IF(G7073="Male",VLOOKUP(H7073,'Shoe size conversion table'!$B$6:$D$22,2),VLOOKUP(H7073,'Shoe size conversion table'!$J$6:$L$22,2))</f>
        <v>42-43</v>
      </c>
      <c r="J7073" s="12" t="n">
        <f aca="false">IF(G7073="Male",VLOOKUP(H7073,'Shoe size conversion table'!$B$6:$D$22,3),VLOOKUP(H7073,'Shoe size conversion table'!$J$6:$L$22,3))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MONTH(C7073:C22040)</f>
        <v>11</v>
      </c>
      <c r="O7073" s="8" t="n">
        <f aca="false">K7073*(1-L7073)</f>
        <v>139.3</v>
      </c>
    </row>
    <row r="7074" customFormat="false" ht="11.4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IF(G7074="Male",VLOOKUP(H7074,'Shoe size conversion table'!$B$6:$D$22,2),VLOOKUP(H7074,'Shoe size conversion table'!$J$6:$L$22,2))</f>
        <v>43-44</v>
      </c>
      <c r="J7074" s="12" t="n">
        <f aca="false">IF(G7074="Male",VLOOKUP(H7074,'Shoe size conversion table'!$B$6:$D$22,3),VLOOKUP(H7074,'Shoe size conversion table'!$J$6:$L$22,3))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MONTH(C7074:C22041)</f>
        <v>11</v>
      </c>
      <c r="O7074" s="8" t="n">
        <f aca="false">K7074*(1-L7074)</f>
        <v>159</v>
      </c>
    </row>
    <row r="7075" customFormat="false" ht="11.4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IF(G7075="Male",VLOOKUP(H7075,'Shoe size conversion table'!$B$6:$D$22,2),VLOOKUP(H7075,'Shoe size conversion table'!$J$6:$L$22,2))</f>
        <v>45</v>
      </c>
      <c r="J7075" s="12" t="n">
        <f aca="false">IF(G7075="Male",VLOOKUP(H7075,'Shoe size conversion table'!$B$6:$D$22,3),VLOOKUP(H7075,'Shoe size conversion table'!$J$6:$L$22,3))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MONTH(C7075:C22042)</f>
        <v>11</v>
      </c>
      <c r="O7075" s="8" t="n">
        <f aca="false">K7075*(1-L7075)</f>
        <v>64.5</v>
      </c>
    </row>
    <row r="7076" customFormat="false" ht="11.4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IF(G7076="Male",VLOOKUP(H7076,'Shoe size conversion table'!$B$6:$D$22,2),VLOOKUP(H7076,'Shoe size conversion table'!$J$6:$L$22,2))</f>
        <v>42</v>
      </c>
      <c r="J7076" s="12" t="n">
        <f aca="false">IF(G7076="Male",VLOOKUP(H7076,'Shoe size conversion table'!$B$6:$D$22,3),VLOOKUP(H7076,'Shoe size conversion table'!$J$6:$L$22,3))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MONTH(C7076:C22043)</f>
        <v>11</v>
      </c>
      <c r="O7076" s="8" t="n">
        <f aca="false">K7076*(1-L7076)</f>
        <v>169</v>
      </c>
    </row>
    <row r="7077" customFormat="false" ht="11.4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IF(G7077="Male",VLOOKUP(H7077,'Shoe size conversion table'!$B$6:$D$22,2),VLOOKUP(H7077,'Shoe size conversion table'!$J$6:$L$22,2))</f>
        <v>37-38</v>
      </c>
      <c r="J7077" s="12" t="n">
        <f aca="false">IF(G7077="Male",VLOOKUP(H7077,'Shoe size conversion table'!$B$6:$D$22,3),VLOOKUP(H7077,'Shoe size conversion table'!$J$6:$L$22,3))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MONTH(C7077:C22044)</f>
        <v>11</v>
      </c>
      <c r="O7077" s="8" t="n">
        <f aca="false">K7077*(1-L7077)</f>
        <v>119.2</v>
      </c>
    </row>
    <row r="7078" customFormat="false" ht="11.4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IF(G7078="Male",VLOOKUP(H7078,'Shoe size conversion table'!$B$6:$D$22,2),VLOOKUP(H7078,'Shoe size conversion table'!$J$6:$L$22,2))</f>
        <v>39-40</v>
      </c>
      <c r="J7078" s="12" t="n">
        <f aca="false">IF(G7078="Male",VLOOKUP(H7078,'Shoe size conversion table'!$B$6:$D$22,3),VLOOKUP(H7078,'Shoe size conversion table'!$J$6:$L$22,3))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MONTH(C7078:C22045)</f>
        <v>11</v>
      </c>
      <c r="O7078" s="8" t="n">
        <f aca="false">K7078*(1-L7078)</f>
        <v>199</v>
      </c>
    </row>
    <row r="7079" customFormat="false" ht="11.4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IF(G7079="Male",VLOOKUP(H7079,'Shoe size conversion table'!$B$6:$D$22,2),VLOOKUP(H7079,'Shoe size conversion table'!$J$6:$L$22,2))</f>
        <v>43-44</v>
      </c>
      <c r="J7079" s="12" t="n">
        <f aca="false">IF(G7079="Male",VLOOKUP(H7079,'Shoe size conversion table'!$B$6:$D$22,3),VLOOKUP(H7079,'Shoe size conversion table'!$J$6:$L$22,3))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MONTH(C7079:C22046)</f>
        <v>11</v>
      </c>
      <c r="O7079" s="8" t="n">
        <f aca="false">K7079*(1-L7079)</f>
        <v>90.3</v>
      </c>
    </row>
    <row r="7080" customFormat="false" ht="11.4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IF(G7080="Male",VLOOKUP(H7080,'Shoe size conversion table'!$B$6:$D$22,2),VLOOKUP(H7080,'Shoe size conversion table'!$J$6:$L$22,2))</f>
        <v>42-43</v>
      </c>
      <c r="J7080" s="12" t="n">
        <f aca="false">IF(G7080="Male",VLOOKUP(H7080,'Shoe size conversion table'!$B$6:$D$22,3),VLOOKUP(H7080,'Shoe size conversion table'!$J$6:$L$22,3))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MONTH(C7080:C22047)</f>
        <v>11</v>
      </c>
      <c r="O7080" s="8" t="n">
        <f aca="false">K7080*(1-L7080)</f>
        <v>169</v>
      </c>
    </row>
    <row r="7081" customFormat="false" ht="11.4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IF(G7081="Male",VLOOKUP(H7081,'Shoe size conversion table'!$B$6:$D$22,2),VLOOKUP(H7081,'Shoe size conversion table'!$J$6:$L$22,2))</f>
        <v>43</v>
      </c>
      <c r="J7081" s="12" t="n">
        <f aca="false">IF(G7081="Male",VLOOKUP(H7081,'Shoe size conversion table'!$B$6:$D$22,3),VLOOKUP(H7081,'Shoe size conversion table'!$J$6:$L$22,3))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MONTH(C7081:C22048)</f>
        <v>11</v>
      </c>
      <c r="O7081" s="8" t="n">
        <f aca="false">K7081*(1-L7081)</f>
        <v>125.3</v>
      </c>
    </row>
    <row r="7082" customFormat="false" ht="11.4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IF(G7082="Male",VLOOKUP(H7082,'Shoe size conversion table'!$B$6:$D$22,2),VLOOKUP(H7082,'Shoe size conversion table'!$J$6:$L$22,2))</f>
        <v>43-44</v>
      </c>
      <c r="J7082" s="12" t="n">
        <f aca="false">IF(G7082="Male",VLOOKUP(H7082,'Shoe size conversion table'!$B$6:$D$22,3),VLOOKUP(H7082,'Shoe size conversion table'!$J$6:$L$22,3))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MONTH(C7082:C22049)</f>
        <v>11</v>
      </c>
      <c r="O7082" s="8" t="n">
        <f aca="false">K7082*(1-L7082)</f>
        <v>159</v>
      </c>
    </row>
    <row r="7083" customFormat="false" ht="11.4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IF(G7083="Male",VLOOKUP(H7083,'Shoe size conversion table'!$B$6:$D$22,2),VLOOKUP(H7083,'Shoe size conversion table'!$J$6:$L$22,2))</f>
        <v>38-39</v>
      </c>
      <c r="J7083" s="12" t="n">
        <f aca="false">IF(G7083="Male",VLOOKUP(H7083,'Shoe size conversion table'!$B$6:$D$22,3),VLOOKUP(H7083,'Shoe size conversion table'!$J$6:$L$22,3))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MONTH(C7083:C22050)</f>
        <v>11</v>
      </c>
      <c r="O7083" s="8" t="n">
        <f aca="false">K7083*(1-L7083)</f>
        <v>143.2</v>
      </c>
    </row>
    <row r="7084" customFormat="false" ht="11.4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IF(G7084="Male",VLOOKUP(H7084,'Shoe size conversion table'!$B$6:$D$22,2),VLOOKUP(H7084,'Shoe size conversion table'!$J$6:$L$22,2))</f>
        <v>43-44</v>
      </c>
      <c r="J7084" s="12" t="n">
        <f aca="false">IF(G7084="Male",VLOOKUP(H7084,'Shoe size conversion table'!$B$6:$D$22,3),VLOOKUP(H7084,'Shoe size conversion table'!$J$6:$L$22,3))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MONTH(C7084:C22051)</f>
        <v>11</v>
      </c>
      <c r="O7084" s="8" t="n">
        <f aca="false">K7084*(1-L7084)</f>
        <v>94.5</v>
      </c>
    </row>
    <row r="7085" customFormat="false" ht="11.4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IF(G7085="Male",VLOOKUP(H7085,'Shoe size conversion table'!$B$6:$D$22,2),VLOOKUP(H7085,'Shoe size conversion table'!$J$6:$L$22,2))</f>
        <v>42-43</v>
      </c>
      <c r="J7085" s="12" t="n">
        <f aca="false">IF(G7085="Male",VLOOKUP(H7085,'Shoe size conversion table'!$B$6:$D$22,3),VLOOKUP(H7085,'Shoe size conversion table'!$J$6:$L$22,3))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MONTH(C7085:C22052)</f>
        <v>11</v>
      </c>
      <c r="O7085" s="8" t="n">
        <f aca="false">K7085*(1-L7085)</f>
        <v>139</v>
      </c>
    </row>
    <row r="7086" customFormat="false" ht="11.4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IF(G7086="Male",VLOOKUP(H7086,'Shoe size conversion table'!$B$6:$D$22,2),VLOOKUP(H7086,'Shoe size conversion table'!$J$6:$L$22,2))</f>
        <v>41</v>
      </c>
      <c r="J7086" s="12" t="n">
        <f aca="false">IF(G7086="Male",VLOOKUP(H7086,'Shoe size conversion table'!$B$6:$D$22,3),VLOOKUP(H7086,'Shoe size conversion table'!$J$6:$L$22,3))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MONTH(C7086:C22053)</f>
        <v>11</v>
      </c>
      <c r="O7086" s="8" t="n">
        <f aca="false">K7086*(1-L7086)</f>
        <v>143.1</v>
      </c>
    </row>
    <row r="7087" customFormat="false" ht="11.4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IF(G7087="Male",VLOOKUP(H7087,'Shoe size conversion table'!$B$6:$D$22,2),VLOOKUP(H7087,'Shoe size conversion table'!$J$6:$L$22,2))</f>
        <v>39</v>
      </c>
      <c r="J7087" s="12" t="n">
        <f aca="false">IF(G7087="Male",VLOOKUP(H7087,'Shoe size conversion table'!$B$6:$D$22,3),VLOOKUP(H7087,'Shoe size conversion table'!$J$6:$L$22,3))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MONTH(C7087:C22054)</f>
        <v>11</v>
      </c>
      <c r="O7087" s="8" t="n">
        <f aca="false">K7087*(1-L7087)</f>
        <v>159</v>
      </c>
    </row>
    <row r="7088" customFormat="false" ht="11.4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IF(G7088="Male",VLOOKUP(H7088,'Shoe size conversion table'!$B$6:$D$22,2),VLOOKUP(H7088,'Shoe size conversion table'!$J$6:$L$22,2))</f>
        <v>43</v>
      </c>
      <c r="J7088" s="12" t="n">
        <f aca="false">IF(G7088="Male",VLOOKUP(H7088,'Shoe size conversion table'!$B$6:$D$22,3),VLOOKUP(H7088,'Shoe size conversion table'!$J$6:$L$22,3))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MONTH(C7088:C22055)</f>
        <v>11</v>
      </c>
      <c r="O7088" s="8" t="n">
        <f aca="false">K7088*(1-L7088)</f>
        <v>139</v>
      </c>
    </row>
    <row r="7089" customFormat="false" ht="11.4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IF(G7089="Male",VLOOKUP(H7089,'Shoe size conversion table'!$B$6:$D$22,2),VLOOKUP(H7089,'Shoe size conversion table'!$J$6:$L$22,2))</f>
        <v>41-42</v>
      </c>
      <c r="J7089" s="12" t="n">
        <f aca="false">IF(G7089="Male",VLOOKUP(H7089,'Shoe size conversion table'!$B$6:$D$22,3),VLOOKUP(H7089,'Shoe size conversion table'!$J$6:$L$22,3))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MONTH(C7089:C22056)</f>
        <v>11</v>
      </c>
      <c r="O7089" s="8" t="n">
        <f aca="false">K7089*(1-L7089)</f>
        <v>159</v>
      </c>
    </row>
    <row r="7090" customFormat="false" ht="11.4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IF(G7090="Male",VLOOKUP(H7090,'Shoe size conversion table'!$B$6:$D$22,2),VLOOKUP(H7090,'Shoe size conversion table'!$J$6:$L$22,2))</f>
        <v>43</v>
      </c>
      <c r="J7090" s="12" t="n">
        <f aca="false">IF(G7090="Male",VLOOKUP(H7090,'Shoe size conversion table'!$B$6:$D$22,3),VLOOKUP(H7090,'Shoe size conversion table'!$J$6:$L$22,3))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MONTH(C7090:C22057)</f>
        <v>11</v>
      </c>
      <c r="O7090" s="8" t="n">
        <f aca="false">K7090*(1-L7090)</f>
        <v>111.3</v>
      </c>
    </row>
    <row r="7091" customFormat="false" ht="11.4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IF(G7091="Male",VLOOKUP(H7091,'Shoe size conversion table'!$B$6:$D$22,2),VLOOKUP(H7091,'Shoe size conversion table'!$J$6:$L$22,2))</f>
        <v>45</v>
      </c>
      <c r="J7091" s="12" t="n">
        <f aca="false">IF(G7091="Male",VLOOKUP(H7091,'Shoe size conversion table'!$B$6:$D$22,3),VLOOKUP(H7091,'Shoe size conversion table'!$J$6:$L$22,3))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MONTH(C7091:C22058)</f>
        <v>11</v>
      </c>
      <c r="O7091" s="8" t="n">
        <f aca="false">K7091*(1-L7091)</f>
        <v>139.3</v>
      </c>
    </row>
    <row r="7092" customFormat="false" ht="11.4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IF(G7092="Male",VLOOKUP(H7092,'Shoe size conversion table'!$B$6:$D$22,2),VLOOKUP(H7092,'Shoe size conversion table'!$J$6:$L$22,2))</f>
        <v>38</v>
      </c>
      <c r="J7092" s="12" t="n">
        <f aca="false">IF(G7092="Male",VLOOKUP(H7092,'Shoe size conversion table'!$B$6:$D$22,3),VLOOKUP(H7092,'Shoe size conversion table'!$J$6:$L$22,3))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MONTH(C7092:C22059)</f>
        <v>11</v>
      </c>
      <c r="O7092" s="8" t="n">
        <f aca="false">K7092*(1-L7092)</f>
        <v>139.3</v>
      </c>
    </row>
    <row r="7093" customFormat="false" ht="11.4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IF(G7093="Male",VLOOKUP(H7093,'Shoe size conversion table'!$B$6:$D$22,2),VLOOKUP(H7093,'Shoe size conversion table'!$J$6:$L$22,2))</f>
        <v>48</v>
      </c>
      <c r="J7093" s="12" t="n">
        <f aca="false">IF(G7093="Male",VLOOKUP(H7093,'Shoe size conversion table'!$B$6:$D$22,3),VLOOKUP(H7093,'Shoe size conversion table'!$J$6:$L$22,3))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MONTH(C7093:C22060)</f>
        <v>11</v>
      </c>
      <c r="O7093" s="8" t="n">
        <f aca="false">K7093*(1-L7093)</f>
        <v>111.3</v>
      </c>
    </row>
    <row r="7094" customFormat="false" ht="11.4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IF(G7094="Male",VLOOKUP(H7094,'Shoe size conversion table'!$B$6:$D$22,2),VLOOKUP(H7094,'Shoe size conversion table'!$J$6:$L$22,2))</f>
        <v>44</v>
      </c>
      <c r="J7094" s="12" t="n">
        <f aca="false">IF(G7094="Male",VLOOKUP(H7094,'Shoe size conversion table'!$B$6:$D$22,3),VLOOKUP(H7094,'Shoe size conversion table'!$J$6:$L$22,3))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MONTH(C7094:C22061)</f>
        <v>11</v>
      </c>
      <c r="O7094" s="8" t="n">
        <f aca="false">K7094*(1-L7094)</f>
        <v>169</v>
      </c>
    </row>
    <row r="7095" customFormat="false" ht="11.4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IF(G7095="Male",VLOOKUP(H7095,'Shoe size conversion table'!$B$6:$D$22,2),VLOOKUP(H7095,'Shoe size conversion table'!$J$6:$L$22,2))</f>
        <v>44-45</v>
      </c>
      <c r="J7095" s="12" t="n">
        <f aca="false">IF(G7095="Male",VLOOKUP(H7095,'Shoe size conversion table'!$B$6:$D$22,3),VLOOKUP(H7095,'Shoe size conversion table'!$J$6:$L$22,3))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MONTH(C7095:C22062)</f>
        <v>11</v>
      </c>
      <c r="O7095" s="8" t="n">
        <f aca="false">K7095*(1-L7095)</f>
        <v>169</v>
      </c>
    </row>
    <row r="7096" customFormat="false" ht="11.4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IF(G7096="Male",VLOOKUP(H7096,'Shoe size conversion table'!$B$6:$D$22,2),VLOOKUP(H7096,'Shoe size conversion table'!$J$6:$L$22,2))</f>
        <v>42-43</v>
      </c>
      <c r="J7096" s="12" t="n">
        <f aca="false">IF(G7096="Male",VLOOKUP(H7096,'Shoe size conversion table'!$B$6:$D$22,3),VLOOKUP(H7096,'Shoe size conversion table'!$J$6:$L$22,3))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MONTH(C7096:C22063)</f>
        <v>11</v>
      </c>
      <c r="O7096" s="8" t="n">
        <f aca="false">K7096*(1-L7096)</f>
        <v>125.1</v>
      </c>
    </row>
    <row r="7097" customFormat="false" ht="11.4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IF(G7097="Male",VLOOKUP(H7097,'Shoe size conversion table'!$B$6:$D$22,2),VLOOKUP(H7097,'Shoe size conversion table'!$J$6:$L$22,2))</f>
        <v>42</v>
      </c>
      <c r="J7097" s="12" t="n">
        <f aca="false">IF(G7097="Male",VLOOKUP(H7097,'Shoe size conversion table'!$B$6:$D$22,3),VLOOKUP(H7097,'Shoe size conversion table'!$J$6:$L$22,3))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MONTH(C7097:C22064)</f>
        <v>11</v>
      </c>
      <c r="O7097" s="8" t="n">
        <f aca="false">K7097*(1-L7097)</f>
        <v>159</v>
      </c>
    </row>
    <row r="7098" customFormat="false" ht="11.4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IF(G7098="Male",VLOOKUP(H7098,'Shoe size conversion table'!$B$6:$D$22,2),VLOOKUP(H7098,'Shoe size conversion table'!$J$6:$L$22,2))</f>
        <v>43</v>
      </c>
      <c r="J7098" s="12" t="n">
        <f aca="false">IF(G7098="Male",VLOOKUP(H7098,'Shoe size conversion table'!$B$6:$D$22,3),VLOOKUP(H7098,'Shoe size conversion table'!$J$6:$L$22,3))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MONTH(C7098:C22065)</f>
        <v>11</v>
      </c>
      <c r="O7098" s="8" t="n">
        <f aca="false">K7098*(1-L7098)</f>
        <v>139.3</v>
      </c>
    </row>
    <row r="7099" customFormat="false" ht="11.4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IF(G7099="Male",VLOOKUP(H7099,'Shoe size conversion table'!$B$6:$D$22,2),VLOOKUP(H7099,'Shoe size conversion table'!$J$6:$L$22,2))</f>
        <v>43-44</v>
      </c>
      <c r="J7099" s="12" t="n">
        <f aca="false">IF(G7099="Male",VLOOKUP(H7099,'Shoe size conversion table'!$B$6:$D$22,3),VLOOKUP(H7099,'Shoe size conversion table'!$J$6:$L$22,3))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MONTH(C7099:C22066)</f>
        <v>11</v>
      </c>
      <c r="O7099" s="8" t="n">
        <f aca="false">K7099*(1-L7099)</f>
        <v>161.1</v>
      </c>
    </row>
    <row r="7100" customFormat="false" ht="11.4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IF(G7100="Male",VLOOKUP(H7100,'Shoe size conversion table'!$B$6:$D$22,2),VLOOKUP(H7100,'Shoe size conversion table'!$J$6:$L$22,2))</f>
        <v>43</v>
      </c>
      <c r="J7100" s="12" t="n">
        <f aca="false">IF(G7100="Male",VLOOKUP(H7100,'Shoe size conversion table'!$B$6:$D$22,3),VLOOKUP(H7100,'Shoe size conversion table'!$J$6:$L$22,3))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MONTH(C7100:C22067)</f>
        <v>11</v>
      </c>
      <c r="O7100" s="8" t="n">
        <f aca="false">K7100*(1-L7100)</f>
        <v>90.3</v>
      </c>
    </row>
    <row r="7101" customFormat="false" ht="11.4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IF(G7101="Male",VLOOKUP(H7101,'Shoe size conversion table'!$B$6:$D$22,2),VLOOKUP(H7101,'Shoe size conversion table'!$J$6:$L$22,2))</f>
        <v>39-40</v>
      </c>
      <c r="J7101" s="12" t="n">
        <f aca="false">IF(G7101="Male",VLOOKUP(H7101,'Shoe size conversion table'!$B$6:$D$22,3),VLOOKUP(H7101,'Shoe size conversion table'!$J$6:$L$22,3))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MONTH(C7101:C22068)</f>
        <v>11</v>
      </c>
      <c r="O7101" s="8" t="n">
        <f aca="false">K7101*(1-L7101)</f>
        <v>127.2</v>
      </c>
    </row>
    <row r="7102" customFormat="false" ht="11.4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IF(G7102="Male",VLOOKUP(H7102,'Shoe size conversion table'!$B$6:$D$22,2),VLOOKUP(H7102,'Shoe size conversion table'!$J$6:$L$22,2))</f>
        <v>39</v>
      </c>
      <c r="J7102" s="12" t="n">
        <f aca="false">IF(G7102="Male",VLOOKUP(H7102,'Shoe size conversion table'!$B$6:$D$22,3),VLOOKUP(H7102,'Shoe size conversion table'!$J$6:$L$22,3))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MONTH(C7102:C22069)</f>
        <v>11</v>
      </c>
      <c r="O7102" s="8" t="n">
        <f aca="false">K7102*(1-L7102)</f>
        <v>199</v>
      </c>
    </row>
    <row r="7103" customFormat="false" ht="11.4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IF(G7103="Male",VLOOKUP(H7103,'Shoe size conversion table'!$B$6:$D$22,2),VLOOKUP(H7103,'Shoe size conversion table'!$J$6:$L$22,2))</f>
        <v>42-43</v>
      </c>
      <c r="J7103" s="12" t="n">
        <f aca="false">IF(G7103="Male",VLOOKUP(H7103,'Shoe size conversion table'!$B$6:$D$22,3),VLOOKUP(H7103,'Shoe size conversion table'!$J$6:$L$22,3))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MONTH(C7103:C22070)</f>
        <v>11</v>
      </c>
      <c r="O7103" s="8" t="n">
        <f aca="false">K7103*(1-L7103)</f>
        <v>170.1</v>
      </c>
    </row>
    <row r="7104" customFormat="false" ht="11.4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IF(G7104="Male",VLOOKUP(H7104,'Shoe size conversion table'!$B$6:$D$22,2),VLOOKUP(H7104,'Shoe size conversion table'!$J$6:$L$22,2))</f>
        <v>42</v>
      </c>
      <c r="J7104" s="12" t="n">
        <f aca="false">IF(G7104="Male",VLOOKUP(H7104,'Shoe size conversion table'!$B$6:$D$22,3),VLOOKUP(H7104,'Shoe size conversion table'!$J$6:$L$22,3))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MONTH(C7104:C22071)</f>
        <v>11</v>
      </c>
      <c r="O7104" s="8" t="n">
        <f aca="false">K7104*(1-L7104)</f>
        <v>97.3</v>
      </c>
    </row>
    <row r="7105" customFormat="false" ht="11.4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IF(G7105="Male",VLOOKUP(H7105,'Shoe size conversion table'!$B$6:$D$22,2),VLOOKUP(H7105,'Shoe size conversion table'!$J$6:$L$22,2))</f>
        <v>43</v>
      </c>
      <c r="J7105" s="12" t="n">
        <f aca="false">IF(G7105="Male",VLOOKUP(H7105,'Shoe size conversion table'!$B$6:$D$22,3),VLOOKUP(H7105,'Shoe size conversion table'!$J$6:$L$22,3))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MONTH(C7105:C22072)</f>
        <v>11</v>
      </c>
      <c r="O7105" s="8" t="n">
        <f aca="false">K7105*(1-L7105)</f>
        <v>84.5</v>
      </c>
    </row>
    <row r="7106" customFormat="false" ht="11.4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IF(G7106="Male",VLOOKUP(H7106,'Shoe size conversion table'!$B$6:$D$22,2),VLOOKUP(H7106,'Shoe size conversion table'!$J$6:$L$22,2))</f>
        <v>42</v>
      </c>
      <c r="J7106" s="12" t="n">
        <f aca="false">IF(G7106="Male",VLOOKUP(H7106,'Shoe size conversion table'!$B$6:$D$22,3),VLOOKUP(H7106,'Shoe size conversion table'!$J$6:$L$22,3))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MONTH(C7106:C22073)</f>
        <v>11</v>
      </c>
      <c r="O7106" s="8" t="n">
        <f aca="false">K7106*(1-L7106)</f>
        <v>139</v>
      </c>
    </row>
    <row r="7107" customFormat="false" ht="11.4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IF(G7107="Male",VLOOKUP(H7107,'Shoe size conversion table'!$B$6:$D$22,2),VLOOKUP(H7107,'Shoe size conversion table'!$J$6:$L$22,2))</f>
        <v>43-44</v>
      </c>
      <c r="J7107" s="12" t="n">
        <f aca="false">IF(G7107="Male",VLOOKUP(H7107,'Shoe size conversion table'!$B$6:$D$22,3),VLOOKUP(H7107,'Shoe size conversion table'!$J$6:$L$22,3))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MONTH(C7107:C22074)</f>
        <v>11</v>
      </c>
      <c r="O7107" s="8" t="n">
        <f aca="false">K7107*(1-L7107)</f>
        <v>159.2</v>
      </c>
    </row>
    <row r="7108" customFormat="false" ht="11.4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IF(G7108="Male",VLOOKUP(H7108,'Shoe size conversion table'!$B$6:$D$22,2),VLOOKUP(H7108,'Shoe size conversion table'!$J$6:$L$22,2))</f>
        <v>41-42</v>
      </c>
      <c r="J7108" s="12" t="n">
        <f aca="false">IF(G7108="Male",VLOOKUP(H7108,'Shoe size conversion table'!$B$6:$D$22,3),VLOOKUP(H7108,'Shoe size conversion table'!$J$6:$L$22,3))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MONTH(C7108:C22075)</f>
        <v>11</v>
      </c>
      <c r="O7108" s="8" t="n">
        <f aca="false">K7108*(1-L7108)</f>
        <v>199</v>
      </c>
    </row>
    <row r="7109" customFormat="false" ht="11.4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IF(G7109="Male",VLOOKUP(H7109,'Shoe size conversion table'!$B$6:$D$22,2),VLOOKUP(H7109,'Shoe size conversion table'!$J$6:$L$22,2))</f>
        <v>40</v>
      </c>
      <c r="J7109" s="12" t="n">
        <f aca="false">IF(G7109="Male",VLOOKUP(H7109,'Shoe size conversion table'!$B$6:$D$22,3),VLOOKUP(H7109,'Shoe size conversion table'!$J$6:$L$22,3))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MONTH(C7109:C22076)</f>
        <v>11</v>
      </c>
      <c r="O7109" s="8" t="n">
        <f aca="false">K7109*(1-L7109)</f>
        <v>159</v>
      </c>
    </row>
    <row r="7110" customFormat="false" ht="11.4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IF(G7110="Male",VLOOKUP(H7110,'Shoe size conversion table'!$B$6:$D$22,2),VLOOKUP(H7110,'Shoe size conversion table'!$J$6:$L$22,2))</f>
        <v>40-41</v>
      </c>
      <c r="J7110" s="12" t="n">
        <f aca="false">IF(G7110="Male",VLOOKUP(H7110,'Shoe size conversion table'!$B$6:$D$22,3),VLOOKUP(H7110,'Shoe size conversion table'!$J$6:$L$22,3))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MONTH(C7110:C22077)</f>
        <v>11</v>
      </c>
      <c r="O7110" s="8" t="n">
        <f aca="false">K7110*(1-L7110)</f>
        <v>169</v>
      </c>
    </row>
    <row r="7111" customFormat="false" ht="11.4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IF(G7111="Male",VLOOKUP(H7111,'Shoe size conversion table'!$B$6:$D$22,2),VLOOKUP(H7111,'Shoe size conversion table'!$J$6:$L$22,2))</f>
        <v>40</v>
      </c>
      <c r="J7111" s="12" t="n">
        <f aca="false">IF(G7111="Male",VLOOKUP(H7111,'Shoe size conversion table'!$B$6:$D$22,3),VLOOKUP(H7111,'Shoe size conversion table'!$J$6:$L$22,3))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MONTH(C7111:C22078)</f>
        <v>11</v>
      </c>
      <c r="O7111" s="8" t="n">
        <f aca="false">K7111*(1-L7111)</f>
        <v>169</v>
      </c>
    </row>
    <row r="7112" customFormat="false" ht="11.4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IF(G7112="Male",VLOOKUP(H7112,'Shoe size conversion table'!$B$6:$D$22,2),VLOOKUP(H7112,'Shoe size conversion table'!$J$6:$L$22,2))</f>
        <v>39</v>
      </c>
      <c r="J7112" s="12" t="n">
        <f aca="false">IF(G7112="Male",VLOOKUP(H7112,'Shoe size conversion table'!$B$6:$D$22,3),VLOOKUP(H7112,'Shoe size conversion table'!$J$6:$L$22,3))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MONTH(C7112:C22079)</f>
        <v>11</v>
      </c>
      <c r="O7112" s="8" t="n">
        <f aca="false">K7112*(1-L7112)</f>
        <v>119.2</v>
      </c>
    </row>
    <row r="7113" customFormat="false" ht="11.4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IF(G7113="Male",VLOOKUP(H7113,'Shoe size conversion table'!$B$6:$D$22,2),VLOOKUP(H7113,'Shoe size conversion table'!$J$6:$L$22,2))</f>
        <v>39</v>
      </c>
      <c r="J7113" s="12" t="n">
        <f aca="false">IF(G7113="Male",VLOOKUP(H7113,'Shoe size conversion table'!$B$6:$D$22,3),VLOOKUP(H7113,'Shoe size conversion table'!$J$6:$L$22,3))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MONTH(C7113:C22080)</f>
        <v>11</v>
      </c>
      <c r="O7113" s="8" t="n">
        <f aca="false">K7113*(1-L7113)</f>
        <v>169</v>
      </c>
    </row>
    <row r="7114" customFormat="false" ht="11.4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IF(G7114="Male",VLOOKUP(H7114,'Shoe size conversion table'!$B$6:$D$22,2),VLOOKUP(H7114,'Shoe size conversion table'!$J$6:$L$22,2))</f>
        <v>38-39</v>
      </c>
      <c r="J7114" s="12" t="n">
        <f aca="false">IF(G7114="Male",VLOOKUP(H7114,'Shoe size conversion table'!$B$6:$D$22,3),VLOOKUP(H7114,'Shoe size conversion table'!$J$6:$L$22,3))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MONTH(C7114:C22081)</f>
        <v>11</v>
      </c>
      <c r="O7114" s="8" t="n">
        <f aca="false">K7114*(1-L7114)</f>
        <v>161.1</v>
      </c>
    </row>
    <row r="7115" customFormat="false" ht="11.4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IF(G7115="Male",VLOOKUP(H7115,'Shoe size conversion table'!$B$6:$D$22,2),VLOOKUP(H7115,'Shoe size conversion table'!$J$6:$L$22,2))</f>
        <v>41-42</v>
      </c>
      <c r="J7115" s="12" t="n">
        <f aca="false">IF(G7115="Male",VLOOKUP(H7115,'Shoe size conversion table'!$B$6:$D$22,3),VLOOKUP(H7115,'Shoe size conversion table'!$J$6:$L$22,3))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MONTH(C7115:C22082)</f>
        <v>11</v>
      </c>
      <c r="O7115" s="8" t="n">
        <f aca="false">K7115*(1-L7115)</f>
        <v>127.2</v>
      </c>
    </row>
    <row r="7116" customFormat="false" ht="11.4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IF(G7116="Male",VLOOKUP(H7116,'Shoe size conversion table'!$B$6:$D$22,2),VLOOKUP(H7116,'Shoe size conversion table'!$J$6:$L$22,2))</f>
        <v>42-43</v>
      </c>
      <c r="J7116" s="12" t="n">
        <f aca="false">IF(G7116="Male",VLOOKUP(H7116,'Shoe size conversion table'!$B$6:$D$22,3),VLOOKUP(H7116,'Shoe size conversion table'!$J$6:$L$22,3))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MONTH(C7116:C22083)</f>
        <v>11</v>
      </c>
      <c r="O7116" s="8" t="n">
        <f aca="false">K7116*(1-L7116)</f>
        <v>129</v>
      </c>
    </row>
    <row r="7117" customFormat="false" ht="11.4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IF(G7117="Male",VLOOKUP(H7117,'Shoe size conversion table'!$B$6:$D$22,2),VLOOKUP(H7117,'Shoe size conversion table'!$J$6:$L$22,2))</f>
        <v>38</v>
      </c>
      <c r="J7117" s="12" t="n">
        <f aca="false">IF(G7117="Male",VLOOKUP(H7117,'Shoe size conversion table'!$B$6:$D$22,3),VLOOKUP(H7117,'Shoe size conversion table'!$J$6:$L$22,3))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MONTH(C7117:C22084)</f>
        <v>11</v>
      </c>
      <c r="O7117" s="8" t="n">
        <f aca="false">K7117*(1-L7117)</f>
        <v>199</v>
      </c>
    </row>
    <row r="7118" customFormat="false" ht="11.4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IF(G7118="Male",VLOOKUP(H7118,'Shoe size conversion table'!$B$6:$D$22,2),VLOOKUP(H7118,'Shoe size conversion table'!$J$6:$L$22,2))</f>
        <v>37-38</v>
      </c>
      <c r="J7118" s="12" t="n">
        <f aca="false">IF(G7118="Male",VLOOKUP(H7118,'Shoe size conversion table'!$B$6:$D$22,3),VLOOKUP(H7118,'Shoe size conversion table'!$J$6:$L$22,3))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MONTH(C7118:C22085)</f>
        <v>11</v>
      </c>
      <c r="O7118" s="8" t="n">
        <f aca="false">K7118*(1-L7118)</f>
        <v>159</v>
      </c>
    </row>
    <row r="7119" customFormat="false" ht="11.4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IF(G7119="Male",VLOOKUP(H7119,'Shoe size conversion table'!$B$6:$D$22,2),VLOOKUP(H7119,'Shoe size conversion table'!$J$6:$L$22,2))</f>
        <v>42</v>
      </c>
      <c r="J7119" s="12" t="n">
        <f aca="false">IF(G7119="Male",VLOOKUP(H7119,'Shoe size conversion table'!$B$6:$D$22,3),VLOOKUP(H7119,'Shoe size conversion table'!$J$6:$L$22,3))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MONTH(C7119:C22086)</f>
        <v>11</v>
      </c>
      <c r="O7119" s="8" t="n">
        <f aca="false">K7119*(1-L7119)</f>
        <v>199</v>
      </c>
    </row>
    <row r="7120" customFormat="false" ht="11.4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IF(G7120="Male",VLOOKUP(H7120,'Shoe size conversion table'!$B$6:$D$22,2),VLOOKUP(H7120,'Shoe size conversion table'!$J$6:$L$22,2))</f>
        <v>41</v>
      </c>
      <c r="J7120" s="12" t="n">
        <f aca="false">IF(G7120="Male",VLOOKUP(H7120,'Shoe size conversion table'!$B$6:$D$22,3),VLOOKUP(H7120,'Shoe size conversion table'!$J$6:$L$22,3))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MONTH(C7120:C22087)</f>
        <v>11</v>
      </c>
      <c r="O7120" s="8" t="n">
        <f aca="false">K7120*(1-L7120)</f>
        <v>104.3</v>
      </c>
    </row>
    <row r="7121" customFormat="false" ht="11.4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IF(G7121="Male",VLOOKUP(H7121,'Shoe size conversion table'!$B$6:$D$22,2),VLOOKUP(H7121,'Shoe size conversion table'!$J$6:$L$22,2))</f>
        <v>43-44</v>
      </c>
      <c r="J7121" s="12" t="n">
        <f aca="false">IF(G7121="Male",VLOOKUP(H7121,'Shoe size conversion table'!$B$6:$D$22,3),VLOOKUP(H7121,'Shoe size conversion table'!$J$6:$L$22,3))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MONTH(C7121:C22088)</f>
        <v>11</v>
      </c>
      <c r="O7121" s="8" t="n">
        <f aca="false">K7121*(1-L7121)</f>
        <v>189</v>
      </c>
    </row>
    <row r="7122" customFormat="false" ht="11.4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IF(G7122="Male",VLOOKUP(H7122,'Shoe size conversion table'!$B$6:$D$22,2),VLOOKUP(H7122,'Shoe size conversion table'!$J$6:$L$22,2))</f>
        <v>42-43</v>
      </c>
      <c r="J7122" s="12" t="n">
        <f aca="false">IF(G7122="Male",VLOOKUP(H7122,'Shoe size conversion table'!$B$6:$D$22,3),VLOOKUP(H7122,'Shoe size conversion table'!$J$6:$L$22,3))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MONTH(C7122:C22089)</f>
        <v>11</v>
      </c>
      <c r="O7122" s="8" t="n">
        <f aca="false">K7122*(1-L7122)</f>
        <v>179</v>
      </c>
    </row>
    <row r="7123" customFormat="false" ht="11.4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IF(G7123="Male",VLOOKUP(H7123,'Shoe size conversion table'!$B$6:$D$22,2),VLOOKUP(H7123,'Shoe size conversion table'!$J$6:$L$22,2))</f>
        <v>43</v>
      </c>
      <c r="J7123" s="12" t="n">
        <f aca="false">IF(G7123="Male",VLOOKUP(H7123,'Shoe size conversion table'!$B$6:$D$22,3),VLOOKUP(H7123,'Shoe size conversion table'!$J$6:$L$22,3))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MONTH(C7123:C22090)</f>
        <v>11</v>
      </c>
      <c r="O7123" s="8" t="n">
        <f aca="false">K7123*(1-L7123)</f>
        <v>139</v>
      </c>
    </row>
    <row r="7124" customFormat="false" ht="11.4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IF(G7124="Male",VLOOKUP(H7124,'Shoe size conversion table'!$B$6:$D$22,2),VLOOKUP(H7124,'Shoe size conversion table'!$J$6:$L$22,2))</f>
        <v>42-43</v>
      </c>
      <c r="J7124" s="12" t="n">
        <f aca="false">IF(G7124="Male",VLOOKUP(H7124,'Shoe size conversion table'!$B$6:$D$22,3),VLOOKUP(H7124,'Shoe size conversion table'!$J$6:$L$22,3))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MONTH(C7124:C22091)</f>
        <v>11</v>
      </c>
      <c r="O7124" s="8" t="n">
        <f aca="false">K7124*(1-L7124)</f>
        <v>89.5</v>
      </c>
    </row>
    <row r="7125" customFormat="false" ht="11.4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IF(G7125="Male",VLOOKUP(H7125,'Shoe size conversion table'!$B$6:$D$22,2),VLOOKUP(H7125,'Shoe size conversion table'!$J$6:$L$22,2))</f>
        <v>39-40</v>
      </c>
      <c r="J7125" s="12" t="n">
        <f aca="false">IF(G7125="Male",VLOOKUP(H7125,'Shoe size conversion table'!$B$6:$D$22,3),VLOOKUP(H7125,'Shoe size conversion table'!$J$6:$L$22,3))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MONTH(C7125:C22092)</f>
        <v>11</v>
      </c>
      <c r="O7125" s="8" t="n">
        <f aca="false">K7125*(1-L7125)</f>
        <v>199</v>
      </c>
    </row>
    <row r="7126" customFormat="false" ht="11.4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IF(G7126="Male",VLOOKUP(H7126,'Shoe size conversion table'!$B$6:$D$22,2),VLOOKUP(H7126,'Shoe size conversion table'!$J$6:$L$22,2))</f>
        <v>42</v>
      </c>
      <c r="J7126" s="12" t="n">
        <f aca="false">IF(G7126="Male",VLOOKUP(H7126,'Shoe size conversion table'!$B$6:$D$22,3),VLOOKUP(H7126,'Shoe size conversion table'!$J$6:$L$22,3))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MONTH(C7126:C22093)</f>
        <v>11</v>
      </c>
      <c r="O7126" s="8" t="n">
        <f aca="false">K7126*(1-L7126)</f>
        <v>149</v>
      </c>
    </row>
    <row r="7127" customFormat="false" ht="11.4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IF(G7127="Male",VLOOKUP(H7127,'Shoe size conversion table'!$B$6:$D$22,2),VLOOKUP(H7127,'Shoe size conversion table'!$J$6:$L$22,2))</f>
        <v>45</v>
      </c>
      <c r="J7127" s="12" t="n">
        <f aca="false">IF(G7127="Male",VLOOKUP(H7127,'Shoe size conversion table'!$B$6:$D$22,3),VLOOKUP(H7127,'Shoe size conversion table'!$J$6:$L$22,3))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MONTH(C7127:C22094)</f>
        <v>11</v>
      </c>
      <c r="O7127" s="8" t="n">
        <f aca="false">K7127*(1-L7127)</f>
        <v>64.5</v>
      </c>
    </row>
    <row r="7128" customFormat="false" ht="11.4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IF(G7128="Male",VLOOKUP(H7128,'Shoe size conversion table'!$B$6:$D$22,2),VLOOKUP(H7128,'Shoe size conversion table'!$J$6:$L$22,2))</f>
        <v>42-43</v>
      </c>
      <c r="J7128" s="12" t="n">
        <f aca="false">IF(G7128="Male",VLOOKUP(H7128,'Shoe size conversion table'!$B$6:$D$22,3),VLOOKUP(H7128,'Shoe size conversion table'!$J$6:$L$22,3))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MONTH(C7128:C22095)</f>
        <v>11</v>
      </c>
      <c r="O7128" s="8" t="n">
        <f aca="false">K7128*(1-L7128)</f>
        <v>127.2</v>
      </c>
    </row>
    <row r="7129" customFormat="false" ht="11.4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IF(G7129="Male",VLOOKUP(H7129,'Shoe size conversion table'!$B$6:$D$22,2),VLOOKUP(H7129,'Shoe size conversion table'!$J$6:$L$22,2))</f>
        <v>39-40</v>
      </c>
      <c r="J7129" s="12" t="n">
        <f aca="false">IF(G7129="Male",VLOOKUP(H7129,'Shoe size conversion table'!$B$6:$D$22,3),VLOOKUP(H7129,'Shoe size conversion table'!$J$6:$L$22,3))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MONTH(C7129:C22096)</f>
        <v>11</v>
      </c>
      <c r="O7129" s="8" t="n">
        <f aca="false">K7129*(1-L7129)</f>
        <v>169</v>
      </c>
    </row>
    <row r="7130" customFormat="false" ht="11.4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IF(G7130="Male",VLOOKUP(H7130,'Shoe size conversion table'!$B$6:$D$22,2),VLOOKUP(H7130,'Shoe size conversion table'!$J$6:$L$22,2))</f>
        <v>39-40</v>
      </c>
      <c r="J7130" s="12" t="n">
        <f aca="false">IF(G7130="Male",VLOOKUP(H7130,'Shoe size conversion table'!$B$6:$D$22,3),VLOOKUP(H7130,'Shoe size conversion table'!$J$6:$L$22,3))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MONTH(C7130:C22097)</f>
        <v>11</v>
      </c>
      <c r="O7130" s="8" t="n">
        <f aca="false">K7130*(1-L7130)</f>
        <v>159</v>
      </c>
    </row>
    <row r="7131" customFormat="false" ht="11.4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IF(G7131="Male",VLOOKUP(H7131,'Shoe size conversion table'!$B$6:$D$22,2),VLOOKUP(H7131,'Shoe size conversion table'!$J$6:$L$22,2))</f>
        <v>39</v>
      </c>
      <c r="J7131" s="12" t="n">
        <f aca="false">IF(G7131="Male",VLOOKUP(H7131,'Shoe size conversion table'!$B$6:$D$22,3),VLOOKUP(H7131,'Shoe size conversion table'!$J$6:$L$22,3))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MONTH(C7131:C22098)</f>
        <v>11</v>
      </c>
      <c r="O7131" s="8" t="n">
        <f aca="false">K7131*(1-L7131)</f>
        <v>139.3</v>
      </c>
    </row>
    <row r="7132" customFormat="false" ht="11.4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IF(G7132="Male",VLOOKUP(H7132,'Shoe size conversion table'!$B$6:$D$22,2),VLOOKUP(H7132,'Shoe size conversion table'!$J$6:$L$22,2))</f>
        <v>42</v>
      </c>
      <c r="J7132" s="12" t="n">
        <f aca="false">IF(G7132="Male",VLOOKUP(H7132,'Shoe size conversion table'!$B$6:$D$22,3),VLOOKUP(H7132,'Shoe size conversion table'!$J$6:$L$22,3))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MONTH(C7132:C22099)</f>
        <v>11</v>
      </c>
      <c r="O7132" s="8" t="n">
        <f aca="false">K7132*(1-L7132)</f>
        <v>94.5</v>
      </c>
    </row>
    <row r="7133" customFormat="false" ht="11.4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IF(G7133="Male",VLOOKUP(H7133,'Shoe size conversion table'!$B$6:$D$22,2),VLOOKUP(H7133,'Shoe size conversion table'!$J$6:$L$22,2))</f>
        <v>42-43</v>
      </c>
      <c r="J7133" s="12" t="n">
        <f aca="false">IF(G7133="Male",VLOOKUP(H7133,'Shoe size conversion table'!$B$6:$D$22,3),VLOOKUP(H7133,'Shoe size conversion table'!$J$6:$L$22,3))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MONTH(C7133:C22100)</f>
        <v>11</v>
      </c>
      <c r="O7133" s="8" t="n">
        <f aca="false">K7133*(1-L7133)</f>
        <v>179</v>
      </c>
    </row>
    <row r="7134" customFormat="false" ht="11.4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IF(G7134="Male",VLOOKUP(H7134,'Shoe size conversion table'!$B$6:$D$22,2),VLOOKUP(H7134,'Shoe size conversion table'!$J$6:$L$22,2))</f>
        <v>43</v>
      </c>
      <c r="J7134" s="12" t="n">
        <f aca="false">IF(G7134="Male",VLOOKUP(H7134,'Shoe size conversion table'!$B$6:$D$22,3),VLOOKUP(H7134,'Shoe size conversion table'!$J$6:$L$22,3))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MONTH(C7134:C22101)</f>
        <v>11</v>
      </c>
      <c r="O7134" s="8" t="n">
        <f aca="false">K7134*(1-L7134)</f>
        <v>90.3</v>
      </c>
    </row>
    <row r="7135" customFormat="false" ht="11.4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IF(G7135="Male",VLOOKUP(H7135,'Shoe size conversion table'!$B$6:$D$22,2),VLOOKUP(H7135,'Shoe size conversion table'!$J$6:$L$22,2))</f>
        <v>40</v>
      </c>
      <c r="J7135" s="12" t="n">
        <f aca="false">IF(G7135="Male",VLOOKUP(H7135,'Shoe size conversion table'!$B$6:$D$22,3),VLOOKUP(H7135,'Shoe size conversion table'!$J$6:$L$22,3))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MONTH(C7135:C22102)</f>
        <v>11</v>
      </c>
      <c r="O7135" s="8" t="n">
        <f aca="false">K7135*(1-L7135)</f>
        <v>111.3</v>
      </c>
    </row>
    <row r="7136" customFormat="false" ht="11.4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IF(G7136="Male",VLOOKUP(H7136,'Shoe size conversion table'!$B$6:$D$22,2),VLOOKUP(H7136,'Shoe size conversion table'!$J$6:$L$22,2))</f>
        <v>43-44</v>
      </c>
      <c r="J7136" s="12" t="n">
        <f aca="false">IF(G7136="Male",VLOOKUP(H7136,'Shoe size conversion table'!$B$6:$D$22,3),VLOOKUP(H7136,'Shoe size conversion table'!$J$6:$L$22,3))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MONTH(C7136:C22103)</f>
        <v>11</v>
      </c>
      <c r="O7136" s="8" t="n">
        <f aca="false">K7136*(1-L7136)</f>
        <v>94.5</v>
      </c>
    </row>
    <row r="7137" customFormat="false" ht="11.4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IF(G7137="Male",VLOOKUP(H7137,'Shoe size conversion table'!$B$6:$D$22,2),VLOOKUP(H7137,'Shoe size conversion table'!$J$6:$L$22,2))</f>
        <v>39-40</v>
      </c>
      <c r="J7137" s="12" t="n">
        <f aca="false">IF(G7137="Male",VLOOKUP(H7137,'Shoe size conversion table'!$B$6:$D$22,3),VLOOKUP(H7137,'Shoe size conversion table'!$J$6:$L$22,3))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MONTH(C7137:C22104)</f>
        <v>11</v>
      </c>
      <c r="O7137" s="8" t="n">
        <f aca="false">K7137*(1-L7137)</f>
        <v>135.2</v>
      </c>
    </row>
    <row r="7138" customFormat="false" ht="11.4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IF(G7138="Male",VLOOKUP(H7138,'Shoe size conversion table'!$B$6:$D$22,2),VLOOKUP(H7138,'Shoe size conversion table'!$J$6:$L$22,2))</f>
        <v>41-42</v>
      </c>
      <c r="J7138" s="12" t="n">
        <f aca="false">IF(G7138="Male",VLOOKUP(H7138,'Shoe size conversion table'!$B$6:$D$22,3),VLOOKUP(H7138,'Shoe size conversion table'!$J$6:$L$22,3))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MONTH(C7138:C22105)</f>
        <v>11</v>
      </c>
      <c r="O7138" s="8" t="n">
        <f aca="false">K7138*(1-L7138)</f>
        <v>89.5</v>
      </c>
    </row>
    <row r="7139" customFormat="false" ht="11.4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IF(G7139="Male",VLOOKUP(H7139,'Shoe size conversion table'!$B$6:$D$22,2),VLOOKUP(H7139,'Shoe size conversion table'!$J$6:$L$22,2))</f>
        <v>39</v>
      </c>
      <c r="J7139" s="12" t="n">
        <f aca="false">IF(G7139="Male",VLOOKUP(H7139,'Shoe size conversion table'!$B$6:$D$22,3),VLOOKUP(H7139,'Shoe size conversion table'!$J$6:$L$22,3))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MONTH(C7139:C22106)</f>
        <v>11</v>
      </c>
      <c r="O7139" s="8" t="n">
        <f aca="false">K7139*(1-L7139)</f>
        <v>119.2</v>
      </c>
    </row>
    <row r="7140" customFormat="false" ht="11.4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IF(G7140="Male",VLOOKUP(H7140,'Shoe size conversion table'!$B$6:$D$22,2),VLOOKUP(H7140,'Shoe size conversion table'!$J$6:$L$22,2))</f>
        <v>38-39</v>
      </c>
      <c r="J7140" s="12" t="n">
        <f aca="false">IF(G7140="Male",VLOOKUP(H7140,'Shoe size conversion table'!$B$6:$D$22,3),VLOOKUP(H7140,'Shoe size conversion table'!$J$6:$L$22,3))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MONTH(C7140:C22107)</f>
        <v>11</v>
      </c>
      <c r="O7140" s="8" t="n">
        <f aca="false">K7140*(1-L7140)</f>
        <v>94.5</v>
      </c>
    </row>
    <row r="7141" customFormat="false" ht="11.4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IF(G7141="Male",VLOOKUP(H7141,'Shoe size conversion table'!$B$6:$D$22,2),VLOOKUP(H7141,'Shoe size conversion table'!$J$6:$L$22,2))</f>
        <v>42-43</v>
      </c>
      <c r="J7141" s="12" t="n">
        <f aca="false">IF(G7141="Male",VLOOKUP(H7141,'Shoe size conversion table'!$B$6:$D$22,3),VLOOKUP(H7141,'Shoe size conversion table'!$J$6:$L$22,3))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MONTH(C7141:C22108)</f>
        <v>11</v>
      </c>
      <c r="O7141" s="8" t="n">
        <f aca="false">K7141*(1-L7141)</f>
        <v>161.1</v>
      </c>
    </row>
    <row r="7142" customFormat="false" ht="11.4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IF(G7142="Male",VLOOKUP(H7142,'Shoe size conversion table'!$B$6:$D$22,2),VLOOKUP(H7142,'Shoe size conversion table'!$J$6:$L$22,2))</f>
        <v>44</v>
      </c>
      <c r="J7142" s="12" t="n">
        <f aca="false">IF(G7142="Male",VLOOKUP(H7142,'Shoe size conversion table'!$B$6:$D$22,3),VLOOKUP(H7142,'Shoe size conversion table'!$J$6:$L$22,3))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MONTH(C7142:C22109)</f>
        <v>11</v>
      </c>
      <c r="O7142" s="8" t="n">
        <f aca="false">K7142*(1-L7142)</f>
        <v>169</v>
      </c>
    </row>
    <row r="7143" customFormat="false" ht="11.4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IF(G7143="Male",VLOOKUP(H7143,'Shoe size conversion table'!$B$6:$D$22,2),VLOOKUP(H7143,'Shoe size conversion table'!$J$6:$L$22,2))</f>
        <v>39</v>
      </c>
      <c r="J7143" s="12" t="n">
        <f aca="false">IF(G7143="Male",VLOOKUP(H7143,'Shoe size conversion table'!$B$6:$D$22,3),VLOOKUP(H7143,'Shoe size conversion table'!$J$6:$L$22,3))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MONTH(C7143:C22110)</f>
        <v>11</v>
      </c>
      <c r="O7143" s="8" t="n">
        <f aca="false">K7143*(1-L7143)</f>
        <v>111.3</v>
      </c>
    </row>
    <row r="7144" customFormat="false" ht="11.4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IF(G7144="Male",VLOOKUP(H7144,'Shoe size conversion table'!$B$6:$D$22,2),VLOOKUP(H7144,'Shoe size conversion table'!$J$6:$L$22,2))</f>
        <v>38-39</v>
      </c>
      <c r="J7144" s="12" t="n">
        <f aca="false">IF(G7144="Male",VLOOKUP(H7144,'Shoe size conversion table'!$B$6:$D$22,3),VLOOKUP(H7144,'Shoe size conversion table'!$J$6:$L$22,3))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MONTH(C7144:C22111)</f>
        <v>11</v>
      </c>
      <c r="O7144" s="8" t="n">
        <f aca="false">K7144*(1-L7144)</f>
        <v>143.2</v>
      </c>
    </row>
    <row r="7145" customFormat="false" ht="11.4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IF(G7145="Male",VLOOKUP(H7145,'Shoe size conversion table'!$B$6:$D$22,2),VLOOKUP(H7145,'Shoe size conversion table'!$J$6:$L$22,2))</f>
        <v>43-44</v>
      </c>
      <c r="J7145" s="12" t="n">
        <f aca="false">IF(G7145="Male",VLOOKUP(H7145,'Shoe size conversion table'!$B$6:$D$22,3),VLOOKUP(H7145,'Shoe size conversion table'!$J$6:$L$22,3))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MONTH(C7145:C22112)</f>
        <v>12</v>
      </c>
      <c r="O7145" s="8" t="n">
        <f aca="false">K7145*(1-L7145)</f>
        <v>139</v>
      </c>
    </row>
    <row r="7146" customFormat="false" ht="11.4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IF(G7146="Male",VLOOKUP(H7146,'Shoe size conversion table'!$B$6:$D$22,2),VLOOKUP(H7146,'Shoe size conversion table'!$J$6:$L$22,2))</f>
        <v>38</v>
      </c>
      <c r="J7146" s="12" t="n">
        <f aca="false">IF(G7146="Male",VLOOKUP(H7146,'Shoe size conversion table'!$B$6:$D$22,3),VLOOKUP(H7146,'Shoe size conversion table'!$J$6:$L$22,3))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MONTH(C7146:C22113)</f>
        <v>12</v>
      </c>
      <c r="O7146" s="8" t="n">
        <f aca="false">K7146*(1-L7146)</f>
        <v>179.1</v>
      </c>
    </row>
    <row r="7147" customFormat="false" ht="11.4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IF(G7147="Male",VLOOKUP(H7147,'Shoe size conversion table'!$B$6:$D$22,2),VLOOKUP(H7147,'Shoe size conversion table'!$J$6:$L$22,2))</f>
        <v>41-42</v>
      </c>
      <c r="J7147" s="12" t="n">
        <f aca="false">IF(G7147="Male",VLOOKUP(H7147,'Shoe size conversion table'!$B$6:$D$22,3),VLOOKUP(H7147,'Shoe size conversion table'!$J$6:$L$22,3))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MONTH(C7147:C22114)</f>
        <v>12</v>
      </c>
      <c r="O7147" s="8" t="n">
        <f aca="false">K7147*(1-L7147)</f>
        <v>149</v>
      </c>
    </row>
    <row r="7148" customFormat="false" ht="11.4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IF(G7148="Male",VLOOKUP(H7148,'Shoe size conversion table'!$B$6:$D$22,2),VLOOKUP(H7148,'Shoe size conversion table'!$J$6:$L$22,2))</f>
        <v>39-40</v>
      </c>
      <c r="J7148" s="12" t="n">
        <f aca="false">IF(G7148="Male",VLOOKUP(H7148,'Shoe size conversion table'!$B$6:$D$22,3),VLOOKUP(H7148,'Shoe size conversion table'!$J$6:$L$22,3))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MONTH(C7148:C22115)</f>
        <v>12</v>
      </c>
      <c r="O7148" s="8" t="n">
        <f aca="false">K7148*(1-L7148)</f>
        <v>94.5</v>
      </c>
    </row>
    <row r="7149" customFormat="false" ht="11.4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IF(G7149="Male",VLOOKUP(H7149,'Shoe size conversion table'!$B$6:$D$22,2),VLOOKUP(H7149,'Shoe size conversion table'!$J$6:$L$22,2))</f>
        <v>43</v>
      </c>
      <c r="J7149" s="12" t="n">
        <f aca="false">IF(G7149="Male",VLOOKUP(H7149,'Shoe size conversion table'!$B$6:$D$22,3),VLOOKUP(H7149,'Shoe size conversion table'!$J$6:$L$22,3))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MONTH(C7149:C22116)</f>
        <v>12</v>
      </c>
      <c r="O7149" s="8" t="n">
        <f aca="false">K7149*(1-L7149)</f>
        <v>152.1</v>
      </c>
    </row>
    <row r="7150" customFormat="false" ht="11.4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IF(G7150="Male",VLOOKUP(H7150,'Shoe size conversion table'!$B$6:$D$22,2),VLOOKUP(H7150,'Shoe size conversion table'!$J$6:$L$22,2))</f>
        <v>42-43</v>
      </c>
      <c r="J7150" s="12" t="n">
        <f aca="false">IF(G7150="Male",VLOOKUP(H7150,'Shoe size conversion table'!$B$6:$D$22,3),VLOOKUP(H7150,'Shoe size conversion table'!$J$6:$L$22,3))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MONTH(C7150:C22117)</f>
        <v>12</v>
      </c>
      <c r="O7150" s="8" t="n">
        <f aca="false">K7150*(1-L7150)</f>
        <v>179</v>
      </c>
    </row>
    <row r="7151" customFormat="false" ht="11.4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IF(G7151="Male",VLOOKUP(H7151,'Shoe size conversion table'!$B$6:$D$22,2),VLOOKUP(H7151,'Shoe size conversion table'!$J$6:$L$22,2))</f>
        <v>38-39</v>
      </c>
      <c r="J7151" s="12" t="n">
        <f aca="false">IF(G7151="Male",VLOOKUP(H7151,'Shoe size conversion table'!$B$6:$D$22,3),VLOOKUP(H7151,'Shoe size conversion table'!$J$6:$L$22,3))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MONTH(C7151:C22118)</f>
        <v>12</v>
      </c>
      <c r="O7151" s="8" t="n">
        <f aca="false">K7151*(1-L7151)</f>
        <v>179</v>
      </c>
    </row>
    <row r="7152" customFormat="false" ht="11.4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IF(G7152="Male",VLOOKUP(H7152,'Shoe size conversion table'!$B$6:$D$22,2),VLOOKUP(H7152,'Shoe size conversion table'!$J$6:$L$22,2))</f>
        <v>43-44</v>
      </c>
      <c r="J7152" s="12" t="n">
        <f aca="false">IF(G7152="Male",VLOOKUP(H7152,'Shoe size conversion table'!$B$6:$D$22,3),VLOOKUP(H7152,'Shoe size conversion table'!$J$6:$L$22,3))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MONTH(C7152:C22119)</f>
        <v>12</v>
      </c>
      <c r="O7152" s="8" t="n">
        <f aca="false">K7152*(1-L7152)</f>
        <v>199</v>
      </c>
    </row>
    <row r="7153" customFormat="false" ht="11.4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IF(G7153="Male",VLOOKUP(H7153,'Shoe size conversion table'!$B$6:$D$22,2),VLOOKUP(H7153,'Shoe size conversion table'!$J$6:$L$22,2))</f>
        <v>42-43</v>
      </c>
      <c r="J7153" s="12" t="n">
        <f aca="false">IF(G7153="Male",VLOOKUP(H7153,'Shoe size conversion table'!$B$6:$D$22,3),VLOOKUP(H7153,'Shoe size conversion table'!$J$6:$L$22,3))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MONTH(C7153:C22120)</f>
        <v>12</v>
      </c>
      <c r="O7153" s="8" t="n">
        <f aca="false">K7153*(1-L7153)</f>
        <v>69.5</v>
      </c>
    </row>
    <row r="7154" customFormat="false" ht="11.4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IF(G7154="Male",VLOOKUP(H7154,'Shoe size conversion table'!$B$6:$D$22,2),VLOOKUP(H7154,'Shoe size conversion table'!$J$6:$L$22,2))</f>
        <v>42-43</v>
      </c>
      <c r="J7154" s="12" t="n">
        <f aca="false">IF(G7154="Male",VLOOKUP(H7154,'Shoe size conversion table'!$B$6:$D$22,3),VLOOKUP(H7154,'Shoe size conversion table'!$J$6:$L$22,3))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MONTH(C7154:C22121)</f>
        <v>12</v>
      </c>
      <c r="O7154" s="8" t="n">
        <f aca="false">K7154*(1-L7154)</f>
        <v>143.2</v>
      </c>
    </row>
    <row r="7155" customFormat="false" ht="11.4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IF(G7155="Male",VLOOKUP(H7155,'Shoe size conversion table'!$B$6:$D$22,2),VLOOKUP(H7155,'Shoe size conversion table'!$J$6:$L$22,2))</f>
        <v>41</v>
      </c>
      <c r="J7155" s="12" t="n">
        <f aca="false">IF(G7155="Male",VLOOKUP(H7155,'Shoe size conversion table'!$B$6:$D$22,3),VLOOKUP(H7155,'Shoe size conversion table'!$J$6:$L$22,3))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MONTH(C7155:C22122)</f>
        <v>12</v>
      </c>
      <c r="O7155" s="8" t="n">
        <f aca="false">K7155*(1-L7155)</f>
        <v>169</v>
      </c>
    </row>
    <row r="7156" customFormat="false" ht="11.4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IF(G7156="Male",VLOOKUP(H7156,'Shoe size conversion table'!$B$6:$D$22,2),VLOOKUP(H7156,'Shoe size conversion table'!$J$6:$L$22,2))</f>
        <v>42-43</v>
      </c>
      <c r="J7156" s="12" t="n">
        <f aca="false">IF(G7156="Male",VLOOKUP(H7156,'Shoe size conversion table'!$B$6:$D$22,3),VLOOKUP(H7156,'Shoe size conversion table'!$J$6:$L$22,3))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MONTH(C7156:C22123)</f>
        <v>12</v>
      </c>
      <c r="O7156" s="8" t="n">
        <f aca="false">K7156*(1-L7156)</f>
        <v>179</v>
      </c>
    </row>
    <row r="7157" customFormat="false" ht="11.4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IF(G7157="Male",VLOOKUP(H7157,'Shoe size conversion table'!$B$6:$D$22,2),VLOOKUP(H7157,'Shoe size conversion table'!$J$6:$L$22,2))</f>
        <v>40-41</v>
      </c>
      <c r="J7157" s="12" t="n">
        <f aca="false">IF(G7157="Male",VLOOKUP(H7157,'Shoe size conversion table'!$B$6:$D$22,3),VLOOKUP(H7157,'Shoe size conversion table'!$J$6:$L$22,3))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MONTH(C7157:C22124)</f>
        <v>12</v>
      </c>
      <c r="O7157" s="8" t="n">
        <f aca="false">K7157*(1-L7157)</f>
        <v>135.2</v>
      </c>
    </row>
    <row r="7158" customFormat="false" ht="11.4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IF(G7158="Male",VLOOKUP(H7158,'Shoe size conversion table'!$B$6:$D$22,2),VLOOKUP(H7158,'Shoe size conversion table'!$J$6:$L$22,2))</f>
        <v>41-42</v>
      </c>
      <c r="J7158" s="12" t="n">
        <f aca="false">IF(G7158="Male",VLOOKUP(H7158,'Shoe size conversion table'!$B$6:$D$22,3),VLOOKUP(H7158,'Shoe size conversion table'!$J$6:$L$22,3))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MONTH(C7158:C22125)</f>
        <v>12</v>
      </c>
      <c r="O7158" s="8" t="n">
        <f aca="false">K7158*(1-L7158)</f>
        <v>179</v>
      </c>
    </row>
    <row r="7159" customFormat="false" ht="11.4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IF(G7159="Male",VLOOKUP(H7159,'Shoe size conversion table'!$B$6:$D$22,2),VLOOKUP(H7159,'Shoe size conversion table'!$J$6:$L$22,2))</f>
        <v>39</v>
      </c>
      <c r="J7159" s="12" t="n">
        <f aca="false">IF(G7159="Male",VLOOKUP(H7159,'Shoe size conversion table'!$B$6:$D$22,3),VLOOKUP(H7159,'Shoe size conversion table'!$J$6:$L$22,3))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MONTH(C7159:C22126)</f>
        <v>12</v>
      </c>
      <c r="O7159" s="8" t="n">
        <f aca="false">K7159*(1-L7159)</f>
        <v>189</v>
      </c>
    </row>
    <row r="7160" customFormat="false" ht="11.4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IF(G7160="Male",VLOOKUP(H7160,'Shoe size conversion table'!$B$6:$D$22,2),VLOOKUP(H7160,'Shoe size conversion table'!$J$6:$L$22,2))</f>
        <v>39</v>
      </c>
      <c r="J7160" s="12" t="n">
        <f aca="false">IF(G7160="Male",VLOOKUP(H7160,'Shoe size conversion table'!$B$6:$D$22,3),VLOOKUP(H7160,'Shoe size conversion table'!$J$6:$L$22,3))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MONTH(C7160:C22127)</f>
        <v>12</v>
      </c>
      <c r="O7160" s="8" t="n">
        <f aca="false">K7160*(1-L7160)</f>
        <v>103.2</v>
      </c>
    </row>
    <row r="7161" customFormat="false" ht="11.4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IF(G7161="Male",VLOOKUP(H7161,'Shoe size conversion table'!$B$6:$D$22,2),VLOOKUP(H7161,'Shoe size conversion table'!$J$6:$L$22,2))</f>
        <v>36</v>
      </c>
      <c r="J7161" s="12" t="n">
        <f aca="false">IF(G7161="Male",VLOOKUP(H7161,'Shoe size conversion table'!$B$6:$D$22,3),VLOOKUP(H7161,'Shoe size conversion table'!$J$6:$L$22,3))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MONTH(C7161:C22128)</f>
        <v>12</v>
      </c>
      <c r="O7161" s="8" t="n">
        <f aca="false">K7161*(1-L7161)</f>
        <v>189</v>
      </c>
    </row>
    <row r="7162" customFormat="false" ht="11.4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IF(G7162="Male",VLOOKUP(H7162,'Shoe size conversion table'!$B$6:$D$22,2),VLOOKUP(H7162,'Shoe size conversion table'!$J$6:$L$22,2))</f>
        <v>37-38</v>
      </c>
      <c r="J7162" s="12" t="n">
        <f aca="false">IF(G7162="Male",VLOOKUP(H7162,'Shoe size conversion table'!$B$6:$D$22,3),VLOOKUP(H7162,'Shoe size conversion table'!$J$6:$L$22,3))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MONTH(C7162:C22129)</f>
        <v>12</v>
      </c>
      <c r="O7162" s="8" t="n">
        <f aca="false">K7162*(1-L7162)</f>
        <v>111.2</v>
      </c>
    </row>
    <row r="7163" customFormat="false" ht="11.4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IF(G7163="Male",VLOOKUP(H7163,'Shoe size conversion table'!$B$6:$D$22,2),VLOOKUP(H7163,'Shoe size conversion table'!$J$6:$L$22,2))</f>
        <v>42-43</v>
      </c>
      <c r="J7163" s="12" t="n">
        <f aca="false">IF(G7163="Male",VLOOKUP(H7163,'Shoe size conversion table'!$B$6:$D$22,3),VLOOKUP(H7163,'Shoe size conversion table'!$J$6:$L$22,3))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MONTH(C7163:C22130)</f>
        <v>12</v>
      </c>
      <c r="O7163" s="8" t="n">
        <f aca="false">K7163*(1-L7163)</f>
        <v>89.5</v>
      </c>
    </row>
    <row r="7164" customFormat="false" ht="11.4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IF(G7164="Male",VLOOKUP(H7164,'Shoe size conversion table'!$B$6:$D$22,2),VLOOKUP(H7164,'Shoe size conversion table'!$J$6:$L$22,2))</f>
        <v>43-44</v>
      </c>
      <c r="J7164" s="12" t="n">
        <f aca="false">IF(G7164="Male",VLOOKUP(H7164,'Shoe size conversion table'!$B$6:$D$22,3),VLOOKUP(H7164,'Shoe size conversion table'!$J$6:$L$22,3))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MONTH(C7164:C22131)</f>
        <v>12</v>
      </c>
      <c r="O7164" s="8" t="n">
        <f aca="false">K7164*(1-L7164)</f>
        <v>159</v>
      </c>
    </row>
    <row r="7165" customFormat="false" ht="11.4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IF(G7165="Male",VLOOKUP(H7165,'Shoe size conversion table'!$B$6:$D$22,2),VLOOKUP(H7165,'Shoe size conversion table'!$J$6:$L$22,2))</f>
        <v>42</v>
      </c>
      <c r="J7165" s="12" t="n">
        <f aca="false">IF(G7165="Male",VLOOKUP(H7165,'Shoe size conversion table'!$B$6:$D$22,3),VLOOKUP(H7165,'Shoe size conversion table'!$J$6:$L$22,3))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MONTH(C7165:C22132)</f>
        <v>12</v>
      </c>
      <c r="O7165" s="8" t="n">
        <f aca="false">K7165*(1-L7165)</f>
        <v>139</v>
      </c>
    </row>
    <row r="7166" customFormat="false" ht="11.4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IF(G7166="Male",VLOOKUP(H7166,'Shoe size conversion table'!$B$6:$D$22,2),VLOOKUP(H7166,'Shoe size conversion table'!$J$6:$L$22,2))</f>
        <v>37</v>
      </c>
      <c r="J7166" s="12" t="n">
        <f aca="false">IF(G7166="Male",VLOOKUP(H7166,'Shoe size conversion table'!$B$6:$D$22,3),VLOOKUP(H7166,'Shoe size conversion table'!$J$6:$L$22,3))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MONTH(C7166:C22133)</f>
        <v>12</v>
      </c>
      <c r="O7166" s="8" t="n">
        <f aca="false">K7166*(1-L7166)</f>
        <v>104.3</v>
      </c>
    </row>
    <row r="7167" customFormat="false" ht="11.4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IF(G7167="Male",VLOOKUP(H7167,'Shoe size conversion table'!$B$6:$D$22,2),VLOOKUP(H7167,'Shoe size conversion table'!$J$6:$L$22,2))</f>
        <v>41-42</v>
      </c>
      <c r="J7167" s="12" t="n">
        <f aca="false">IF(G7167="Male",VLOOKUP(H7167,'Shoe size conversion table'!$B$6:$D$22,3),VLOOKUP(H7167,'Shoe size conversion table'!$J$6:$L$22,3))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MONTH(C7167:C22134)</f>
        <v>12</v>
      </c>
      <c r="O7167" s="8" t="n">
        <f aca="false">K7167*(1-L7167)</f>
        <v>127.2</v>
      </c>
    </row>
    <row r="7168" customFormat="false" ht="11.4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IF(G7168="Male",VLOOKUP(H7168,'Shoe size conversion table'!$B$6:$D$22,2),VLOOKUP(H7168,'Shoe size conversion table'!$J$6:$L$22,2))</f>
        <v>43-44</v>
      </c>
      <c r="J7168" s="12" t="n">
        <f aca="false">IF(G7168="Male",VLOOKUP(H7168,'Shoe size conversion table'!$B$6:$D$22,3),VLOOKUP(H7168,'Shoe size conversion table'!$J$6:$L$22,3))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MONTH(C7168:C22135)</f>
        <v>12</v>
      </c>
      <c r="O7168" s="8" t="n">
        <f aca="false">K7168*(1-L7168)</f>
        <v>199</v>
      </c>
    </row>
    <row r="7169" customFormat="false" ht="11.4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IF(G7169="Male",VLOOKUP(H7169,'Shoe size conversion table'!$B$6:$D$22,2),VLOOKUP(H7169,'Shoe size conversion table'!$J$6:$L$22,2))</f>
        <v>42-43</v>
      </c>
      <c r="J7169" s="12" t="n">
        <f aca="false">IF(G7169="Male",VLOOKUP(H7169,'Shoe size conversion table'!$B$6:$D$22,3),VLOOKUP(H7169,'Shoe size conversion table'!$J$6:$L$22,3))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MONTH(C7169:C22136)</f>
        <v>12</v>
      </c>
      <c r="O7169" s="8" t="n">
        <f aca="false">K7169*(1-L7169)</f>
        <v>149</v>
      </c>
    </row>
    <row r="7170" customFormat="false" ht="11.4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IF(G7170="Male",VLOOKUP(H7170,'Shoe size conversion table'!$B$6:$D$22,2),VLOOKUP(H7170,'Shoe size conversion table'!$J$6:$L$22,2))</f>
        <v>35</v>
      </c>
      <c r="J7170" s="12" t="n">
        <f aca="false">IF(G7170="Male",VLOOKUP(H7170,'Shoe size conversion table'!$B$6:$D$22,3),VLOOKUP(H7170,'Shoe size conversion table'!$J$6:$L$22,3))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MONTH(C7170:C22137)</f>
        <v>12</v>
      </c>
      <c r="O7170" s="8" t="n">
        <f aca="false">K7170*(1-L7170)</f>
        <v>139</v>
      </c>
    </row>
    <row r="7171" customFormat="false" ht="11.4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IF(G7171="Male",VLOOKUP(H7171,'Shoe size conversion table'!$B$6:$D$22,2),VLOOKUP(H7171,'Shoe size conversion table'!$J$6:$L$22,2))</f>
        <v>39</v>
      </c>
      <c r="J7171" s="12" t="n">
        <f aca="false">IF(G7171="Male",VLOOKUP(H7171,'Shoe size conversion table'!$B$6:$D$22,3),VLOOKUP(H7171,'Shoe size conversion table'!$J$6:$L$22,3))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MONTH(C7171:C22138)</f>
        <v>12</v>
      </c>
      <c r="O7171" s="8" t="n">
        <f aca="false">K7171*(1-L7171)</f>
        <v>97.3</v>
      </c>
    </row>
    <row r="7172" customFormat="false" ht="11.4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IF(G7172="Male",VLOOKUP(H7172,'Shoe size conversion table'!$B$6:$D$22,2),VLOOKUP(H7172,'Shoe size conversion table'!$J$6:$L$22,2))</f>
        <v>43</v>
      </c>
      <c r="J7172" s="12" t="n">
        <f aca="false">IF(G7172="Male",VLOOKUP(H7172,'Shoe size conversion table'!$B$6:$D$22,3),VLOOKUP(H7172,'Shoe size conversion table'!$J$6:$L$22,3))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MONTH(C7172:C22139)</f>
        <v>12</v>
      </c>
      <c r="O7172" s="8" t="n">
        <f aca="false">K7172*(1-L7172)</f>
        <v>169</v>
      </c>
    </row>
    <row r="7173" customFormat="false" ht="11.4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IF(G7173="Male",VLOOKUP(H7173,'Shoe size conversion table'!$B$6:$D$22,2),VLOOKUP(H7173,'Shoe size conversion table'!$J$6:$L$22,2))</f>
        <v>43</v>
      </c>
      <c r="J7173" s="12" t="n">
        <f aca="false">IF(G7173="Male",VLOOKUP(H7173,'Shoe size conversion table'!$B$6:$D$22,3),VLOOKUP(H7173,'Shoe size conversion table'!$J$6:$L$22,3))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MONTH(C7173:C22140)</f>
        <v>12</v>
      </c>
      <c r="O7173" s="8" t="n">
        <f aca="false">K7173*(1-L7173)</f>
        <v>90.3</v>
      </c>
    </row>
    <row r="7174" customFormat="false" ht="11.4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IF(G7174="Male",VLOOKUP(H7174,'Shoe size conversion table'!$B$6:$D$22,2),VLOOKUP(H7174,'Shoe size conversion table'!$J$6:$L$22,2))</f>
        <v>39-40</v>
      </c>
      <c r="J7174" s="12" t="n">
        <f aca="false">IF(G7174="Male",VLOOKUP(H7174,'Shoe size conversion table'!$B$6:$D$22,3),VLOOKUP(H7174,'Shoe size conversion table'!$J$6:$L$22,3))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MONTH(C7174:C22141)</f>
        <v>12</v>
      </c>
      <c r="O7174" s="8" t="n">
        <f aca="false">K7174*(1-L7174)</f>
        <v>94.5</v>
      </c>
    </row>
    <row r="7175" customFormat="false" ht="11.4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IF(G7175="Male",VLOOKUP(H7175,'Shoe size conversion table'!$B$6:$D$22,2),VLOOKUP(H7175,'Shoe size conversion table'!$J$6:$L$22,2))</f>
        <v>43</v>
      </c>
      <c r="J7175" s="12" t="n">
        <f aca="false">IF(G7175="Male",VLOOKUP(H7175,'Shoe size conversion table'!$B$6:$D$22,3),VLOOKUP(H7175,'Shoe size conversion table'!$J$6:$L$22,3))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MONTH(C7175:C22142)</f>
        <v>12</v>
      </c>
      <c r="O7175" s="8" t="n">
        <f aca="false">K7175*(1-L7175)</f>
        <v>179</v>
      </c>
    </row>
    <row r="7176" customFormat="false" ht="11.4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IF(G7176="Male",VLOOKUP(H7176,'Shoe size conversion table'!$B$6:$D$22,2),VLOOKUP(H7176,'Shoe size conversion table'!$J$6:$L$22,2))</f>
        <v>42-43</v>
      </c>
      <c r="J7176" s="12" t="n">
        <f aca="false">IF(G7176="Male",VLOOKUP(H7176,'Shoe size conversion table'!$B$6:$D$22,3),VLOOKUP(H7176,'Shoe size conversion table'!$J$6:$L$22,3))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MONTH(C7176:C22143)</f>
        <v>12</v>
      </c>
      <c r="O7176" s="8" t="n">
        <f aca="false">K7176*(1-L7176)</f>
        <v>179</v>
      </c>
    </row>
    <row r="7177" customFormat="false" ht="11.4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IF(G7177="Male",VLOOKUP(H7177,'Shoe size conversion table'!$B$6:$D$22,2),VLOOKUP(H7177,'Shoe size conversion table'!$J$6:$L$22,2))</f>
        <v>41-42</v>
      </c>
      <c r="J7177" s="12" t="n">
        <f aca="false">IF(G7177="Male",VLOOKUP(H7177,'Shoe size conversion table'!$B$6:$D$22,3),VLOOKUP(H7177,'Shoe size conversion table'!$J$6:$L$22,3))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MONTH(C7177:C22144)</f>
        <v>12</v>
      </c>
      <c r="O7177" s="8" t="n">
        <f aca="false">K7177*(1-L7177)</f>
        <v>152.1</v>
      </c>
    </row>
    <row r="7178" customFormat="false" ht="11.4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IF(G7178="Male",VLOOKUP(H7178,'Shoe size conversion table'!$B$6:$D$22,2),VLOOKUP(H7178,'Shoe size conversion table'!$J$6:$L$22,2))</f>
        <v>42</v>
      </c>
      <c r="J7178" s="12" t="n">
        <f aca="false">IF(G7178="Male",VLOOKUP(H7178,'Shoe size conversion table'!$B$6:$D$22,3),VLOOKUP(H7178,'Shoe size conversion table'!$J$6:$L$22,3))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MONTH(C7178:C22145)</f>
        <v>12</v>
      </c>
      <c r="O7178" s="8" t="n">
        <f aca="false">K7178*(1-L7178)</f>
        <v>97.3</v>
      </c>
    </row>
    <row r="7179" customFormat="false" ht="11.4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IF(G7179="Male",VLOOKUP(H7179,'Shoe size conversion table'!$B$6:$D$22,2),VLOOKUP(H7179,'Shoe size conversion table'!$J$6:$L$22,2))</f>
        <v>37</v>
      </c>
      <c r="J7179" s="12" t="n">
        <f aca="false">IF(G7179="Male",VLOOKUP(H7179,'Shoe size conversion table'!$B$6:$D$22,3),VLOOKUP(H7179,'Shoe size conversion table'!$J$6:$L$22,3))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MONTH(C7179:C22146)</f>
        <v>12</v>
      </c>
      <c r="O7179" s="8" t="n">
        <f aca="false">K7179*(1-L7179)</f>
        <v>189</v>
      </c>
    </row>
    <row r="7180" customFormat="false" ht="11.4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IF(G7180="Male",VLOOKUP(H7180,'Shoe size conversion table'!$B$6:$D$22,2),VLOOKUP(H7180,'Shoe size conversion table'!$J$6:$L$22,2))</f>
        <v>40</v>
      </c>
      <c r="J7180" s="12" t="n">
        <f aca="false">IF(G7180="Male",VLOOKUP(H7180,'Shoe size conversion table'!$B$6:$D$22,3),VLOOKUP(H7180,'Shoe size conversion table'!$J$6:$L$22,3))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MONTH(C7180:C22147)</f>
        <v>12</v>
      </c>
      <c r="O7180" s="8" t="n">
        <f aca="false">K7180*(1-L7180)</f>
        <v>149</v>
      </c>
    </row>
    <row r="7181" customFormat="false" ht="11.4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IF(G7181="Male",VLOOKUP(H7181,'Shoe size conversion table'!$B$6:$D$22,2),VLOOKUP(H7181,'Shoe size conversion table'!$J$6:$L$22,2))</f>
        <v>42</v>
      </c>
      <c r="J7181" s="12" t="n">
        <f aca="false">IF(G7181="Male",VLOOKUP(H7181,'Shoe size conversion table'!$B$6:$D$22,3),VLOOKUP(H7181,'Shoe size conversion table'!$J$6:$L$22,3))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MONTH(C7181:C22148)</f>
        <v>12</v>
      </c>
      <c r="O7181" s="8" t="n">
        <f aca="false">K7181*(1-L7181)</f>
        <v>99.5</v>
      </c>
    </row>
    <row r="7182" customFormat="false" ht="11.4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IF(G7182="Male",VLOOKUP(H7182,'Shoe size conversion table'!$B$6:$D$22,2),VLOOKUP(H7182,'Shoe size conversion table'!$J$6:$L$22,2))</f>
        <v>42-43</v>
      </c>
      <c r="J7182" s="12" t="n">
        <f aca="false">IF(G7182="Male",VLOOKUP(H7182,'Shoe size conversion table'!$B$6:$D$22,3),VLOOKUP(H7182,'Shoe size conversion table'!$J$6:$L$22,3))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MONTH(C7182:C22149)</f>
        <v>12</v>
      </c>
      <c r="O7182" s="8" t="n">
        <f aca="false">K7182*(1-L7182)</f>
        <v>149</v>
      </c>
    </row>
    <row r="7183" customFormat="false" ht="11.4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IF(G7183="Male",VLOOKUP(H7183,'Shoe size conversion table'!$B$6:$D$22,2),VLOOKUP(H7183,'Shoe size conversion table'!$J$6:$L$22,2))</f>
        <v>40-41</v>
      </c>
      <c r="J7183" s="12" t="n">
        <f aca="false">IF(G7183="Male",VLOOKUP(H7183,'Shoe size conversion table'!$B$6:$D$22,3),VLOOKUP(H7183,'Shoe size conversion table'!$J$6:$L$22,3))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MONTH(C7183:C22150)</f>
        <v>12</v>
      </c>
      <c r="O7183" s="8" t="n">
        <f aca="false">K7183*(1-L7183)</f>
        <v>159</v>
      </c>
    </row>
    <row r="7184" customFormat="false" ht="11.4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IF(G7184="Male",VLOOKUP(H7184,'Shoe size conversion table'!$B$6:$D$22,2),VLOOKUP(H7184,'Shoe size conversion table'!$J$6:$L$22,2))</f>
        <v>42</v>
      </c>
      <c r="J7184" s="12" t="n">
        <f aca="false">IF(G7184="Male",VLOOKUP(H7184,'Shoe size conversion table'!$B$6:$D$22,3),VLOOKUP(H7184,'Shoe size conversion table'!$J$6:$L$22,3))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MONTH(C7184:C22151)</f>
        <v>12</v>
      </c>
      <c r="O7184" s="8" t="n">
        <f aca="false">K7184*(1-L7184)</f>
        <v>159</v>
      </c>
    </row>
    <row r="7185" customFormat="false" ht="11.4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IF(G7185="Male",VLOOKUP(H7185,'Shoe size conversion table'!$B$6:$D$22,2),VLOOKUP(H7185,'Shoe size conversion table'!$J$6:$L$22,2))</f>
        <v>38</v>
      </c>
      <c r="J7185" s="12" t="n">
        <f aca="false">IF(G7185="Male",VLOOKUP(H7185,'Shoe size conversion table'!$B$6:$D$22,3),VLOOKUP(H7185,'Shoe size conversion table'!$J$6:$L$22,3))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MONTH(C7185:C22152)</f>
        <v>12</v>
      </c>
      <c r="O7185" s="8" t="n">
        <f aca="false">K7185*(1-L7185)</f>
        <v>149</v>
      </c>
    </row>
    <row r="7186" customFormat="false" ht="11.4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IF(G7186="Male",VLOOKUP(H7186,'Shoe size conversion table'!$B$6:$D$22,2),VLOOKUP(H7186,'Shoe size conversion table'!$J$6:$L$22,2))</f>
        <v>42-43</v>
      </c>
      <c r="J7186" s="12" t="n">
        <f aca="false">IF(G7186="Male",VLOOKUP(H7186,'Shoe size conversion table'!$B$6:$D$22,3),VLOOKUP(H7186,'Shoe size conversion table'!$J$6:$L$22,3))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MONTH(C7186:C22153)</f>
        <v>12</v>
      </c>
      <c r="O7186" s="8" t="n">
        <f aca="false">K7186*(1-L7186)</f>
        <v>139</v>
      </c>
    </row>
    <row r="7187" customFormat="false" ht="11.4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IF(G7187="Male",VLOOKUP(H7187,'Shoe size conversion table'!$B$6:$D$22,2),VLOOKUP(H7187,'Shoe size conversion table'!$J$6:$L$22,2))</f>
        <v>43-44</v>
      </c>
      <c r="J7187" s="12" t="n">
        <f aca="false">IF(G7187="Male",VLOOKUP(H7187,'Shoe size conversion table'!$B$6:$D$22,3),VLOOKUP(H7187,'Shoe size conversion table'!$J$6:$L$22,3))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MONTH(C7187:C22154)</f>
        <v>12</v>
      </c>
      <c r="O7187" s="8" t="n">
        <f aca="false">K7187*(1-L7187)</f>
        <v>129</v>
      </c>
    </row>
    <row r="7188" customFormat="false" ht="11.4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IF(G7188="Male",VLOOKUP(H7188,'Shoe size conversion table'!$B$6:$D$22,2),VLOOKUP(H7188,'Shoe size conversion table'!$J$6:$L$22,2))</f>
        <v>42</v>
      </c>
      <c r="J7188" s="12" t="n">
        <f aca="false">IF(G7188="Male",VLOOKUP(H7188,'Shoe size conversion table'!$B$6:$D$22,3),VLOOKUP(H7188,'Shoe size conversion table'!$J$6:$L$22,3))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MONTH(C7188:C22155)</f>
        <v>12</v>
      </c>
      <c r="O7188" s="8" t="n">
        <f aca="false">K7188*(1-L7188)</f>
        <v>149</v>
      </c>
    </row>
    <row r="7189" customFormat="false" ht="11.4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IF(G7189="Male",VLOOKUP(H7189,'Shoe size conversion table'!$B$6:$D$22,2),VLOOKUP(H7189,'Shoe size conversion table'!$J$6:$L$22,2))</f>
        <v>40</v>
      </c>
      <c r="J7189" s="12" t="n">
        <f aca="false">IF(G7189="Male",VLOOKUP(H7189,'Shoe size conversion table'!$B$6:$D$22,3),VLOOKUP(H7189,'Shoe size conversion table'!$J$6:$L$22,3))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MONTH(C7189:C22156)</f>
        <v>12</v>
      </c>
      <c r="O7189" s="8" t="n">
        <f aca="false">K7189*(1-L7189)</f>
        <v>111.3</v>
      </c>
    </row>
    <row r="7190" customFormat="false" ht="11.4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IF(G7190="Male",VLOOKUP(H7190,'Shoe size conversion table'!$B$6:$D$22,2),VLOOKUP(H7190,'Shoe size conversion table'!$J$6:$L$22,2))</f>
        <v>38-39</v>
      </c>
      <c r="J7190" s="12" t="n">
        <f aca="false">IF(G7190="Male",VLOOKUP(H7190,'Shoe size conversion table'!$B$6:$D$22,3),VLOOKUP(H7190,'Shoe size conversion table'!$J$6:$L$22,3))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MONTH(C7190:C22157)</f>
        <v>12</v>
      </c>
      <c r="O7190" s="8" t="n">
        <f aca="false">K7190*(1-L7190)</f>
        <v>199</v>
      </c>
    </row>
    <row r="7191" customFormat="false" ht="11.4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IF(G7191="Male",VLOOKUP(H7191,'Shoe size conversion table'!$B$6:$D$22,2),VLOOKUP(H7191,'Shoe size conversion table'!$J$6:$L$22,2))</f>
        <v>41</v>
      </c>
      <c r="J7191" s="12" t="n">
        <f aca="false">IF(G7191="Male",VLOOKUP(H7191,'Shoe size conversion table'!$B$6:$D$22,3),VLOOKUP(H7191,'Shoe size conversion table'!$J$6:$L$22,3))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MONTH(C7191:C22158)</f>
        <v>12</v>
      </c>
      <c r="O7191" s="8" t="n">
        <f aca="false">K7191*(1-L7191)</f>
        <v>179</v>
      </c>
    </row>
    <row r="7192" customFormat="false" ht="11.4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IF(G7192="Male",VLOOKUP(H7192,'Shoe size conversion table'!$B$6:$D$22,2),VLOOKUP(H7192,'Shoe size conversion table'!$J$6:$L$22,2))</f>
        <v>43</v>
      </c>
      <c r="J7192" s="12" t="n">
        <f aca="false">IF(G7192="Male",VLOOKUP(H7192,'Shoe size conversion table'!$B$6:$D$22,3),VLOOKUP(H7192,'Shoe size conversion table'!$J$6:$L$22,3))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MONTH(C7192:C22159)</f>
        <v>12</v>
      </c>
      <c r="O7192" s="8" t="n">
        <f aca="false">K7192*(1-L7192)</f>
        <v>189</v>
      </c>
    </row>
    <row r="7193" customFormat="false" ht="11.4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IF(G7193="Male",VLOOKUP(H7193,'Shoe size conversion table'!$B$6:$D$22,2),VLOOKUP(H7193,'Shoe size conversion table'!$J$6:$L$22,2))</f>
        <v>35</v>
      </c>
      <c r="J7193" s="12" t="n">
        <f aca="false">IF(G7193="Male",VLOOKUP(H7193,'Shoe size conversion table'!$B$6:$D$22,3),VLOOKUP(H7193,'Shoe size conversion table'!$J$6:$L$22,3))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MONTH(C7193:C22160)</f>
        <v>12</v>
      </c>
      <c r="O7193" s="8" t="n">
        <f aca="false">K7193*(1-L7193)</f>
        <v>118.3</v>
      </c>
    </row>
    <row r="7194" customFormat="false" ht="11.4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IF(G7194="Male",VLOOKUP(H7194,'Shoe size conversion table'!$B$6:$D$22,2),VLOOKUP(H7194,'Shoe size conversion table'!$J$6:$L$22,2))</f>
        <v>43</v>
      </c>
      <c r="J7194" s="12" t="n">
        <f aca="false">IF(G7194="Male",VLOOKUP(H7194,'Shoe size conversion table'!$B$6:$D$22,3),VLOOKUP(H7194,'Shoe size conversion table'!$J$6:$L$22,3))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MONTH(C7194:C22161)</f>
        <v>12</v>
      </c>
      <c r="O7194" s="8" t="n">
        <f aca="false">K7194*(1-L7194)</f>
        <v>189</v>
      </c>
    </row>
    <row r="7195" customFormat="false" ht="11.4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IF(G7195="Male",VLOOKUP(H7195,'Shoe size conversion table'!$B$6:$D$22,2),VLOOKUP(H7195,'Shoe size conversion table'!$J$6:$L$22,2))</f>
        <v>41</v>
      </c>
      <c r="J7195" s="12" t="n">
        <f aca="false">IF(G7195="Male",VLOOKUP(H7195,'Shoe size conversion table'!$B$6:$D$22,3),VLOOKUP(H7195,'Shoe size conversion table'!$J$6:$L$22,3))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MONTH(C7195:C22162)</f>
        <v>12</v>
      </c>
      <c r="O7195" s="8" t="n">
        <f aca="false">K7195*(1-L7195)</f>
        <v>169</v>
      </c>
    </row>
    <row r="7196" customFormat="false" ht="11.4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IF(G7196="Male",VLOOKUP(H7196,'Shoe size conversion table'!$B$6:$D$22,2),VLOOKUP(H7196,'Shoe size conversion table'!$J$6:$L$22,2))</f>
        <v>42-43</v>
      </c>
      <c r="J7196" s="12" t="n">
        <f aca="false">IF(G7196="Male",VLOOKUP(H7196,'Shoe size conversion table'!$B$6:$D$22,3),VLOOKUP(H7196,'Shoe size conversion table'!$J$6:$L$22,3))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MONTH(C7196:C22163)</f>
        <v>12</v>
      </c>
      <c r="O7196" s="8" t="n">
        <f aca="false">K7196*(1-L7196)</f>
        <v>161.1</v>
      </c>
    </row>
    <row r="7197" customFormat="false" ht="11.4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IF(G7197="Male",VLOOKUP(H7197,'Shoe size conversion table'!$B$6:$D$22,2),VLOOKUP(H7197,'Shoe size conversion table'!$J$6:$L$22,2))</f>
        <v>43</v>
      </c>
      <c r="J7197" s="12" t="n">
        <f aca="false">IF(G7197="Male",VLOOKUP(H7197,'Shoe size conversion table'!$B$6:$D$22,3),VLOOKUP(H7197,'Shoe size conversion table'!$J$6:$L$22,3))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MONTH(C7197:C22164)</f>
        <v>12</v>
      </c>
      <c r="O7197" s="8" t="n">
        <f aca="false">K7197*(1-L7197)</f>
        <v>169</v>
      </c>
    </row>
    <row r="7198" customFormat="false" ht="11.4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IF(G7198="Male",VLOOKUP(H7198,'Shoe size conversion table'!$B$6:$D$22,2),VLOOKUP(H7198,'Shoe size conversion table'!$J$6:$L$22,2))</f>
        <v>37</v>
      </c>
      <c r="J7198" s="12" t="n">
        <f aca="false">IF(G7198="Male",VLOOKUP(H7198,'Shoe size conversion table'!$B$6:$D$22,3),VLOOKUP(H7198,'Shoe size conversion table'!$J$6:$L$22,3))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MONTH(C7198:C22165)</f>
        <v>12</v>
      </c>
      <c r="O7198" s="8" t="n">
        <f aca="false">K7198*(1-L7198)</f>
        <v>64.5</v>
      </c>
    </row>
    <row r="7199" customFormat="false" ht="11.4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IF(G7199="Male",VLOOKUP(H7199,'Shoe size conversion table'!$B$6:$D$22,2),VLOOKUP(H7199,'Shoe size conversion table'!$J$6:$L$22,2))</f>
        <v>42</v>
      </c>
      <c r="J7199" s="12" t="n">
        <f aca="false">IF(G7199="Male",VLOOKUP(H7199,'Shoe size conversion table'!$B$6:$D$22,3),VLOOKUP(H7199,'Shoe size conversion table'!$J$6:$L$22,3))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MONTH(C7199:C22166)</f>
        <v>12</v>
      </c>
      <c r="O7199" s="8" t="n">
        <f aca="false">K7199*(1-L7199)</f>
        <v>127.2</v>
      </c>
    </row>
    <row r="7200" customFormat="false" ht="11.4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IF(G7200="Male",VLOOKUP(H7200,'Shoe size conversion table'!$B$6:$D$22,2),VLOOKUP(H7200,'Shoe size conversion table'!$J$6:$L$22,2))</f>
        <v>42-43</v>
      </c>
      <c r="J7200" s="12" t="n">
        <f aca="false">IF(G7200="Male",VLOOKUP(H7200,'Shoe size conversion table'!$B$6:$D$22,3),VLOOKUP(H7200,'Shoe size conversion table'!$J$6:$L$22,3))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MONTH(C7200:C22167)</f>
        <v>12</v>
      </c>
      <c r="O7200" s="8" t="n">
        <f aca="false">K7200*(1-L7200)</f>
        <v>151.2</v>
      </c>
    </row>
    <row r="7201" customFormat="false" ht="11.4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IF(G7201="Male",VLOOKUP(H7201,'Shoe size conversion table'!$B$6:$D$22,2),VLOOKUP(H7201,'Shoe size conversion table'!$J$6:$L$22,2))</f>
        <v>40</v>
      </c>
      <c r="J7201" s="12" t="n">
        <f aca="false">IF(G7201="Male",VLOOKUP(H7201,'Shoe size conversion table'!$B$6:$D$22,3),VLOOKUP(H7201,'Shoe size conversion table'!$J$6:$L$22,3))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MONTH(C7201:C22168)</f>
        <v>12</v>
      </c>
      <c r="O7201" s="8" t="n">
        <f aca="false">K7201*(1-L7201)</f>
        <v>111.3</v>
      </c>
    </row>
    <row r="7202" customFormat="false" ht="11.4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IF(G7202="Male",VLOOKUP(H7202,'Shoe size conversion table'!$B$6:$D$22,2),VLOOKUP(H7202,'Shoe size conversion table'!$J$6:$L$22,2))</f>
        <v>37-38</v>
      </c>
      <c r="J7202" s="12" t="n">
        <f aca="false">IF(G7202="Male",VLOOKUP(H7202,'Shoe size conversion table'!$B$6:$D$22,3),VLOOKUP(H7202,'Shoe size conversion table'!$J$6:$L$22,3))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MONTH(C7202:C22169)</f>
        <v>12</v>
      </c>
      <c r="O7202" s="8" t="n">
        <f aca="false">K7202*(1-L7202)</f>
        <v>103.2</v>
      </c>
    </row>
    <row r="7203" customFormat="false" ht="11.4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IF(G7203="Male",VLOOKUP(H7203,'Shoe size conversion table'!$B$6:$D$22,2),VLOOKUP(H7203,'Shoe size conversion table'!$J$6:$L$22,2))</f>
        <v>36</v>
      </c>
      <c r="J7203" s="12" t="n">
        <f aca="false">IF(G7203="Male",VLOOKUP(H7203,'Shoe size conversion table'!$B$6:$D$22,3),VLOOKUP(H7203,'Shoe size conversion table'!$J$6:$L$22,3))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MONTH(C7203:C22170)</f>
        <v>12</v>
      </c>
      <c r="O7203" s="8" t="n">
        <f aca="false">K7203*(1-L7203)</f>
        <v>125.3</v>
      </c>
    </row>
    <row r="7204" customFormat="false" ht="11.4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IF(G7204="Male",VLOOKUP(H7204,'Shoe size conversion table'!$B$6:$D$22,2),VLOOKUP(H7204,'Shoe size conversion table'!$J$6:$L$22,2))</f>
        <v>44</v>
      </c>
      <c r="J7204" s="12" t="n">
        <f aca="false">IF(G7204="Male",VLOOKUP(H7204,'Shoe size conversion table'!$B$6:$D$22,3),VLOOKUP(H7204,'Shoe size conversion table'!$J$6:$L$22,3))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MONTH(C7204:C22171)</f>
        <v>12</v>
      </c>
      <c r="O7204" s="8" t="n">
        <f aca="false">K7204*(1-L7204)</f>
        <v>159</v>
      </c>
    </row>
    <row r="7205" customFormat="false" ht="11.4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IF(G7205="Male",VLOOKUP(H7205,'Shoe size conversion table'!$B$6:$D$22,2),VLOOKUP(H7205,'Shoe size conversion table'!$J$6:$L$22,2))</f>
        <v>38-39</v>
      </c>
      <c r="J7205" s="12" t="n">
        <f aca="false">IF(G7205="Male",VLOOKUP(H7205,'Shoe size conversion table'!$B$6:$D$22,3),VLOOKUP(H7205,'Shoe size conversion table'!$J$6:$L$22,3))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MONTH(C7205:C22172)</f>
        <v>12</v>
      </c>
      <c r="O7205" s="8" t="n">
        <f aca="false">K7205*(1-L7205)</f>
        <v>170.1</v>
      </c>
    </row>
    <row r="7206" customFormat="false" ht="11.4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IF(G7206="Male",VLOOKUP(H7206,'Shoe size conversion table'!$B$6:$D$22,2),VLOOKUP(H7206,'Shoe size conversion table'!$J$6:$L$22,2))</f>
        <v>43-44</v>
      </c>
      <c r="J7206" s="12" t="n">
        <f aca="false">IF(G7206="Male",VLOOKUP(H7206,'Shoe size conversion table'!$B$6:$D$22,3),VLOOKUP(H7206,'Shoe size conversion table'!$J$6:$L$22,3))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MONTH(C7206:C22173)</f>
        <v>12</v>
      </c>
      <c r="O7206" s="8" t="n">
        <f aca="false">K7206*(1-L7206)</f>
        <v>159.2</v>
      </c>
    </row>
    <row r="7207" customFormat="false" ht="11.4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IF(G7207="Male",VLOOKUP(H7207,'Shoe size conversion table'!$B$6:$D$22,2),VLOOKUP(H7207,'Shoe size conversion table'!$J$6:$L$22,2))</f>
        <v>42-43</v>
      </c>
      <c r="J7207" s="12" t="n">
        <f aca="false">IF(G7207="Male",VLOOKUP(H7207,'Shoe size conversion table'!$B$6:$D$22,3),VLOOKUP(H7207,'Shoe size conversion table'!$J$6:$L$22,3))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MONTH(C7207:C22174)</f>
        <v>12</v>
      </c>
      <c r="O7207" s="8" t="n">
        <f aca="false">K7207*(1-L7207)</f>
        <v>179</v>
      </c>
    </row>
    <row r="7208" customFormat="false" ht="11.4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IF(G7208="Male",VLOOKUP(H7208,'Shoe size conversion table'!$B$6:$D$22,2),VLOOKUP(H7208,'Shoe size conversion table'!$J$6:$L$22,2))</f>
        <v>43-44</v>
      </c>
      <c r="J7208" s="12" t="n">
        <f aca="false">IF(G7208="Male",VLOOKUP(H7208,'Shoe size conversion table'!$B$6:$D$22,3),VLOOKUP(H7208,'Shoe size conversion table'!$J$6:$L$22,3))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MONTH(C7208:C22175)</f>
        <v>12</v>
      </c>
      <c r="O7208" s="8" t="n">
        <f aca="false">K7208*(1-L7208)</f>
        <v>149</v>
      </c>
    </row>
    <row r="7209" customFormat="false" ht="11.4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IF(G7209="Male",VLOOKUP(H7209,'Shoe size conversion table'!$B$6:$D$22,2),VLOOKUP(H7209,'Shoe size conversion table'!$J$6:$L$22,2))</f>
        <v>43-44</v>
      </c>
      <c r="J7209" s="12" t="n">
        <f aca="false">IF(G7209="Male",VLOOKUP(H7209,'Shoe size conversion table'!$B$6:$D$22,3),VLOOKUP(H7209,'Shoe size conversion table'!$J$6:$L$22,3))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MONTH(C7209:C22176)</f>
        <v>12</v>
      </c>
      <c r="O7209" s="8" t="n">
        <f aca="false">K7209*(1-L7209)</f>
        <v>129</v>
      </c>
    </row>
    <row r="7210" customFormat="false" ht="11.4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IF(G7210="Male",VLOOKUP(H7210,'Shoe size conversion table'!$B$6:$D$22,2),VLOOKUP(H7210,'Shoe size conversion table'!$J$6:$L$22,2))</f>
        <v>43</v>
      </c>
      <c r="J7210" s="12" t="n">
        <f aca="false">IF(G7210="Male",VLOOKUP(H7210,'Shoe size conversion table'!$B$6:$D$22,3),VLOOKUP(H7210,'Shoe size conversion table'!$J$6:$L$22,3))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MONTH(C7210:C22177)</f>
        <v>12</v>
      </c>
      <c r="O7210" s="8" t="n">
        <f aca="false">K7210*(1-L7210)</f>
        <v>189</v>
      </c>
    </row>
    <row r="7211" customFormat="false" ht="11.4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IF(G7211="Male",VLOOKUP(H7211,'Shoe size conversion table'!$B$6:$D$22,2),VLOOKUP(H7211,'Shoe size conversion table'!$J$6:$L$22,2))</f>
        <v>38-39</v>
      </c>
      <c r="J7211" s="12" t="n">
        <f aca="false">IF(G7211="Male",VLOOKUP(H7211,'Shoe size conversion table'!$B$6:$D$22,3),VLOOKUP(H7211,'Shoe size conversion table'!$J$6:$L$22,3))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MONTH(C7211:C22178)</f>
        <v>12</v>
      </c>
      <c r="O7211" s="8" t="n">
        <f aca="false">K7211*(1-L7211)</f>
        <v>179</v>
      </c>
    </row>
    <row r="7212" customFormat="false" ht="11.4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IF(G7212="Male",VLOOKUP(H7212,'Shoe size conversion table'!$B$6:$D$22,2),VLOOKUP(H7212,'Shoe size conversion table'!$J$6:$L$22,2))</f>
        <v>43-44</v>
      </c>
      <c r="J7212" s="12" t="n">
        <f aca="false">IF(G7212="Male",VLOOKUP(H7212,'Shoe size conversion table'!$B$6:$D$22,3),VLOOKUP(H7212,'Shoe size conversion table'!$J$6:$L$22,3))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MONTH(C7212:C22179)</f>
        <v>12</v>
      </c>
      <c r="O7212" s="8" t="n">
        <f aca="false">K7212*(1-L7212)</f>
        <v>84.5</v>
      </c>
    </row>
    <row r="7213" customFormat="false" ht="11.4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IF(G7213="Male",VLOOKUP(H7213,'Shoe size conversion table'!$B$6:$D$22,2),VLOOKUP(H7213,'Shoe size conversion table'!$J$6:$L$22,2))</f>
        <v>38-39</v>
      </c>
      <c r="J7213" s="12" t="n">
        <f aca="false">IF(G7213="Male",VLOOKUP(H7213,'Shoe size conversion table'!$B$6:$D$22,3),VLOOKUP(H7213,'Shoe size conversion table'!$J$6:$L$22,3))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MONTH(C7213:C22180)</f>
        <v>12</v>
      </c>
      <c r="O7213" s="8" t="n">
        <f aca="false">K7213*(1-L7213)</f>
        <v>159</v>
      </c>
    </row>
    <row r="7214" customFormat="false" ht="11.4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IF(G7214="Male",VLOOKUP(H7214,'Shoe size conversion table'!$B$6:$D$22,2),VLOOKUP(H7214,'Shoe size conversion table'!$J$6:$L$22,2))</f>
        <v>44-45</v>
      </c>
      <c r="J7214" s="12" t="n">
        <f aca="false">IF(G7214="Male",VLOOKUP(H7214,'Shoe size conversion table'!$B$6:$D$22,3),VLOOKUP(H7214,'Shoe size conversion table'!$J$6:$L$22,3))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MONTH(C7214:C22181)</f>
        <v>12</v>
      </c>
      <c r="O7214" s="8" t="n">
        <f aca="false">K7214*(1-L7214)</f>
        <v>129</v>
      </c>
    </row>
    <row r="7215" customFormat="false" ht="11.4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IF(G7215="Male",VLOOKUP(H7215,'Shoe size conversion table'!$B$6:$D$22,2),VLOOKUP(H7215,'Shoe size conversion table'!$J$6:$L$22,2))</f>
        <v>41-42</v>
      </c>
      <c r="J7215" s="12" t="n">
        <f aca="false">IF(G7215="Male",VLOOKUP(H7215,'Shoe size conversion table'!$B$6:$D$22,3),VLOOKUP(H7215,'Shoe size conversion table'!$J$6:$L$22,3))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MONTH(C7215:C22182)</f>
        <v>12</v>
      </c>
      <c r="O7215" s="8" t="n">
        <f aca="false">K7215*(1-L7215)</f>
        <v>139</v>
      </c>
    </row>
    <row r="7216" customFormat="false" ht="11.4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IF(G7216="Male",VLOOKUP(H7216,'Shoe size conversion table'!$B$6:$D$22,2),VLOOKUP(H7216,'Shoe size conversion table'!$J$6:$L$22,2))</f>
        <v>45</v>
      </c>
      <c r="J7216" s="12" t="n">
        <f aca="false">IF(G7216="Male",VLOOKUP(H7216,'Shoe size conversion table'!$B$6:$D$22,3),VLOOKUP(H7216,'Shoe size conversion table'!$J$6:$L$22,3))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MONTH(C7216:C22183)</f>
        <v>12</v>
      </c>
      <c r="O7216" s="8" t="n">
        <f aca="false">K7216*(1-L7216)</f>
        <v>111.2</v>
      </c>
    </row>
    <row r="7217" customFormat="false" ht="11.4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IF(G7217="Male",VLOOKUP(H7217,'Shoe size conversion table'!$B$6:$D$22,2),VLOOKUP(H7217,'Shoe size conversion table'!$J$6:$L$22,2))</f>
        <v>36</v>
      </c>
      <c r="J7217" s="12" t="n">
        <f aca="false">IF(G7217="Male",VLOOKUP(H7217,'Shoe size conversion table'!$B$6:$D$22,3),VLOOKUP(H7217,'Shoe size conversion table'!$J$6:$L$22,3))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MONTH(C7217:C22184)</f>
        <v>12</v>
      </c>
      <c r="O7217" s="8" t="n">
        <f aca="false">K7217*(1-L7217)</f>
        <v>149</v>
      </c>
    </row>
    <row r="7218" customFormat="false" ht="11.4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IF(G7218="Male",VLOOKUP(H7218,'Shoe size conversion table'!$B$6:$D$22,2),VLOOKUP(H7218,'Shoe size conversion table'!$J$6:$L$22,2))</f>
        <v>39-40</v>
      </c>
      <c r="J7218" s="12" t="n">
        <f aca="false">IF(G7218="Male",VLOOKUP(H7218,'Shoe size conversion table'!$B$6:$D$22,3),VLOOKUP(H7218,'Shoe size conversion table'!$J$6:$L$22,3))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MONTH(C7218:C22185)</f>
        <v>12</v>
      </c>
      <c r="O7218" s="8" t="n">
        <f aca="false">K7218*(1-L7218)</f>
        <v>139.3</v>
      </c>
    </row>
    <row r="7219" customFormat="false" ht="11.4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IF(G7219="Male",VLOOKUP(H7219,'Shoe size conversion table'!$B$6:$D$22,2),VLOOKUP(H7219,'Shoe size conversion table'!$J$6:$L$22,2))</f>
        <v>43</v>
      </c>
      <c r="J7219" s="12" t="n">
        <f aca="false">IF(G7219="Male",VLOOKUP(H7219,'Shoe size conversion table'!$B$6:$D$22,3),VLOOKUP(H7219,'Shoe size conversion table'!$J$6:$L$22,3))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MONTH(C7219:C22186)</f>
        <v>12</v>
      </c>
      <c r="O7219" s="8" t="n">
        <f aca="false">K7219*(1-L7219)</f>
        <v>74.5</v>
      </c>
    </row>
    <row r="7220" customFormat="false" ht="11.4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IF(G7220="Male",VLOOKUP(H7220,'Shoe size conversion table'!$B$6:$D$22,2),VLOOKUP(H7220,'Shoe size conversion table'!$J$6:$L$22,2))</f>
        <v>37-38</v>
      </c>
      <c r="J7220" s="12" t="n">
        <f aca="false">IF(G7220="Male",VLOOKUP(H7220,'Shoe size conversion table'!$B$6:$D$22,3),VLOOKUP(H7220,'Shoe size conversion table'!$J$6:$L$22,3))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MONTH(C7220:C22187)</f>
        <v>12</v>
      </c>
      <c r="O7220" s="8" t="n">
        <f aca="false">K7220*(1-L7220)</f>
        <v>103.2</v>
      </c>
    </row>
    <row r="7221" customFormat="false" ht="11.4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IF(G7221="Male",VLOOKUP(H7221,'Shoe size conversion table'!$B$6:$D$22,2),VLOOKUP(H7221,'Shoe size conversion table'!$J$6:$L$22,2))</f>
        <v>38</v>
      </c>
      <c r="J7221" s="12" t="n">
        <f aca="false">IF(G7221="Male",VLOOKUP(H7221,'Shoe size conversion table'!$B$6:$D$22,3),VLOOKUP(H7221,'Shoe size conversion table'!$J$6:$L$22,3))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MONTH(C7221:C22188)</f>
        <v>12</v>
      </c>
      <c r="O7221" s="8" t="n">
        <f aca="false">K7221*(1-L7221)</f>
        <v>199</v>
      </c>
    </row>
    <row r="7222" customFormat="false" ht="11.4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IF(G7222="Male",VLOOKUP(H7222,'Shoe size conversion table'!$B$6:$D$22,2),VLOOKUP(H7222,'Shoe size conversion table'!$J$6:$L$22,2))</f>
        <v>38-39</v>
      </c>
      <c r="J7222" s="12" t="n">
        <f aca="false">IF(G7222="Male",VLOOKUP(H7222,'Shoe size conversion table'!$B$6:$D$22,3),VLOOKUP(H7222,'Shoe size conversion table'!$J$6:$L$22,3))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MONTH(C7222:C22189)</f>
        <v>12</v>
      </c>
      <c r="O7222" s="8" t="n">
        <f aca="false">K7222*(1-L7222)</f>
        <v>118.3</v>
      </c>
    </row>
    <row r="7223" customFormat="false" ht="11.4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IF(G7223="Male",VLOOKUP(H7223,'Shoe size conversion table'!$B$6:$D$22,2),VLOOKUP(H7223,'Shoe size conversion table'!$J$6:$L$22,2))</f>
        <v>41</v>
      </c>
      <c r="J7223" s="12" t="n">
        <f aca="false">IF(G7223="Male",VLOOKUP(H7223,'Shoe size conversion table'!$B$6:$D$22,3),VLOOKUP(H7223,'Shoe size conversion table'!$J$6:$L$22,3))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MONTH(C7223:C22190)</f>
        <v>12</v>
      </c>
      <c r="O7223" s="8" t="n">
        <f aca="false">K7223*(1-L7223)</f>
        <v>104.3</v>
      </c>
    </row>
    <row r="7224" customFormat="false" ht="11.4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IF(G7224="Male",VLOOKUP(H7224,'Shoe size conversion table'!$B$6:$D$22,2),VLOOKUP(H7224,'Shoe size conversion table'!$J$6:$L$22,2))</f>
        <v>42</v>
      </c>
      <c r="J7224" s="12" t="n">
        <f aca="false">IF(G7224="Male",VLOOKUP(H7224,'Shoe size conversion table'!$B$6:$D$22,3),VLOOKUP(H7224,'Shoe size conversion table'!$J$6:$L$22,3))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MONTH(C7224:C22191)</f>
        <v>12</v>
      </c>
      <c r="O7224" s="8" t="n">
        <f aca="false">K7224*(1-L7224)</f>
        <v>149</v>
      </c>
    </row>
    <row r="7225" customFormat="false" ht="11.4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IF(G7225="Male",VLOOKUP(H7225,'Shoe size conversion table'!$B$6:$D$22,2),VLOOKUP(H7225,'Shoe size conversion table'!$J$6:$L$22,2))</f>
        <v>39</v>
      </c>
      <c r="J7225" s="12" t="n">
        <f aca="false">IF(G7225="Male",VLOOKUP(H7225,'Shoe size conversion table'!$B$6:$D$22,3),VLOOKUP(H7225,'Shoe size conversion table'!$J$6:$L$22,3))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MONTH(C7225:C22192)</f>
        <v>12</v>
      </c>
      <c r="O7225" s="8" t="n">
        <f aca="false">K7225*(1-L7225)</f>
        <v>111.3</v>
      </c>
    </row>
    <row r="7226" customFormat="false" ht="11.4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IF(G7226="Male",VLOOKUP(H7226,'Shoe size conversion table'!$B$6:$D$22,2),VLOOKUP(H7226,'Shoe size conversion table'!$J$6:$L$22,2))</f>
        <v>38</v>
      </c>
      <c r="J7226" s="12" t="n">
        <f aca="false">IF(G7226="Male",VLOOKUP(H7226,'Shoe size conversion table'!$B$6:$D$22,3),VLOOKUP(H7226,'Shoe size conversion table'!$J$6:$L$22,3))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MONTH(C7226:C22193)</f>
        <v>12</v>
      </c>
      <c r="O7226" s="8" t="n">
        <f aca="false">K7226*(1-L7226)</f>
        <v>94.5</v>
      </c>
    </row>
    <row r="7227" customFormat="false" ht="11.4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IF(G7227="Male",VLOOKUP(H7227,'Shoe size conversion table'!$B$6:$D$22,2),VLOOKUP(H7227,'Shoe size conversion table'!$J$6:$L$22,2))</f>
        <v>42</v>
      </c>
      <c r="J7227" s="12" t="n">
        <f aca="false">IF(G7227="Male",VLOOKUP(H7227,'Shoe size conversion table'!$B$6:$D$22,3),VLOOKUP(H7227,'Shoe size conversion table'!$J$6:$L$22,3))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MONTH(C7227:C22194)</f>
        <v>12</v>
      </c>
      <c r="O7227" s="8" t="n">
        <f aca="false">K7227*(1-L7227)</f>
        <v>159.2</v>
      </c>
    </row>
    <row r="7228" customFormat="false" ht="11.4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IF(G7228="Male",VLOOKUP(H7228,'Shoe size conversion table'!$B$6:$D$22,2),VLOOKUP(H7228,'Shoe size conversion table'!$J$6:$L$22,2))</f>
        <v>43-44</v>
      </c>
      <c r="J7228" s="12" t="n">
        <f aca="false">IF(G7228="Male",VLOOKUP(H7228,'Shoe size conversion table'!$B$6:$D$22,3),VLOOKUP(H7228,'Shoe size conversion table'!$J$6:$L$22,3))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MONTH(C7228:C22195)</f>
        <v>12</v>
      </c>
      <c r="O7228" s="8" t="n">
        <f aca="false">K7228*(1-L7228)</f>
        <v>129</v>
      </c>
    </row>
    <row r="7229" customFormat="false" ht="11.4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IF(G7229="Male",VLOOKUP(H7229,'Shoe size conversion table'!$B$6:$D$22,2),VLOOKUP(H7229,'Shoe size conversion table'!$J$6:$L$22,2))</f>
        <v>41-42</v>
      </c>
      <c r="J7229" s="12" t="n">
        <f aca="false">IF(G7229="Male",VLOOKUP(H7229,'Shoe size conversion table'!$B$6:$D$22,3),VLOOKUP(H7229,'Shoe size conversion table'!$J$6:$L$22,3))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MONTH(C7229:C22196)</f>
        <v>12</v>
      </c>
      <c r="O7229" s="8" t="n">
        <f aca="false">K7229*(1-L7229)</f>
        <v>103.2</v>
      </c>
    </row>
    <row r="7230" customFormat="false" ht="11.4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IF(G7230="Male",VLOOKUP(H7230,'Shoe size conversion table'!$B$6:$D$22,2),VLOOKUP(H7230,'Shoe size conversion table'!$J$6:$L$22,2))</f>
        <v>39-40</v>
      </c>
      <c r="J7230" s="12" t="n">
        <f aca="false">IF(G7230="Male",VLOOKUP(H7230,'Shoe size conversion table'!$B$6:$D$22,3),VLOOKUP(H7230,'Shoe size conversion table'!$J$6:$L$22,3))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MONTH(C7230:C22197)</f>
        <v>12</v>
      </c>
      <c r="O7230" s="8" t="n">
        <f aca="false">K7230*(1-L7230)</f>
        <v>189</v>
      </c>
    </row>
    <row r="7231" customFormat="false" ht="11.4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IF(G7231="Male",VLOOKUP(H7231,'Shoe size conversion table'!$B$6:$D$22,2),VLOOKUP(H7231,'Shoe size conversion table'!$J$6:$L$22,2))</f>
        <v>42-43</v>
      </c>
      <c r="J7231" s="12" t="n">
        <f aca="false">IF(G7231="Male",VLOOKUP(H7231,'Shoe size conversion table'!$B$6:$D$22,3),VLOOKUP(H7231,'Shoe size conversion table'!$J$6:$L$22,3))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MONTH(C7231:C22198)</f>
        <v>12</v>
      </c>
      <c r="O7231" s="8" t="n">
        <f aca="false">K7231*(1-L7231)</f>
        <v>189</v>
      </c>
    </row>
    <row r="7232" customFormat="false" ht="11.4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IF(G7232="Male",VLOOKUP(H7232,'Shoe size conversion table'!$B$6:$D$22,2),VLOOKUP(H7232,'Shoe size conversion table'!$J$6:$L$22,2))</f>
        <v>42-43</v>
      </c>
      <c r="J7232" s="12" t="n">
        <f aca="false">IF(G7232="Male",VLOOKUP(H7232,'Shoe size conversion table'!$B$6:$D$22,3),VLOOKUP(H7232,'Shoe size conversion table'!$J$6:$L$22,3))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MONTH(C7232:C22199)</f>
        <v>12</v>
      </c>
      <c r="O7232" s="8" t="n">
        <f aca="false">K7232*(1-L7232)</f>
        <v>189</v>
      </c>
    </row>
    <row r="7233" customFormat="false" ht="11.4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IF(G7233="Male",VLOOKUP(H7233,'Shoe size conversion table'!$B$6:$D$22,2),VLOOKUP(H7233,'Shoe size conversion table'!$J$6:$L$22,2))</f>
        <v>40-41</v>
      </c>
      <c r="J7233" s="12" t="n">
        <f aca="false">IF(G7233="Male",VLOOKUP(H7233,'Shoe size conversion table'!$B$6:$D$22,3),VLOOKUP(H7233,'Shoe size conversion table'!$J$6:$L$22,3))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MONTH(C7233:C22200)</f>
        <v>12</v>
      </c>
      <c r="O7233" s="8" t="n">
        <f aca="false">K7233*(1-L7233)</f>
        <v>199</v>
      </c>
    </row>
    <row r="7234" customFormat="false" ht="11.4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IF(G7234="Male",VLOOKUP(H7234,'Shoe size conversion table'!$B$6:$D$22,2),VLOOKUP(H7234,'Shoe size conversion table'!$J$6:$L$22,2))</f>
        <v>43</v>
      </c>
      <c r="J7234" s="12" t="n">
        <f aca="false">IF(G7234="Male",VLOOKUP(H7234,'Shoe size conversion table'!$B$6:$D$22,3),VLOOKUP(H7234,'Shoe size conversion table'!$J$6:$L$22,3))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MONTH(C7234:C22201)</f>
        <v>12</v>
      </c>
      <c r="O7234" s="8" t="n">
        <f aca="false">K7234*(1-L7234)</f>
        <v>169</v>
      </c>
    </row>
    <row r="7235" customFormat="false" ht="11.4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IF(G7235="Male",VLOOKUP(H7235,'Shoe size conversion table'!$B$6:$D$22,2),VLOOKUP(H7235,'Shoe size conversion table'!$J$6:$L$22,2))</f>
        <v>38-39</v>
      </c>
      <c r="J7235" s="12" t="n">
        <f aca="false">IF(G7235="Male",VLOOKUP(H7235,'Shoe size conversion table'!$B$6:$D$22,3),VLOOKUP(H7235,'Shoe size conversion table'!$J$6:$L$22,3))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MONTH(C7235:C22202)</f>
        <v>12</v>
      </c>
      <c r="O7235" s="8" t="n">
        <f aca="false">K7235*(1-L7235)</f>
        <v>118.3</v>
      </c>
    </row>
    <row r="7236" customFormat="false" ht="11.4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IF(G7236="Male",VLOOKUP(H7236,'Shoe size conversion table'!$B$6:$D$22,2),VLOOKUP(H7236,'Shoe size conversion table'!$J$6:$L$22,2))</f>
        <v>43-44</v>
      </c>
      <c r="J7236" s="12" t="n">
        <f aca="false">IF(G7236="Male",VLOOKUP(H7236,'Shoe size conversion table'!$B$6:$D$22,3),VLOOKUP(H7236,'Shoe size conversion table'!$J$6:$L$22,3))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MONTH(C7236:C22203)</f>
        <v>12</v>
      </c>
      <c r="O7236" s="8" t="n">
        <f aca="false">K7236*(1-L7236)</f>
        <v>149</v>
      </c>
    </row>
    <row r="7237" customFormat="false" ht="11.4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IF(G7237="Male",VLOOKUP(H7237,'Shoe size conversion table'!$B$6:$D$22,2),VLOOKUP(H7237,'Shoe size conversion table'!$J$6:$L$22,2))</f>
        <v>42-43</v>
      </c>
      <c r="J7237" s="12" t="n">
        <f aca="false">IF(G7237="Male",VLOOKUP(H7237,'Shoe size conversion table'!$B$6:$D$22,3),VLOOKUP(H7237,'Shoe size conversion table'!$J$6:$L$22,3))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MONTH(C7237:C22204)</f>
        <v>12</v>
      </c>
      <c r="O7237" s="8" t="n">
        <f aca="false">K7237*(1-L7237)</f>
        <v>159.2</v>
      </c>
    </row>
    <row r="7238" customFormat="false" ht="11.4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IF(G7238="Male",VLOOKUP(H7238,'Shoe size conversion table'!$B$6:$D$22,2),VLOOKUP(H7238,'Shoe size conversion table'!$J$6:$L$22,2))</f>
        <v>43</v>
      </c>
      <c r="J7238" s="12" t="n">
        <f aca="false">IF(G7238="Male",VLOOKUP(H7238,'Shoe size conversion table'!$B$6:$D$22,3),VLOOKUP(H7238,'Shoe size conversion table'!$J$6:$L$22,3))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MONTH(C7238:C22205)</f>
        <v>12</v>
      </c>
      <c r="O7238" s="8" t="n">
        <f aca="false">K7238*(1-L7238)</f>
        <v>74.5</v>
      </c>
    </row>
    <row r="7239" customFormat="false" ht="11.4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IF(G7239="Male",VLOOKUP(H7239,'Shoe size conversion table'!$B$6:$D$22,2),VLOOKUP(H7239,'Shoe size conversion table'!$J$6:$L$22,2))</f>
        <v>38</v>
      </c>
      <c r="J7239" s="12" t="n">
        <f aca="false">IF(G7239="Male",VLOOKUP(H7239,'Shoe size conversion table'!$B$6:$D$22,3),VLOOKUP(H7239,'Shoe size conversion table'!$J$6:$L$22,3))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MONTH(C7239:C22206)</f>
        <v>12</v>
      </c>
      <c r="O7239" s="8" t="n">
        <f aca="false">K7239*(1-L7239)</f>
        <v>134.1</v>
      </c>
    </row>
    <row r="7240" customFormat="false" ht="11.4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IF(G7240="Male",VLOOKUP(H7240,'Shoe size conversion table'!$B$6:$D$22,2),VLOOKUP(H7240,'Shoe size conversion table'!$J$6:$L$22,2))</f>
        <v>42-43</v>
      </c>
      <c r="J7240" s="12" t="n">
        <f aca="false">IF(G7240="Male",VLOOKUP(H7240,'Shoe size conversion table'!$B$6:$D$22,3),VLOOKUP(H7240,'Shoe size conversion table'!$J$6:$L$22,3))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MONTH(C7240:C22207)</f>
        <v>12</v>
      </c>
      <c r="O7240" s="8" t="n">
        <f aca="false">K7240*(1-L7240)</f>
        <v>179</v>
      </c>
    </row>
    <row r="7241" customFormat="false" ht="11.4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IF(G7241="Male",VLOOKUP(H7241,'Shoe size conversion table'!$B$6:$D$22,2),VLOOKUP(H7241,'Shoe size conversion table'!$J$6:$L$22,2))</f>
        <v>39</v>
      </c>
      <c r="J7241" s="12" t="n">
        <f aca="false">IF(G7241="Male",VLOOKUP(H7241,'Shoe size conversion table'!$B$6:$D$22,3),VLOOKUP(H7241,'Shoe size conversion table'!$J$6:$L$22,3))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MONTH(C7241:C22208)</f>
        <v>12</v>
      </c>
      <c r="O7241" s="8" t="n">
        <f aca="false">K7241*(1-L7241)</f>
        <v>199</v>
      </c>
    </row>
    <row r="7242" customFormat="false" ht="11.4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IF(G7242="Male",VLOOKUP(H7242,'Shoe size conversion table'!$B$6:$D$22,2),VLOOKUP(H7242,'Shoe size conversion table'!$J$6:$L$22,2))</f>
        <v>43</v>
      </c>
      <c r="J7242" s="12" t="n">
        <f aca="false">IF(G7242="Male",VLOOKUP(H7242,'Shoe size conversion table'!$B$6:$D$22,3),VLOOKUP(H7242,'Shoe size conversion table'!$J$6:$L$22,3))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MONTH(C7242:C22209)</f>
        <v>12</v>
      </c>
      <c r="O7242" s="8" t="n">
        <f aca="false">K7242*(1-L7242)</f>
        <v>170.1</v>
      </c>
    </row>
    <row r="7243" customFormat="false" ht="11.4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IF(G7243="Male",VLOOKUP(H7243,'Shoe size conversion table'!$B$6:$D$22,2),VLOOKUP(H7243,'Shoe size conversion table'!$J$6:$L$22,2))</f>
        <v>42-43</v>
      </c>
      <c r="J7243" s="12" t="n">
        <f aca="false">IF(G7243="Male",VLOOKUP(H7243,'Shoe size conversion table'!$B$6:$D$22,3),VLOOKUP(H7243,'Shoe size conversion table'!$J$6:$L$22,3))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MONTH(C7243:C22210)</f>
        <v>12</v>
      </c>
      <c r="O7243" s="8" t="n">
        <f aca="false">K7243*(1-L7243)</f>
        <v>151.2</v>
      </c>
    </row>
    <row r="7244" customFormat="false" ht="11.4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IF(G7244="Male",VLOOKUP(H7244,'Shoe size conversion table'!$B$6:$D$22,2),VLOOKUP(H7244,'Shoe size conversion table'!$J$6:$L$22,2))</f>
        <v>43-44</v>
      </c>
      <c r="J7244" s="12" t="n">
        <f aca="false">IF(G7244="Male",VLOOKUP(H7244,'Shoe size conversion table'!$B$6:$D$22,3),VLOOKUP(H7244,'Shoe size conversion table'!$J$6:$L$22,3))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MONTH(C7244:C22211)</f>
        <v>12</v>
      </c>
      <c r="O7244" s="8" t="n">
        <f aca="false">K7244*(1-L7244)</f>
        <v>129</v>
      </c>
    </row>
    <row r="7245" customFormat="false" ht="11.4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IF(G7245="Male",VLOOKUP(H7245,'Shoe size conversion table'!$B$6:$D$22,2),VLOOKUP(H7245,'Shoe size conversion table'!$J$6:$L$22,2))</f>
        <v>37</v>
      </c>
      <c r="J7245" s="12" t="n">
        <f aca="false">IF(G7245="Male",VLOOKUP(H7245,'Shoe size conversion table'!$B$6:$D$22,3),VLOOKUP(H7245,'Shoe size conversion table'!$J$6:$L$22,3))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MONTH(C7245:C22212)</f>
        <v>12</v>
      </c>
      <c r="O7245" s="8" t="n">
        <f aca="false">K7245*(1-L7245)</f>
        <v>135.2</v>
      </c>
    </row>
    <row r="7246" customFormat="false" ht="11.4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IF(G7246="Male",VLOOKUP(H7246,'Shoe size conversion table'!$B$6:$D$22,2),VLOOKUP(H7246,'Shoe size conversion table'!$J$6:$L$22,2))</f>
        <v>43</v>
      </c>
      <c r="J7246" s="12" t="n">
        <f aca="false">IF(G7246="Male",VLOOKUP(H7246,'Shoe size conversion table'!$B$6:$D$22,3),VLOOKUP(H7246,'Shoe size conversion table'!$J$6:$L$22,3))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MONTH(C7246:C22213)</f>
        <v>12</v>
      </c>
      <c r="O7246" s="8" t="n">
        <f aca="false">K7246*(1-L7246)</f>
        <v>159</v>
      </c>
    </row>
    <row r="7247" customFormat="false" ht="11.4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IF(G7247="Male",VLOOKUP(H7247,'Shoe size conversion table'!$B$6:$D$22,2),VLOOKUP(H7247,'Shoe size conversion table'!$J$6:$L$22,2))</f>
        <v>38-39</v>
      </c>
      <c r="J7247" s="12" t="n">
        <f aca="false">IF(G7247="Male",VLOOKUP(H7247,'Shoe size conversion table'!$B$6:$D$22,3),VLOOKUP(H7247,'Shoe size conversion table'!$J$6:$L$22,3))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MONTH(C7247:C22214)</f>
        <v>12</v>
      </c>
      <c r="O7247" s="8" t="n">
        <f aca="false">K7247*(1-L7247)</f>
        <v>97.3</v>
      </c>
    </row>
    <row r="7248" customFormat="false" ht="11.4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IF(G7248="Male",VLOOKUP(H7248,'Shoe size conversion table'!$B$6:$D$22,2),VLOOKUP(H7248,'Shoe size conversion table'!$J$6:$L$22,2))</f>
        <v>38-39</v>
      </c>
      <c r="J7248" s="12" t="n">
        <f aca="false">IF(G7248="Male",VLOOKUP(H7248,'Shoe size conversion table'!$B$6:$D$22,3),VLOOKUP(H7248,'Shoe size conversion table'!$J$6:$L$22,3))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MONTH(C7248:C22215)</f>
        <v>12</v>
      </c>
      <c r="O7248" s="8" t="n">
        <f aca="false">K7248*(1-L7248)</f>
        <v>139</v>
      </c>
    </row>
    <row r="7249" customFormat="false" ht="11.4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IF(G7249="Male",VLOOKUP(H7249,'Shoe size conversion table'!$B$6:$D$22,2),VLOOKUP(H7249,'Shoe size conversion table'!$J$6:$L$22,2))</f>
        <v>38-39</v>
      </c>
      <c r="J7249" s="12" t="n">
        <f aca="false">IF(G7249="Male",VLOOKUP(H7249,'Shoe size conversion table'!$B$6:$D$22,3),VLOOKUP(H7249,'Shoe size conversion table'!$J$6:$L$22,3))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MONTH(C7249:C22216)</f>
        <v>12</v>
      </c>
      <c r="O7249" s="8" t="n">
        <f aca="false">K7249*(1-L7249)</f>
        <v>179</v>
      </c>
    </row>
    <row r="7250" customFormat="false" ht="11.4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IF(G7250="Male",VLOOKUP(H7250,'Shoe size conversion table'!$B$6:$D$22,2),VLOOKUP(H7250,'Shoe size conversion table'!$J$6:$L$22,2))</f>
        <v>39-40</v>
      </c>
      <c r="J7250" s="12" t="n">
        <f aca="false">IF(G7250="Male",VLOOKUP(H7250,'Shoe size conversion table'!$B$6:$D$22,3),VLOOKUP(H7250,'Shoe size conversion table'!$J$6:$L$22,3))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MONTH(C7250:C22217)</f>
        <v>12</v>
      </c>
      <c r="O7250" s="8" t="n">
        <f aca="false">K7250*(1-L7250)</f>
        <v>169</v>
      </c>
    </row>
    <row r="7251" customFormat="false" ht="11.4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IF(G7251="Male",VLOOKUP(H7251,'Shoe size conversion table'!$B$6:$D$22,2),VLOOKUP(H7251,'Shoe size conversion table'!$J$6:$L$22,2))</f>
        <v>44</v>
      </c>
      <c r="J7251" s="12" t="n">
        <f aca="false">IF(G7251="Male",VLOOKUP(H7251,'Shoe size conversion table'!$B$6:$D$22,3),VLOOKUP(H7251,'Shoe size conversion table'!$J$6:$L$22,3))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MONTH(C7251:C22218)</f>
        <v>12</v>
      </c>
      <c r="O7251" s="8" t="n">
        <f aca="false">K7251*(1-L7251)</f>
        <v>159</v>
      </c>
    </row>
    <row r="7252" customFormat="false" ht="11.4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IF(G7252="Male",VLOOKUP(H7252,'Shoe size conversion table'!$B$6:$D$22,2),VLOOKUP(H7252,'Shoe size conversion table'!$J$6:$L$22,2))</f>
        <v>43-44</v>
      </c>
      <c r="J7252" s="12" t="n">
        <f aca="false">IF(G7252="Male",VLOOKUP(H7252,'Shoe size conversion table'!$B$6:$D$22,3),VLOOKUP(H7252,'Shoe size conversion table'!$J$6:$L$22,3))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MONTH(C7252:C22219)</f>
        <v>12</v>
      </c>
      <c r="O7252" s="8" t="n">
        <f aca="false">K7252*(1-L7252)</f>
        <v>139</v>
      </c>
    </row>
    <row r="7253" customFormat="false" ht="11.4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IF(G7253="Male",VLOOKUP(H7253,'Shoe size conversion table'!$B$6:$D$22,2),VLOOKUP(H7253,'Shoe size conversion table'!$J$6:$L$22,2))</f>
        <v>40</v>
      </c>
      <c r="J7253" s="12" t="n">
        <f aca="false">IF(G7253="Male",VLOOKUP(H7253,'Shoe size conversion table'!$B$6:$D$22,3),VLOOKUP(H7253,'Shoe size conversion table'!$J$6:$L$22,3))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MONTH(C7253:C22220)</f>
        <v>12</v>
      </c>
      <c r="O7253" s="8" t="n">
        <f aca="false">K7253*(1-L7253)</f>
        <v>129</v>
      </c>
    </row>
    <row r="7254" customFormat="false" ht="11.4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IF(G7254="Male",VLOOKUP(H7254,'Shoe size conversion table'!$B$6:$D$22,2),VLOOKUP(H7254,'Shoe size conversion table'!$J$6:$L$22,2))</f>
        <v>36</v>
      </c>
      <c r="J7254" s="12" t="n">
        <f aca="false">IF(G7254="Male",VLOOKUP(H7254,'Shoe size conversion table'!$B$6:$D$22,3),VLOOKUP(H7254,'Shoe size conversion table'!$J$6:$L$22,3))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MONTH(C7254:C22221)</f>
        <v>12</v>
      </c>
      <c r="O7254" s="8" t="n">
        <f aca="false">K7254*(1-L7254)</f>
        <v>159</v>
      </c>
    </row>
    <row r="7255" customFormat="false" ht="11.4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IF(G7255="Male",VLOOKUP(H7255,'Shoe size conversion table'!$B$6:$D$22,2),VLOOKUP(H7255,'Shoe size conversion table'!$J$6:$L$22,2))</f>
        <v>42-43</v>
      </c>
      <c r="J7255" s="12" t="n">
        <f aca="false">IF(G7255="Male",VLOOKUP(H7255,'Shoe size conversion table'!$B$6:$D$22,3),VLOOKUP(H7255,'Shoe size conversion table'!$J$6:$L$22,3))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MONTH(C7255:C22222)</f>
        <v>12</v>
      </c>
      <c r="O7255" s="8" t="n">
        <f aca="false">K7255*(1-L7255)</f>
        <v>159.2</v>
      </c>
    </row>
    <row r="7256" customFormat="false" ht="11.4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IF(G7256="Male",VLOOKUP(H7256,'Shoe size conversion table'!$B$6:$D$22,2),VLOOKUP(H7256,'Shoe size conversion table'!$J$6:$L$22,2))</f>
        <v>45</v>
      </c>
      <c r="J7256" s="12" t="n">
        <f aca="false">IF(G7256="Male",VLOOKUP(H7256,'Shoe size conversion table'!$B$6:$D$22,3),VLOOKUP(H7256,'Shoe size conversion table'!$J$6:$L$22,3))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MONTH(C7256:C22223)</f>
        <v>12</v>
      </c>
      <c r="O7256" s="8" t="n">
        <f aca="false">K7256*(1-L7256)</f>
        <v>111.2</v>
      </c>
    </row>
    <row r="7257" customFormat="false" ht="11.4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IF(G7257="Male",VLOOKUP(H7257,'Shoe size conversion table'!$B$6:$D$22,2),VLOOKUP(H7257,'Shoe size conversion table'!$J$6:$L$22,2))</f>
        <v>42</v>
      </c>
      <c r="J7257" s="12" t="n">
        <f aca="false">IF(G7257="Male",VLOOKUP(H7257,'Shoe size conversion table'!$B$6:$D$22,3),VLOOKUP(H7257,'Shoe size conversion table'!$J$6:$L$22,3))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MONTH(C7257:C22224)</f>
        <v>12</v>
      </c>
      <c r="O7257" s="8" t="n">
        <f aca="false">K7257*(1-L7257)</f>
        <v>99.5</v>
      </c>
    </row>
    <row r="7258" customFormat="false" ht="11.4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IF(G7258="Male",VLOOKUP(H7258,'Shoe size conversion table'!$B$6:$D$22,2),VLOOKUP(H7258,'Shoe size conversion table'!$J$6:$L$22,2))</f>
        <v>39</v>
      </c>
      <c r="J7258" s="12" t="n">
        <f aca="false">IF(G7258="Male",VLOOKUP(H7258,'Shoe size conversion table'!$B$6:$D$22,3),VLOOKUP(H7258,'Shoe size conversion table'!$J$6:$L$22,3))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MONTH(C7258:C22225)</f>
        <v>12</v>
      </c>
      <c r="O7258" s="8" t="n">
        <f aca="false">K7258*(1-L7258)</f>
        <v>199</v>
      </c>
    </row>
    <row r="7259" customFormat="false" ht="11.4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IF(G7259="Male",VLOOKUP(H7259,'Shoe size conversion table'!$B$6:$D$22,2),VLOOKUP(H7259,'Shoe size conversion table'!$J$6:$L$22,2))</f>
        <v>42-43</v>
      </c>
      <c r="J7259" s="12" t="n">
        <f aca="false">IF(G7259="Male",VLOOKUP(H7259,'Shoe size conversion table'!$B$6:$D$22,3),VLOOKUP(H7259,'Shoe size conversion table'!$J$6:$L$22,3))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MONTH(C7259:C22226)</f>
        <v>12</v>
      </c>
      <c r="O7259" s="8" t="n">
        <f aca="false">K7259*(1-L7259)</f>
        <v>189</v>
      </c>
    </row>
    <row r="7260" customFormat="false" ht="11.4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IF(G7260="Male",VLOOKUP(H7260,'Shoe size conversion table'!$B$6:$D$22,2),VLOOKUP(H7260,'Shoe size conversion table'!$J$6:$L$22,2))</f>
        <v>38-39</v>
      </c>
      <c r="J7260" s="12" t="n">
        <f aca="false">IF(G7260="Male",VLOOKUP(H7260,'Shoe size conversion table'!$B$6:$D$22,3),VLOOKUP(H7260,'Shoe size conversion table'!$J$6:$L$22,3))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MONTH(C7260:C22227)</f>
        <v>12</v>
      </c>
      <c r="O7260" s="8" t="n">
        <f aca="false">K7260*(1-L7260)</f>
        <v>139.3</v>
      </c>
    </row>
    <row r="7261" customFormat="false" ht="11.4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IF(G7261="Male",VLOOKUP(H7261,'Shoe size conversion table'!$B$6:$D$22,2),VLOOKUP(H7261,'Shoe size conversion table'!$J$6:$L$22,2))</f>
        <v>38-39</v>
      </c>
      <c r="J7261" s="12" t="n">
        <f aca="false">IF(G7261="Male",VLOOKUP(H7261,'Shoe size conversion table'!$B$6:$D$22,3),VLOOKUP(H7261,'Shoe size conversion table'!$J$6:$L$22,3))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MONTH(C7261:C22228)</f>
        <v>12</v>
      </c>
      <c r="O7261" s="8" t="n">
        <f aca="false">K7261*(1-L7261)</f>
        <v>129</v>
      </c>
    </row>
    <row r="7262" customFormat="false" ht="11.4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IF(G7262="Male",VLOOKUP(H7262,'Shoe size conversion table'!$B$6:$D$22,2),VLOOKUP(H7262,'Shoe size conversion table'!$J$6:$L$22,2))</f>
        <v>41-42</v>
      </c>
      <c r="J7262" s="12" t="n">
        <f aca="false">IF(G7262="Male",VLOOKUP(H7262,'Shoe size conversion table'!$B$6:$D$22,3),VLOOKUP(H7262,'Shoe size conversion table'!$J$6:$L$22,3))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MONTH(C7262:C22229)</f>
        <v>12</v>
      </c>
      <c r="O7262" s="8" t="n">
        <f aca="false">K7262*(1-L7262)</f>
        <v>103.2</v>
      </c>
    </row>
    <row r="7263" customFormat="false" ht="11.4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IF(G7263="Male",VLOOKUP(H7263,'Shoe size conversion table'!$B$6:$D$22,2),VLOOKUP(H7263,'Shoe size conversion table'!$J$6:$L$22,2))</f>
        <v>39</v>
      </c>
      <c r="J7263" s="12" t="n">
        <f aca="false">IF(G7263="Male",VLOOKUP(H7263,'Shoe size conversion table'!$B$6:$D$22,3),VLOOKUP(H7263,'Shoe size conversion table'!$J$6:$L$22,3))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MONTH(C7263:C22230)</f>
        <v>12</v>
      </c>
      <c r="O7263" s="8" t="n">
        <f aca="false">K7263*(1-L7263)</f>
        <v>179</v>
      </c>
    </row>
    <row r="7264" customFormat="false" ht="11.4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IF(G7264="Male",VLOOKUP(H7264,'Shoe size conversion table'!$B$6:$D$22,2),VLOOKUP(H7264,'Shoe size conversion table'!$J$6:$L$22,2))</f>
        <v>42-43</v>
      </c>
      <c r="J7264" s="12" t="n">
        <f aca="false">IF(G7264="Male",VLOOKUP(H7264,'Shoe size conversion table'!$B$6:$D$22,3),VLOOKUP(H7264,'Shoe size conversion table'!$J$6:$L$22,3))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MONTH(C7264:C22231)</f>
        <v>12</v>
      </c>
      <c r="O7264" s="8" t="n">
        <f aca="false">K7264*(1-L7264)</f>
        <v>143.1</v>
      </c>
    </row>
    <row r="7265" customFormat="false" ht="11.4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IF(G7265="Male",VLOOKUP(H7265,'Shoe size conversion table'!$B$6:$D$22,2),VLOOKUP(H7265,'Shoe size conversion table'!$J$6:$L$22,2))</f>
        <v>39</v>
      </c>
      <c r="J7265" s="12" t="n">
        <f aca="false">IF(G7265="Male",VLOOKUP(H7265,'Shoe size conversion table'!$B$6:$D$22,3),VLOOKUP(H7265,'Shoe size conversion table'!$J$6:$L$22,3))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MONTH(C7265:C22232)</f>
        <v>12</v>
      </c>
      <c r="O7265" s="8" t="n">
        <f aca="false">K7265*(1-L7265)</f>
        <v>169</v>
      </c>
    </row>
    <row r="7266" customFormat="false" ht="11.4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IF(G7266="Male",VLOOKUP(H7266,'Shoe size conversion table'!$B$6:$D$22,2),VLOOKUP(H7266,'Shoe size conversion table'!$J$6:$L$22,2))</f>
        <v>43-44</v>
      </c>
      <c r="J7266" s="12" t="n">
        <f aca="false">IF(G7266="Male",VLOOKUP(H7266,'Shoe size conversion table'!$B$6:$D$22,3),VLOOKUP(H7266,'Shoe size conversion table'!$J$6:$L$22,3))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MONTH(C7266:C22233)</f>
        <v>12</v>
      </c>
      <c r="O7266" s="8" t="n">
        <f aca="false">K7266*(1-L7266)</f>
        <v>159</v>
      </c>
    </row>
    <row r="7267" customFormat="false" ht="11.4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IF(G7267="Male",VLOOKUP(H7267,'Shoe size conversion table'!$B$6:$D$22,2),VLOOKUP(H7267,'Shoe size conversion table'!$J$6:$L$22,2))</f>
        <v>42</v>
      </c>
      <c r="J7267" s="12" t="n">
        <f aca="false">IF(G7267="Male",VLOOKUP(H7267,'Shoe size conversion table'!$B$6:$D$22,3),VLOOKUP(H7267,'Shoe size conversion table'!$J$6:$L$22,3))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MONTH(C7267:C22234)</f>
        <v>12</v>
      </c>
      <c r="O7267" s="8" t="n">
        <f aca="false">K7267*(1-L7267)</f>
        <v>159</v>
      </c>
    </row>
    <row r="7268" customFormat="false" ht="11.4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IF(G7268="Male",VLOOKUP(H7268,'Shoe size conversion table'!$B$6:$D$22,2),VLOOKUP(H7268,'Shoe size conversion table'!$J$6:$L$22,2))</f>
        <v>42</v>
      </c>
      <c r="J7268" s="12" t="n">
        <f aca="false">IF(G7268="Male",VLOOKUP(H7268,'Shoe size conversion table'!$B$6:$D$22,3),VLOOKUP(H7268,'Shoe size conversion table'!$J$6:$L$22,3))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MONTH(C7268:C22235)</f>
        <v>12</v>
      </c>
      <c r="O7268" s="8" t="n">
        <f aca="false">K7268*(1-L7268)</f>
        <v>116.1</v>
      </c>
    </row>
    <row r="7269" customFormat="false" ht="11.4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IF(G7269="Male",VLOOKUP(H7269,'Shoe size conversion table'!$B$6:$D$22,2),VLOOKUP(H7269,'Shoe size conversion table'!$J$6:$L$22,2))</f>
        <v>44-45</v>
      </c>
      <c r="J7269" s="12" t="n">
        <f aca="false">IF(G7269="Male",VLOOKUP(H7269,'Shoe size conversion table'!$B$6:$D$22,3),VLOOKUP(H7269,'Shoe size conversion table'!$J$6:$L$22,3))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MONTH(C7269:C22236)</f>
        <v>12</v>
      </c>
      <c r="O7269" s="8" t="n">
        <f aca="false">K7269*(1-L7269)</f>
        <v>129</v>
      </c>
    </row>
    <row r="7270" customFormat="false" ht="11.4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IF(G7270="Male",VLOOKUP(H7270,'Shoe size conversion table'!$B$6:$D$22,2),VLOOKUP(H7270,'Shoe size conversion table'!$J$6:$L$22,2))</f>
        <v>47</v>
      </c>
      <c r="J7270" s="12" t="n">
        <f aca="false">IF(G7270="Male",VLOOKUP(H7270,'Shoe size conversion table'!$B$6:$D$22,3),VLOOKUP(H7270,'Shoe size conversion table'!$J$6:$L$22,3))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MONTH(C7270:C22237)</f>
        <v>12</v>
      </c>
      <c r="O7270" s="8" t="n">
        <f aca="false">K7270*(1-L7270)</f>
        <v>90.3</v>
      </c>
    </row>
    <row r="7271" customFormat="false" ht="11.4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IF(G7271="Male",VLOOKUP(H7271,'Shoe size conversion table'!$B$6:$D$22,2),VLOOKUP(H7271,'Shoe size conversion table'!$J$6:$L$22,2))</f>
        <v>43</v>
      </c>
      <c r="J7271" s="12" t="n">
        <f aca="false">IF(G7271="Male",VLOOKUP(H7271,'Shoe size conversion table'!$B$6:$D$22,3),VLOOKUP(H7271,'Shoe size conversion table'!$J$6:$L$22,3))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MONTH(C7271:C22238)</f>
        <v>12</v>
      </c>
      <c r="O7271" s="8" t="n">
        <f aca="false">K7271*(1-L7271)</f>
        <v>189</v>
      </c>
    </row>
    <row r="7272" customFormat="false" ht="11.4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IF(G7272="Male",VLOOKUP(H7272,'Shoe size conversion table'!$B$6:$D$22,2),VLOOKUP(H7272,'Shoe size conversion table'!$J$6:$L$22,2))</f>
        <v>38-39</v>
      </c>
      <c r="J7272" s="12" t="n">
        <f aca="false">IF(G7272="Male",VLOOKUP(H7272,'Shoe size conversion table'!$B$6:$D$22,3),VLOOKUP(H7272,'Shoe size conversion table'!$J$6:$L$22,3))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MONTH(C7272:C22239)</f>
        <v>12</v>
      </c>
      <c r="O7272" s="8" t="n">
        <f aca="false">K7272*(1-L7272)</f>
        <v>199</v>
      </c>
    </row>
    <row r="7273" customFormat="false" ht="11.4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IF(G7273="Male",VLOOKUP(H7273,'Shoe size conversion table'!$B$6:$D$22,2),VLOOKUP(H7273,'Shoe size conversion table'!$J$6:$L$22,2))</f>
        <v>39</v>
      </c>
      <c r="J7273" s="12" t="n">
        <f aca="false">IF(G7273="Male",VLOOKUP(H7273,'Shoe size conversion table'!$B$6:$D$22,3),VLOOKUP(H7273,'Shoe size conversion table'!$J$6:$L$22,3))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MONTH(C7273:C22240)</f>
        <v>12</v>
      </c>
      <c r="O7273" s="8" t="n">
        <f aca="false">K7273*(1-L7273)</f>
        <v>103.2</v>
      </c>
    </row>
    <row r="7274" customFormat="false" ht="11.4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IF(G7274="Male",VLOOKUP(H7274,'Shoe size conversion table'!$B$6:$D$22,2),VLOOKUP(H7274,'Shoe size conversion table'!$J$6:$L$22,2))</f>
        <v>46</v>
      </c>
      <c r="J7274" s="12" t="n">
        <f aca="false">IF(G7274="Male",VLOOKUP(H7274,'Shoe size conversion table'!$B$6:$D$22,3),VLOOKUP(H7274,'Shoe size conversion table'!$J$6:$L$22,3))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MONTH(C7274:C22241)</f>
        <v>12</v>
      </c>
      <c r="O7274" s="8" t="n">
        <f aca="false">K7274*(1-L7274)</f>
        <v>189</v>
      </c>
    </row>
    <row r="7275" customFormat="false" ht="11.4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IF(G7275="Male",VLOOKUP(H7275,'Shoe size conversion table'!$B$6:$D$22,2),VLOOKUP(H7275,'Shoe size conversion table'!$J$6:$L$22,2))</f>
        <v>40</v>
      </c>
      <c r="J7275" s="12" t="n">
        <f aca="false">IF(G7275="Male",VLOOKUP(H7275,'Shoe size conversion table'!$B$6:$D$22,3),VLOOKUP(H7275,'Shoe size conversion table'!$J$6:$L$22,3))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MONTH(C7275:C22242)</f>
        <v>12</v>
      </c>
      <c r="O7275" s="8" t="n">
        <f aca="false">K7275*(1-L7275)</f>
        <v>170.1</v>
      </c>
    </row>
    <row r="7276" customFormat="false" ht="11.4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IF(G7276="Male",VLOOKUP(H7276,'Shoe size conversion table'!$B$6:$D$22,2),VLOOKUP(H7276,'Shoe size conversion table'!$J$6:$L$22,2))</f>
        <v>42-43</v>
      </c>
      <c r="J7276" s="12" t="n">
        <f aca="false">IF(G7276="Male",VLOOKUP(H7276,'Shoe size conversion table'!$B$6:$D$22,3),VLOOKUP(H7276,'Shoe size conversion table'!$J$6:$L$22,3))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MONTH(C7276:C22243)</f>
        <v>12</v>
      </c>
      <c r="O7276" s="8" t="n">
        <f aca="false">K7276*(1-L7276)</f>
        <v>74.5</v>
      </c>
    </row>
    <row r="7277" customFormat="false" ht="11.4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IF(G7277="Male",VLOOKUP(H7277,'Shoe size conversion table'!$B$6:$D$22,2),VLOOKUP(H7277,'Shoe size conversion table'!$J$6:$L$22,2))</f>
        <v>38</v>
      </c>
      <c r="J7277" s="12" t="n">
        <f aca="false">IF(G7277="Male",VLOOKUP(H7277,'Shoe size conversion table'!$B$6:$D$22,3),VLOOKUP(H7277,'Shoe size conversion table'!$J$6:$L$22,3))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MONTH(C7277:C22244)</f>
        <v>12</v>
      </c>
      <c r="O7277" s="8" t="n">
        <f aca="false">K7277*(1-L7277)</f>
        <v>134.1</v>
      </c>
    </row>
    <row r="7278" customFormat="false" ht="11.4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IF(G7278="Male",VLOOKUP(H7278,'Shoe size conversion table'!$B$6:$D$22,2),VLOOKUP(H7278,'Shoe size conversion table'!$J$6:$L$22,2))</f>
        <v>42</v>
      </c>
      <c r="J7278" s="12" t="n">
        <f aca="false">IF(G7278="Male",VLOOKUP(H7278,'Shoe size conversion table'!$B$6:$D$22,3),VLOOKUP(H7278,'Shoe size conversion table'!$J$6:$L$22,3))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MONTH(C7278:C22245)</f>
        <v>12</v>
      </c>
      <c r="O7278" s="8" t="n">
        <f aca="false">K7278*(1-L7278)</f>
        <v>189</v>
      </c>
    </row>
    <row r="7279" customFormat="false" ht="11.4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IF(G7279="Male",VLOOKUP(H7279,'Shoe size conversion table'!$B$6:$D$22,2),VLOOKUP(H7279,'Shoe size conversion table'!$J$6:$L$22,2))</f>
        <v>42-43</v>
      </c>
      <c r="J7279" s="12" t="n">
        <f aca="false">IF(G7279="Male",VLOOKUP(H7279,'Shoe size conversion table'!$B$6:$D$22,3),VLOOKUP(H7279,'Shoe size conversion table'!$J$6:$L$22,3))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MONTH(C7279:C22246)</f>
        <v>12</v>
      </c>
      <c r="O7279" s="8" t="n">
        <f aca="false">K7279*(1-L7279)</f>
        <v>179</v>
      </c>
    </row>
    <row r="7280" customFormat="false" ht="11.4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IF(G7280="Male",VLOOKUP(H7280,'Shoe size conversion table'!$B$6:$D$22,2),VLOOKUP(H7280,'Shoe size conversion table'!$J$6:$L$22,2))</f>
        <v>43-44</v>
      </c>
      <c r="J7280" s="12" t="n">
        <f aca="false">IF(G7280="Male",VLOOKUP(H7280,'Shoe size conversion table'!$B$6:$D$22,3),VLOOKUP(H7280,'Shoe size conversion table'!$J$6:$L$22,3))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MONTH(C7280:C22247)</f>
        <v>12</v>
      </c>
      <c r="O7280" s="8" t="n">
        <f aca="false">K7280*(1-L7280)</f>
        <v>127.2</v>
      </c>
    </row>
    <row r="7281" customFormat="false" ht="11.4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IF(G7281="Male",VLOOKUP(H7281,'Shoe size conversion table'!$B$6:$D$22,2),VLOOKUP(H7281,'Shoe size conversion table'!$J$6:$L$22,2))</f>
        <v>42-43</v>
      </c>
      <c r="J7281" s="12" t="n">
        <f aca="false">IF(G7281="Male",VLOOKUP(H7281,'Shoe size conversion table'!$B$6:$D$22,3),VLOOKUP(H7281,'Shoe size conversion table'!$J$6:$L$22,3))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MONTH(C7281:C22248)</f>
        <v>12</v>
      </c>
      <c r="O7281" s="8" t="n">
        <f aca="false">K7281*(1-L7281)</f>
        <v>139</v>
      </c>
    </row>
    <row r="7282" customFormat="false" ht="11.4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IF(G7282="Male",VLOOKUP(H7282,'Shoe size conversion table'!$B$6:$D$22,2),VLOOKUP(H7282,'Shoe size conversion table'!$J$6:$L$22,2))</f>
        <v>42-43</v>
      </c>
      <c r="J7282" s="12" t="n">
        <f aca="false">IF(G7282="Male",VLOOKUP(H7282,'Shoe size conversion table'!$B$6:$D$22,3),VLOOKUP(H7282,'Shoe size conversion table'!$J$6:$L$22,3))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MONTH(C7282:C22249)</f>
        <v>12</v>
      </c>
      <c r="O7282" s="8" t="n">
        <f aca="false">K7282*(1-L7282)</f>
        <v>111.2</v>
      </c>
    </row>
    <row r="7283" customFormat="false" ht="11.4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IF(G7283="Male",VLOOKUP(H7283,'Shoe size conversion table'!$B$6:$D$22,2),VLOOKUP(H7283,'Shoe size conversion table'!$J$6:$L$22,2))</f>
        <v>43-44</v>
      </c>
      <c r="J7283" s="12" t="n">
        <f aca="false">IF(G7283="Male",VLOOKUP(H7283,'Shoe size conversion table'!$B$6:$D$22,3),VLOOKUP(H7283,'Shoe size conversion table'!$J$6:$L$22,3))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MONTH(C7283:C22250)</f>
        <v>12</v>
      </c>
      <c r="O7283" s="8" t="n">
        <f aca="false">K7283*(1-L7283)</f>
        <v>149</v>
      </c>
    </row>
    <row r="7284" customFormat="false" ht="11.4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IF(G7284="Male",VLOOKUP(H7284,'Shoe size conversion table'!$B$6:$D$22,2),VLOOKUP(H7284,'Shoe size conversion table'!$J$6:$L$22,2))</f>
        <v>42</v>
      </c>
      <c r="J7284" s="12" t="n">
        <f aca="false">IF(G7284="Male",VLOOKUP(H7284,'Shoe size conversion table'!$B$6:$D$22,3),VLOOKUP(H7284,'Shoe size conversion table'!$J$6:$L$22,3))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MONTH(C7284:C22251)</f>
        <v>12</v>
      </c>
      <c r="O7284" s="8" t="n">
        <f aca="false">K7284*(1-L7284)</f>
        <v>179</v>
      </c>
    </row>
    <row r="7285" customFormat="false" ht="11.4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IF(G7285="Male",VLOOKUP(H7285,'Shoe size conversion table'!$B$6:$D$22,2),VLOOKUP(H7285,'Shoe size conversion table'!$J$6:$L$22,2))</f>
        <v>39-40</v>
      </c>
      <c r="J7285" s="12" t="n">
        <f aca="false">IF(G7285="Male",VLOOKUP(H7285,'Shoe size conversion table'!$B$6:$D$22,3),VLOOKUP(H7285,'Shoe size conversion table'!$J$6:$L$22,3))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MONTH(C7285:C22252)</f>
        <v>12</v>
      </c>
      <c r="O7285" s="8" t="n">
        <f aca="false">K7285*(1-L7285)</f>
        <v>129</v>
      </c>
    </row>
    <row r="7286" customFormat="false" ht="11.4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IF(G7286="Male",VLOOKUP(H7286,'Shoe size conversion table'!$B$6:$D$22,2),VLOOKUP(H7286,'Shoe size conversion table'!$J$6:$L$22,2))</f>
        <v>43-44</v>
      </c>
      <c r="J7286" s="12" t="n">
        <f aca="false">IF(G7286="Male",VLOOKUP(H7286,'Shoe size conversion table'!$B$6:$D$22,3),VLOOKUP(H7286,'Shoe size conversion table'!$J$6:$L$22,3))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MONTH(C7286:C22253)</f>
        <v>12</v>
      </c>
      <c r="O7286" s="8" t="n">
        <f aca="false">K7286*(1-L7286)</f>
        <v>97.3</v>
      </c>
    </row>
    <row r="7287" customFormat="false" ht="11.4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IF(G7287="Male",VLOOKUP(H7287,'Shoe size conversion table'!$B$6:$D$22,2),VLOOKUP(H7287,'Shoe size conversion table'!$J$6:$L$22,2))</f>
        <v>43</v>
      </c>
      <c r="J7287" s="12" t="n">
        <f aca="false">IF(G7287="Male",VLOOKUP(H7287,'Shoe size conversion table'!$B$6:$D$22,3),VLOOKUP(H7287,'Shoe size conversion table'!$J$6:$L$22,3))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MONTH(C7287:C22254)</f>
        <v>12</v>
      </c>
      <c r="O7287" s="8" t="n">
        <f aca="false">K7287*(1-L7287)</f>
        <v>179</v>
      </c>
    </row>
    <row r="7288" customFormat="false" ht="11.4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IF(G7288="Male",VLOOKUP(H7288,'Shoe size conversion table'!$B$6:$D$22,2),VLOOKUP(H7288,'Shoe size conversion table'!$J$6:$L$22,2))</f>
        <v>38-39</v>
      </c>
      <c r="J7288" s="12" t="n">
        <f aca="false">IF(G7288="Male",VLOOKUP(H7288,'Shoe size conversion table'!$B$6:$D$22,3),VLOOKUP(H7288,'Shoe size conversion table'!$J$6:$L$22,3))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MONTH(C7288:C22255)</f>
        <v>12</v>
      </c>
      <c r="O7288" s="8" t="n">
        <f aca="false">K7288*(1-L7288)</f>
        <v>139</v>
      </c>
    </row>
    <row r="7289" customFormat="false" ht="11.4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IF(G7289="Male",VLOOKUP(H7289,'Shoe size conversion table'!$B$6:$D$22,2),VLOOKUP(H7289,'Shoe size conversion table'!$J$6:$L$22,2))</f>
        <v>43-44</v>
      </c>
      <c r="J7289" s="12" t="n">
        <f aca="false">IF(G7289="Male",VLOOKUP(H7289,'Shoe size conversion table'!$B$6:$D$22,3),VLOOKUP(H7289,'Shoe size conversion table'!$J$6:$L$22,3))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MONTH(C7289:C22256)</f>
        <v>12</v>
      </c>
      <c r="O7289" s="8" t="n">
        <f aca="false">K7289*(1-L7289)</f>
        <v>134.1</v>
      </c>
    </row>
    <row r="7290" customFormat="false" ht="11.4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IF(G7290="Male",VLOOKUP(H7290,'Shoe size conversion table'!$B$6:$D$22,2),VLOOKUP(H7290,'Shoe size conversion table'!$J$6:$L$22,2))</f>
        <v>39</v>
      </c>
      <c r="J7290" s="12" t="n">
        <f aca="false">IF(G7290="Male",VLOOKUP(H7290,'Shoe size conversion table'!$B$6:$D$22,3),VLOOKUP(H7290,'Shoe size conversion table'!$J$6:$L$22,3))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MONTH(C7290:C22257)</f>
        <v>12</v>
      </c>
      <c r="O7290" s="8" t="n">
        <f aca="false">K7290*(1-L7290)</f>
        <v>125.1</v>
      </c>
    </row>
    <row r="7291" customFormat="false" ht="11.4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IF(G7291="Male",VLOOKUP(H7291,'Shoe size conversion table'!$B$6:$D$22,2),VLOOKUP(H7291,'Shoe size conversion table'!$J$6:$L$22,2))</f>
        <v>43</v>
      </c>
      <c r="J7291" s="12" t="n">
        <f aca="false">IF(G7291="Male",VLOOKUP(H7291,'Shoe size conversion table'!$B$6:$D$22,3),VLOOKUP(H7291,'Shoe size conversion table'!$J$6:$L$22,3))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MONTH(C7291:C22258)</f>
        <v>12</v>
      </c>
      <c r="O7291" s="8" t="n">
        <f aca="false">K7291*(1-L7291)</f>
        <v>170.1</v>
      </c>
    </row>
    <row r="7292" customFormat="false" ht="11.4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IF(G7292="Male",VLOOKUP(H7292,'Shoe size conversion table'!$B$6:$D$22,2),VLOOKUP(H7292,'Shoe size conversion table'!$J$6:$L$22,2))</f>
        <v>38-39</v>
      </c>
      <c r="J7292" s="12" t="n">
        <f aca="false">IF(G7292="Male",VLOOKUP(H7292,'Shoe size conversion table'!$B$6:$D$22,3),VLOOKUP(H7292,'Shoe size conversion table'!$J$6:$L$22,3))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MONTH(C7292:C22259)</f>
        <v>12</v>
      </c>
      <c r="O7292" s="8" t="n">
        <f aca="false">K7292*(1-L7292)</f>
        <v>199</v>
      </c>
    </row>
    <row r="7293" customFormat="false" ht="11.4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IF(G7293="Male",VLOOKUP(H7293,'Shoe size conversion table'!$B$6:$D$22,2),VLOOKUP(H7293,'Shoe size conversion table'!$J$6:$L$22,2))</f>
        <v>38-39</v>
      </c>
      <c r="J7293" s="12" t="n">
        <f aca="false">IF(G7293="Male",VLOOKUP(H7293,'Shoe size conversion table'!$B$6:$D$22,3),VLOOKUP(H7293,'Shoe size conversion table'!$J$6:$L$22,3))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MONTH(C7293:C22260)</f>
        <v>12</v>
      </c>
      <c r="O7293" s="8" t="n">
        <f aca="false">K7293*(1-L7293)</f>
        <v>139.3</v>
      </c>
    </row>
    <row r="7294" customFormat="false" ht="11.4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IF(G7294="Male",VLOOKUP(H7294,'Shoe size conversion table'!$B$6:$D$22,2),VLOOKUP(H7294,'Shoe size conversion table'!$J$6:$L$22,2))</f>
        <v>43-44</v>
      </c>
      <c r="J7294" s="12" t="n">
        <f aca="false">IF(G7294="Male",VLOOKUP(H7294,'Shoe size conversion table'!$B$6:$D$22,3),VLOOKUP(H7294,'Shoe size conversion table'!$J$6:$L$22,3))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MONTH(C7294:C22261)</f>
        <v>12</v>
      </c>
      <c r="O7294" s="8" t="n">
        <f aca="false">K7294*(1-L7294)</f>
        <v>179</v>
      </c>
    </row>
    <row r="7295" customFormat="false" ht="11.4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IF(G7295="Male",VLOOKUP(H7295,'Shoe size conversion table'!$B$6:$D$22,2),VLOOKUP(H7295,'Shoe size conversion table'!$J$6:$L$22,2))</f>
        <v>39</v>
      </c>
      <c r="J7295" s="12" t="n">
        <f aca="false">IF(G7295="Male",VLOOKUP(H7295,'Shoe size conversion table'!$B$6:$D$22,3),VLOOKUP(H7295,'Shoe size conversion table'!$J$6:$L$22,3))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MONTH(C7295:C22262)</f>
        <v>12</v>
      </c>
      <c r="O7295" s="8" t="n">
        <f aca="false">K7295*(1-L7295)</f>
        <v>161.1</v>
      </c>
    </row>
    <row r="7296" customFormat="false" ht="11.4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IF(G7296="Male",VLOOKUP(H7296,'Shoe size conversion table'!$B$6:$D$22,2),VLOOKUP(H7296,'Shoe size conversion table'!$J$6:$L$22,2))</f>
        <v>39</v>
      </c>
      <c r="J7296" s="12" t="n">
        <f aca="false">IF(G7296="Male",VLOOKUP(H7296,'Shoe size conversion table'!$B$6:$D$22,3),VLOOKUP(H7296,'Shoe size conversion table'!$J$6:$L$22,3))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MONTH(C7296:C22263)</f>
        <v>12</v>
      </c>
      <c r="O7296" s="8" t="n">
        <f aca="false">K7296*(1-L7296)</f>
        <v>179</v>
      </c>
    </row>
    <row r="7297" customFormat="false" ht="11.4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IF(G7297="Male",VLOOKUP(H7297,'Shoe size conversion table'!$B$6:$D$22,2),VLOOKUP(H7297,'Shoe size conversion table'!$J$6:$L$22,2))</f>
        <v>37</v>
      </c>
      <c r="J7297" s="12" t="n">
        <f aca="false">IF(G7297="Male",VLOOKUP(H7297,'Shoe size conversion table'!$B$6:$D$22,3),VLOOKUP(H7297,'Shoe size conversion table'!$J$6:$L$22,3))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MONTH(C7297:C22264)</f>
        <v>12</v>
      </c>
      <c r="O7297" s="8" t="n">
        <f aca="false">K7297*(1-L7297)</f>
        <v>199</v>
      </c>
    </row>
    <row r="7298" customFormat="false" ht="11.4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IF(G7298="Male",VLOOKUP(H7298,'Shoe size conversion table'!$B$6:$D$22,2),VLOOKUP(H7298,'Shoe size conversion table'!$J$6:$L$22,2))</f>
        <v>39-40</v>
      </c>
      <c r="J7298" s="12" t="n">
        <f aca="false">IF(G7298="Male",VLOOKUP(H7298,'Shoe size conversion table'!$B$6:$D$22,3),VLOOKUP(H7298,'Shoe size conversion table'!$J$6:$L$22,3))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MONTH(C7298:C22265)</f>
        <v>12</v>
      </c>
      <c r="O7298" s="8" t="n">
        <f aca="false">K7298*(1-L7298)</f>
        <v>129</v>
      </c>
    </row>
    <row r="7299" customFormat="false" ht="11.4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IF(G7299="Male",VLOOKUP(H7299,'Shoe size conversion table'!$B$6:$D$22,2),VLOOKUP(H7299,'Shoe size conversion table'!$J$6:$L$22,2))</f>
        <v>39-40</v>
      </c>
      <c r="J7299" s="12" t="n">
        <f aca="false">IF(G7299="Male",VLOOKUP(H7299,'Shoe size conversion table'!$B$6:$D$22,3),VLOOKUP(H7299,'Shoe size conversion table'!$J$6:$L$22,3))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MONTH(C7299:C22266)</f>
        <v>12</v>
      </c>
      <c r="O7299" s="8" t="n">
        <f aca="false">K7299*(1-L7299)</f>
        <v>179</v>
      </c>
    </row>
    <row r="7300" customFormat="false" ht="11.4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IF(G7300="Male",VLOOKUP(H7300,'Shoe size conversion table'!$B$6:$D$22,2),VLOOKUP(H7300,'Shoe size conversion table'!$J$6:$L$22,2))</f>
        <v>37-38</v>
      </c>
      <c r="J7300" s="12" t="n">
        <f aca="false">IF(G7300="Male",VLOOKUP(H7300,'Shoe size conversion table'!$B$6:$D$22,3),VLOOKUP(H7300,'Shoe size conversion table'!$J$6:$L$22,3))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MONTH(C7300:C22267)</f>
        <v>12</v>
      </c>
      <c r="O7300" s="8" t="n">
        <f aca="false">K7300*(1-L7300)</f>
        <v>169</v>
      </c>
    </row>
    <row r="7301" customFormat="false" ht="11.4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IF(G7301="Male",VLOOKUP(H7301,'Shoe size conversion table'!$B$6:$D$22,2),VLOOKUP(H7301,'Shoe size conversion table'!$J$6:$L$22,2))</f>
        <v>39-40</v>
      </c>
      <c r="J7301" s="12" t="n">
        <f aca="false">IF(G7301="Male",VLOOKUP(H7301,'Shoe size conversion table'!$B$6:$D$22,3),VLOOKUP(H7301,'Shoe size conversion table'!$J$6:$L$22,3))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MONTH(C7301:C22268)</f>
        <v>12</v>
      </c>
      <c r="O7301" s="8" t="n">
        <f aca="false">K7301*(1-L7301)</f>
        <v>189</v>
      </c>
    </row>
    <row r="7302" customFormat="false" ht="11.4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IF(G7302="Male",VLOOKUP(H7302,'Shoe size conversion table'!$B$6:$D$22,2),VLOOKUP(H7302,'Shoe size conversion table'!$J$6:$L$22,2))</f>
        <v>42-43</v>
      </c>
      <c r="J7302" s="12" t="n">
        <f aca="false">IF(G7302="Male",VLOOKUP(H7302,'Shoe size conversion table'!$B$6:$D$22,3),VLOOKUP(H7302,'Shoe size conversion table'!$J$6:$L$22,3))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MONTH(C7302:C22269)</f>
        <v>12</v>
      </c>
      <c r="O7302" s="8" t="n">
        <f aca="false">K7302*(1-L7302)</f>
        <v>111.2</v>
      </c>
    </row>
    <row r="7303" customFormat="false" ht="11.4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IF(G7303="Male",VLOOKUP(H7303,'Shoe size conversion table'!$B$6:$D$22,2),VLOOKUP(H7303,'Shoe size conversion table'!$J$6:$L$22,2))</f>
        <v>44</v>
      </c>
      <c r="J7303" s="12" t="n">
        <f aca="false">IF(G7303="Male",VLOOKUP(H7303,'Shoe size conversion table'!$B$6:$D$22,3),VLOOKUP(H7303,'Shoe size conversion table'!$J$6:$L$22,3))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MONTH(C7303:C22270)</f>
        <v>12</v>
      </c>
      <c r="O7303" s="8" t="n">
        <f aca="false">K7303*(1-L7303)</f>
        <v>89.5</v>
      </c>
    </row>
    <row r="7304" customFormat="false" ht="11.4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IF(G7304="Male",VLOOKUP(H7304,'Shoe size conversion table'!$B$6:$D$22,2),VLOOKUP(H7304,'Shoe size conversion table'!$J$6:$L$22,2))</f>
        <v>39</v>
      </c>
      <c r="J7304" s="12" t="n">
        <f aca="false">IF(G7304="Male",VLOOKUP(H7304,'Shoe size conversion table'!$B$6:$D$22,3),VLOOKUP(H7304,'Shoe size conversion table'!$J$6:$L$22,3))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MONTH(C7304:C22271)</f>
        <v>12</v>
      </c>
      <c r="O7304" s="8" t="n">
        <f aca="false">K7304*(1-L7304)</f>
        <v>79.5</v>
      </c>
    </row>
    <row r="7305" customFormat="false" ht="11.4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IF(G7305="Male",VLOOKUP(H7305,'Shoe size conversion table'!$B$6:$D$22,2),VLOOKUP(H7305,'Shoe size conversion table'!$J$6:$L$22,2))</f>
        <v>42-43</v>
      </c>
      <c r="J7305" s="12" t="n">
        <f aca="false">IF(G7305="Male",VLOOKUP(H7305,'Shoe size conversion table'!$B$6:$D$22,3),VLOOKUP(H7305,'Shoe size conversion table'!$J$6:$L$22,3))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MONTH(C7305:C22272)</f>
        <v>12</v>
      </c>
      <c r="O7305" s="8" t="n">
        <f aca="false">K7305*(1-L7305)</f>
        <v>129</v>
      </c>
    </row>
    <row r="7306" customFormat="false" ht="11.4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IF(G7306="Male",VLOOKUP(H7306,'Shoe size conversion table'!$B$6:$D$22,2),VLOOKUP(H7306,'Shoe size conversion table'!$J$6:$L$22,2))</f>
        <v>41-42</v>
      </c>
      <c r="J7306" s="12" t="n">
        <f aca="false">IF(G7306="Male",VLOOKUP(H7306,'Shoe size conversion table'!$B$6:$D$22,3),VLOOKUP(H7306,'Shoe size conversion table'!$J$6:$L$22,3))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MONTH(C7306:C22273)</f>
        <v>12</v>
      </c>
      <c r="O7306" s="8" t="n">
        <f aca="false">K7306*(1-L7306)</f>
        <v>189</v>
      </c>
    </row>
    <row r="7307" customFormat="false" ht="11.4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IF(G7307="Male",VLOOKUP(H7307,'Shoe size conversion table'!$B$6:$D$22,2),VLOOKUP(H7307,'Shoe size conversion table'!$J$6:$L$22,2))</f>
        <v>42-43</v>
      </c>
      <c r="J7307" s="12" t="n">
        <f aca="false">IF(G7307="Male",VLOOKUP(H7307,'Shoe size conversion table'!$B$6:$D$22,3),VLOOKUP(H7307,'Shoe size conversion table'!$J$6:$L$22,3))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MONTH(C7307:C22274)</f>
        <v>12</v>
      </c>
      <c r="O7307" s="8" t="n">
        <f aca="false">K7307*(1-L7307)</f>
        <v>139</v>
      </c>
    </row>
    <row r="7308" customFormat="false" ht="11.4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IF(G7308="Male",VLOOKUP(H7308,'Shoe size conversion table'!$B$6:$D$22,2),VLOOKUP(H7308,'Shoe size conversion table'!$J$6:$L$22,2))</f>
        <v>42</v>
      </c>
      <c r="J7308" s="12" t="n">
        <f aca="false">IF(G7308="Male",VLOOKUP(H7308,'Shoe size conversion table'!$B$6:$D$22,3),VLOOKUP(H7308,'Shoe size conversion table'!$J$6:$L$22,3))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MONTH(C7308:C22275)</f>
        <v>12</v>
      </c>
      <c r="O7308" s="8" t="n">
        <f aca="false">K7308*(1-L7308)</f>
        <v>189</v>
      </c>
    </row>
    <row r="7309" customFormat="false" ht="11.4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IF(G7309="Male",VLOOKUP(H7309,'Shoe size conversion table'!$B$6:$D$22,2),VLOOKUP(H7309,'Shoe size conversion table'!$J$6:$L$22,2))</f>
        <v>40-41</v>
      </c>
      <c r="J7309" s="12" t="n">
        <f aca="false">IF(G7309="Male",VLOOKUP(H7309,'Shoe size conversion table'!$B$6:$D$22,3),VLOOKUP(H7309,'Shoe size conversion table'!$J$6:$L$22,3))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MONTH(C7309:C22276)</f>
        <v>12</v>
      </c>
      <c r="O7309" s="8" t="n">
        <f aca="false">K7309*(1-L7309)</f>
        <v>129</v>
      </c>
    </row>
    <row r="7310" customFormat="false" ht="11.4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IF(G7310="Male",VLOOKUP(H7310,'Shoe size conversion table'!$B$6:$D$22,2),VLOOKUP(H7310,'Shoe size conversion table'!$J$6:$L$22,2))</f>
        <v>42</v>
      </c>
      <c r="J7310" s="12" t="n">
        <f aca="false">IF(G7310="Male",VLOOKUP(H7310,'Shoe size conversion table'!$B$6:$D$22,3),VLOOKUP(H7310,'Shoe size conversion table'!$J$6:$L$22,3))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MONTH(C7310:C22277)</f>
        <v>12</v>
      </c>
      <c r="O7310" s="8" t="n">
        <f aca="false">K7310*(1-L7310)</f>
        <v>129</v>
      </c>
    </row>
    <row r="7311" customFormat="false" ht="11.4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IF(G7311="Male",VLOOKUP(H7311,'Shoe size conversion table'!$B$6:$D$22,2),VLOOKUP(H7311,'Shoe size conversion table'!$J$6:$L$22,2))</f>
        <v>43</v>
      </c>
      <c r="J7311" s="12" t="n">
        <f aca="false">IF(G7311="Male",VLOOKUP(H7311,'Shoe size conversion table'!$B$6:$D$22,3),VLOOKUP(H7311,'Shoe size conversion table'!$J$6:$L$22,3))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MONTH(C7311:C22278)</f>
        <v>12</v>
      </c>
      <c r="O7311" s="8" t="n">
        <f aca="false">K7311*(1-L7311)</f>
        <v>151.2</v>
      </c>
    </row>
    <row r="7312" customFormat="false" ht="11.4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IF(G7312="Male",VLOOKUP(H7312,'Shoe size conversion table'!$B$6:$D$22,2),VLOOKUP(H7312,'Shoe size conversion table'!$J$6:$L$22,2))</f>
        <v>38-39</v>
      </c>
      <c r="J7312" s="12" t="n">
        <f aca="false">IF(G7312="Male",VLOOKUP(H7312,'Shoe size conversion table'!$B$6:$D$22,3),VLOOKUP(H7312,'Shoe size conversion table'!$J$6:$L$22,3))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MONTH(C7312:C22279)</f>
        <v>12</v>
      </c>
      <c r="O7312" s="8" t="n">
        <f aca="false">K7312*(1-L7312)</f>
        <v>179.1</v>
      </c>
    </row>
    <row r="7313" customFormat="false" ht="11.4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IF(G7313="Male",VLOOKUP(H7313,'Shoe size conversion table'!$B$6:$D$22,2),VLOOKUP(H7313,'Shoe size conversion table'!$J$6:$L$22,2))</f>
        <v>42-43</v>
      </c>
      <c r="J7313" s="12" t="n">
        <f aca="false">IF(G7313="Male",VLOOKUP(H7313,'Shoe size conversion table'!$B$6:$D$22,3),VLOOKUP(H7313,'Shoe size conversion table'!$J$6:$L$22,3))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MONTH(C7313:C22280)</f>
        <v>12</v>
      </c>
      <c r="O7313" s="8" t="n">
        <f aca="false">K7313*(1-L7313)</f>
        <v>169</v>
      </c>
    </row>
    <row r="7314" customFormat="false" ht="11.4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IF(G7314="Male",VLOOKUP(H7314,'Shoe size conversion table'!$B$6:$D$22,2),VLOOKUP(H7314,'Shoe size conversion table'!$J$6:$L$22,2))</f>
        <v>41-42</v>
      </c>
      <c r="J7314" s="12" t="n">
        <f aca="false">IF(G7314="Male",VLOOKUP(H7314,'Shoe size conversion table'!$B$6:$D$22,3),VLOOKUP(H7314,'Shoe size conversion table'!$J$6:$L$22,3))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MONTH(C7314:C22281)</f>
        <v>12</v>
      </c>
      <c r="O7314" s="8" t="n">
        <f aca="false">K7314*(1-L7314)</f>
        <v>179</v>
      </c>
    </row>
    <row r="7315" customFormat="false" ht="11.4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IF(G7315="Male",VLOOKUP(H7315,'Shoe size conversion table'!$B$6:$D$22,2),VLOOKUP(H7315,'Shoe size conversion table'!$J$6:$L$22,2))</f>
        <v>43</v>
      </c>
      <c r="J7315" s="12" t="n">
        <f aca="false">IF(G7315="Male",VLOOKUP(H7315,'Shoe size conversion table'!$B$6:$D$22,3),VLOOKUP(H7315,'Shoe size conversion table'!$J$6:$L$22,3))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MONTH(C7315:C22282)</f>
        <v>12</v>
      </c>
      <c r="O7315" s="8" t="n">
        <f aca="false">K7315*(1-L7315)</f>
        <v>74.5</v>
      </c>
    </row>
    <row r="7316" customFormat="false" ht="11.4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IF(G7316="Male",VLOOKUP(H7316,'Shoe size conversion table'!$B$6:$D$22,2),VLOOKUP(H7316,'Shoe size conversion table'!$J$6:$L$22,2))</f>
        <v>38-39</v>
      </c>
      <c r="J7316" s="12" t="n">
        <f aca="false">IF(G7316="Male",VLOOKUP(H7316,'Shoe size conversion table'!$B$6:$D$22,3),VLOOKUP(H7316,'Shoe size conversion table'!$J$6:$L$22,3))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MONTH(C7316:C22283)</f>
        <v>12</v>
      </c>
      <c r="O7316" s="8" t="n">
        <f aca="false">K7316*(1-L7316)</f>
        <v>64.5</v>
      </c>
    </row>
    <row r="7317" customFormat="false" ht="11.4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IF(G7317="Male",VLOOKUP(H7317,'Shoe size conversion table'!$B$6:$D$22,2),VLOOKUP(H7317,'Shoe size conversion table'!$J$6:$L$22,2))</f>
        <v>42</v>
      </c>
      <c r="J7317" s="12" t="n">
        <f aca="false">IF(G7317="Male",VLOOKUP(H7317,'Shoe size conversion table'!$B$6:$D$22,3),VLOOKUP(H7317,'Shoe size conversion table'!$J$6:$L$22,3))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MONTH(C7317:C22284)</f>
        <v>12</v>
      </c>
      <c r="O7317" s="8" t="n">
        <f aca="false">K7317*(1-L7317)</f>
        <v>169</v>
      </c>
    </row>
    <row r="7318" customFormat="false" ht="11.4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IF(G7318="Male",VLOOKUP(H7318,'Shoe size conversion table'!$B$6:$D$22,2),VLOOKUP(H7318,'Shoe size conversion table'!$J$6:$L$22,2))</f>
        <v>43</v>
      </c>
      <c r="J7318" s="12" t="n">
        <f aca="false">IF(G7318="Male",VLOOKUP(H7318,'Shoe size conversion table'!$B$6:$D$22,3),VLOOKUP(H7318,'Shoe size conversion table'!$J$6:$L$22,3))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MONTH(C7318:C22285)</f>
        <v>12</v>
      </c>
      <c r="O7318" s="8" t="n">
        <f aca="false">K7318*(1-L7318)</f>
        <v>199</v>
      </c>
    </row>
    <row r="7319" customFormat="false" ht="11.4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IF(G7319="Male",VLOOKUP(H7319,'Shoe size conversion table'!$B$6:$D$22,2),VLOOKUP(H7319,'Shoe size conversion table'!$J$6:$L$22,2))</f>
        <v>43-44</v>
      </c>
      <c r="J7319" s="12" t="n">
        <f aca="false">IF(G7319="Male",VLOOKUP(H7319,'Shoe size conversion table'!$B$6:$D$22,3),VLOOKUP(H7319,'Shoe size conversion table'!$J$6:$L$22,3))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MONTH(C7319:C22286)</f>
        <v>12</v>
      </c>
      <c r="O7319" s="8" t="n">
        <f aca="false">K7319*(1-L7319)</f>
        <v>134.1</v>
      </c>
    </row>
    <row r="7320" customFormat="false" ht="11.4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IF(G7320="Male",VLOOKUP(H7320,'Shoe size conversion table'!$B$6:$D$22,2),VLOOKUP(H7320,'Shoe size conversion table'!$J$6:$L$22,2))</f>
        <v>42</v>
      </c>
      <c r="J7320" s="12" t="n">
        <f aca="false">IF(G7320="Male",VLOOKUP(H7320,'Shoe size conversion table'!$B$6:$D$22,3),VLOOKUP(H7320,'Shoe size conversion table'!$J$6:$L$22,3))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MONTH(C7320:C22287)</f>
        <v>12</v>
      </c>
      <c r="O7320" s="8" t="n">
        <f aca="false">K7320*(1-L7320)</f>
        <v>179</v>
      </c>
    </row>
    <row r="7321" customFormat="false" ht="11.4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IF(G7321="Male",VLOOKUP(H7321,'Shoe size conversion table'!$B$6:$D$22,2),VLOOKUP(H7321,'Shoe size conversion table'!$J$6:$L$22,2))</f>
        <v>38</v>
      </c>
      <c r="J7321" s="12" t="n">
        <f aca="false">IF(G7321="Male",VLOOKUP(H7321,'Shoe size conversion table'!$B$6:$D$22,3),VLOOKUP(H7321,'Shoe size conversion table'!$J$6:$L$22,3))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MONTH(C7321:C22288)</f>
        <v>12</v>
      </c>
      <c r="O7321" s="8" t="n">
        <f aca="false">K7321*(1-L7321)</f>
        <v>199</v>
      </c>
    </row>
    <row r="7322" customFormat="false" ht="11.4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IF(G7322="Male",VLOOKUP(H7322,'Shoe size conversion table'!$B$6:$D$22,2),VLOOKUP(H7322,'Shoe size conversion table'!$J$6:$L$22,2))</f>
        <v>43-44</v>
      </c>
      <c r="J7322" s="12" t="n">
        <f aca="false">IF(G7322="Male",VLOOKUP(H7322,'Shoe size conversion table'!$B$6:$D$22,3),VLOOKUP(H7322,'Shoe size conversion table'!$J$6:$L$22,3))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MONTH(C7322:C22289)</f>
        <v>12</v>
      </c>
      <c r="O7322" s="8" t="n">
        <f aca="false">K7322*(1-L7322)</f>
        <v>199</v>
      </c>
    </row>
    <row r="7323" customFormat="false" ht="11.4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IF(G7323="Male",VLOOKUP(H7323,'Shoe size conversion table'!$B$6:$D$22,2),VLOOKUP(H7323,'Shoe size conversion table'!$J$6:$L$22,2))</f>
        <v>40-41</v>
      </c>
      <c r="J7323" s="12" t="n">
        <f aca="false">IF(G7323="Male",VLOOKUP(H7323,'Shoe size conversion table'!$B$6:$D$22,3),VLOOKUP(H7323,'Shoe size conversion table'!$J$6:$L$22,3))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MONTH(C7323:C22290)</f>
        <v>12</v>
      </c>
      <c r="O7323" s="8" t="n">
        <f aca="false">K7323*(1-L7323)</f>
        <v>139</v>
      </c>
    </row>
    <row r="7324" customFormat="false" ht="11.4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IF(G7324="Male",VLOOKUP(H7324,'Shoe size conversion table'!$B$6:$D$22,2),VLOOKUP(H7324,'Shoe size conversion table'!$J$6:$L$22,2))</f>
        <v>42-43</v>
      </c>
      <c r="J7324" s="12" t="n">
        <f aca="false">IF(G7324="Male",VLOOKUP(H7324,'Shoe size conversion table'!$B$6:$D$22,3),VLOOKUP(H7324,'Shoe size conversion table'!$J$6:$L$22,3))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MONTH(C7324:C22291)</f>
        <v>12</v>
      </c>
      <c r="O7324" s="8" t="n">
        <f aca="false">K7324*(1-L7324)</f>
        <v>179</v>
      </c>
    </row>
    <row r="7325" customFormat="false" ht="11.4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IF(G7325="Male",VLOOKUP(H7325,'Shoe size conversion table'!$B$6:$D$22,2),VLOOKUP(H7325,'Shoe size conversion table'!$J$6:$L$22,2))</f>
        <v>48</v>
      </c>
      <c r="J7325" s="12" t="n">
        <f aca="false">IF(G7325="Male",VLOOKUP(H7325,'Shoe size conversion table'!$B$6:$D$22,3),VLOOKUP(H7325,'Shoe size conversion table'!$J$6:$L$22,3))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MONTH(C7325:C22292)</f>
        <v>12</v>
      </c>
      <c r="O7325" s="8" t="n">
        <f aca="false">K7325*(1-L7325)</f>
        <v>149</v>
      </c>
    </row>
    <row r="7326" customFormat="false" ht="11.4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IF(G7326="Male",VLOOKUP(H7326,'Shoe size conversion table'!$B$6:$D$22,2),VLOOKUP(H7326,'Shoe size conversion table'!$J$6:$L$22,2))</f>
        <v>39</v>
      </c>
      <c r="J7326" s="12" t="n">
        <f aca="false">IF(G7326="Male",VLOOKUP(H7326,'Shoe size conversion table'!$B$6:$D$22,3),VLOOKUP(H7326,'Shoe size conversion table'!$J$6:$L$22,3))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MONTH(C7326:C22293)</f>
        <v>12</v>
      </c>
      <c r="O7326" s="8" t="n">
        <f aca="false">K7326*(1-L7326)</f>
        <v>149</v>
      </c>
    </row>
    <row r="7327" customFormat="false" ht="11.4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IF(G7327="Male",VLOOKUP(H7327,'Shoe size conversion table'!$B$6:$D$22,2),VLOOKUP(H7327,'Shoe size conversion table'!$J$6:$L$22,2))</f>
        <v>38</v>
      </c>
      <c r="J7327" s="12" t="n">
        <f aca="false">IF(G7327="Male",VLOOKUP(H7327,'Shoe size conversion table'!$B$6:$D$22,3),VLOOKUP(H7327,'Shoe size conversion table'!$J$6:$L$22,3))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MONTH(C7327:C22294)</f>
        <v>12</v>
      </c>
      <c r="O7327" s="8" t="n">
        <f aca="false">K7327*(1-L7327)</f>
        <v>169</v>
      </c>
    </row>
    <row r="7328" customFormat="false" ht="11.4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IF(G7328="Male",VLOOKUP(H7328,'Shoe size conversion table'!$B$6:$D$22,2),VLOOKUP(H7328,'Shoe size conversion table'!$J$6:$L$22,2))</f>
        <v>44</v>
      </c>
      <c r="J7328" s="12" t="n">
        <f aca="false">IF(G7328="Male",VLOOKUP(H7328,'Shoe size conversion table'!$B$6:$D$22,3),VLOOKUP(H7328,'Shoe size conversion table'!$J$6:$L$22,3))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MONTH(C7328:C22295)</f>
        <v>12</v>
      </c>
      <c r="O7328" s="8" t="n">
        <f aca="false">K7328*(1-L7328)</f>
        <v>132.3</v>
      </c>
    </row>
    <row r="7329" customFormat="false" ht="11.4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IF(G7329="Male",VLOOKUP(H7329,'Shoe size conversion table'!$B$6:$D$22,2),VLOOKUP(H7329,'Shoe size conversion table'!$J$6:$L$22,2))</f>
        <v>44-45</v>
      </c>
      <c r="J7329" s="12" t="n">
        <f aca="false">IF(G7329="Male",VLOOKUP(H7329,'Shoe size conversion table'!$B$6:$D$22,3),VLOOKUP(H7329,'Shoe size conversion table'!$J$6:$L$22,3))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MONTH(C7329:C22296)</f>
        <v>12</v>
      </c>
      <c r="O7329" s="8" t="n">
        <f aca="false">K7329*(1-L7329)</f>
        <v>169</v>
      </c>
    </row>
    <row r="7330" customFormat="false" ht="11.4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IF(G7330="Male",VLOOKUP(H7330,'Shoe size conversion table'!$B$6:$D$22,2),VLOOKUP(H7330,'Shoe size conversion table'!$J$6:$L$22,2))</f>
        <v>44</v>
      </c>
      <c r="J7330" s="12" t="n">
        <f aca="false">IF(G7330="Male",VLOOKUP(H7330,'Shoe size conversion table'!$B$6:$D$22,3),VLOOKUP(H7330,'Shoe size conversion table'!$J$6:$L$22,3))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MONTH(C7330:C22297)</f>
        <v>12</v>
      </c>
      <c r="O7330" s="8" t="n">
        <f aca="false">K7330*(1-L7330)</f>
        <v>89.5</v>
      </c>
    </row>
    <row r="7331" customFormat="false" ht="11.4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IF(G7331="Male",VLOOKUP(H7331,'Shoe size conversion table'!$B$6:$D$22,2),VLOOKUP(H7331,'Shoe size conversion table'!$J$6:$L$22,2))</f>
        <v>44-45</v>
      </c>
      <c r="J7331" s="12" t="n">
        <f aca="false">IF(G7331="Male",VLOOKUP(H7331,'Shoe size conversion table'!$B$6:$D$22,3),VLOOKUP(H7331,'Shoe size conversion table'!$J$6:$L$22,3))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MONTH(C7331:C22298)</f>
        <v>12</v>
      </c>
      <c r="O7331" s="8" t="n">
        <f aca="false">K7331*(1-L7331)</f>
        <v>199</v>
      </c>
    </row>
    <row r="7332" customFormat="false" ht="11.4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IF(G7332="Male",VLOOKUP(H7332,'Shoe size conversion table'!$B$6:$D$22,2),VLOOKUP(H7332,'Shoe size conversion table'!$J$6:$L$22,2))</f>
        <v>41</v>
      </c>
      <c r="J7332" s="12" t="n">
        <f aca="false">IF(G7332="Male",VLOOKUP(H7332,'Shoe size conversion table'!$B$6:$D$22,3),VLOOKUP(H7332,'Shoe size conversion table'!$J$6:$L$22,3))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MONTH(C7332:C22299)</f>
        <v>12</v>
      </c>
      <c r="O7332" s="8" t="n">
        <f aca="false">K7332*(1-L7332)</f>
        <v>143.1</v>
      </c>
    </row>
    <row r="7333" customFormat="false" ht="11.4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IF(G7333="Male",VLOOKUP(H7333,'Shoe size conversion table'!$B$6:$D$22,2),VLOOKUP(H7333,'Shoe size conversion table'!$J$6:$L$22,2))</f>
        <v>41-42</v>
      </c>
      <c r="J7333" s="12" t="n">
        <f aca="false">IF(G7333="Male",VLOOKUP(H7333,'Shoe size conversion table'!$B$6:$D$22,3),VLOOKUP(H7333,'Shoe size conversion table'!$J$6:$L$22,3))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MONTH(C7333:C22300)</f>
        <v>12</v>
      </c>
      <c r="O7333" s="8" t="n">
        <f aca="false">K7333*(1-L7333)</f>
        <v>161.1</v>
      </c>
    </row>
    <row r="7334" customFormat="false" ht="11.4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IF(G7334="Male",VLOOKUP(H7334,'Shoe size conversion table'!$B$6:$D$22,2),VLOOKUP(H7334,'Shoe size conversion table'!$J$6:$L$22,2))</f>
        <v>43</v>
      </c>
      <c r="J7334" s="12" t="n">
        <f aca="false">IF(G7334="Male",VLOOKUP(H7334,'Shoe size conversion table'!$B$6:$D$22,3),VLOOKUP(H7334,'Shoe size conversion table'!$J$6:$L$22,3))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MONTH(C7334:C22301)</f>
        <v>12</v>
      </c>
      <c r="O7334" s="8" t="n">
        <f aca="false">K7334*(1-L7334)</f>
        <v>129</v>
      </c>
    </row>
    <row r="7335" customFormat="false" ht="11.4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IF(G7335="Male",VLOOKUP(H7335,'Shoe size conversion table'!$B$6:$D$22,2),VLOOKUP(H7335,'Shoe size conversion table'!$J$6:$L$22,2))</f>
        <v>42-43</v>
      </c>
      <c r="J7335" s="12" t="n">
        <f aca="false">IF(G7335="Male",VLOOKUP(H7335,'Shoe size conversion table'!$B$6:$D$22,3),VLOOKUP(H7335,'Shoe size conversion table'!$J$6:$L$22,3))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MONTH(C7335:C22302)</f>
        <v>12</v>
      </c>
      <c r="O7335" s="8" t="n">
        <f aca="false">K7335*(1-L7335)</f>
        <v>169</v>
      </c>
    </row>
    <row r="7336" customFormat="false" ht="11.4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IF(G7336="Male",VLOOKUP(H7336,'Shoe size conversion table'!$B$6:$D$22,2),VLOOKUP(H7336,'Shoe size conversion table'!$J$6:$L$22,2))</f>
        <v>38</v>
      </c>
      <c r="J7336" s="12" t="n">
        <f aca="false">IF(G7336="Male",VLOOKUP(H7336,'Shoe size conversion table'!$B$6:$D$22,3),VLOOKUP(H7336,'Shoe size conversion table'!$J$6:$L$22,3))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MONTH(C7336:C22303)</f>
        <v>12</v>
      </c>
      <c r="O7336" s="8" t="n">
        <f aca="false">K7336*(1-L7336)</f>
        <v>170.1</v>
      </c>
    </row>
    <row r="7337" customFormat="false" ht="11.4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IF(G7337="Male",VLOOKUP(H7337,'Shoe size conversion table'!$B$6:$D$22,2),VLOOKUP(H7337,'Shoe size conversion table'!$J$6:$L$22,2))</f>
        <v>42</v>
      </c>
      <c r="J7337" s="12" t="n">
        <f aca="false">IF(G7337="Male",VLOOKUP(H7337,'Shoe size conversion table'!$B$6:$D$22,3),VLOOKUP(H7337,'Shoe size conversion table'!$J$6:$L$22,3))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MONTH(C7337:C22304)</f>
        <v>12</v>
      </c>
      <c r="O7337" s="8" t="n">
        <f aca="false">K7337*(1-L7337)</f>
        <v>149</v>
      </c>
    </row>
    <row r="7338" customFormat="false" ht="11.4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IF(G7338="Male",VLOOKUP(H7338,'Shoe size conversion table'!$B$6:$D$22,2),VLOOKUP(H7338,'Shoe size conversion table'!$J$6:$L$22,2))</f>
        <v>42</v>
      </c>
      <c r="J7338" s="12" t="n">
        <f aca="false">IF(G7338="Male",VLOOKUP(H7338,'Shoe size conversion table'!$B$6:$D$22,3),VLOOKUP(H7338,'Shoe size conversion table'!$J$6:$L$22,3))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MONTH(C7338:C22305)</f>
        <v>12</v>
      </c>
      <c r="O7338" s="8" t="n">
        <f aca="false">K7338*(1-L7338)</f>
        <v>179</v>
      </c>
    </row>
    <row r="7339" customFormat="false" ht="11.4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IF(G7339="Male",VLOOKUP(H7339,'Shoe size conversion table'!$B$6:$D$22,2),VLOOKUP(H7339,'Shoe size conversion table'!$J$6:$L$22,2))</f>
        <v>38-39</v>
      </c>
      <c r="J7339" s="12" t="n">
        <f aca="false">IF(G7339="Male",VLOOKUP(H7339,'Shoe size conversion table'!$B$6:$D$22,3),VLOOKUP(H7339,'Shoe size conversion table'!$J$6:$L$22,3))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MONTH(C7339:C22306)</f>
        <v>12</v>
      </c>
      <c r="O7339" s="8" t="n">
        <f aca="false">K7339*(1-L7339)</f>
        <v>125.1</v>
      </c>
    </row>
    <row r="7340" customFormat="false" ht="11.4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IF(G7340="Male",VLOOKUP(H7340,'Shoe size conversion table'!$B$6:$D$22,2),VLOOKUP(H7340,'Shoe size conversion table'!$J$6:$L$22,2))</f>
        <v>42-43</v>
      </c>
      <c r="J7340" s="12" t="n">
        <f aca="false">IF(G7340="Male",VLOOKUP(H7340,'Shoe size conversion table'!$B$6:$D$22,3),VLOOKUP(H7340,'Shoe size conversion table'!$J$6:$L$22,3))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MONTH(C7340:C22307)</f>
        <v>12</v>
      </c>
      <c r="O7340" s="8" t="n">
        <f aca="false">K7340*(1-L7340)</f>
        <v>149</v>
      </c>
    </row>
    <row r="7341" customFormat="false" ht="11.4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IF(G7341="Male",VLOOKUP(H7341,'Shoe size conversion table'!$B$6:$D$22,2),VLOOKUP(H7341,'Shoe size conversion table'!$J$6:$L$22,2))</f>
        <v>38</v>
      </c>
      <c r="J7341" s="12" t="n">
        <f aca="false">IF(G7341="Male",VLOOKUP(H7341,'Shoe size conversion table'!$B$6:$D$22,3),VLOOKUP(H7341,'Shoe size conversion table'!$J$6:$L$22,3))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MONTH(C7341:C22308)</f>
        <v>12</v>
      </c>
      <c r="O7341" s="8" t="n">
        <f aca="false">K7341*(1-L7341)</f>
        <v>119.2</v>
      </c>
    </row>
    <row r="7342" customFormat="false" ht="11.4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IF(G7342="Male",VLOOKUP(H7342,'Shoe size conversion table'!$B$6:$D$22,2),VLOOKUP(H7342,'Shoe size conversion table'!$J$6:$L$22,2))</f>
        <v>37-38</v>
      </c>
      <c r="J7342" s="12" t="n">
        <f aca="false">IF(G7342="Male",VLOOKUP(H7342,'Shoe size conversion table'!$B$6:$D$22,3),VLOOKUP(H7342,'Shoe size conversion table'!$J$6:$L$22,3))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MONTH(C7342:C22309)</f>
        <v>12</v>
      </c>
      <c r="O7342" s="8" t="n">
        <f aca="false">K7342*(1-L7342)</f>
        <v>127.2</v>
      </c>
    </row>
    <row r="7343" customFormat="false" ht="11.4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IF(G7343="Male",VLOOKUP(H7343,'Shoe size conversion table'!$B$6:$D$22,2),VLOOKUP(H7343,'Shoe size conversion table'!$J$6:$L$22,2))</f>
        <v>37</v>
      </c>
      <c r="J7343" s="12" t="n">
        <f aca="false">IF(G7343="Male",VLOOKUP(H7343,'Shoe size conversion table'!$B$6:$D$22,3),VLOOKUP(H7343,'Shoe size conversion table'!$J$6:$L$22,3))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MONTH(C7343:C22310)</f>
        <v>12</v>
      </c>
      <c r="O7343" s="8" t="n">
        <f aca="false">K7343*(1-L7343)</f>
        <v>132.3</v>
      </c>
    </row>
    <row r="7344" customFormat="false" ht="11.4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IF(G7344="Male",VLOOKUP(H7344,'Shoe size conversion table'!$B$6:$D$22,2),VLOOKUP(H7344,'Shoe size conversion table'!$J$6:$L$22,2))</f>
        <v>46</v>
      </c>
      <c r="J7344" s="12" t="n">
        <f aca="false">IF(G7344="Male",VLOOKUP(H7344,'Shoe size conversion table'!$B$6:$D$22,3),VLOOKUP(H7344,'Shoe size conversion table'!$J$6:$L$22,3))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MONTH(C7344:C22311)</f>
        <v>12</v>
      </c>
      <c r="O7344" s="8" t="n">
        <f aca="false">K7344*(1-L7344)</f>
        <v>143.1</v>
      </c>
    </row>
    <row r="7345" customFormat="false" ht="11.4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IF(G7345="Male",VLOOKUP(H7345,'Shoe size conversion table'!$B$6:$D$22,2),VLOOKUP(H7345,'Shoe size conversion table'!$J$6:$L$22,2))</f>
        <v>44-45</v>
      </c>
      <c r="J7345" s="12" t="n">
        <f aca="false">IF(G7345="Male",VLOOKUP(H7345,'Shoe size conversion table'!$B$6:$D$22,3),VLOOKUP(H7345,'Shoe size conversion table'!$J$6:$L$22,3))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MONTH(C7345:C22312)</f>
        <v>12</v>
      </c>
      <c r="O7345" s="8" t="n">
        <f aca="false">K7345*(1-L7345)</f>
        <v>64.5</v>
      </c>
    </row>
    <row r="7346" customFormat="false" ht="11.4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IF(G7346="Male",VLOOKUP(H7346,'Shoe size conversion table'!$B$6:$D$22,2),VLOOKUP(H7346,'Shoe size conversion table'!$J$6:$L$22,2))</f>
        <v>43-44</v>
      </c>
      <c r="J7346" s="12" t="n">
        <f aca="false">IF(G7346="Male",VLOOKUP(H7346,'Shoe size conversion table'!$B$6:$D$22,3),VLOOKUP(H7346,'Shoe size conversion table'!$J$6:$L$22,3))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MONTH(C7346:C22313)</f>
        <v>12</v>
      </c>
      <c r="O7346" s="8" t="n">
        <f aca="false">K7346*(1-L7346)</f>
        <v>103.2</v>
      </c>
    </row>
    <row r="7347" customFormat="false" ht="11.4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IF(G7347="Male",VLOOKUP(H7347,'Shoe size conversion table'!$B$6:$D$22,2),VLOOKUP(H7347,'Shoe size conversion table'!$J$6:$L$22,2))</f>
        <v>43</v>
      </c>
      <c r="J7347" s="12" t="n">
        <f aca="false">IF(G7347="Male",VLOOKUP(H7347,'Shoe size conversion table'!$B$6:$D$22,3),VLOOKUP(H7347,'Shoe size conversion table'!$J$6:$L$22,3))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MONTH(C7347:C22314)</f>
        <v>12</v>
      </c>
      <c r="O7347" s="8" t="n">
        <f aca="false">K7347*(1-L7347)</f>
        <v>189</v>
      </c>
    </row>
    <row r="7348" customFormat="false" ht="11.4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IF(G7348="Male",VLOOKUP(H7348,'Shoe size conversion table'!$B$6:$D$22,2),VLOOKUP(H7348,'Shoe size conversion table'!$J$6:$L$22,2))</f>
        <v>43</v>
      </c>
      <c r="J7348" s="12" t="n">
        <f aca="false">IF(G7348="Male",VLOOKUP(H7348,'Shoe size conversion table'!$B$6:$D$22,3),VLOOKUP(H7348,'Shoe size conversion table'!$J$6:$L$22,3))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MONTH(C7348:C22315)</f>
        <v>12</v>
      </c>
      <c r="O7348" s="8" t="n">
        <f aca="false">K7348*(1-L7348)</f>
        <v>189</v>
      </c>
    </row>
    <row r="7349" customFormat="false" ht="11.4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IF(G7349="Male",VLOOKUP(H7349,'Shoe size conversion table'!$B$6:$D$22,2),VLOOKUP(H7349,'Shoe size conversion table'!$J$6:$L$22,2))</f>
        <v>39-40</v>
      </c>
      <c r="J7349" s="12" t="n">
        <f aca="false">IF(G7349="Male",VLOOKUP(H7349,'Shoe size conversion table'!$B$6:$D$22,3),VLOOKUP(H7349,'Shoe size conversion table'!$J$6:$L$22,3))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MONTH(C7349:C22316)</f>
        <v>12</v>
      </c>
      <c r="O7349" s="8" t="n">
        <f aca="false">K7349*(1-L7349)</f>
        <v>139</v>
      </c>
    </row>
    <row r="7350" customFormat="false" ht="11.4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IF(G7350="Male",VLOOKUP(H7350,'Shoe size conversion table'!$B$6:$D$22,2),VLOOKUP(H7350,'Shoe size conversion table'!$J$6:$L$22,2))</f>
        <v>42</v>
      </c>
      <c r="J7350" s="12" t="n">
        <f aca="false">IF(G7350="Male",VLOOKUP(H7350,'Shoe size conversion table'!$B$6:$D$22,3),VLOOKUP(H7350,'Shoe size conversion table'!$J$6:$L$22,3))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MONTH(C7350:C22317)</f>
        <v>12</v>
      </c>
      <c r="O7350" s="8" t="n">
        <f aca="false">K7350*(1-L7350)</f>
        <v>179</v>
      </c>
    </row>
    <row r="7351" customFormat="false" ht="11.4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IF(G7351="Male",VLOOKUP(H7351,'Shoe size conversion table'!$B$6:$D$22,2),VLOOKUP(H7351,'Shoe size conversion table'!$J$6:$L$22,2))</f>
        <v>44-45</v>
      </c>
      <c r="J7351" s="12" t="n">
        <f aca="false">IF(G7351="Male",VLOOKUP(H7351,'Shoe size conversion table'!$B$6:$D$22,3),VLOOKUP(H7351,'Shoe size conversion table'!$J$6:$L$22,3))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MONTH(C7351:C22318)</f>
        <v>12</v>
      </c>
      <c r="O7351" s="8" t="n">
        <f aca="false">K7351*(1-L7351)</f>
        <v>199</v>
      </c>
    </row>
    <row r="7352" customFormat="false" ht="11.4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IF(G7352="Male",VLOOKUP(H7352,'Shoe size conversion table'!$B$6:$D$22,2),VLOOKUP(H7352,'Shoe size conversion table'!$J$6:$L$22,2))</f>
        <v>43</v>
      </c>
      <c r="J7352" s="12" t="n">
        <f aca="false">IF(G7352="Male",VLOOKUP(H7352,'Shoe size conversion table'!$B$6:$D$22,3),VLOOKUP(H7352,'Shoe size conversion table'!$J$6:$L$22,3))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MONTH(C7352:C22319)</f>
        <v>12</v>
      </c>
      <c r="O7352" s="8" t="n">
        <f aca="false">K7352*(1-L7352)</f>
        <v>169</v>
      </c>
    </row>
    <row r="7353" customFormat="false" ht="11.4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IF(G7353="Male",VLOOKUP(H7353,'Shoe size conversion table'!$B$6:$D$22,2),VLOOKUP(H7353,'Shoe size conversion table'!$J$6:$L$22,2))</f>
        <v>41-42</v>
      </c>
      <c r="J7353" s="12" t="n">
        <f aca="false">IF(G7353="Male",VLOOKUP(H7353,'Shoe size conversion table'!$B$6:$D$22,3),VLOOKUP(H7353,'Shoe size conversion table'!$J$6:$L$22,3))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MONTH(C7353:C22320)</f>
        <v>12</v>
      </c>
      <c r="O7353" s="8" t="n">
        <f aca="false">K7353*(1-L7353)</f>
        <v>189</v>
      </c>
    </row>
    <row r="7354" customFormat="false" ht="11.4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IF(G7354="Male",VLOOKUP(H7354,'Shoe size conversion table'!$B$6:$D$22,2),VLOOKUP(H7354,'Shoe size conversion table'!$J$6:$L$22,2))</f>
        <v>45</v>
      </c>
      <c r="J7354" s="12" t="n">
        <f aca="false">IF(G7354="Male",VLOOKUP(H7354,'Shoe size conversion table'!$B$6:$D$22,3),VLOOKUP(H7354,'Shoe size conversion table'!$J$6:$L$22,3))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MONTH(C7354:C22321)</f>
        <v>12</v>
      </c>
      <c r="O7354" s="8" t="n">
        <f aca="false">K7354*(1-L7354)</f>
        <v>189</v>
      </c>
    </row>
    <row r="7355" customFormat="false" ht="11.4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IF(G7355="Male",VLOOKUP(H7355,'Shoe size conversion table'!$B$6:$D$22,2),VLOOKUP(H7355,'Shoe size conversion table'!$J$6:$L$22,2))</f>
        <v>37</v>
      </c>
      <c r="J7355" s="12" t="n">
        <f aca="false">IF(G7355="Male",VLOOKUP(H7355,'Shoe size conversion table'!$B$6:$D$22,3),VLOOKUP(H7355,'Shoe size conversion table'!$J$6:$L$22,3))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MONTH(C7355:C22322)</f>
        <v>12</v>
      </c>
      <c r="O7355" s="8" t="n">
        <f aca="false">K7355*(1-L7355)</f>
        <v>103.2</v>
      </c>
    </row>
    <row r="7356" customFormat="false" ht="11.4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IF(G7356="Male",VLOOKUP(H7356,'Shoe size conversion table'!$B$6:$D$22,2),VLOOKUP(H7356,'Shoe size conversion table'!$J$6:$L$22,2))</f>
        <v>41-42</v>
      </c>
      <c r="J7356" s="12" t="n">
        <f aca="false">IF(G7356="Male",VLOOKUP(H7356,'Shoe size conversion table'!$B$6:$D$22,3),VLOOKUP(H7356,'Shoe size conversion table'!$J$6:$L$22,3))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MONTH(C7356:C22323)</f>
        <v>12</v>
      </c>
      <c r="O7356" s="8" t="n">
        <f aca="false">K7356*(1-L7356)</f>
        <v>89.5</v>
      </c>
    </row>
    <row r="7357" customFormat="false" ht="11.4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IF(G7357="Male",VLOOKUP(H7357,'Shoe size conversion table'!$B$6:$D$22,2),VLOOKUP(H7357,'Shoe size conversion table'!$J$6:$L$22,2))</f>
        <v>41-42</v>
      </c>
      <c r="J7357" s="12" t="n">
        <f aca="false">IF(G7357="Male",VLOOKUP(H7357,'Shoe size conversion table'!$B$6:$D$22,3),VLOOKUP(H7357,'Shoe size conversion table'!$J$6:$L$22,3))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MONTH(C7357:C22324)</f>
        <v>12</v>
      </c>
      <c r="O7357" s="8" t="n">
        <f aca="false">K7357*(1-L7357)</f>
        <v>179</v>
      </c>
    </row>
    <row r="7358" customFormat="false" ht="11.4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IF(G7358="Male",VLOOKUP(H7358,'Shoe size conversion table'!$B$6:$D$22,2),VLOOKUP(H7358,'Shoe size conversion table'!$J$6:$L$22,2))</f>
        <v>42</v>
      </c>
      <c r="J7358" s="12" t="n">
        <f aca="false">IF(G7358="Male",VLOOKUP(H7358,'Shoe size conversion table'!$B$6:$D$22,3),VLOOKUP(H7358,'Shoe size conversion table'!$J$6:$L$22,3))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MONTH(C7358:C22325)</f>
        <v>12</v>
      </c>
      <c r="O7358" s="8" t="n">
        <f aca="false">K7358*(1-L7358)</f>
        <v>127.2</v>
      </c>
    </row>
    <row r="7359" customFormat="false" ht="11.4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IF(G7359="Male",VLOOKUP(H7359,'Shoe size conversion table'!$B$6:$D$22,2),VLOOKUP(H7359,'Shoe size conversion table'!$J$6:$L$22,2))</f>
        <v>42-43</v>
      </c>
      <c r="J7359" s="12" t="n">
        <f aca="false">IF(G7359="Male",VLOOKUP(H7359,'Shoe size conversion table'!$B$6:$D$22,3),VLOOKUP(H7359,'Shoe size conversion table'!$J$6:$L$22,3))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MONTH(C7359:C22326)</f>
        <v>12</v>
      </c>
      <c r="O7359" s="8" t="n">
        <f aca="false">K7359*(1-L7359)</f>
        <v>159</v>
      </c>
    </row>
    <row r="7360" customFormat="false" ht="11.4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IF(G7360="Male",VLOOKUP(H7360,'Shoe size conversion table'!$B$6:$D$22,2),VLOOKUP(H7360,'Shoe size conversion table'!$J$6:$L$22,2))</f>
        <v>36</v>
      </c>
      <c r="J7360" s="12" t="n">
        <f aca="false">IF(G7360="Male",VLOOKUP(H7360,'Shoe size conversion table'!$B$6:$D$22,3),VLOOKUP(H7360,'Shoe size conversion table'!$J$6:$L$22,3))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MONTH(C7360:C22327)</f>
        <v>12</v>
      </c>
      <c r="O7360" s="8" t="n">
        <f aca="false">K7360*(1-L7360)</f>
        <v>111.2</v>
      </c>
    </row>
    <row r="7361" customFormat="false" ht="11.4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IF(G7361="Male",VLOOKUP(H7361,'Shoe size conversion table'!$B$6:$D$22,2),VLOOKUP(H7361,'Shoe size conversion table'!$J$6:$L$22,2))</f>
        <v>44-45</v>
      </c>
      <c r="J7361" s="12" t="n">
        <f aca="false">IF(G7361="Male",VLOOKUP(H7361,'Shoe size conversion table'!$B$6:$D$22,3),VLOOKUP(H7361,'Shoe size conversion table'!$J$6:$L$22,3))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MONTH(C7361:C22328)</f>
        <v>12</v>
      </c>
      <c r="O7361" s="8" t="n">
        <f aca="false">K7361*(1-L7361)</f>
        <v>129</v>
      </c>
    </row>
    <row r="7362" customFormat="false" ht="11.4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IF(G7362="Male",VLOOKUP(H7362,'Shoe size conversion table'!$B$6:$D$22,2),VLOOKUP(H7362,'Shoe size conversion table'!$J$6:$L$22,2))</f>
        <v>40-41</v>
      </c>
      <c r="J7362" s="12" t="n">
        <f aca="false">IF(G7362="Male",VLOOKUP(H7362,'Shoe size conversion table'!$B$6:$D$22,3),VLOOKUP(H7362,'Shoe size conversion table'!$J$6:$L$22,3))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MONTH(C7362:C22329)</f>
        <v>12</v>
      </c>
      <c r="O7362" s="8" t="n">
        <f aca="false">K7362*(1-L7362)</f>
        <v>169</v>
      </c>
    </row>
    <row r="7363" customFormat="false" ht="11.4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IF(G7363="Male",VLOOKUP(H7363,'Shoe size conversion table'!$B$6:$D$22,2),VLOOKUP(H7363,'Shoe size conversion table'!$J$6:$L$22,2))</f>
        <v>37-38</v>
      </c>
      <c r="J7363" s="12" t="n">
        <f aca="false">IF(G7363="Male",VLOOKUP(H7363,'Shoe size conversion table'!$B$6:$D$22,3),VLOOKUP(H7363,'Shoe size conversion table'!$J$6:$L$22,3))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MONTH(C7363:C22330)</f>
        <v>12</v>
      </c>
      <c r="O7363" s="8" t="n">
        <f aca="false">K7363*(1-L7363)</f>
        <v>149</v>
      </c>
    </row>
    <row r="7364" customFormat="false" ht="11.4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IF(G7364="Male",VLOOKUP(H7364,'Shoe size conversion table'!$B$6:$D$22,2),VLOOKUP(H7364,'Shoe size conversion table'!$J$6:$L$22,2))</f>
        <v>39</v>
      </c>
      <c r="J7364" s="12" t="n">
        <f aca="false">IF(G7364="Male",VLOOKUP(H7364,'Shoe size conversion table'!$B$6:$D$22,3),VLOOKUP(H7364,'Shoe size conversion table'!$J$6:$L$22,3))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MONTH(C7364:C22331)</f>
        <v>12</v>
      </c>
      <c r="O7364" s="8" t="n">
        <f aca="false">K7364*(1-L7364)</f>
        <v>69.5</v>
      </c>
    </row>
    <row r="7365" customFormat="false" ht="11.4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IF(G7365="Male",VLOOKUP(H7365,'Shoe size conversion table'!$B$6:$D$22,2),VLOOKUP(H7365,'Shoe size conversion table'!$J$6:$L$22,2))</f>
        <v>43-44</v>
      </c>
      <c r="J7365" s="12" t="n">
        <f aca="false">IF(G7365="Male",VLOOKUP(H7365,'Shoe size conversion table'!$B$6:$D$22,3),VLOOKUP(H7365,'Shoe size conversion table'!$J$6:$L$22,3))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MONTH(C7365:C22332)</f>
        <v>12</v>
      </c>
      <c r="O7365" s="8" t="n">
        <f aca="false">K7365*(1-L7365)</f>
        <v>74.5</v>
      </c>
    </row>
    <row r="7366" customFormat="false" ht="11.4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IF(G7366="Male",VLOOKUP(H7366,'Shoe size conversion table'!$B$6:$D$22,2),VLOOKUP(H7366,'Shoe size conversion table'!$J$6:$L$22,2))</f>
        <v>42</v>
      </c>
      <c r="J7366" s="12" t="n">
        <f aca="false">IF(G7366="Male",VLOOKUP(H7366,'Shoe size conversion table'!$B$6:$D$22,3),VLOOKUP(H7366,'Shoe size conversion table'!$J$6:$L$22,3))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MONTH(C7366:C22333)</f>
        <v>12</v>
      </c>
      <c r="O7366" s="8" t="n">
        <f aca="false">K7366*(1-L7366)</f>
        <v>189</v>
      </c>
    </row>
    <row r="7367" customFormat="false" ht="11.4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IF(G7367="Male",VLOOKUP(H7367,'Shoe size conversion table'!$B$6:$D$22,2),VLOOKUP(H7367,'Shoe size conversion table'!$J$6:$L$22,2))</f>
        <v>41-42</v>
      </c>
      <c r="J7367" s="12" t="n">
        <f aca="false">IF(G7367="Male",VLOOKUP(H7367,'Shoe size conversion table'!$B$6:$D$22,3),VLOOKUP(H7367,'Shoe size conversion table'!$J$6:$L$22,3))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MONTH(C7367:C22334)</f>
        <v>12</v>
      </c>
      <c r="O7367" s="8" t="n">
        <f aca="false">K7367*(1-L7367)</f>
        <v>161.1</v>
      </c>
    </row>
    <row r="7368" customFormat="false" ht="11.4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IF(G7368="Male",VLOOKUP(H7368,'Shoe size conversion table'!$B$6:$D$22,2),VLOOKUP(H7368,'Shoe size conversion table'!$J$6:$L$22,2))</f>
        <v>43</v>
      </c>
      <c r="J7368" s="12" t="n">
        <f aca="false">IF(G7368="Male",VLOOKUP(H7368,'Shoe size conversion table'!$B$6:$D$22,3),VLOOKUP(H7368,'Shoe size conversion table'!$J$6:$L$22,3))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MONTH(C7368:C22335)</f>
        <v>12</v>
      </c>
      <c r="O7368" s="8" t="n">
        <f aca="false">K7368*(1-L7368)</f>
        <v>129</v>
      </c>
    </row>
    <row r="7369" customFormat="false" ht="11.4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IF(G7369="Male",VLOOKUP(H7369,'Shoe size conversion table'!$B$6:$D$22,2),VLOOKUP(H7369,'Shoe size conversion table'!$J$6:$L$22,2))</f>
        <v>43</v>
      </c>
      <c r="J7369" s="12" t="n">
        <f aca="false">IF(G7369="Male",VLOOKUP(H7369,'Shoe size conversion table'!$B$6:$D$22,3),VLOOKUP(H7369,'Shoe size conversion table'!$J$6:$L$22,3))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MONTH(C7369:C22336)</f>
        <v>12</v>
      </c>
      <c r="O7369" s="8" t="n">
        <f aca="false">K7369*(1-L7369)</f>
        <v>189</v>
      </c>
    </row>
    <row r="7370" customFormat="false" ht="11.4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IF(G7370="Male",VLOOKUP(H7370,'Shoe size conversion table'!$B$6:$D$22,2),VLOOKUP(H7370,'Shoe size conversion table'!$J$6:$L$22,2))</f>
        <v>38</v>
      </c>
      <c r="J7370" s="12" t="n">
        <f aca="false">IF(G7370="Male",VLOOKUP(H7370,'Shoe size conversion table'!$B$6:$D$22,3),VLOOKUP(H7370,'Shoe size conversion table'!$J$6:$L$22,3))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MONTH(C7370:C22337)</f>
        <v>12</v>
      </c>
      <c r="O7370" s="8" t="n">
        <f aca="false">K7370*(1-L7370)</f>
        <v>169</v>
      </c>
    </row>
    <row r="7371" customFormat="false" ht="11.4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IF(G7371="Male",VLOOKUP(H7371,'Shoe size conversion table'!$B$6:$D$22,2),VLOOKUP(H7371,'Shoe size conversion table'!$J$6:$L$22,2))</f>
        <v>38-39</v>
      </c>
      <c r="J7371" s="12" t="n">
        <f aca="false">IF(G7371="Male",VLOOKUP(H7371,'Shoe size conversion table'!$B$6:$D$22,3),VLOOKUP(H7371,'Shoe size conversion table'!$J$6:$L$22,3))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MONTH(C7371:C22338)</f>
        <v>12</v>
      </c>
      <c r="O7371" s="8" t="n">
        <f aca="false">K7371*(1-L7371)</f>
        <v>159.2</v>
      </c>
    </row>
    <row r="7372" customFormat="false" ht="11.4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IF(G7372="Male",VLOOKUP(H7372,'Shoe size conversion table'!$B$6:$D$22,2),VLOOKUP(H7372,'Shoe size conversion table'!$J$6:$L$22,2))</f>
        <v>39</v>
      </c>
      <c r="J7372" s="12" t="n">
        <f aca="false">IF(G7372="Male",VLOOKUP(H7372,'Shoe size conversion table'!$B$6:$D$22,3),VLOOKUP(H7372,'Shoe size conversion table'!$J$6:$L$22,3))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MONTH(C7372:C22339)</f>
        <v>12</v>
      </c>
      <c r="O7372" s="8" t="n">
        <f aca="false">K7372*(1-L7372)</f>
        <v>179</v>
      </c>
    </row>
    <row r="7373" customFormat="false" ht="11.4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IF(G7373="Male",VLOOKUP(H7373,'Shoe size conversion table'!$B$6:$D$22,2),VLOOKUP(H7373,'Shoe size conversion table'!$J$6:$L$22,2))</f>
        <v>41-42</v>
      </c>
      <c r="J7373" s="12" t="n">
        <f aca="false">IF(G7373="Male",VLOOKUP(H7373,'Shoe size conversion table'!$B$6:$D$22,3),VLOOKUP(H7373,'Shoe size conversion table'!$J$6:$L$22,3))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MONTH(C7373:C22340)</f>
        <v>12</v>
      </c>
      <c r="O7373" s="8" t="n">
        <f aca="false">K7373*(1-L7373)</f>
        <v>179</v>
      </c>
    </row>
    <row r="7374" customFormat="false" ht="11.4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IF(G7374="Male",VLOOKUP(H7374,'Shoe size conversion table'!$B$6:$D$22,2),VLOOKUP(H7374,'Shoe size conversion table'!$J$6:$L$22,2))</f>
        <v>43-44</v>
      </c>
      <c r="J7374" s="12" t="n">
        <f aca="false">IF(G7374="Male",VLOOKUP(H7374,'Shoe size conversion table'!$B$6:$D$22,3),VLOOKUP(H7374,'Shoe size conversion table'!$J$6:$L$22,3))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MONTH(C7374:C22341)</f>
        <v>12</v>
      </c>
      <c r="O7374" s="8" t="n">
        <f aca="false">K7374*(1-L7374)</f>
        <v>159</v>
      </c>
    </row>
    <row r="7375" customFormat="false" ht="11.4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IF(G7375="Male",VLOOKUP(H7375,'Shoe size conversion table'!$B$6:$D$22,2),VLOOKUP(H7375,'Shoe size conversion table'!$J$6:$L$22,2))</f>
        <v>37</v>
      </c>
      <c r="J7375" s="12" t="n">
        <f aca="false">IF(G7375="Male",VLOOKUP(H7375,'Shoe size conversion table'!$B$6:$D$22,3),VLOOKUP(H7375,'Shoe size conversion table'!$J$6:$L$22,3))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MONTH(C7375:C22342)</f>
        <v>12</v>
      </c>
      <c r="O7375" s="8" t="n">
        <f aca="false">K7375*(1-L7375)</f>
        <v>149</v>
      </c>
    </row>
    <row r="7376" customFormat="false" ht="11.4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IF(G7376="Male",VLOOKUP(H7376,'Shoe size conversion table'!$B$6:$D$22,2),VLOOKUP(H7376,'Shoe size conversion table'!$J$6:$L$22,2))</f>
        <v>44-45</v>
      </c>
      <c r="J7376" s="12" t="n">
        <f aca="false">IF(G7376="Male",VLOOKUP(H7376,'Shoe size conversion table'!$B$6:$D$22,3),VLOOKUP(H7376,'Shoe size conversion table'!$J$6:$L$22,3))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MONTH(C7376:C22343)</f>
        <v>12</v>
      </c>
      <c r="O7376" s="8" t="n">
        <f aca="false">K7376*(1-L7376)</f>
        <v>159</v>
      </c>
    </row>
    <row r="7377" customFormat="false" ht="11.4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IF(G7377="Male",VLOOKUP(H7377,'Shoe size conversion table'!$B$6:$D$22,2),VLOOKUP(H7377,'Shoe size conversion table'!$J$6:$L$22,2))</f>
        <v>37-38</v>
      </c>
      <c r="J7377" s="12" t="n">
        <f aca="false">IF(G7377="Male",VLOOKUP(H7377,'Shoe size conversion table'!$B$6:$D$22,3),VLOOKUP(H7377,'Shoe size conversion table'!$J$6:$L$22,3))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MONTH(C7377:C22344)</f>
        <v>12</v>
      </c>
      <c r="O7377" s="8" t="n">
        <f aca="false">K7377*(1-L7377)</f>
        <v>149</v>
      </c>
    </row>
    <row r="7378" customFormat="false" ht="11.4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IF(G7378="Male",VLOOKUP(H7378,'Shoe size conversion table'!$B$6:$D$22,2),VLOOKUP(H7378,'Shoe size conversion table'!$J$6:$L$22,2))</f>
        <v>39-40</v>
      </c>
      <c r="J7378" s="12" t="n">
        <f aca="false">IF(G7378="Male",VLOOKUP(H7378,'Shoe size conversion table'!$B$6:$D$22,3),VLOOKUP(H7378,'Shoe size conversion table'!$J$6:$L$22,3))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MONTH(C7378:C22345)</f>
        <v>12</v>
      </c>
      <c r="O7378" s="8" t="n">
        <f aca="false">K7378*(1-L7378)</f>
        <v>199</v>
      </c>
    </row>
    <row r="7379" customFormat="false" ht="11.4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IF(G7379="Male",VLOOKUP(H7379,'Shoe size conversion table'!$B$6:$D$22,2),VLOOKUP(H7379,'Shoe size conversion table'!$J$6:$L$22,2))</f>
        <v>44-45</v>
      </c>
      <c r="J7379" s="12" t="n">
        <f aca="false">IF(G7379="Male",VLOOKUP(H7379,'Shoe size conversion table'!$B$6:$D$22,3),VLOOKUP(H7379,'Shoe size conversion table'!$J$6:$L$22,3))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MONTH(C7379:C22346)</f>
        <v>12</v>
      </c>
      <c r="O7379" s="8" t="n">
        <f aca="false">K7379*(1-L7379)</f>
        <v>169</v>
      </c>
    </row>
    <row r="7380" customFormat="false" ht="11.4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IF(G7380="Male",VLOOKUP(H7380,'Shoe size conversion table'!$B$6:$D$22,2),VLOOKUP(H7380,'Shoe size conversion table'!$J$6:$L$22,2))</f>
        <v>42</v>
      </c>
      <c r="J7380" s="12" t="n">
        <f aca="false">IF(G7380="Male",VLOOKUP(H7380,'Shoe size conversion table'!$B$6:$D$22,3),VLOOKUP(H7380,'Shoe size conversion table'!$J$6:$L$22,3))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MONTH(C7380:C22347)</f>
        <v>12</v>
      </c>
      <c r="O7380" s="8" t="n">
        <f aca="false">K7380*(1-L7380)</f>
        <v>97.3</v>
      </c>
    </row>
    <row r="7381" customFormat="false" ht="11.4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IF(G7381="Male",VLOOKUP(H7381,'Shoe size conversion table'!$B$6:$D$22,2),VLOOKUP(H7381,'Shoe size conversion table'!$J$6:$L$22,2))</f>
        <v>39</v>
      </c>
      <c r="J7381" s="12" t="n">
        <f aca="false">IF(G7381="Male",VLOOKUP(H7381,'Shoe size conversion table'!$B$6:$D$22,3),VLOOKUP(H7381,'Shoe size conversion table'!$J$6:$L$22,3))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MONTH(C7381:C22348)</f>
        <v>12</v>
      </c>
      <c r="O7381" s="8" t="n">
        <f aca="false">K7381*(1-L7381)</f>
        <v>199</v>
      </c>
    </row>
    <row r="7382" customFormat="false" ht="11.4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IF(G7382="Male",VLOOKUP(H7382,'Shoe size conversion table'!$B$6:$D$22,2),VLOOKUP(H7382,'Shoe size conversion table'!$J$6:$L$22,2))</f>
        <v>43</v>
      </c>
      <c r="J7382" s="12" t="n">
        <f aca="false">IF(G7382="Male",VLOOKUP(H7382,'Shoe size conversion table'!$B$6:$D$22,3),VLOOKUP(H7382,'Shoe size conversion table'!$J$6:$L$22,3))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MONTH(C7382:C22349)</f>
        <v>12</v>
      </c>
      <c r="O7382" s="8" t="n">
        <f aca="false">K7382*(1-L7382)</f>
        <v>170.1</v>
      </c>
    </row>
    <row r="7383" customFormat="false" ht="11.4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IF(G7383="Male",VLOOKUP(H7383,'Shoe size conversion table'!$B$6:$D$22,2),VLOOKUP(H7383,'Shoe size conversion table'!$J$6:$L$22,2))</f>
        <v>43</v>
      </c>
      <c r="J7383" s="12" t="n">
        <f aca="false">IF(G7383="Male",VLOOKUP(H7383,'Shoe size conversion table'!$B$6:$D$22,3),VLOOKUP(H7383,'Shoe size conversion table'!$J$6:$L$22,3))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MONTH(C7383:C22350)</f>
        <v>12</v>
      </c>
      <c r="O7383" s="8" t="n">
        <f aca="false">K7383*(1-L7383)</f>
        <v>149</v>
      </c>
    </row>
    <row r="7384" customFormat="false" ht="11.4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IF(G7384="Male",VLOOKUP(H7384,'Shoe size conversion table'!$B$6:$D$22,2),VLOOKUP(H7384,'Shoe size conversion table'!$J$6:$L$22,2))</f>
        <v>42</v>
      </c>
      <c r="J7384" s="12" t="n">
        <f aca="false">IF(G7384="Male",VLOOKUP(H7384,'Shoe size conversion table'!$B$6:$D$22,3),VLOOKUP(H7384,'Shoe size conversion table'!$J$6:$L$22,3))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MONTH(C7384:C22351)</f>
        <v>12</v>
      </c>
      <c r="O7384" s="8" t="n">
        <f aca="false">K7384*(1-L7384)</f>
        <v>179</v>
      </c>
    </row>
    <row r="7385" customFormat="false" ht="11.4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IF(G7385="Male",VLOOKUP(H7385,'Shoe size conversion table'!$B$6:$D$22,2),VLOOKUP(H7385,'Shoe size conversion table'!$J$6:$L$22,2))</f>
        <v>40</v>
      </c>
      <c r="J7385" s="12" t="n">
        <f aca="false">IF(G7385="Male",VLOOKUP(H7385,'Shoe size conversion table'!$B$6:$D$22,3),VLOOKUP(H7385,'Shoe size conversion table'!$J$6:$L$22,3))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MONTH(C7385:C22352)</f>
        <v>12</v>
      </c>
      <c r="O7385" s="8" t="n">
        <f aca="false">K7385*(1-L7385)</f>
        <v>119.2</v>
      </c>
    </row>
    <row r="7386" customFormat="false" ht="11.4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IF(G7386="Male",VLOOKUP(H7386,'Shoe size conversion table'!$B$6:$D$22,2),VLOOKUP(H7386,'Shoe size conversion table'!$J$6:$L$22,2))</f>
        <v>41-42</v>
      </c>
      <c r="J7386" s="12" t="n">
        <f aca="false">IF(G7386="Male",VLOOKUP(H7386,'Shoe size conversion table'!$B$6:$D$22,3),VLOOKUP(H7386,'Shoe size conversion table'!$J$6:$L$22,3))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MONTH(C7386:C22353)</f>
        <v>12</v>
      </c>
      <c r="O7386" s="8" t="n">
        <f aca="false">K7386*(1-L7386)</f>
        <v>139</v>
      </c>
    </row>
    <row r="7387" customFormat="false" ht="11.4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IF(G7387="Male",VLOOKUP(H7387,'Shoe size conversion table'!$B$6:$D$22,2),VLOOKUP(H7387,'Shoe size conversion table'!$J$6:$L$22,2))</f>
        <v>38</v>
      </c>
      <c r="J7387" s="12" t="n">
        <f aca="false">IF(G7387="Male",VLOOKUP(H7387,'Shoe size conversion table'!$B$6:$D$22,3),VLOOKUP(H7387,'Shoe size conversion table'!$J$6:$L$22,3))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MONTH(C7387:C22354)</f>
        <v>12</v>
      </c>
      <c r="O7387" s="8" t="n">
        <f aca="false">K7387*(1-L7387)</f>
        <v>149</v>
      </c>
    </row>
    <row r="7388" customFormat="false" ht="11.4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IF(G7388="Male",VLOOKUP(H7388,'Shoe size conversion table'!$B$6:$D$22,2),VLOOKUP(H7388,'Shoe size conversion table'!$J$6:$L$22,2))</f>
        <v>43</v>
      </c>
      <c r="J7388" s="12" t="n">
        <f aca="false">IF(G7388="Male",VLOOKUP(H7388,'Shoe size conversion table'!$B$6:$D$22,3),VLOOKUP(H7388,'Shoe size conversion table'!$J$6:$L$22,3))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MONTH(C7388:C22355)</f>
        <v>12</v>
      </c>
      <c r="O7388" s="8" t="n">
        <f aca="false">K7388*(1-L7388)</f>
        <v>189</v>
      </c>
    </row>
    <row r="7389" customFormat="false" ht="11.4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IF(G7389="Male",VLOOKUP(H7389,'Shoe size conversion table'!$B$6:$D$22,2),VLOOKUP(H7389,'Shoe size conversion table'!$J$6:$L$22,2))</f>
        <v>38-39</v>
      </c>
      <c r="J7389" s="12" t="n">
        <f aca="false">IF(G7389="Male",VLOOKUP(H7389,'Shoe size conversion table'!$B$6:$D$22,3),VLOOKUP(H7389,'Shoe size conversion table'!$J$6:$L$22,3))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MONTH(C7389:C22356)</f>
        <v>12</v>
      </c>
      <c r="O7389" s="8" t="n">
        <f aca="false">K7389*(1-L7389)</f>
        <v>179</v>
      </c>
    </row>
    <row r="7390" customFormat="false" ht="11.4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IF(G7390="Male",VLOOKUP(H7390,'Shoe size conversion table'!$B$6:$D$22,2),VLOOKUP(H7390,'Shoe size conversion table'!$J$6:$L$22,2))</f>
        <v>42</v>
      </c>
      <c r="J7390" s="12" t="n">
        <f aca="false">IF(G7390="Male",VLOOKUP(H7390,'Shoe size conversion table'!$B$6:$D$22,3),VLOOKUP(H7390,'Shoe size conversion table'!$J$6:$L$22,3))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MONTH(C7390:C22357)</f>
        <v>12</v>
      </c>
      <c r="O7390" s="8" t="n">
        <f aca="false">K7390*(1-L7390)</f>
        <v>103.2</v>
      </c>
    </row>
    <row r="7391" customFormat="false" ht="11.4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IF(G7391="Male",VLOOKUP(H7391,'Shoe size conversion table'!$B$6:$D$22,2),VLOOKUP(H7391,'Shoe size conversion table'!$J$6:$L$22,2))</f>
        <v>42</v>
      </c>
      <c r="J7391" s="12" t="n">
        <f aca="false">IF(G7391="Male",VLOOKUP(H7391,'Shoe size conversion table'!$B$6:$D$22,3),VLOOKUP(H7391,'Shoe size conversion table'!$J$6:$L$22,3))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MONTH(C7391:C22358)</f>
        <v>12</v>
      </c>
      <c r="O7391" s="8" t="n">
        <f aca="false">K7391*(1-L7391)</f>
        <v>111.2</v>
      </c>
    </row>
    <row r="7392" customFormat="false" ht="11.4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IF(G7392="Male",VLOOKUP(H7392,'Shoe size conversion table'!$B$6:$D$22,2),VLOOKUP(H7392,'Shoe size conversion table'!$J$6:$L$22,2))</f>
        <v>38-39</v>
      </c>
      <c r="J7392" s="12" t="n">
        <f aca="false">IF(G7392="Male",VLOOKUP(H7392,'Shoe size conversion table'!$B$6:$D$22,3),VLOOKUP(H7392,'Shoe size conversion table'!$J$6:$L$22,3))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MONTH(C7392:C22359)</f>
        <v>12</v>
      </c>
      <c r="O7392" s="8" t="n">
        <f aca="false">K7392*(1-L7392)</f>
        <v>79.5</v>
      </c>
    </row>
    <row r="7393" customFormat="false" ht="11.4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IF(G7393="Male",VLOOKUP(H7393,'Shoe size conversion table'!$B$6:$D$22,2),VLOOKUP(H7393,'Shoe size conversion table'!$J$6:$L$22,2))</f>
        <v>42-43</v>
      </c>
      <c r="J7393" s="12" t="n">
        <f aca="false">IF(G7393="Male",VLOOKUP(H7393,'Shoe size conversion table'!$B$6:$D$22,3),VLOOKUP(H7393,'Shoe size conversion table'!$J$6:$L$22,3))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MONTH(C7393:C22360)</f>
        <v>12</v>
      </c>
      <c r="O7393" s="8" t="n">
        <f aca="false">K7393*(1-L7393)</f>
        <v>119.2</v>
      </c>
    </row>
    <row r="7394" customFormat="false" ht="11.4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IF(G7394="Male",VLOOKUP(H7394,'Shoe size conversion table'!$B$6:$D$22,2),VLOOKUP(H7394,'Shoe size conversion table'!$J$6:$L$22,2))</f>
        <v>40</v>
      </c>
      <c r="J7394" s="12" t="n">
        <f aca="false">IF(G7394="Male",VLOOKUP(H7394,'Shoe size conversion table'!$B$6:$D$22,3),VLOOKUP(H7394,'Shoe size conversion table'!$J$6:$L$22,3))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MONTH(C7394:C22361)</f>
        <v>12</v>
      </c>
      <c r="O7394" s="8" t="n">
        <f aca="false">K7394*(1-L7394)</f>
        <v>170.1</v>
      </c>
    </row>
    <row r="7395" customFormat="false" ht="11.4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IF(G7395="Male",VLOOKUP(H7395,'Shoe size conversion table'!$B$6:$D$22,2),VLOOKUP(H7395,'Shoe size conversion table'!$J$6:$L$22,2))</f>
        <v>39</v>
      </c>
      <c r="J7395" s="12" t="n">
        <f aca="false">IF(G7395="Male",VLOOKUP(H7395,'Shoe size conversion table'!$B$6:$D$22,3),VLOOKUP(H7395,'Shoe size conversion table'!$J$6:$L$22,3))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MONTH(C7395:C22362)</f>
        <v>12</v>
      </c>
      <c r="O7395" s="8" t="n">
        <f aca="false">K7395*(1-L7395)</f>
        <v>79.5</v>
      </c>
    </row>
    <row r="7396" customFormat="false" ht="11.4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IF(G7396="Male",VLOOKUP(H7396,'Shoe size conversion table'!$B$6:$D$22,2),VLOOKUP(H7396,'Shoe size conversion table'!$J$6:$L$22,2))</f>
        <v>42</v>
      </c>
      <c r="J7396" s="12" t="n">
        <f aca="false">IF(G7396="Male",VLOOKUP(H7396,'Shoe size conversion table'!$B$6:$D$22,3),VLOOKUP(H7396,'Shoe size conversion table'!$J$6:$L$22,3))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MONTH(C7396:C22363)</f>
        <v>12</v>
      </c>
      <c r="O7396" s="8" t="n">
        <f aca="false">K7396*(1-L7396)</f>
        <v>199</v>
      </c>
    </row>
    <row r="7397" customFormat="false" ht="11.4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IF(G7397="Male",VLOOKUP(H7397,'Shoe size conversion table'!$B$6:$D$22,2),VLOOKUP(H7397,'Shoe size conversion table'!$J$6:$L$22,2))</f>
        <v>42-43</v>
      </c>
      <c r="J7397" s="12" t="n">
        <f aca="false">IF(G7397="Male",VLOOKUP(H7397,'Shoe size conversion table'!$B$6:$D$22,3),VLOOKUP(H7397,'Shoe size conversion table'!$J$6:$L$22,3))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MONTH(C7397:C22364)</f>
        <v>12</v>
      </c>
      <c r="O7397" s="8" t="n">
        <f aca="false">K7397*(1-L7397)</f>
        <v>170.1</v>
      </c>
    </row>
    <row r="7398" customFormat="false" ht="11.4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IF(G7398="Male",VLOOKUP(H7398,'Shoe size conversion table'!$B$6:$D$22,2),VLOOKUP(H7398,'Shoe size conversion table'!$J$6:$L$22,2))</f>
        <v>39</v>
      </c>
      <c r="J7398" s="12" t="n">
        <f aca="false">IF(G7398="Male",VLOOKUP(H7398,'Shoe size conversion table'!$B$6:$D$22,3),VLOOKUP(H7398,'Shoe size conversion table'!$J$6:$L$22,3))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MONTH(C7398:C22365)</f>
        <v>12</v>
      </c>
      <c r="O7398" s="8" t="n">
        <f aca="false">K7398*(1-L7398)</f>
        <v>199</v>
      </c>
    </row>
    <row r="7399" customFormat="false" ht="11.4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IF(G7399="Male",VLOOKUP(H7399,'Shoe size conversion table'!$B$6:$D$22,2),VLOOKUP(H7399,'Shoe size conversion table'!$J$6:$L$22,2))</f>
        <v>43</v>
      </c>
      <c r="J7399" s="12" t="n">
        <f aca="false">IF(G7399="Male",VLOOKUP(H7399,'Shoe size conversion table'!$B$6:$D$22,3),VLOOKUP(H7399,'Shoe size conversion table'!$J$6:$L$22,3))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MONTH(C7399:C22366)</f>
        <v>12</v>
      </c>
      <c r="O7399" s="8" t="n">
        <f aca="false">K7399*(1-L7399)</f>
        <v>199</v>
      </c>
    </row>
    <row r="7400" customFormat="false" ht="11.4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IF(G7400="Male",VLOOKUP(H7400,'Shoe size conversion table'!$B$6:$D$22,2),VLOOKUP(H7400,'Shoe size conversion table'!$J$6:$L$22,2))</f>
        <v>43</v>
      </c>
      <c r="J7400" s="12" t="n">
        <f aca="false">IF(G7400="Male",VLOOKUP(H7400,'Shoe size conversion table'!$B$6:$D$22,3),VLOOKUP(H7400,'Shoe size conversion table'!$J$6:$L$22,3))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MONTH(C7400:C22367)</f>
        <v>12</v>
      </c>
      <c r="O7400" s="8" t="n">
        <f aca="false">K7400*(1-L7400)</f>
        <v>170.1</v>
      </c>
    </row>
    <row r="7401" customFormat="false" ht="11.4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IF(G7401="Male",VLOOKUP(H7401,'Shoe size conversion table'!$B$6:$D$22,2),VLOOKUP(H7401,'Shoe size conversion table'!$J$6:$L$22,2))</f>
        <v>41-42</v>
      </c>
      <c r="J7401" s="12" t="n">
        <f aca="false">IF(G7401="Male",VLOOKUP(H7401,'Shoe size conversion table'!$B$6:$D$22,3),VLOOKUP(H7401,'Shoe size conversion table'!$J$6:$L$22,3))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MONTH(C7401:C22368)</f>
        <v>12</v>
      </c>
      <c r="O7401" s="8" t="n">
        <f aca="false">K7401*(1-L7401)</f>
        <v>79.5</v>
      </c>
    </row>
    <row r="7402" customFormat="false" ht="11.4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IF(G7402="Male",VLOOKUP(H7402,'Shoe size conversion table'!$B$6:$D$22,2),VLOOKUP(H7402,'Shoe size conversion table'!$J$6:$L$22,2))</f>
        <v>38-39</v>
      </c>
      <c r="J7402" s="12" t="n">
        <f aca="false">IF(G7402="Male",VLOOKUP(H7402,'Shoe size conversion table'!$B$6:$D$22,3),VLOOKUP(H7402,'Shoe size conversion table'!$J$6:$L$22,3))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MONTH(C7402:C22369)</f>
        <v>12</v>
      </c>
      <c r="O7402" s="8" t="n">
        <f aca="false">K7402*(1-L7402)</f>
        <v>151.2</v>
      </c>
    </row>
    <row r="7403" customFormat="false" ht="11.4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IF(G7403="Male",VLOOKUP(H7403,'Shoe size conversion table'!$B$6:$D$22,2),VLOOKUP(H7403,'Shoe size conversion table'!$J$6:$L$22,2))</f>
        <v>37-38</v>
      </c>
      <c r="J7403" s="12" t="n">
        <f aca="false">IF(G7403="Male",VLOOKUP(H7403,'Shoe size conversion table'!$B$6:$D$22,3),VLOOKUP(H7403,'Shoe size conversion table'!$J$6:$L$22,3))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MONTH(C7403:C22370)</f>
        <v>12</v>
      </c>
      <c r="O7403" s="8" t="n">
        <f aca="false">K7403*(1-L7403)</f>
        <v>179.1</v>
      </c>
    </row>
    <row r="7404" customFormat="false" ht="11.4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IF(G7404="Male",VLOOKUP(H7404,'Shoe size conversion table'!$B$6:$D$22,2),VLOOKUP(H7404,'Shoe size conversion table'!$J$6:$L$22,2))</f>
        <v>44-45</v>
      </c>
      <c r="J7404" s="12" t="n">
        <f aca="false">IF(G7404="Male",VLOOKUP(H7404,'Shoe size conversion table'!$B$6:$D$22,3),VLOOKUP(H7404,'Shoe size conversion table'!$J$6:$L$22,3))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MONTH(C7404:C22371)</f>
        <v>12</v>
      </c>
      <c r="O7404" s="8" t="n">
        <f aca="false">K7404*(1-L7404)</f>
        <v>116.1</v>
      </c>
    </row>
    <row r="7405" customFormat="false" ht="11.4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IF(G7405="Male",VLOOKUP(H7405,'Shoe size conversion table'!$B$6:$D$22,2),VLOOKUP(H7405,'Shoe size conversion table'!$J$6:$L$22,2))</f>
        <v>44-45</v>
      </c>
      <c r="J7405" s="12" t="n">
        <f aca="false">IF(G7405="Male",VLOOKUP(H7405,'Shoe size conversion table'!$B$6:$D$22,3),VLOOKUP(H7405,'Shoe size conversion table'!$J$6:$L$22,3))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MONTH(C7405:C22372)</f>
        <v>12</v>
      </c>
      <c r="O7405" s="8" t="n">
        <f aca="false">K7405*(1-L7405)</f>
        <v>69.5</v>
      </c>
    </row>
    <row r="7406" customFormat="false" ht="11.4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IF(G7406="Male",VLOOKUP(H7406,'Shoe size conversion table'!$B$6:$D$22,2),VLOOKUP(H7406,'Shoe size conversion table'!$J$6:$L$22,2))</f>
        <v>42-43</v>
      </c>
      <c r="J7406" s="12" t="n">
        <f aca="false">IF(G7406="Male",VLOOKUP(H7406,'Shoe size conversion table'!$B$6:$D$22,3),VLOOKUP(H7406,'Shoe size conversion table'!$J$6:$L$22,3))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MONTH(C7406:C22373)</f>
        <v>12</v>
      </c>
      <c r="O7406" s="8" t="n">
        <f aca="false">K7406*(1-L7406)</f>
        <v>159</v>
      </c>
    </row>
    <row r="7407" customFormat="false" ht="11.4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IF(G7407="Male",VLOOKUP(H7407,'Shoe size conversion table'!$B$6:$D$22,2),VLOOKUP(H7407,'Shoe size conversion table'!$J$6:$L$22,2))</f>
        <v>41</v>
      </c>
      <c r="J7407" s="12" t="n">
        <f aca="false">IF(G7407="Male",VLOOKUP(H7407,'Shoe size conversion table'!$B$6:$D$22,3),VLOOKUP(H7407,'Shoe size conversion table'!$J$6:$L$22,3))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MONTH(C7407:C22374)</f>
        <v>12</v>
      </c>
      <c r="O7407" s="8" t="n">
        <f aca="false">K7407*(1-L7407)</f>
        <v>189</v>
      </c>
    </row>
    <row r="7408" customFormat="false" ht="11.4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IF(G7408="Male",VLOOKUP(H7408,'Shoe size conversion table'!$B$6:$D$22,2),VLOOKUP(H7408,'Shoe size conversion table'!$J$6:$L$22,2))</f>
        <v>39-40</v>
      </c>
      <c r="J7408" s="12" t="n">
        <f aca="false">IF(G7408="Male",VLOOKUP(H7408,'Shoe size conversion table'!$B$6:$D$22,3),VLOOKUP(H7408,'Shoe size conversion table'!$J$6:$L$22,3))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MONTH(C7408:C22375)</f>
        <v>12</v>
      </c>
      <c r="O7408" s="8" t="n">
        <f aca="false">K7408*(1-L7408)</f>
        <v>179.1</v>
      </c>
    </row>
    <row r="7409" customFormat="false" ht="11.4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IF(G7409="Male",VLOOKUP(H7409,'Shoe size conversion table'!$B$6:$D$22,2),VLOOKUP(H7409,'Shoe size conversion table'!$J$6:$L$22,2))</f>
        <v>42</v>
      </c>
      <c r="J7409" s="12" t="n">
        <f aca="false">IF(G7409="Male",VLOOKUP(H7409,'Shoe size conversion table'!$B$6:$D$22,3),VLOOKUP(H7409,'Shoe size conversion table'!$J$6:$L$22,3))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MONTH(C7409:C22376)</f>
        <v>12</v>
      </c>
      <c r="O7409" s="8" t="n">
        <f aca="false">K7409*(1-L7409)</f>
        <v>189</v>
      </c>
    </row>
    <row r="7410" customFormat="false" ht="11.4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IF(G7410="Male",VLOOKUP(H7410,'Shoe size conversion table'!$B$6:$D$22,2),VLOOKUP(H7410,'Shoe size conversion table'!$J$6:$L$22,2))</f>
        <v>44</v>
      </c>
      <c r="J7410" s="12" t="n">
        <f aca="false">IF(G7410="Male",VLOOKUP(H7410,'Shoe size conversion table'!$B$6:$D$22,3),VLOOKUP(H7410,'Shoe size conversion table'!$J$6:$L$22,3))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MONTH(C7410:C22377)</f>
        <v>12</v>
      </c>
      <c r="O7410" s="8" t="n">
        <f aca="false">K7410*(1-L7410)</f>
        <v>129</v>
      </c>
    </row>
    <row r="7411" customFormat="false" ht="11.4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IF(G7411="Male",VLOOKUP(H7411,'Shoe size conversion table'!$B$6:$D$22,2),VLOOKUP(H7411,'Shoe size conversion table'!$J$6:$L$22,2))</f>
        <v>42-43</v>
      </c>
      <c r="J7411" s="12" t="n">
        <f aca="false">IF(G7411="Male",VLOOKUP(H7411,'Shoe size conversion table'!$B$6:$D$22,3),VLOOKUP(H7411,'Shoe size conversion table'!$J$6:$L$22,3))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MONTH(C7411:C22378)</f>
        <v>12</v>
      </c>
      <c r="O7411" s="8" t="n">
        <f aca="false">K7411*(1-L7411)</f>
        <v>179</v>
      </c>
    </row>
    <row r="7412" customFormat="false" ht="11.4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IF(G7412="Male",VLOOKUP(H7412,'Shoe size conversion table'!$B$6:$D$22,2),VLOOKUP(H7412,'Shoe size conversion table'!$J$6:$L$22,2))</f>
        <v>38-39</v>
      </c>
      <c r="J7412" s="12" t="n">
        <f aca="false">IF(G7412="Male",VLOOKUP(H7412,'Shoe size conversion table'!$B$6:$D$22,3),VLOOKUP(H7412,'Shoe size conversion table'!$J$6:$L$22,3))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MONTH(C7412:C22379)</f>
        <v>12</v>
      </c>
      <c r="O7412" s="8" t="n">
        <f aca="false">K7412*(1-L7412)</f>
        <v>179</v>
      </c>
    </row>
    <row r="7413" customFormat="false" ht="11.4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IF(G7413="Male",VLOOKUP(H7413,'Shoe size conversion table'!$B$6:$D$22,2),VLOOKUP(H7413,'Shoe size conversion table'!$J$6:$L$22,2))</f>
        <v>42-43</v>
      </c>
      <c r="J7413" s="12" t="n">
        <f aca="false">IF(G7413="Male",VLOOKUP(H7413,'Shoe size conversion table'!$B$6:$D$22,3),VLOOKUP(H7413,'Shoe size conversion table'!$J$6:$L$22,3))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MONTH(C7413:C22380)</f>
        <v>12</v>
      </c>
      <c r="O7413" s="8" t="n">
        <f aca="false">K7413*(1-L7413)</f>
        <v>129</v>
      </c>
    </row>
    <row r="7414" customFormat="false" ht="11.4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IF(G7414="Male",VLOOKUP(H7414,'Shoe size conversion table'!$B$6:$D$22,2),VLOOKUP(H7414,'Shoe size conversion table'!$J$6:$L$22,2))</f>
        <v>44</v>
      </c>
      <c r="J7414" s="12" t="n">
        <f aca="false">IF(G7414="Male",VLOOKUP(H7414,'Shoe size conversion table'!$B$6:$D$22,3),VLOOKUP(H7414,'Shoe size conversion table'!$J$6:$L$22,3))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MONTH(C7414:C22381)</f>
        <v>12</v>
      </c>
      <c r="O7414" s="8" t="n">
        <f aca="false">K7414*(1-L7414)</f>
        <v>129</v>
      </c>
    </row>
    <row r="7415" customFormat="false" ht="11.4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IF(G7415="Male",VLOOKUP(H7415,'Shoe size conversion table'!$B$6:$D$22,2),VLOOKUP(H7415,'Shoe size conversion table'!$J$6:$L$22,2))</f>
        <v>44</v>
      </c>
      <c r="J7415" s="12" t="n">
        <f aca="false">IF(G7415="Male",VLOOKUP(H7415,'Shoe size conversion table'!$B$6:$D$22,3),VLOOKUP(H7415,'Shoe size conversion table'!$J$6:$L$22,3))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MONTH(C7415:C22382)</f>
        <v>12</v>
      </c>
      <c r="O7415" s="8" t="n">
        <f aca="false">K7415*(1-L7415)</f>
        <v>129</v>
      </c>
    </row>
    <row r="7416" customFormat="false" ht="11.4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IF(G7416="Male",VLOOKUP(H7416,'Shoe size conversion table'!$B$6:$D$22,2),VLOOKUP(H7416,'Shoe size conversion table'!$J$6:$L$22,2))</f>
        <v>38-39</v>
      </c>
      <c r="J7416" s="12" t="n">
        <f aca="false">IF(G7416="Male",VLOOKUP(H7416,'Shoe size conversion table'!$B$6:$D$22,3),VLOOKUP(H7416,'Shoe size conversion table'!$J$6:$L$22,3))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MONTH(C7416:C22383)</f>
        <v>12</v>
      </c>
      <c r="O7416" s="8" t="n">
        <f aca="false">K7416*(1-L7416)</f>
        <v>159</v>
      </c>
    </row>
    <row r="7417" customFormat="false" ht="11.4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IF(G7417="Male",VLOOKUP(H7417,'Shoe size conversion table'!$B$6:$D$22,2),VLOOKUP(H7417,'Shoe size conversion table'!$J$6:$L$22,2))</f>
        <v>44</v>
      </c>
      <c r="J7417" s="12" t="n">
        <f aca="false">IF(G7417="Male",VLOOKUP(H7417,'Shoe size conversion table'!$B$6:$D$22,3),VLOOKUP(H7417,'Shoe size conversion table'!$J$6:$L$22,3))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MONTH(C7417:C22384)</f>
        <v>12</v>
      </c>
      <c r="O7417" s="8" t="n">
        <f aca="false">K7417*(1-L7417)</f>
        <v>159</v>
      </c>
    </row>
    <row r="7418" customFormat="false" ht="11.4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IF(G7418="Male",VLOOKUP(H7418,'Shoe size conversion table'!$B$6:$D$22,2),VLOOKUP(H7418,'Shoe size conversion table'!$J$6:$L$22,2))</f>
        <v>42-43</v>
      </c>
      <c r="J7418" s="12" t="n">
        <f aca="false">IF(G7418="Male",VLOOKUP(H7418,'Shoe size conversion table'!$B$6:$D$22,3),VLOOKUP(H7418,'Shoe size conversion table'!$J$6:$L$22,3))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MONTH(C7418:C22385)</f>
        <v>12</v>
      </c>
      <c r="O7418" s="8" t="n">
        <f aca="false">K7418*(1-L7418)</f>
        <v>159</v>
      </c>
    </row>
    <row r="7419" customFormat="false" ht="11.4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IF(G7419="Male",VLOOKUP(H7419,'Shoe size conversion table'!$B$6:$D$22,2),VLOOKUP(H7419,'Shoe size conversion table'!$J$6:$L$22,2))</f>
        <v>39</v>
      </c>
      <c r="J7419" s="12" t="n">
        <f aca="false">IF(G7419="Male",VLOOKUP(H7419,'Shoe size conversion table'!$B$6:$D$22,3),VLOOKUP(H7419,'Shoe size conversion table'!$J$6:$L$22,3))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MONTH(C7419:C22386)</f>
        <v>12</v>
      </c>
      <c r="O7419" s="8" t="n">
        <f aca="false">K7419*(1-L7419)</f>
        <v>139</v>
      </c>
    </row>
    <row r="7420" customFormat="false" ht="11.4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IF(G7420="Male",VLOOKUP(H7420,'Shoe size conversion table'!$B$6:$D$22,2),VLOOKUP(H7420,'Shoe size conversion table'!$J$6:$L$22,2))</f>
        <v>37-38</v>
      </c>
      <c r="J7420" s="12" t="n">
        <f aca="false">IF(G7420="Male",VLOOKUP(H7420,'Shoe size conversion table'!$B$6:$D$22,3),VLOOKUP(H7420,'Shoe size conversion table'!$J$6:$L$22,3))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MONTH(C7420:C22387)</f>
        <v>12</v>
      </c>
      <c r="O7420" s="8" t="n">
        <f aca="false">K7420*(1-L7420)</f>
        <v>159</v>
      </c>
    </row>
    <row r="7421" customFormat="false" ht="11.4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IF(G7421="Male",VLOOKUP(H7421,'Shoe size conversion table'!$B$6:$D$22,2),VLOOKUP(H7421,'Shoe size conversion table'!$J$6:$L$22,2))</f>
        <v>38-39</v>
      </c>
      <c r="J7421" s="12" t="n">
        <f aca="false">IF(G7421="Male",VLOOKUP(H7421,'Shoe size conversion table'!$B$6:$D$22,3),VLOOKUP(H7421,'Shoe size conversion table'!$J$6:$L$22,3))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MONTH(C7421:C22388)</f>
        <v>12</v>
      </c>
      <c r="O7421" s="8" t="n">
        <f aca="false">K7421*(1-L7421)</f>
        <v>94.5</v>
      </c>
    </row>
    <row r="7422" customFormat="false" ht="11.4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IF(G7422="Male",VLOOKUP(H7422,'Shoe size conversion table'!$B$6:$D$22,2),VLOOKUP(H7422,'Shoe size conversion table'!$J$6:$L$22,2))</f>
        <v>42-43</v>
      </c>
      <c r="J7422" s="12" t="n">
        <f aca="false">IF(G7422="Male",VLOOKUP(H7422,'Shoe size conversion table'!$B$6:$D$22,3),VLOOKUP(H7422,'Shoe size conversion table'!$J$6:$L$22,3))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MONTH(C7422:C22389)</f>
        <v>12</v>
      </c>
      <c r="O7422" s="8" t="n">
        <f aca="false">K7422*(1-L7422)</f>
        <v>189</v>
      </c>
    </row>
    <row r="7423" customFormat="false" ht="11.4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IF(G7423="Male",VLOOKUP(H7423,'Shoe size conversion table'!$B$6:$D$22,2),VLOOKUP(H7423,'Shoe size conversion table'!$J$6:$L$22,2))</f>
        <v>44-45</v>
      </c>
      <c r="J7423" s="12" t="n">
        <f aca="false">IF(G7423="Male",VLOOKUP(H7423,'Shoe size conversion table'!$B$6:$D$22,3),VLOOKUP(H7423,'Shoe size conversion table'!$J$6:$L$22,3))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MONTH(C7423:C22390)</f>
        <v>12</v>
      </c>
      <c r="O7423" s="8" t="n">
        <f aca="false">K7423*(1-L7423)</f>
        <v>116.1</v>
      </c>
    </row>
    <row r="7424" customFormat="false" ht="11.4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IF(G7424="Male",VLOOKUP(H7424,'Shoe size conversion table'!$B$6:$D$22,2),VLOOKUP(H7424,'Shoe size conversion table'!$J$6:$L$22,2))</f>
        <v>43-44</v>
      </c>
      <c r="J7424" s="12" t="n">
        <f aca="false">IF(G7424="Male",VLOOKUP(H7424,'Shoe size conversion table'!$B$6:$D$22,3),VLOOKUP(H7424,'Shoe size conversion table'!$J$6:$L$22,3))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MONTH(C7424:C22391)</f>
        <v>12</v>
      </c>
      <c r="O7424" s="8" t="n">
        <f aca="false">K7424*(1-L7424)</f>
        <v>159</v>
      </c>
    </row>
    <row r="7425" customFormat="false" ht="11.4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IF(G7425="Male",VLOOKUP(H7425,'Shoe size conversion table'!$B$6:$D$22,2),VLOOKUP(H7425,'Shoe size conversion table'!$J$6:$L$22,2))</f>
        <v>38-39</v>
      </c>
      <c r="J7425" s="12" t="n">
        <f aca="false">IF(G7425="Male",VLOOKUP(H7425,'Shoe size conversion table'!$B$6:$D$22,3),VLOOKUP(H7425,'Shoe size conversion table'!$J$6:$L$22,3))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MONTH(C7425:C22392)</f>
        <v>12</v>
      </c>
      <c r="O7425" s="8" t="n">
        <f aca="false">K7425*(1-L7425)</f>
        <v>79.5</v>
      </c>
    </row>
    <row r="7426" customFormat="false" ht="11.4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IF(G7426="Male",VLOOKUP(H7426,'Shoe size conversion table'!$B$6:$D$22,2),VLOOKUP(H7426,'Shoe size conversion table'!$J$6:$L$22,2))</f>
        <v>39-40</v>
      </c>
      <c r="J7426" s="12" t="n">
        <f aca="false">IF(G7426="Male",VLOOKUP(H7426,'Shoe size conversion table'!$B$6:$D$22,3),VLOOKUP(H7426,'Shoe size conversion table'!$J$6:$L$22,3))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MONTH(C7426:C22393)</f>
        <v>12</v>
      </c>
      <c r="O7426" s="8" t="n">
        <f aca="false">K7426*(1-L7426)</f>
        <v>179.1</v>
      </c>
    </row>
    <row r="7427" customFormat="false" ht="11.4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IF(G7427="Male",VLOOKUP(H7427,'Shoe size conversion table'!$B$6:$D$22,2),VLOOKUP(H7427,'Shoe size conversion table'!$J$6:$L$22,2))</f>
        <v>38</v>
      </c>
      <c r="J7427" s="12" t="n">
        <f aca="false">IF(G7427="Male",VLOOKUP(H7427,'Shoe size conversion table'!$B$6:$D$22,3),VLOOKUP(H7427,'Shoe size conversion table'!$J$6:$L$22,3))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MONTH(C7427:C22394)</f>
        <v>12</v>
      </c>
      <c r="O7427" s="8" t="n">
        <f aca="false">K7427*(1-L7427)</f>
        <v>169</v>
      </c>
    </row>
    <row r="7428" customFormat="false" ht="11.4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IF(G7428="Male",VLOOKUP(H7428,'Shoe size conversion table'!$B$6:$D$22,2),VLOOKUP(H7428,'Shoe size conversion table'!$J$6:$L$22,2))</f>
        <v>44</v>
      </c>
      <c r="J7428" s="12" t="n">
        <f aca="false">IF(G7428="Male",VLOOKUP(H7428,'Shoe size conversion table'!$B$6:$D$22,3),VLOOKUP(H7428,'Shoe size conversion table'!$J$6:$L$22,3))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MONTH(C7428:C22395)</f>
        <v>12</v>
      </c>
      <c r="O7428" s="8" t="n">
        <f aca="false">K7428*(1-L7428)</f>
        <v>129</v>
      </c>
    </row>
    <row r="7429" customFormat="false" ht="11.4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IF(G7429="Male",VLOOKUP(H7429,'Shoe size conversion table'!$B$6:$D$22,2),VLOOKUP(H7429,'Shoe size conversion table'!$J$6:$L$22,2))</f>
        <v>41-42</v>
      </c>
      <c r="J7429" s="12" t="n">
        <f aca="false">IF(G7429="Male",VLOOKUP(H7429,'Shoe size conversion table'!$B$6:$D$22,3),VLOOKUP(H7429,'Shoe size conversion table'!$J$6:$L$22,3))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MONTH(C7429:C22396)</f>
        <v>12</v>
      </c>
      <c r="O7429" s="8" t="n">
        <f aca="false">K7429*(1-L7429)</f>
        <v>169</v>
      </c>
    </row>
    <row r="7430" customFormat="false" ht="11.4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IF(G7430="Male",VLOOKUP(H7430,'Shoe size conversion table'!$B$6:$D$22,2),VLOOKUP(H7430,'Shoe size conversion table'!$J$6:$L$22,2))</f>
        <v>43</v>
      </c>
      <c r="J7430" s="12" t="n">
        <f aca="false">IF(G7430="Male",VLOOKUP(H7430,'Shoe size conversion table'!$B$6:$D$22,3),VLOOKUP(H7430,'Shoe size conversion table'!$J$6:$L$22,3))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MONTH(C7430:C22397)</f>
        <v>12</v>
      </c>
      <c r="O7430" s="8" t="n">
        <f aca="false">K7430*(1-L7430)</f>
        <v>94.5</v>
      </c>
    </row>
    <row r="7431" customFormat="false" ht="11.4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IF(G7431="Male",VLOOKUP(H7431,'Shoe size conversion table'!$B$6:$D$22,2),VLOOKUP(H7431,'Shoe size conversion table'!$J$6:$L$22,2))</f>
        <v>42</v>
      </c>
      <c r="J7431" s="12" t="n">
        <f aca="false">IF(G7431="Male",VLOOKUP(H7431,'Shoe size conversion table'!$B$6:$D$22,3),VLOOKUP(H7431,'Shoe size conversion table'!$J$6:$L$22,3))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MONTH(C7431:C22398)</f>
        <v>12</v>
      </c>
      <c r="O7431" s="8" t="n">
        <f aca="false">K7431*(1-L7431)</f>
        <v>103.2</v>
      </c>
    </row>
    <row r="7432" customFormat="false" ht="11.4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IF(G7432="Male",VLOOKUP(H7432,'Shoe size conversion table'!$B$6:$D$22,2),VLOOKUP(H7432,'Shoe size conversion table'!$J$6:$L$22,2))</f>
        <v>48</v>
      </c>
      <c r="J7432" s="12" t="n">
        <f aca="false">IF(G7432="Male",VLOOKUP(H7432,'Shoe size conversion table'!$B$6:$D$22,3),VLOOKUP(H7432,'Shoe size conversion table'!$J$6:$L$22,3))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MONTH(C7432:C22399)</f>
        <v>12</v>
      </c>
      <c r="O7432" s="8" t="n">
        <f aca="false">K7432*(1-L7432)</f>
        <v>111.3</v>
      </c>
    </row>
    <row r="7433" customFormat="false" ht="11.4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IF(G7433="Male",VLOOKUP(H7433,'Shoe size conversion table'!$B$6:$D$22,2),VLOOKUP(H7433,'Shoe size conversion table'!$J$6:$L$22,2))</f>
        <v>43-44</v>
      </c>
      <c r="J7433" s="12" t="n">
        <f aca="false">IF(G7433="Male",VLOOKUP(H7433,'Shoe size conversion table'!$B$6:$D$22,3),VLOOKUP(H7433,'Shoe size conversion table'!$J$6:$L$22,3))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MONTH(C7433:C22400)</f>
        <v>12</v>
      </c>
      <c r="O7433" s="8" t="n">
        <f aca="false">K7433*(1-L7433)</f>
        <v>199</v>
      </c>
    </row>
    <row r="7434" customFormat="false" ht="11.4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IF(G7434="Male",VLOOKUP(H7434,'Shoe size conversion table'!$B$6:$D$22,2),VLOOKUP(H7434,'Shoe size conversion table'!$J$6:$L$22,2))</f>
        <v>43</v>
      </c>
      <c r="J7434" s="12" t="n">
        <f aca="false">IF(G7434="Male",VLOOKUP(H7434,'Shoe size conversion table'!$B$6:$D$22,3),VLOOKUP(H7434,'Shoe size conversion table'!$J$6:$L$22,3))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MONTH(C7434:C22401)</f>
        <v>12</v>
      </c>
      <c r="O7434" s="8" t="n">
        <f aca="false">K7434*(1-L7434)</f>
        <v>149</v>
      </c>
    </row>
    <row r="7435" customFormat="false" ht="11.4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IF(G7435="Male",VLOOKUP(H7435,'Shoe size conversion table'!$B$6:$D$22,2),VLOOKUP(H7435,'Shoe size conversion table'!$J$6:$L$22,2))</f>
        <v>37-38</v>
      </c>
      <c r="J7435" s="12" t="n">
        <f aca="false">IF(G7435="Male",VLOOKUP(H7435,'Shoe size conversion table'!$B$6:$D$22,3),VLOOKUP(H7435,'Shoe size conversion table'!$J$6:$L$22,3))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MONTH(C7435:C22402)</f>
        <v>12</v>
      </c>
      <c r="O7435" s="8" t="n">
        <f aca="false">K7435*(1-L7435)</f>
        <v>139</v>
      </c>
    </row>
    <row r="7436" customFormat="false" ht="11.4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IF(G7436="Male",VLOOKUP(H7436,'Shoe size conversion table'!$B$6:$D$22,2),VLOOKUP(H7436,'Shoe size conversion table'!$J$6:$L$22,2))</f>
        <v>38-39</v>
      </c>
      <c r="J7436" s="12" t="n">
        <f aca="false">IF(G7436="Male",VLOOKUP(H7436,'Shoe size conversion table'!$B$6:$D$22,3),VLOOKUP(H7436,'Shoe size conversion table'!$J$6:$L$22,3))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MONTH(C7436:C22403)</f>
        <v>12</v>
      </c>
      <c r="O7436" s="8" t="n">
        <f aca="false">K7436*(1-L7436)</f>
        <v>89.5</v>
      </c>
    </row>
    <row r="7437" customFormat="false" ht="11.4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IF(G7437="Male",VLOOKUP(H7437,'Shoe size conversion table'!$B$6:$D$22,2),VLOOKUP(H7437,'Shoe size conversion table'!$J$6:$L$22,2))</f>
        <v>43</v>
      </c>
      <c r="J7437" s="12" t="n">
        <f aca="false">IF(G7437="Male",VLOOKUP(H7437,'Shoe size conversion table'!$B$6:$D$22,3),VLOOKUP(H7437,'Shoe size conversion table'!$J$6:$L$22,3))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MONTH(C7437:C22404)</f>
        <v>12</v>
      </c>
      <c r="O7437" s="8" t="n">
        <f aca="false">K7437*(1-L7437)</f>
        <v>104.3</v>
      </c>
    </row>
    <row r="7438" customFormat="false" ht="11.4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IF(G7438="Male",VLOOKUP(H7438,'Shoe size conversion table'!$B$6:$D$22,2),VLOOKUP(H7438,'Shoe size conversion table'!$J$6:$L$22,2))</f>
        <v>43-44</v>
      </c>
      <c r="J7438" s="12" t="n">
        <f aca="false">IF(G7438="Male",VLOOKUP(H7438,'Shoe size conversion table'!$B$6:$D$22,3),VLOOKUP(H7438,'Shoe size conversion table'!$J$6:$L$22,3))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MONTH(C7438:C22405)</f>
        <v>12</v>
      </c>
      <c r="O7438" s="8" t="n">
        <f aca="false">K7438*(1-L7438)</f>
        <v>84.5</v>
      </c>
    </row>
    <row r="7439" customFormat="false" ht="11.4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IF(G7439="Male",VLOOKUP(H7439,'Shoe size conversion table'!$B$6:$D$22,2),VLOOKUP(H7439,'Shoe size conversion table'!$J$6:$L$22,2))</f>
        <v>42-43</v>
      </c>
      <c r="J7439" s="12" t="n">
        <f aca="false">IF(G7439="Male",VLOOKUP(H7439,'Shoe size conversion table'!$B$6:$D$22,3),VLOOKUP(H7439,'Shoe size conversion table'!$J$6:$L$22,3))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MONTH(C7439:C22406)</f>
        <v>12</v>
      </c>
      <c r="O7439" s="8" t="n">
        <f aca="false">K7439*(1-L7439)</f>
        <v>139</v>
      </c>
    </row>
    <row r="7440" customFormat="false" ht="11.4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IF(G7440="Male",VLOOKUP(H7440,'Shoe size conversion table'!$B$6:$D$22,2),VLOOKUP(H7440,'Shoe size conversion table'!$J$6:$L$22,2))</f>
        <v>40</v>
      </c>
      <c r="J7440" s="12" t="n">
        <f aca="false">IF(G7440="Male",VLOOKUP(H7440,'Shoe size conversion table'!$B$6:$D$22,3),VLOOKUP(H7440,'Shoe size conversion table'!$J$6:$L$22,3))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MONTH(C7440:C22407)</f>
        <v>12</v>
      </c>
      <c r="O7440" s="8" t="n">
        <f aca="false">K7440*(1-L7440)</f>
        <v>111.2</v>
      </c>
    </row>
    <row r="7441" customFormat="false" ht="11.4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IF(G7441="Male",VLOOKUP(H7441,'Shoe size conversion table'!$B$6:$D$22,2),VLOOKUP(H7441,'Shoe size conversion table'!$J$6:$L$22,2))</f>
        <v>41</v>
      </c>
      <c r="J7441" s="12" t="n">
        <f aca="false">IF(G7441="Male",VLOOKUP(H7441,'Shoe size conversion table'!$B$6:$D$22,3),VLOOKUP(H7441,'Shoe size conversion table'!$J$6:$L$22,3))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MONTH(C7441:C22408)</f>
        <v>12</v>
      </c>
      <c r="O7441" s="8" t="n">
        <f aca="false">K7441*(1-L7441)</f>
        <v>119.2</v>
      </c>
    </row>
    <row r="7442" customFormat="false" ht="11.4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IF(G7442="Male",VLOOKUP(H7442,'Shoe size conversion table'!$B$6:$D$22,2),VLOOKUP(H7442,'Shoe size conversion table'!$J$6:$L$22,2))</f>
        <v>42</v>
      </c>
      <c r="J7442" s="12" t="n">
        <f aca="false">IF(G7442="Male",VLOOKUP(H7442,'Shoe size conversion table'!$B$6:$D$22,3),VLOOKUP(H7442,'Shoe size conversion table'!$J$6:$L$22,3))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MONTH(C7442:C22409)</f>
        <v>12</v>
      </c>
      <c r="O7442" s="8" t="n">
        <f aca="false">K7442*(1-L7442)</f>
        <v>111.2</v>
      </c>
    </row>
    <row r="7443" customFormat="false" ht="11.4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IF(G7443="Male",VLOOKUP(H7443,'Shoe size conversion table'!$B$6:$D$22,2),VLOOKUP(H7443,'Shoe size conversion table'!$J$6:$L$22,2))</f>
        <v>43-44</v>
      </c>
      <c r="J7443" s="12" t="n">
        <f aca="false">IF(G7443="Male",VLOOKUP(H7443,'Shoe size conversion table'!$B$6:$D$22,3),VLOOKUP(H7443,'Shoe size conversion table'!$J$6:$L$22,3))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MONTH(C7443:C22410)</f>
        <v>12</v>
      </c>
      <c r="O7443" s="8" t="n">
        <f aca="false">K7443*(1-L7443)</f>
        <v>139</v>
      </c>
    </row>
    <row r="7444" customFormat="false" ht="11.4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IF(G7444="Male",VLOOKUP(H7444,'Shoe size conversion table'!$B$6:$D$22,2),VLOOKUP(H7444,'Shoe size conversion table'!$J$6:$L$22,2))</f>
        <v>48</v>
      </c>
      <c r="J7444" s="12" t="n">
        <f aca="false">IF(G7444="Male",VLOOKUP(H7444,'Shoe size conversion table'!$B$6:$D$22,3),VLOOKUP(H7444,'Shoe size conversion table'!$J$6:$L$22,3))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MONTH(C7444:C22411)</f>
        <v>12</v>
      </c>
      <c r="O7444" s="8" t="n">
        <f aca="false">K7444*(1-L7444)</f>
        <v>129</v>
      </c>
    </row>
    <row r="7445" customFormat="false" ht="11.4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IF(G7445="Male",VLOOKUP(H7445,'Shoe size conversion table'!$B$6:$D$22,2),VLOOKUP(H7445,'Shoe size conversion table'!$J$6:$L$22,2))</f>
        <v>37-38</v>
      </c>
      <c r="J7445" s="12" t="n">
        <f aca="false">IF(G7445="Male",VLOOKUP(H7445,'Shoe size conversion table'!$B$6:$D$22,3),VLOOKUP(H7445,'Shoe size conversion table'!$J$6:$L$22,3))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MONTH(C7445:C22412)</f>
        <v>12</v>
      </c>
      <c r="O7445" s="8" t="n">
        <f aca="false">K7445*(1-L7445)</f>
        <v>139</v>
      </c>
    </row>
    <row r="7446" customFormat="false" ht="11.4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IF(G7446="Male",VLOOKUP(H7446,'Shoe size conversion table'!$B$6:$D$22,2),VLOOKUP(H7446,'Shoe size conversion table'!$J$6:$L$22,2))</f>
        <v>42-43</v>
      </c>
      <c r="J7446" s="12" t="n">
        <f aca="false">IF(G7446="Male",VLOOKUP(H7446,'Shoe size conversion table'!$B$6:$D$22,3),VLOOKUP(H7446,'Shoe size conversion table'!$J$6:$L$22,3))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MONTH(C7446:C22413)</f>
        <v>12</v>
      </c>
      <c r="O7446" s="8" t="n">
        <f aca="false">K7446*(1-L7446)</f>
        <v>169</v>
      </c>
    </row>
    <row r="7447" customFormat="false" ht="11.4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IF(G7447="Male",VLOOKUP(H7447,'Shoe size conversion table'!$B$6:$D$22,2),VLOOKUP(H7447,'Shoe size conversion table'!$J$6:$L$22,2))</f>
        <v>40</v>
      </c>
      <c r="J7447" s="12" t="n">
        <f aca="false">IF(G7447="Male",VLOOKUP(H7447,'Shoe size conversion table'!$B$6:$D$22,3),VLOOKUP(H7447,'Shoe size conversion table'!$J$6:$L$22,3))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MONTH(C7447:C22414)</f>
        <v>12</v>
      </c>
      <c r="O7447" s="8" t="n">
        <f aca="false">K7447*(1-L7447)</f>
        <v>159</v>
      </c>
    </row>
    <row r="7448" customFormat="false" ht="11.4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IF(G7448="Male",VLOOKUP(H7448,'Shoe size conversion table'!$B$6:$D$22,2),VLOOKUP(H7448,'Shoe size conversion table'!$J$6:$L$22,2))</f>
        <v>43</v>
      </c>
      <c r="J7448" s="12" t="n">
        <f aca="false">IF(G7448="Male",VLOOKUP(H7448,'Shoe size conversion table'!$B$6:$D$22,3),VLOOKUP(H7448,'Shoe size conversion table'!$J$6:$L$22,3))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MONTH(C7448:C22415)</f>
        <v>12</v>
      </c>
      <c r="O7448" s="8" t="n">
        <f aca="false">K7448*(1-L7448)</f>
        <v>139</v>
      </c>
    </row>
    <row r="7449" customFormat="false" ht="11.4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IF(G7449="Male",VLOOKUP(H7449,'Shoe size conversion table'!$B$6:$D$22,2),VLOOKUP(H7449,'Shoe size conversion table'!$J$6:$L$22,2))</f>
        <v>43-44</v>
      </c>
      <c r="J7449" s="12" t="n">
        <f aca="false">IF(G7449="Male",VLOOKUP(H7449,'Shoe size conversion table'!$B$6:$D$22,3),VLOOKUP(H7449,'Shoe size conversion table'!$J$6:$L$22,3))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MONTH(C7449:C22416)</f>
        <v>12</v>
      </c>
      <c r="O7449" s="8" t="n">
        <f aca="false">K7449*(1-L7449)</f>
        <v>149</v>
      </c>
    </row>
    <row r="7450" customFormat="false" ht="11.4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IF(G7450="Male",VLOOKUP(H7450,'Shoe size conversion table'!$B$6:$D$22,2),VLOOKUP(H7450,'Shoe size conversion table'!$J$6:$L$22,2))</f>
        <v>42</v>
      </c>
      <c r="J7450" s="12" t="n">
        <f aca="false">IF(G7450="Male",VLOOKUP(H7450,'Shoe size conversion table'!$B$6:$D$22,3),VLOOKUP(H7450,'Shoe size conversion table'!$J$6:$L$22,3))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MONTH(C7450:C22417)</f>
        <v>12</v>
      </c>
      <c r="O7450" s="8" t="n">
        <f aca="false">K7450*(1-L7450)</f>
        <v>129</v>
      </c>
    </row>
    <row r="7451" customFormat="false" ht="11.4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IF(G7451="Male",VLOOKUP(H7451,'Shoe size conversion table'!$B$6:$D$22,2),VLOOKUP(H7451,'Shoe size conversion table'!$J$6:$L$22,2))</f>
        <v>40-41</v>
      </c>
      <c r="J7451" s="12" t="n">
        <f aca="false">IF(G7451="Male",VLOOKUP(H7451,'Shoe size conversion table'!$B$6:$D$22,3),VLOOKUP(H7451,'Shoe size conversion table'!$J$6:$L$22,3))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MONTH(C7451:C22418)</f>
        <v>12</v>
      </c>
      <c r="O7451" s="8" t="n">
        <f aca="false">K7451*(1-L7451)</f>
        <v>84.5</v>
      </c>
    </row>
    <row r="7452" customFormat="false" ht="11.4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IF(G7452="Male",VLOOKUP(H7452,'Shoe size conversion table'!$B$6:$D$22,2),VLOOKUP(H7452,'Shoe size conversion table'!$J$6:$L$22,2))</f>
        <v>40-41</v>
      </c>
      <c r="J7452" s="12" t="n">
        <f aca="false">IF(G7452="Male",VLOOKUP(H7452,'Shoe size conversion table'!$B$6:$D$22,3),VLOOKUP(H7452,'Shoe size conversion table'!$J$6:$L$22,3))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MONTH(C7452:C22419)</f>
        <v>12</v>
      </c>
      <c r="O7452" s="8" t="n">
        <f aca="false">K7452*(1-L7452)</f>
        <v>199</v>
      </c>
    </row>
    <row r="7453" customFormat="false" ht="11.4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IF(G7453="Male",VLOOKUP(H7453,'Shoe size conversion table'!$B$6:$D$22,2),VLOOKUP(H7453,'Shoe size conversion table'!$J$6:$L$22,2))</f>
        <v>42-43</v>
      </c>
      <c r="J7453" s="12" t="n">
        <f aca="false">IF(G7453="Male",VLOOKUP(H7453,'Shoe size conversion table'!$B$6:$D$22,3),VLOOKUP(H7453,'Shoe size conversion table'!$J$6:$L$22,3))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MONTH(C7453:C22420)</f>
        <v>12</v>
      </c>
      <c r="O7453" s="8" t="n">
        <f aca="false">K7453*(1-L7453)</f>
        <v>159</v>
      </c>
    </row>
    <row r="7454" customFormat="false" ht="11.4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IF(G7454="Male",VLOOKUP(H7454,'Shoe size conversion table'!$B$6:$D$22,2),VLOOKUP(H7454,'Shoe size conversion table'!$J$6:$L$22,2))</f>
        <v>40</v>
      </c>
      <c r="J7454" s="12" t="n">
        <f aca="false">IF(G7454="Male",VLOOKUP(H7454,'Shoe size conversion table'!$B$6:$D$22,3),VLOOKUP(H7454,'Shoe size conversion table'!$J$6:$L$22,3))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MONTH(C7454:C22421)</f>
        <v>12</v>
      </c>
      <c r="O7454" s="8" t="n">
        <f aca="false">K7454*(1-L7454)</f>
        <v>161.1</v>
      </c>
    </row>
    <row r="7455" customFormat="false" ht="11.4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IF(G7455="Male",VLOOKUP(H7455,'Shoe size conversion table'!$B$6:$D$22,2),VLOOKUP(H7455,'Shoe size conversion table'!$J$6:$L$22,2))</f>
        <v>38</v>
      </c>
      <c r="J7455" s="12" t="n">
        <f aca="false">IF(G7455="Male",VLOOKUP(H7455,'Shoe size conversion table'!$B$6:$D$22,3),VLOOKUP(H7455,'Shoe size conversion table'!$J$6:$L$22,3))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MONTH(C7455:C22422)</f>
        <v>12</v>
      </c>
      <c r="O7455" s="8" t="n">
        <f aca="false">K7455*(1-L7455)</f>
        <v>129</v>
      </c>
    </row>
    <row r="7456" customFormat="false" ht="11.4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IF(G7456="Male",VLOOKUP(H7456,'Shoe size conversion table'!$B$6:$D$22,2),VLOOKUP(H7456,'Shoe size conversion table'!$J$6:$L$22,2))</f>
        <v>38-39</v>
      </c>
      <c r="J7456" s="12" t="n">
        <f aca="false">IF(G7456="Male",VLOOKUP(H7456,'Shoe size conversion table'!$B$6:$D$22,3),VLOOKUP(H7456,'Shoe size conversion table'!$J$6:$L$22,3))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MONTH(C7456:C22423)</f>
        <v>12</v>
      </c>
      <c r="O7456" s="8" t="n">
        <f aca="false">K7456*(1-L7456)</f>
        <v>64.5</v>
      </c>
    </row>
    <row r="7457" customFormat="false" ht="11.4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IF(G7457="Male",VLOOKUP(H7457,'Shoe size conversion table'!$B$6:$D$22,2),VLOOKUP(H7457,'Shoe size conversion table'!$J$6:$L$22,2))</f>
        <v>44-45</v>
      </c>
      <c r="J7457" s="12" t="n">
        <f aca="false">IF(G7457="Male",VLOOKUP(H7457,'Shoe size conversion table'!$B$6:$D$22,3),VLOOKUP(H7457,'Shoe size conversion table'!$J$6:$L$22,3))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MONTH(C7457:C22424)</f>
        <v>12</v>
      </c>
      <c r="O7457" s="8" t="n">
        <f aca="false">K7457*(1-L7457)</f>
        <v>170.1</v>
      </c>
    </row>
    <row r="7458" customFormat="false" ht="11.4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IF(G7458="Male",VLOOKUP(H7458,'Shoe size conversion table'!$B$6:$D$22,2),VLOOKUP(H7458,'Shoe size conversion table'!$J$6:$L$22,2))</f>
        <v>39-40</v>
      </c>
      <c r="J7458" s="12" t="n">
        <f aca="false">IF(G7458="Male",VLOOKUP(H7458,'Shoe size conversion table'!$B$6:$D$22,3),VLOOKUP(H7458,'Shoe size conversion table'!$J$6:$L$22,3))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MONTH(C7458:C22425)</f>
        <v>12</v>
      </c>
      <c r="O7458" s="8" t="n">
        <f aca="false">K7458*(1-L7458)</f>
        <v>139</v>
      </c>
    </row>
    <row r="7459" customFormat="false" ht="11.4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IF(G7459="Male",VLOOKUP(H7459,'Shoe size conversion table'!$B$6:$D$22,2),VLOOKUP(H7459,'Shoe size conversion table'!$J$6:$L$22,2))</f>
        <v>39</v>
      </c>
      <c r="J7459" s="12" t="n">
        <f aca="false">IF(G7459="Male",VLOOKUP(H7459,'Shoe size conversion table'!$B$6:$D$22,3),VLOOKUP(H7459,'Shoe size conversion table'!$J$6:$L$22,3))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MONTH(C7459:C22426)</f>
        <v>12</v>
      </c>
      <c r="O7459" s="8" t="n">
        <f aca="false">K7459*(1-L7459)</f>
        <v>199</v>
      </c>
    </row>
    <row r="7460" customFormat="false" ht="11.4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IF(G7460="Male",VLOOKUP(H7460,'Shoe size conversion table'!$B$6:$D$22,2),VLOOKUP(H7460,'Shoe size conversion table'!$J$6:$L$22,2))</f>
        <v>36-37</v>
      </c>
      <c r="J7460" s="12" t="n">
        <f aca="false">IF(G7460="Male",VLOOKUP(H7460,'Shoe size conversion table'!$B$6:$D$22,3),VLOOKUP(H7460,'Shoe size conversion table'!$J$6:$L$22,3))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MONTH(C7460:C22427)</f>
        <v>12</v>
      </c>
      <c r="O7460" s="8" t="n">
        <f aca="false">K7460*(1-L7460)</f>
        <v>169</v>
      </c>
    </row>
    <row r="7461" customFormat="false" ht="11.4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IF(G7461="Male",VLOOKUP(H7461,'Shoe size conversion table'!$B$6:$D$22,2),VLOOKUP(H7461,'Shoe size conversion table'!$J$6:$L$22,2))</f>
        <v>40</v>
      </c>
      <c r="J7461" s="12" t="n">
        <f aca="false">IF(G7461="Male",VLOOKUP(H7461,'Shoe size conversion table'!$B$6:$D$22,3),VLOOKUP(H7461,'Shoe size conversion table'!$J$6:$L$22,3))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MONTH(C7461:C22428)</f>
        <v>12</v>
      </c>
      <c r="O7461" s="8" t="n">
        <f aca="false">K7461*(1-L7461)</f>
        <v>134.1</v>
      </c>
    </row>
    <row r="7462" customFormat="false" ht="11.4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IF(G7462="Male",VLOOKUP(H7462,'Shoe size conversion table'!$B$6:$D$22,2),VLOOKUP(H7462,'Shoe size conversion table'!$J$6:$L$22,2))</f>
        <v>39</v>
      </c>
      <c r="J7462" s="12" t="n">
        <f aca="false">IF(G7462="Male",VLOOKUP(H7462,'Shoe size conversion table'!$B$6:$D$22,3),VLOOKUP(H7462,'Shoe size conversion table'!$J$6:$L$22,3))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MONTH(C7462:C22429)</f>
        <v>12</v>
      </c>
      <c r="O7462" s="8" t="n">
        <f aca="false">K7462*(1-L7462)</f>
        <v>159</v>
      </c>
    </row>
    <row r="7463" customFormat="false" ht="11.4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IF(G7463="Male",VLOOKUP(H7463,'Shoe size conversion table'!$B$6:$D$22,2),VLOOKUP(H7463,'Shoe size conversion table'!$J$6:$L$22,2))</f>
        <v>42-43</v>
      </c>
      <c r="J7463" s="12" t="n">
        <f aca="false">IF(G7463="Male",VLOOKUP(H7463,'Shoe size conversion table'!$B$6:$D$22,3),VLOOKUP(H7463,'Shoe size conversion table'!$J$6:$L$22,3))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MONTH(C7463:C22430)</f>
        <v>12</v>
      </c>
      <c r="O7463" s="8" t="n">
        <f aca="false">K7463*(1-L7463)</f>
        <v>189</v>
      </c>
    </row>
    <row r="7464" customFormat="false" ht="11.4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IF(G7464="Male",VLOOKUP(H7464,'Shoe size conversion table'!$B$6:$D$22,2),VLOOKUP(H7464,'Shoe size conversion table'!$J$6:$L$22,2))</f>
        <v>43</v>
      </c>
      <c r="J7464" s="12" t="n">
        <f aca="false">IF(G7464="Male",VLOOKUP(H7464,'Shoe size conversion table'!$B$6:$D$22,3),VLOOKUP(H7464,'Shoe size conversion table'!$J$6:$L$22,3))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MONTH(C7464:C22431)</f>
        <v>12</v>
      </c>
      <c r="O7464" s="8" t="n">
        <f aca="false">K7464*(1-L7464)</f>
        <v>135.2</v>
      </c>
    </row>
    <row r="7465" customFormat="false" ht="11.4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IF(G7465="Male",VLOOKUP(H7465,'Shoe size conversion table'!$B$6:$D$22,2),VLOOKUP(H7465,'Shoe size conversion table'!$J$6:$L$22,2))</f>
        <v>39</v>
      </c>
      <c r="J7465" s="12" t="n">
        <f aca="false">IF(G7465="Male",VLOOKUP(H7465,'Shoe size conversion table'!$B$6:$D$22,3),VLOOKUP(H7465,'Shoe size conversion table'!$J$6:$L$22,3))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MONTH(C7465:C22432)</f>
        <v>12</v>
      </c>
      <c r="O7465" s="8" t="n">
        <f aca="false">K7465*(1-L7465)</f>
        <v>111.3</v>
      </c>
    </row>
    <row r="7466" customFormat="false" ht="11.4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IF(G7466="Male",VLOOKUP(H7466,'Shoe size conversion table'!$B$6:$D$22,2),VLOOKUP(H7466,'Shoe size conversion table'!$J$6:$L$22,2))</f>
        <v>44</v>
      </c>
      <c r="J7466" s="12" t="n">
        <f aca="false">IF(G7466="Male",VLOOKUP(H7466,'Shoe size conversion table'!$B$6:$D$22,3),VLOOKUP(H7466,'Shoe size conversion table'!$J$6:$L$22,3))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MONTH(C7466:C22433)</f>
        <v>12</v>
      </c>
      <c r="O7466" s="8" t="n">
        <f aca="false">K7466*(1-L7466)</f>
        <v>159</v>
      </c>
    </row>
    <row r="7467" customFormat="false" ht="11.4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IF(G7467="Male",VLOOKUP(H7467,'Shoe size conversion table'!$B$6:$D$22,2),VLOOKUP(H7467,'Shoe size conversion table'!$J$6:$L$22,2))</f>
        <v>42-43</v>
      </c>
      <c r="J7467" s="12" t="n">
        <f aca="false">IF(G7467="Male",VLOOKUP(H7467,'Shoe size conversion table'!$B$6:$D$22,3),VLOOKUP(H7467,'Shoe size conversion table'!$J$6:$L$22,3))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MONTH(C7467:C22434)</f>
        <v>12</v>
      </c>
      <c r="O7467" s="8" t="n">
        <f aca="false">K7467*(1-L7467)</f>
        <v>125.3</v>
      </c>
    </row>
    <row r="7468" customFormat="false" ht="11.4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IF(G7468="Male",VLOOKUP(H7468,'Shoe size conversion table'!$B$6:$D$22,2),VLOOKUP(H7468,'Shoe size conversion table'!$J$6:$L$22,2))</f>
        <v>39</v>
      </c>
      <c r="J7468" s="12" t="n">
        <f aca="false">IF(G7468="Male",VLOOKUP(H7468,'Shoe size conversion table'!$B$6:$D$22,3),VLOOKUP(H7468,'Shoe size conversion table'!$J$6:$L$22,3))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MONTH(C7468:C22435)</f>
        <v>12</v>
      </c>
      <c r="O7468" s="8" t="n">
        <f aca="false">K7468*(1-L7468)</f>
        <v>149</v>
      </c>
    </row>
    <row r="7469" customFormat="false" ht="11.4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IF(G7469="Male",VLOOKUP(H7469,'Shoe size conversion table'!$B$6:$D$22,2),VLOOKUP(H7469,'Shoe size conversion table'!$J$6:$L$22,2))</f>
        <v>38-39</v>
      </c>
      <c r="J7469" s="12" t="n">
        <f aca="false">IF(G7469="Male",VLOOKUP(H7469,'Shoe size conversion table'!$B$6:$D$22,3),VLOOKUP(H7469,'Shoe size conversion table'!$J$6:$L$22,3))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MONTH(C7469:C22436)</f>
        <v>12</v>
      </c>
      <c r="O7469" s="8" t="n">
        <f aca="false">K7469*(1-L7469)</f>
        <v>125.1</v>
      </c>
    </row>
    <row r="7470" customFormat="false" ht="11.4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IF(G7470="Male",VLOOKUP(H7470,'Shoe size conversion table'!$B$6:$D$22,2),VLOOKUP(H7470,'Shoe size conversion table'!$J$6:$L$22,2))</f>
        <v>41-42</v>
      </c>
      <c r="J7470" s="12" t="n">
        <f aca="false">IF(G7470="Male",VLOOKUP(H7470,'Shoe size conversion table'!$B$6:$D$22,3),VLOOKUP(H7470,'Shoe size conversion table'!$J$6:$L$22,3))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MONTH(C7470:C22437)</f>
        <v>12</v>
      </c>
      <c r="O7470" s="8" t="n">
        <f aca="false">K7470*(1-L7470)</f>
        <v>169</v>
      </c>
    </row>
    <row r="7471" customFormat="false" ht="11.4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IF(G7471="Male",VLOOKUP(H7471,'Shoe size conversion table'!$B$6:$D$22,2),VLOOKUP(H7471,'Shoe size conversion table'!$J$6:$L$22,2))</f>
        <v>38</v>
      </c>
      <c r="J7471" s="12" t="n">
        <f aca="false">IF(G7471="Male",VLOOKUP(H7471,'Shoe size conversion table'!$B$6:$D$22,3),VLOOKUP(H7471,'Shoe size conversion table'!$J$6:$L$22,3))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MONTH(C7471:C22438)</f>
        <v>12</v>
      </c>
      <c r="O7471" s="8" t="n">
        <f aca="false">K7471*(1-L7471)</f>
        <v>199</v>
      </c>
    </row>
    <row r="7472" customFormat="false" ht="11.4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IF(G7472="Male",VLOOKUP(H7472,'Shoe size conversion table'!$B$6:$D$22,2),VLOOKUP(H7472,'Shoe size conversion table'!$J$6:$L$22,2))</f>
        <v>43-44</v>
      </c>
      <c r="J7472" s="12" t="n">
        <f aca="false">IF(G7472="Male",VLOOKUP(H7472,'Shoe size conversion table'!$B$6:$D$22,3),VLOOKUP(H7472,'Shoe size conversion table'!$J$6:$L$22,3))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MONTH(C7472:C22439)</f>
        <v>12</v>
      </c>
      <c r="O7472" s="8" t="n">
        <f aca="false">K7472*(1-L7472)</f>
        <v>143.1</v>
      </c>
    </row>
    <row r="7473" customFormat="false" ht="11.4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IF(G7473="Male",VLOOKUP(H7473,'Shoe size conversion table'!$B$6:$D$22,2),VLOOKUP(H7473,'Shoe size conversion table'!$J$6:$L$22,2))</f>
        <v>43-44</v>
      </c>
      <c r="J7473" s="12" t="n">
        <f aca="false">IF(G7473="Male",VLOOKUP(H7473,'Shoe size conversion table'!$B$6:$D$22,3),VLOOKUP(H7473,'Shoe size conversion table'!$J$6:$L$22,3))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MONTH(C7473:C22440)</f>
        <v>12</v>
      </c>
      <c r="O7473" s="8" t="n">
        <f aca="false">K7473*(1-L7473)</f>
        <v>169</v>
      </c>
    </row>
    <row r="7474" customFormat="false" ht="11.4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IF(G7474="Male",VLOOKUP(H7474,'Shoe size conversion table'!$B$6:$D$22,2),VLOOKUP(H7474,'Shoe size conversion table'!$J$6:$L$22,2))</f>
        <v>42-43</v>
      </c>
      <c r="J7474" s="12" t="n">
        <f aca="false">IF(G7474="Male",VLOOKUP(H7474,'Shoe size conversion table'!$B$6:$D$22,3),VLOOKUP(H7474,'Shoe size conversion table'!$J$6:$L$22,3))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MONTH(C7474:C22441)</f>
        <v>12</v>
      </c>
      <c r="O7474" s="8" t="n">
        <f aca="false">K7474*(1-L7474)</f>
        <v>116.1</v>
      </c>
    </row>
    <row r="7475" customFormat="false" ht="11.4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IF(G7475="Male",VLOOKUP(H7475,'Shoe size conversion table'!$B$6:$D$22,2),VLOOKUP(H7475,'Shoe size conversion table'!$J$6:$L$22,2))</f>
        <v>42-43</v>
      </c>
      <c r="J7475" s="12" t="n">
        <f aca="false">IF(G7475="Male",VLOOKUP(H7475,'Shoe size conversion table'!$B$6:$D$22,3),VLOOKUP(H7475,'Shoe size conversion table'!$J$6:$L$22,3))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MONTH(C7475:C22442)</f>
        <v>12</v>
      </c>
      <c r="O7475" s="8" t="n">
        <f aca="false">K7475*(1-L7475)</f>
        <v>119.2</v>
      </c>
    </row>
    <row r="7476" customFormat="false" ht="11.4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IF(G7476="Male",VLOOKUP(H7476,'Shoe size conversion table'!$B$6:$D$22,2),VLOOKUP(H7476,'Shoe size conversion table'!$J$6:$L$22,2))</f>
        <v>38-39</v>
      </c>
      <c r="J7476" s="12" t="n">
        <f aca="false">IF(G7476="Male",VLOOKUP(H7476,'Shoe size conversion table'!$B$6:$D$22,3),VLOOKUP(H7476,'Shoe size conversion table'!$J$6:$L$22,3))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MONTH(C7476:C22443)</f>
        <v>12</v>
      </c>
      <c r="O7476" s="8" t="n">
        <f aca="false">K7476*(1-L7476)</f>
        <v>189</v>
      </c>
    </row>
    <row r="7477" customFormat="false" ht="11.4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IF(G7477="Male",VLOOKUP(H7477,'Shoe size conversion table'!$B$6:$D$22,2),VLOOKUP(H7477,'Shoe size conversion table'!$J$6:$L$22,2))</f>
        <v>42-43</v>
      </c>
      <c r="J7477" s="12" t="n">
        <f aca="false">IF(G7477="Male",VLOOKUP(H7477,'Shoe size conversion table'!$B$6:$D$22,3),VLOOKUP(H7477,'Shoe size conversion table'!$J$6:$L$22,3))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MONTH(C7477:C22444)</f>
        <v>12</v>
      </c>
      <c r="O7477" s="8" t="n">
        <f aca="false">K7477*(1-L7477)</f>
        <v>189</v>
      </c>
    </row>
    <row r="7478" customFormat="false" ht="11.4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IF(G7478="Male",VLOOKUP(H7478,'Shoe size conversion table'!$B$6:$D$22,2),VLOOKUP(H7478,'Shoe size conversion table'!$J$6:$L$22,2))</f>
        <v>39</v>
      </c>
      <c r="J7478" s="12" t="n">
        <f aca="false">IF(G7478="Male",VLOOKUP(H7478,'Shoe size conversion table'!$B$6:$D$22,3),VLOOKUP(H7478,'Shoe size conversion table'!$J$6:$L$22,3))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MONTH(C7478:C22445)</f>
        <v>12</v>
      </c>
      <c r="O7478" s="8" t="n">
        <f aca="false">K7478*(1-L7478)</f>
        <v>199</v>
      </c>
    </row>
    <row r="7479" customFormat="false" ht="11.4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IF(G7479="Male",VLOOKUP(H7479,'Shoe size conversion table'!$B$6:$D$22,2),VLOOKUP(H7479,'Shoe size conversion table'!$J$6:$L$22,2))</f>
        <v>39</v>
      </c>
      <c r="J7479" s="12" t="n">
        <f aca="false">IF(G7479="Male",VLOOKUP(H7479,'Shoe size conversion table'!$B$6:$D$22,3),VLOOKUP(H7479,'Shoe size conversion table'!$J$6:$L$22,3))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MONTH(C7479:C22446)</f>
        <v>12</v>
      </c>
      <c r="O7479" s="8" t="n">
        <f aca="false">K7479*(1-L7479)</f>
        <v>149</v>
      </c>
    </row>
    <row r="7480" customFormat="false" ht="11.4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IF(G7480="Male",VLOOKUP(H7480,'Shoe size conversion table'!$B$6:$D$22,2),VLOOKUP(H7480,'Shoe size conversion table'!$J$6:$L$22,2))</f>
        <v>42</v>
      </c>
      <c r="J7480" s="12" t="n">
        <f aca="false">IF(G7480="Male",VLOOKUP(H7480,'Shoe size conversion table'!$B$6:$D$22,3),VLOOKUP(H7480,'Shoe size conversion table'!$J$6:$L$22,3))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MONTH(C7480:C22447)</f>
        <v>12</v>
      </c>
      <c r="O7480" s="8" t="n">
        <f aca="false">K7480*(1-L7480)</f>
        <v>90.3</v>
      </c>
    </row>
    <row r="7481" customFormat="false" ht="11.4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IF(G7481="Male",VLOOKUP(H7481,'Shoe size conversion table'!$B$6:$D$22,2),VLOOKUP(H7481,'Shoe size conversion table'!$J$6:$L$22,2))</f>
        <v>39</v>
      </c>
      <c r="J7481" s="12" t="n">
        <f aca="false">IF(G7481="Male",VLOOKUP(H7481,'Shoe size conversion table'!$B$6:$D$22,3),VLOOKUP(H7481,'Shoe size conversion table'!$J$6:$L$22,3))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MONTH(C7481:C22448)</f>
        <v>12</v>
      </c>
      <c r="O7481" s="8" t="n">
        <f aca="false">K7481*(1-L7481)</f>
        <v>179</v>
      </c>
    </row>
    <row r="7482" customFormat="false" ht="11.4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IF(G7482="Male",VLOOKUP(H7482,'Shoe size conversion table'!$B$6:$D$22,2),VLOOKUP(H7482,'Shoe size conversion table'!$J$6:$L$22,2))</f>
        <v>40</v>
      </c>
      <c r="J7482" s="12" t="n">
        <f aca="false">IF(G7482="Male",VLOOKUP(H7482,'Shoe size conversion table'!$B$6:$D$22,3),VLOOKUP(H7482,'Shoe size conversion table'!$J$6:$L$22,3))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MONTH(C7482:C22449)</f>
        <v>12</v>
      </c>
      <c r="O7482" s="8" t="n">
        <f aca="false">K7482*(1-L7482)</f>
        <v>199</v>
      </c>
    </row>
    <row r="7483" customFormat="false" ht="11.4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IF(G7483="Male",VLOOKUP(H7483,'Shoe size conversion table'!$B$6:$D$22,2),VLOOKUP(H7483,'Shoe size conversion table'!$J$6:$L$22,2))</f>
        <v>38-39</v>
      </c>
      <c r="J7483" s="12" t="n">
        <f aca="false">IF(G7483="Male",VLOOKUP(H7483,'Shoe size conversion table'!$B$6:$D$22,3),VLOOKUP(H7483,'Shoe size conversion table'!$J$6:$L$22,3))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MONTH(C7483:C22450)</f>
        <v>12</v>
      </c>
      <c r="O7483" s="8" t="n">
        <f aca="false">K7483*(1-L7483)</f>
        <v>103.2</v>
      </c>
    </row>
    <row r="7484" customFormat="false" ht="11.4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IF(G7484="Male",VLOOKUP(H7484,'Shoe size conversion table'!$B$6:$D$22,2),VLOOKUP(H7484,'Shoe size conversion table'!$J$6:$L$22,2))</f>
        <v>40-41</v>
      </c>
      <c r="J7484" s="12" t="n">
        <f aca="false">IF(G7484="Male",VLOOKUP(H7484,'Shoe size conversion table'!$B$6:$D$22,3),VLOOKUP(H7484,'Shoe size conversion table'!$J$6:$L$22,3))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MONTH(C7484:C22451)</f>
        <v>12</v>
      </c>
      <c r="O7484" s="8" t="n">
        <f aca="false">K7484*(1-L7484)</f>
        <v>169</v>
      </c>
    </row>
    <row r="7485" customFormat="false" ht="11.4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IF(G7485="Male",VLOOKUP(H7485,'Shoe size conversion table'!$B$6:$D$22,2),VLOOKUP(H7485,'Shoe size conversion table'!$J$6:$L$22,2))</f>
        <v>45</v>
      </c>
      <c r="J7485" s="12" t="n">
        <f aca="false">IF(G7485="Male",VLOOKUP(H7485,'Shoe size conversion table'!$B$6:$D$22,3),VLOOKUP(H7485,'Shoe size conversion table'!$J$6:$L$22,3))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MONTH(C7485:C22452)</f>
        <v>12</v>
      </c>
      <c r="O7485" s="8" t="n">
        <f aca="false">K7485*(1-L7485)</f>
        <v>152.1</v>
      </c>
    </row>
    <row r="7486" customFormat="false" ht="11.4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IF(G7486="Male",VLOOKUP(H7486,'Shoe size conversion table'!$B$6:$D$22,2),VLOOKUP(H7486,'Shoe size conversion table'!$J$6:$L$22,2))</f>
        <v>42-43</v>
      </c>
      <c r="J7486" s="12" t="n">
        <f aca="false">IF(G7486="Male",VLOOKUP(H7486,'Shoe size conversion table'!$B$6:$D$22,3),VLOOKUP(H7486,'Shoe size conversion table'!$J$6:$L$22,3))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MONTH(C7486:C22453)</f>
        <v>12</v>
      </c>
      <c r="O7486" s="8" t="n">
        <f aca="false">K7486*(1-L7486)</f>
        <v>149</v>
      </c>
    </row>
    <row r="7487" customFormat="false" ht="11.4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IF(G7487="Male",VLOOKUP(H7487,'Shoe size conversion table'!$B$6:$D$22,2),VLOOKUP(H7487,'Shoe size conversion table'!$J$6:$L$22,2))</f>
        <v>42-43</v>
      </c>
      <c r="J7487" s="12" t="n">
        <f aca="false">IF(G7487="Male",VLOOKUP(H7487,'Shoe size conversion table'!$B$6:$D$22,3),VLOOKUP(H7487,'Shoe size conversion table'!$J$6:$L$22,3))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MONTH(C7487:C22454)</f>
        <v>12</v>
      </c>
      <c r="O7487" s="8" t="n">
        <f aca="false">K7487*(1-L7487)</f>
        <v>139</v>
      </c>
    </row>
    <row r="7488" customFormat="false" ht="11.4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IF(G7488="Male",VLOOKUP(H7488,'Shoe size conversion table'!$B$6:$D$22,2),VLOOKUP(H7488,'Shoe size conversion table'!$J$6:$L$22,2))</f>
        <v>36-37</v>
      </c>
      <c r="J7488" s="12" t="n">
        <f aca="false">IF(G7488="Male",VLOOKUP(H7488,'Shoe size conversion table'!$B$6:$D$22,3),VLOOKUP(H7488,'Shoe size conversion table'!$J$6:$L$22,3))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MONTH(C7488:C22455)</f>
        <v>12</v>
      </c>
      <c r="O7488" s="8" t="n">
        <f aca="false">K7488*(1-L7488)</f>
        <v>111.3</v>
      </c>
    </row>
    <row r="7489" customFormat="false" ht="11.4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IF(G7489="Male",VLOOKUP(H7489,'Shoe size conversion table'!$B$6:$D$22,2),VLOOKUP(H7489,'Shoe size conversion table'!$J$6:$L$22,2))</f>
        <v>41</v>
      </c>
      <c r="J7489" s="12" t="n">
        <f aca="false">IF(G7489="Male",VLOOKUP(H7489,'Shoe size conversion table'!$B$6:$D$22,3),VLOOKUP(H7489,'Shoe size conversion table'!$J$6:$L$22,3))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MONTH(C7489:C22456)</f>
        <v>12</v>
      </c>
      <c r="O7489" s="8" t="n">
        <f aca="false">K7489*(1-L7489)</f>
        <v>159</v>
      </c>
    </row>
    <row r="7490" customFormat="false" ht="11.4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IF(G7490="Male",VLOOKUP(H7490,'Shoe size conversion table'!$B$6:$D$22,2),VLOOKUP(H7490,'Shoe size conversion table'!$J$6:$L$22,2))</f>
        <v>39</v>
      </c>
      <c r="J7490" s="12" t="n">
        <f aca="false">IF(G7490="Male",VLOOKUP(H7490,'Shoe size conversion table'!$B$6:$D$22,3),VLOOKUP(H7490,'Shoe size conversion table'!$J$6:$L$22,3))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MONTH(C7490:C22457)</f>
        <v>12</v>
      </c>
      <c r="O7490" s="8" t="n">
        <f aca="false">K7490*(1-L7490)</f>
        <v>199</v>
      </c>
    </row>
    <row r="7491" customFormat="false" ht="11.4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IF(G7491="Male",VLOOKUP(H7491,'Shoe size conversion table'!$B$6:$D$22,2),VLOOKUP(H7491,'Shoe size conversion table'!$J$6:$L$22,2))</f>
        <v>42-43</v>
      </c>
      <c r="J7491" s="12" t="n">
        <f aca="false">IF(G7491="Male",VLOOKUP(H7491,'Shoe size conversion table'!$B$6:$D$22,3),VLOOKUP(H7491,'Shoe size conversion table'!$J$6:$L$22,3))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MONTH(C7491:C22458)</f>
        <v>12</v>
      </c>
      <c r="O7491" s="8" t="n">
        <f aca="false">K7491*(1-L7491)</f>
        <v>159</v>
      </c>
    </row>
    <row r="7492" customFormat="false" ht="11.4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IF(G7492="Male",VLOOKUP(H7492,'Shoe size conversion table'!$B$6:$D$22,2),VLOOKUP(H7492,'Shoe size conversion table'!$J$6:$L$22,2))</f>
        <v>44</v>
      </c>
      <c r="J7492" s="12" t="n">
        <f aca="false">IF(G7492="Male",VLOOKUP(H7492,'Shoe size conversion table'!$B$6:$D$22,3),VLOOKUP(H7492,'Shoe size conversion table'!$J$6:$L$22,3))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MONTH(C7492:C22459)</f>
        <v>12</v>
      </c>
      <c r="O7492" s="8" t="n">
        <f aca="false">K7492*(1-L7492)</f>
        <v>129</v>
      </c>
    </row>
    <row r="7493" customFormat="false" ht="11.4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IF(G7493="Male",VLOOKUP(H7493,'Shoe size conversion table'!$B$6:$D$22,2),VLOOKUP(H7493,'Shoe size conversion table'!$J$6:$L$22,2))</f>
        <v>38</v>
      </c>
      <c r="J7493" s="12" t="n">
        <f aca="false">IF(G7493="Male",VLOOKUP(H7493,'Shoe size conversion table'!$B$6:$D$22,3),VLOOKUP(H7493,'Shoe size conversion table'!$J$6:$L$22,3))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MONTH(C7493:C22460)</f>
        <v>12</v>
      </c>
      <c r="O7493" s="8" t="n">
        <f aca="false">K7493*(1-L7493)</f>
        <v>199</v>
      </c>
    </row>
    <row r="7494" customFormat="false" ht="11.4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IF(G7494="Male",VLOOKUP(H7494,'Shoe size conversion table'!$B$6:$D$22,2),VLOOKUP(H7494,'Shoe size conversion table'!$J$6:$L$22,2))</f>
        <v>42-43</v>
      </c>
      <c r="J7494" s="12" t="n">
        <f aca="false">IF(G7494="Male",VLOOKUP(H7494,'Shoe size conversion table'!$B$6:$D$22,3),VLOOKUP(H7494,'Shoe size conversion table'!$J$6:$L$22,3))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MONTH(C7494:C22461)</f>
        <v>12</v>
      </c>
      <c r="O7494" s="8" t="n">
        <f aca="false">K7494*(1-L7494)</f>
        <v>149</v>
      </c>
    </row>
    <row r="7495" customFormat="false" ht="11.4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IF(G7495="Male",VLOOKUP(H7495,'Shoe size conversion table'!$B$6:$D$22,2),VLOOKUP(H7495,'Shoe size conversion table'!$J$6:$L$22,2))</f>
        <v>38-39</v>
      </c>
      <c r="J7495" s="12" t="n">
        <f aca="false">IF(G7495="Male",VLOOKUP(H7495,'Shoe size conversion table'!$B$6:$D$22,3),VLOOKUP(H7495,'Shoe size conversion table'!$J$6:$L$22,3))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MONTH(C7495:C22462)</f>
        <v>12</v>
      </c>
      <c r="O7495" s="8" t="n">
        <f aca="false">K7495*(1-L7495)</f>
        <v>89.5</v>
      </c>
    </row>
    <row r="7496" customFormat="false" ht="11.4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IF(G7496="Male",VLOOKUP(H7496,'Shoe size conversion table'!$B$6:$D$22,2),VLOOKUP(H7496,'Shoe size conversion table'!$J$6:$L$22,2))</f>
        <v>39</v>
      </c>
      <c r="J7496" s="12" t="n">
        <f aca="false">IF(G7496="Male",VLOOKUP(H7496,'Shoe size conversion table'!$B$6:$D$22,3),VLOOKUP(H7496,'Shoe size conversion table'!$J$6:$L$22,3))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MONTH(C7496:C22463)</f>
        <v>12</v>
      </c>
      <c r="O7496" s="8" t="n">
        <f aca="false">K7496*(1-L7496)</f>
        <v>129</v>
      </c>
    </row>
    <row r="7497" customFormat="false" ht="11.4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IF(G7497="Male",VLOOKUP(H7497,'Shoe size conversion table'!$B$6:$D$22,2),VLOOKUP(H7497,'Shoe size conversion table'!$J$6:$L$22,2))</f>
        <v>47</v>
      </c>
      <c r="J7497" s="12" t="n">
        <f aca="false">IF(G7497="Male",VLOOKUP(H7497,'Shoe size conversion table'!$B$6:$D$22,3),VLOOKUP(H7497,'Shoe size conversion table'!$J$6:$L$22,3))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MONTH(C7497:C22464)</f>
        <v>12</v>
      </c>
      <c r="O7497" s="8" t="n">
        <f aca="false">K7497*(1-L7497)</f>
        <v>179</v>
      </c>
    </row>
    <row r="7498" customFormat="false" ht="11.4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IF(G7498="Male",VLOOKUP(H7498,'Shoe size conversion table'!$B$6:$D$22,2),VLOOKUP(H7498,'Shoe size conversion table'!$J$6:$L$22,2))</f>
        <v>40</v>
      </c>
      <c r="J7498" s="12" t="n">
        <f aca="false">IF(G7498="Male",VLOOKUP(H7498,'Shoe size conversion table'!$B$6:$D$22,3),VLOOKUP(H7498,'Shoe size conversion table'!$J$6:$L$22,3))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MONTH(C7498:C22465)</f>
        <v>12</v>
      </c>
      <c r="O7498" s="8" t="n">
        <f aca="false">K7498*(1-L7498)</f>
        <v>169</v>
      </c>
    </row>
    <row r="7499" customFormat="false" ht="11.4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IF(G7499="Male",VLOOKUP(H7499,'Shoe size conversion table'!$B$6:$D$22,2),VLOOKUP(H7499,'Shoe size conversion table'!$J$6:$L$22,2))</f>
        <v>39</v>
      </c>
      <c r="J7499" s="12" t="n">
        <f aca="false">IF(G7499="Male",VLOOKUP(H7499,'Shoe size conversion table'!$B$6:$D$22,3),VLOOKUP(H7499,'Shoe size conversion table'!$J$6:$L$22,3))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MONTH(C7499:C22466)</f>
        <v>12</v>
      </c>
      <c r="O7499" s="8" t="n">
        <f aca="false">K7499*(1-L7499)</f>
        <v>129</v>
      </c>
    </row>
    <row r="7500" customFormat="false" ht="11.4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IF(G7500="Male",VLOOKUP(H7500,'Shoe size conversion table'!$B$6:$D$22,2),VLOOKUP(H7500,'Shoe size conversion table'!$J$6:$L$22,2))</f>
        <v>42-43</v>
      </c>
      <c r="J7500" s="12" t="n">
        <f aca="false">IF(G7500="Male",VLOOKUP(H7500,'Shoe size conversion table'!$B$6:$D$22,3),VLOOKUP(H7500,'Shoe size conversion table'!$J$6:$L$22,3))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MONTH(C7500:C22467)</f>
        <v>12</v>
      </c>
      <c r="O7500" s="8" t="n">
        <f aca="false">K7500*(1-L7500)</f>
        <v>104.3</v>
      </c>
    </row>
    <row r="7501" customFormat="false" ht="11.4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IF(G7501="Male",VLOOKUP(H7501,'Shoe size conversion table'!$B$6:$D$22,2),VLOOKUP(H7501,'Shoe size conversion table'!$J$6:$L$22,2))</f>
        <v>45</v>
      </c>
      <c r="J7501" s="12" t="n">
        <f aca="false">IF(G7501="Male",VLOOKUP(H7501,'Shoe size conversion table'!$B$6:$D$22,3),VLOOKUP(H7501,'Shoe size conversion table'!$J$6:$L$22,3))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MONTH(C7501:C22468)</f>
        <v>12</v>
      </c>
      <c r="O7501" s="8" t="n">
        <f aca="false">K7501*(1-L7501)</f>
        <v>127.2</v>
      </c>
    </row>
    <row r="7502" customFormat="false" ht="11.4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IF(G7502="Male",VLOOKUP(H7502,'Shoe size conversion table'!$B$6:$D$22,2),VLOOKUP(H7502,'Shoe size conversion table'!$J$6:$L$22,2))</f>
        <v>45</v>
      </c>
      <c r="J7502" s="12" t="n">
        <f aca="false">IF(G7502="Male",VLOOKUP(H7502,'Shoe size conversion table'!$B$6:$D$22,3),VLOOKUP(H7502,'Shoe size conversion table'!$J$6:$L$22,3))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MONTH(C7502:C22469)</f>
        <v>12</v>
      </c>
      <c r="O7502" s="8" t="n">
        <f aca="false">K7502*(1-L7502)</f>
        <v>159.2</v>
      </c>
    </row>
    <row r="7503" customFormat="false" ht="11.4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IF(G7503="Male",VLOOKUP(H7503,'Shoe size conversion table'!$B$6:$D$22,2),VLOOKUP(H7503,'Shoe size conversion table'!$J$6:$L$22,2))</f>
        <v>42</v>
      </c>
      <c r="J7503" s="12" t="n">
        <f aca="false">IF(G7503="Male",VLOOKUP(H7503,'Shoe size conversion table'!$B$6:$D$22,3),VLOOKUP(H7503,'Shoe size conversion table'!$J$6:$L$22,3))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MONTH(C7503:C22470)</f>
        <v>12</v>
      </c>
      <c r="O7503" s="8" t="n">
        <f aca="false">K7503*(1-L7503)</f>
        <v>189</v>
      </c>
    </row>
    <row r="7504" customFormat="false" ht="11.4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IF(G7504="Male",VLOOKUP(H7504,'Shoe size conversion table'!$B$6:$D$22,2),VLOOKUP(H7504,'Shoe size conversion table'!$J$6:$L$22,2))</f>
        <v>42-43</v>
      </c>
      <c r="J7504" s="12" t="n">
        <f aca="false">IF(G7504="Male",VLOOKUP(H7504,'Shoe size conversion table'!$B$6:$D$22,3),VLOOKUP(H7504,'Shoe size conversion table'!$J$6:$L$22,3))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MONTH(C7504:C22471)</f>
        <v>12</v>
      </c>
      <c r="O7504" s="8" t="n">
        <f aca="false">K7504*(1-L7504)</f>
        <v>139</v>
      </c>
    </row>
    <row r="7505" customFormat="false" ht="11.4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IF(G7505="Male",VLOOKUP(H7505,'Shoe size conversion table'!$B$6:$D$22,2),VLOOKUP(H7505,'Shoe size conversion table'!$J$6:$L$22,2))</f>
        <v>43-44</v>
      </c>
      <c r="J7505" s="12" t="n">
        <f aca="false">IF(G7505="Male",VLOOKUP(H7505,'Shoe size conversion table'!$B$6:$D$22,3),VLOOKUP(H7505,'Shoe size conversion table'!$J$6:$L$22,3))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MONTH(C7505:C22472)</f>
        <v>12</v>
      </c>
      <c r="O7505" s="8" t="n">
        <f aca="false">K7505*(1-L7505)</f>
        <v>74.5</v>
      </c>
    </row>
    <row r="7506" customFormat="false" ht="11.4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IF(G7506="Male",VLOOKUP(H7506,'Shoe size conversion table'!$B$6:$D$22,2),VLOOKUP(H7506,'Shoe size conversion table'!$J$6:$L$22,2))</f>
        <v>43-44</v>
      </c>
      <c r="J7506" s="12" t="n">
        <f aca="false">IF(G7506="Male",VLOOKUP(H7506,'Shoe size conversion table'!$B$6:$D$22,3),VLOOKUP(H7506,'Shoe size conversion table'!$J$6:$L$22,3))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MONTH(C7506:C22473)</f>
        <v>12</v>
      </c>
      <c r="O7506" s="8" t="n">
        <f aca="false">K7506*(1-L7506)</f>
        <v>169</v>
      </c>
    </row>
    <row r="7507" customFormat="false" ht="11.4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IF(G7507="Male",VLOOKUP(H7507,'Shoe size conversion table'!$B$6:$D$22,2),VLOOKUP(H7507,'Shoe size conversion table'!$J$6:$L$22,2))</f>
        <v>42-43</v>
      </c>
      <c r="J7507" s="12" t="n">
        <f aca="false">IF(G7507="Male",VLOOKUP(H7507,'Shoe size conversion table'!$B$6:$D$22,3),VLOOKUP(H7507,'Shoe size conversion table'!$J$6:$L$22,3))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MONTH(C7507:C22474)</f>
        <v>12</v>
      </c>
      <c r="O7507" s="8" t="n">
        <f aca="false">K7507*(1-L7507)</f>
        <v>159</v>
      </c>
    </row>
    <row r="7508" customFormat="false" ht="11.4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IF(G7508="Male",VLOOKUP(H7508,'Shoe size conversion table'!$B$6:$D$22,2),VLOOKUP(H7508,'Shoe size conversion table'!$J$6:$L$22,2))</f>
        <v>42-43</v>
      </c>
      <c r="J7508" s="12" t="n">
        <f aca="false">IF(G7508="Male",VLOOKUP(H7508,'Shoe size conversion table'!$B$6:$D$22,3),VLOOKUP(H7508,'Shoe size conversion table'!$J$6:$L$22,3))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MONTH(C7508:C22475)</f>
        <v>12</v>
      </c>
      <c r="O7508" s="8" t="n">
        <f aca="false">K7508*(1-L7508)</f>
        <v>103.2</v>
      </c>
    </row>
    <row r="7509" customFormat="false" ht="11.4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IF(G7509="Male",VLOOKUP(H7509,'Shoe size conversion table'!$B$6:$D$22,2),VLOOKUP(H7509,'Shoe size conversion table'!$J$6:$L$22,2))</f>
        <v>47</v>
      </c>
      <c r="J7509" s="12" t="n">
        <f aca="false">IF(G7509="Male",VLOOKUP(H7509,'Shoe size conversion table'!$B$6:$D$22,3),VLOOKUP(H7509,'Shoe size conversion table'!$J$6:$L$22,3))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MONTH(C7509:C22476)</f>
        <v>12</v>
      </c>
      <c r="O7509" s="8" t="n">
        <f aca="false">K7509*(1-L7509)</f>
        <v>170.1</v>
      </c>
    </row>
    <row r="7510" customFormat="false" ht="11.4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IF(G7510="Male",VLOOKUP(H7510,'Shoe size conversion table'!$B$6:$D$22,2),VLOOKUP(H7510,'Shoe size conversion table'!$J$6:$L$22,2))</f>
        <v>38</v>
      </c>
      <c r="J7510" s="12" t="n">
        <f aca="false">IF(G7510="Male",VLOOKUP(H7510,'Shoe size conversion table'!$B$6:$D$22,3),VLOOKUP(H7510,'Shoe size conversion table'!$J$6:$L$22,3))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MONTH(C7510:C22477)</f>
        <v>12</v>
      </c>
      <c r="O7510" s="8" t="n">
        <f aca="false">K7510*(1-L7510)</f>
        <v>159</v>
      </c>
    </row>
    <row r="7511" customFormat="false" ht="11.4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IF(G7511="Male",VLOOKUP(H7511,'Shoe size conversion table'!$B$6:$D$22,2),VLOOKUP(H7511,'Shoe size conversion table'!$J$6:$L$22,2))</f>
        <v>42-43</v>
      </c>
      <c r="J7511" s="12" t="n">
        <f aca="false">IF(G7511="Male",VLOOKUP(H7511,'Shoe size conversion table'!$B$6:$D$22,3),VLOOKUP(H7511,'Shoe size conversion table'!$J$6:$L$22,3))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MONTH(C7511:C22478)</f>
        <v>12</v>
      </c>
      <c r="O7511" s="8" t="n">
        <f aca="false">K7511*(1-L7511)</f>
        <v>143.2</v>
      </c>
    </row>
    <row r="7512" customFormat="false" ht="11.4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IF(G7512="Male",VLOOKUP(H7512,'Shoe size conversion table'!$B$6:$D$22,2),VLOOKUP(H7512,'Shoe size conversion table'!$J$6:$L$22,2))</f>
        <v>38-39</v>
      </c>
      <c r="J7512" s="12" t="n">
        <f aca="false">IF(G7512="Male",VLOOKUP(H7512,'Shoe size conversion table'!$B$6:$D$22,3),VLOOKUP(H7512,'Shoe size conversion table'!$J$6:$L$22,3))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MONTH(C7512:C22479)</f>
        <v>12</v>
      </c>
      <c r="O7512" s="8" t="n">
        <f aca="false">K7512*(1-L7512)</f>
        <v>149</v>
      </c>
    </row>
    <row r="7513" customFormat="false" ht="11.4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IF(G7513="Male",VLOOKUP(H7513,'Shoe size conversion table'!$B$6:$D$22,2),VLOOKUP(H7513,'Shoe size conversion table'!$J$6:$L$22,2))</f>
        <v>38</v>
      </c>
      <c r="J7513" s="12" t="n">
        <f aca="false">IF(G7513="Male",VLOOKUP(H7513,'Shoe size conversion table'!$B$6:$D$22,3),VLOOKUP(H7513,'Shoe size conversion table'!$J$6:$L$22,3))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MONTH(C7513:C22480)</f>
        <v>12</v>
      </c>
      <c r="O7513" s="8" t="n">
        <f aca="false">K7513*(1-L7513)</f>
        <v>159</v>
      </c>
    </row>
    <row r="7514" customFormat="false" ht="11.4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IF(G7514="Male",VLOOKUP(H7514,'Shoe size conversion table'!$B$6:$D$22,2),VLOOKUP(H7514,'Shoe size conversion table'!$J$6:$L$22,2))</f>
        <v>43</v>
      </c>
      <c r="J7514" s="12" t="n">
        <f aca="false">IF(G7514="Male",VLOOKUP(H7514,'Shoe size conversion table'!$B$6:$D$22,3),VLOOKUP(H7514,'Shoe size conversion table'!$J$6:$L$22,3))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MONTH(C7514:C22481)</f>
        <v>12</v>
      </c>
      <c r="O7514" s="8" t="n">
        <f aca="false">K7514*(1-L7514)</f>
        <v>129</v>
      </c>
    </row>
    <row r="7515" customFormat="false" ht="11.4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IF(G7515="Male",VLOOKUP(H7515,'Shoe size conversion table'!$B$6:$D$22,2),VLOOKUP(H7515,'Shoe size conversion table'!$J$6:$L$22,2))</f>
        <v>38</v>
      </c>
      <c r="J7515" s="12" t="n">
        <f aca="false">IF(G7515="Male",VLOOKUP(H7515,'Shoe size conversion table'!$B$6:$D$22,3),VLOOKUP(H7515,'Shoe size conversion table'!$J$6:$L$22,3))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MONTH(C7515:C22482)</f>
        <v>12</v>
      </c>
      <c r="O7515" s="8" t="n">
        <f aca="false">K7515*(1-L7515)</f>
        <v>139</v>
      </c>
    </row>
    <row r="7516" customFormat="false" ht="11.4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IF(G7516="Male",VLOOKUP(H7516,'Shoe size conversion table'!$B$6:$D$22,2),VLOOKUP(H7516,'Shoe size conversion table'!$J$6:$L$22,2))</f>
        <v>41</v>
      </c>
      <c r="J7516" s="12" t="n">
        <f aca="false">IF(G7516="Male",VLOOKUP(H7516,'Shoe size conversion table'!$B$6:$D$22,3),VLOOKUP(H7516,'Shoe size conversion table'!$J$6:$L$22,3))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MONTH(C7516:C22483)</f>
        <v>12</v>
      </c>
      <c r="O7516" s="8" t="n">
        <f aca="false">K7516*(1-L7516)</f>
        <v>134.1</v>
      </c>
    </row>
    <row r="7517" customFormat="false" ht="11.4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IF(G7517="Male",VLOOKUP(H7517,'Shoe size conversion table'!$B$6:$D$22,2),VLOOKUP(H7517,'Shoe size conversion table'!$J$6:$L$22,2))</f>
        <v>42-43</v>
      </c>
      <c r="J7517" s="12" t="n">
        <f aca="false">IF(G7517="Male",VLOOKUP(H7517,'Shoe size conversion table'!$B$6:$D$22,3),VLOOKUP(H7517,'Shoe size conversion table'!$J$6:$L$22,3))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MONTH(C7517:C22484)</f>
        <v>12</v>
      </c>
      <c r="O7517" s="8" t="n">
        <f aca="false">K7517*(1-L7517)</f>
        <v>111.2</v>
      </c>
    </row>
    <row r="7518" customFormat="false" ht="11.4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IF(G7518="Male",VLOOKUP(H7518,'Shoe size conversion table'!$B$6:$D$22,2),VLOOKUP(H7518,'Shoe size conversion table'!$J$6:$L$22,2))</f>
        <v>43</v>
      </c>
      <c r="J7518" s="12" t="n">
        <f aca="false">IF(G7518="Male",VLOOKUP(H7518,'Shoe size conversion table'!$B$6:$D$22,3),VLOOKUP(H7518,'Shoe size conversion table'!$J$6:$L$22,3))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MONTH(C7518:C22485)</f>
        <v>12</v>
      </c>
      <c r="O7518" s="8" t="n">
        <f aca="false">K7518*(1-L7518)</f>
        <v>161.1</v>
      </c>
    </row>
    <row r="7519" customFormat="false" ht="11.4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IF(G7519="Male",VLOOKUP(H7519,'Shoe size conversion table'!$B$6:$D$22,2),VLOOKUP(H7519,'Shoe size conversion table'!$J$6:$L$22,2))</f>
        <v>43-44</v>
      </c>
      <c r="J7519" s="12" t="n">
        <f aca="false">IF(G7519="Male",VLOOKUP(H7519,'Shoe size conversion table'!$B$6:$D$22,3),VLOOKUP(H7519,'Shoe size conversion table'!$J$6:$L$22,3))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MONTH(C7519:C22486)</f>
        <v>12</v>
      </c>
      <c r="O7519" s="8" t="n">
        <f aca="false">K7519*(1-L7519)</f>
        <v>84.5</v>
      </c>
    </row>
    <row r="7520" customFormat="false" ht="11.4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IF(G7520="Male",VLOOKUP(H7520,'Shoe size conversion table'!$B$6:$D$22,2),VLOOKUP(H7520,'Shoe size conversion table'!$J$6:$L$22,2))</f>
        <v>42</v>
      </c>
      <c r="J7520" s="12" t="n">
        <f aca="false">IF(G7520="Male",VLOOKUP(H7520,'Shoe size conversion table'!$B$6:$D$22,3),VLOOKUP(H7520,'Shoe size conversion table'!$J$6:$L$22,3))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MONTH(C7520:C22487)</f>
        <v>12</v>
      </c>
      <c r="O7520" s="8" t="n">
        <f aca="false">K7520*(1-L7520)</f>
        <v>189</v>
      </c>
    </row>
    <row r="7521" customFormat="false" ht="11.4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IF(G7521="Male",VLOOKUP(H7521,'Shoe size conversion table'!$B$6:$D$22,2),VLOOKUP(H7521,'Shoe size conversion table'!$J$6:$L$22,2))</f>
        <v>43-44</v>
      </c>
      <c r="J7521" s="12" t="n">
        <f aca="false">IF(G7521="Male",VLOOKUP(H7521,'Shoe size conversion table'!$B$6:$D$22,3),VLOOKUP(H7521,'Shoe size conversion table'!$J$6:$L$22,3))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MONTH(C7521:C22488)</f>
        <v>12</v>
      </c>
      <c r="O7521" s="8" t="n">
        <f aca="false">K7521*(1-L7521)</f>
        <v>104.3</v>
      </c>
    </row>
    <row r="7522" customFormat="false" ht="11.4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IF(G7522="Male",VLOOKUP(H7522,'Shoe size conversion table'!$B$6:$D$22,2),VLOOKUP(H7522,'Shoe size conversion table'!$J$6:$L$22,2))</f>
        <v>39</v>
      </c>
      <c r="J7522" s="12" t="n">
        <f aca="false">IF(G7522="Male",VLOOKUP(H7522,'Shoe size conversion table'!$B$6:$D$22,3),VLOOKUP(H7522,'Shoe size conversion table'!$J$6:$L$22,3))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MONTH(C7522:C22489)</f>
        <v>12</v>
      </c>
      <c r="O7522" s="8" t="n">
        <f aca="false">K7522*(1-L7522)</f>
        <v>125.3</v>
      </c>
    </row>
    <row r="7523" customFormat="false" ht="11.4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IF(G7523="Male",VLOOKUP(H7523,'Shoe size conversion table'!$B$6:$D$22,2),VLOOKUP(H7523,'Shoe size conversion table'!$J$6:$L$22,2))</f>
        <v>38</v>
      </c>
      <c r="J7523" s="12" t="n">
        <f aca="false">IF(G7523="Male",VLOOKUP(H7523,'Shoe size conversion table'!$B$6:$D$22,3),VLOOKUP(H7523,'Shoe size conversion table'!$J$6:$L$22,3))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MONTH(C7523:C22490)</f>
        <v>12</v>
      </c>
      <c r="O7523" s="8" t="n">
        <f aca="false">K7523*(1-L7523)</f>
        <v>199</v>
      </c>
    </row>
    <row r="7524" customFormat="false" ht="11.4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IF(G7524="Male",VLOOKUP(H7524,'Shoe size conversion table'!$B$6:$D$22,2),VLOOKUP(H7524,'Shoe size conversion table'!$J$6:$L$22,2))</f>
        <v>43-44</v>
      </c>
      <c r="J7524" s="12" t="n">
        <f aca="false">IF(G7524="Male",VLOOKUP(H7524,'Shoe size conversion table'!$B$6:$D$22,3),VLOOKUP(H7524,'Shoe size conversion table'!$J$6:$L$22,3))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MONTH(C7524:C22491)</f>
        <v>12</v>
      </c>
      <c r="O7524" s="8" t="n">
        <f aca="false">K7524*(1-L7524)</f>
        <v>149</v>
      </c>
    </row>
    <row r="7525" customFormat="false" ht="11.4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IF(G7525="Male",VLOOKUP(H7525,'Shoe size conversion table'!$B$6:$D$22,2),VLOOKUP(H7525,'Shoe size conversion table'!$J$6:$L$22,2))</f>
        <v>40</v>
      </c>
      <c r="J7525" s="12" t="n">
        <f aca="false">IF(G7525="Male",VLOOKUP(H7525,'Shoe size conversion table'!$B$6:$D$22,3),VLOOKUP(H7525,'Shoe size conversion table'!$J$6:$L$22,3))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MONTH(C7525:C22492)</f>
        <v>12</v>
      </c>
      <c r="O7525" s="8" t="n">
        <f aca="false">K7525*(1-L7525)</f>
        <v>94.5</v>
      </c>
    </row>
    <row r="7526" customFormat="false" ht="11.4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IF(G7526="Male",VLOOKUP(H7526,'Shoe size conversion table'!$B$6:$D$22,2),VLOOKUP(H7526,'Shoe size conversion table'!$J$6:$L$22,2))</f>
        <v>43</v>
      </c>
      <c r="J7526" s="12" t="n">
        <f aca="false">IF(G7526="Male",VLOOKUP(H7526,'Shoe size conversion table'!$B$6:$D$22,3),VLOOKUP(H7526,'Shoe size conversion table'!$J$6:$L$22,3))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MONTH(C7526:C22493)</f>
        <v>12</v>
      </c>
      <c r="O7526" s="8" t="n">
        <f aca="false">K7526*(1-L7526)</f>
        <v>135.2</v>
      </c>
    </row>
    <row r="7527" customFormat="false" ht="11.4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IF(G7527="Male",VLOOKUP(H7527,'Shoe size conversion table'!$B$6:$D$22,2),VLOOKUP(H7527,'Shoe size conversion table'!$J$6:$L$22,2))</f>
        <v>38-39</v>
      </c>
      <c r="J7527" s="12" t="n">
        <f aca="false">IF(G7527="Male",VLOOKUP(H7527,'Shoe size conversion table'!$B$6:$D$22,3),VLOOKUP(H7527,'Shoe size conversion table'!$J$6:$L$22,3))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MONTH(C7527:C22494)</f>
        <v>12</v>
      </c>
      <c r="O7527" s="8" t="n">
        <f aca="false">K7527*(1-L7527)</f>
        <v>159</v>
      </c>
    </row>
    <row r="7528" customFormat="false" ht="11.4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IF(G7528="Male",VLOOKUP(H7528,'Shoe size conversion table'!$B$6:$D$22,2),VLOOKUP(H7528,'Shoe size conversion table'!$J$6:$L$22,2))</f>
        <v>38-39</v>
      </c>
      <c r="J7528" s="12" t="n">
        <f aca="false">IF(G7528="Male",VLOOKUP(H7528,'Shoe size conversion table'!$B$6:$D$22,3),VLOOKUP(H7528,'Shoe size conversion table'!$J$6:$L$22,3))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MONTH(C7528:C22495)</f>
        <v>12</v>
      </c>
      <c r="O7528" s="8" t="n">
        <f aca="false">K7528*(1-L7528)</f>
        <v>139</v>
      </c>
    </row>
    <row r="7529" customFormat="false" ht="11.4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IF(G7529="Male",VLOOKUP(H7529,'Shoe size conversion table'!$B$6:$D$22,2),VLOOKUP(H7529,'Shoe size conversion table'!$J$6:$L$22,2))</f>
        <v>36</v>
      </c>
      <c r="J7529" s="12" t="n">
        <f aca="false">IF(G7529="Male",VLOOKUP(H7529,'Shoe size conversion table'!$B$6:$D$22,3),VLOOKUP(H7529,'Shoe size conversion table'!$J$6:$L$22,3))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MONTH(C7529:C22496)</f>
        <v>12</v>
      </c>
      <c r="O7529" s="8" t="n">
        <f aca="false">K7529*(1-L7529)</f>
        <v>170.1</v>
      </c>
    </row>
    <row r="7530" customFormat="false" ht="11.4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IF(G7530="Male",VLOOKUP(H7530,'Shoe size conversion table'!$B$6:$D$22,2),VLOOKUP(H7530,'Shoe size conversion table'!$J$6:$L$22,2))</f>
        <v>39</v>
      </c>
      <c r="J7530" s="12" t="n">
        <f aca="false">IF(G7530="Male",VLOOKUP(H7530,'Shoe size conversion table'!$B$6:$D$22,3),VLOOKUP(H7530,'Shoe size conversion table'!$J$6:$L$22,3))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MONTH(C7530:C22497)</f>
        <v>12</v>
      </c>
      <c r="O7530" s="8" t="n">
        <f aca="false">K7530*(1-L7530)</f>
        <v>134.1</v>
      </c>
    </row>
    <row r="7531" customFormat="false" ht="11.4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IF(G7531="Male",VLOOKUP(H7531,'Shoe size conversion table'!$B$6:$D$22,2),VLOOKUP(H7531,'Shoe size conversion table'!$J$6:$L$22,2))</f>
        <v>42-43</v>
      </c>
      <c r="J7531" s="12" t="n">
        <f aca="false">IF(G7531="Male",VLOOKUP(H7531,'Shoe size conversion table'!$B$6:$D$22,3),VLOOKUP(H7531,'Shoe size conversion table'!$J$6:$L$22,3))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MONTH(C7531:C22498)</f>
        <v>12</v>
      </c>
      <c r="O7531" s="8" t="n">
        <f aca="false">K7531*(1-L7531)</f>
        <v>111.2</v>
      </c>
    </row>
    <row r="7532" customFormat="false" ht="11.4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IF(G7532="Male",VLOOKUP(H7532,'Shoe size conversion table'!$B$6:$D$22,2),VLOOKUP(H7532,'Shoe size conversion table'!$J$6:$L$22,2))</f>
        <v>42-43</v>
      </c>
      <c r="J7532" s="12" t="n">
        <f aca="false">IF(G7532="Male",VLOOKUP(H7532,'Shoe size conversion table'!$B$6:$D$22,3),VLOOKUP(H7532,'Shoe size conversion table'!$J$6:$L$22,3))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MONTH(C7532:C22499)</f>
        <v>12</v>
      </c>
      <c r="O7532" s="8" t="n">
        <f aca="false">K7532*(1-L7532)</f>
        <v>116.1</v>
      </c>
    </row>
    <row r="7533" customFormat="false" ht="11.4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IF(G7533="Male",VLOOKUP(H7533,'Shoe size conversion table'!$B$6:$D$22,2),VLOOKUP(H7533,'Shoe size conversion table'!$J$6:$L$22,2))</f>
        <v>37-38</v>
      </c>
      <c r="J7533" s="12" t="n">
        <f aca="false">IF(G7533="Male",VLOOKUP(H7533,'Shoe size conversion table'!$B$6:$D$22,3),VLOOKUP(H7533,'Shoe size conversion table'!$J$6:$L$22,3))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MONTH(C7533:C22500)</f>
        <v>12</v>
      </c>
      <c r="O7533" s="8" t="n">
        <f aca="false">K7533*(1-L7533)</f>
        <v>97.3</v>
      </c>
    </row>
    <row r="7534" customFormat="false" ht="11.4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IF(G7534="Male",VLOOKUP(H7534,'Shoe size conversion table'!$B$6:$D$22,2),VLOOKUP(H7534,'Shoe size conversion table'!$J$6:$L$22,2))</f>
        <v>39</v>
      </c>
      <c r="J7534" s="12" t="n">
        <f aca="false">IF(G7534="Male",VLOOKUP(H7534,'Shoe size conversion table'!$B$6:$D$22,3),VLOOKUP(H7534,'Shoe size conversion table'!$J$6:$L$22,3))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MONTH(C7534:C22501)</f>
        <v>12</v>
      </c>
      <c r="O7534" s="8" t="n">
        <f aca="false">K7534*(1-L7534)</f>
        <v>111.3</v>
      </c>
    </row>
    <row r="7535" customFormat="false" ht="11.4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IF(G7535="Male",VLOOKUP(H7535,'Shoe size conversion table'!$B$6:$D$22,2),VLOOKUP(H7535,'Shoe size conversion table'!$J$6:$L$22,2))</f>
        <v>42-43</v>
      </c>
      <c r="J7535" s="12" t="n">
        <f aca="false">IF(G7535="Male",VLOOKUP(H7535,'Shoe size conversion table'!$B$6:$D$22,3),VLOOKUP(H7535,'Shoe size conversion table'!$J$6:$L$22,3))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MONTH(C7535:C22502)</f>
        <v>12</v>
      </c>
      <c r="O7535" s="8" t="n">
        <f aca="false">K7535*(1-L7535)</f>
        <v>125.3</v>
      </c>
    </row>
    <row r="7536" customFormat="false" ht="11.4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IF(G7536="Male",VLOOKUP(H7536,'Shoe size conversion table'!$B$6:$D$22,2),VLOOKUP(H7536,'Shoe size conversion table'!$J$6:$L$22,2))</f>
        <v>40</v>
      </c>
      <c r="J7536" s="12" t="n">
        <f aca="false">IF(G7536="Male",VLOOKUP(H7536,'Shoe size conversion table'!$B$6:$D$22,3),VLOOKUP(H7536,'Shoe size conversion table'!$J$6:$L$22,3))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MONTH(C7536:C22503)</f>
        <v>12</v>
      </c>
      <c r="O7536" s="8" t="n">
        <f aca="false">K7536*(1-L7536)</f>
        <v>94.5</v>
      </c>
    </row>
    <row r="7537" customFormat="false" ht="11.4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IF(G7537="Male",VLOOKUP(H7537,'Shoe size conversion table'!$B$6:$D$22,2),VLOOKUP(H7537,'Shoe size conversion table'!$J$6:$L$22,2))</f>
        <v>39-40</v>
      </c>
      <c r="J7537" s="12" t="n">
        <f aca="false">IF(G7537="Male",VLOOKUP(H7537,'Shoe size conversion table'!$B$6:$D$22,3),VLOOKUP(H7537,'Shoe size conversion table'!$J$6:$L$22,3))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MONTH(C7537:C22504)</f>
        <v>12</v>
      </c>
      <c r="O7537" s="8" t="n">
        <f aca="false">K7537*(1-L7537)</f>
        <v>189</v>
      </c>
    </row>
    <row r="7538" customFormat="false" ht="11.4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IF(G7538="Male",VLOOKUP(H7538,'Shoe size conversion table'!$B$6:$D$22,2),VLOOKUP(H7538,'Shoe size conversion table'!$J$6:$L$22,2))</f>
        <v>39</v>
      </c>
      <c r="J7538" s="12" t="n">
        <f aca="false">IF(G7538="Male",VLOOKUP(H7538,'Shoe size conversion table'!$B$6:$D$22,3),VLOOKUP(H7538,'Shoe size conversion table'!$J$6:$L$22,3))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MONTH(C7538:C22505)</f>
        <v>12</v>
      </c>
      <c r="O7538" s="8" t="n">
        <f aca="false">K7538*(1-L7538)</f>
        <v>139</v>
      </c>
    </row>
    <row r="7539" customFormat="false" ht="11.4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IF(G7539="Male",VLOOKUP(H7539,'Shoe size conversion table'!$B$6:$D$22,2),VLOOKUP(H7539,'Shoe size conversion table'!$J$6:$L$22,2))</f>
        <v>42-43</v>
      </c>
      <c r="J7539" s="12" t="n">
        <f aca="false">IF(G7539="Male",VLOOKUP(H7539,'Shoe size conversion table'!$B$6:$D$22,3),VLOOKUP(H7539,'Shoe size conversion table'!$J$6:$L$22,3))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MONTH(C7539:C22506)</f>
        <v>12</v>
      </c>
      <c r="O7539" s="8" t="n">
        <f aca="false">K7539*(1-L7539)</f>
        <v>139</v>
      </c>
    </row>
    <row r="7540" customFormat="false" ht="11.4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IF(G7540="Male",VLOOKUP(H7540,'Shoe size conversion table'!$B$6:$D$22,2),VLOOKUP(H7540,'Shoe size conversion table'!$J$6:$L$22,2))</f>
        <v>43</v>
      </c>
      <c r="J7540" s="12" t="n">
        <f aca="false">IF(G7540="Male",VLOOKUP(H7540,'Shoe size conversion table'!$B$6:$D$22,3),VLOOKUP(H7540,'Shoe size conversion table'!$J$6:$L$22,3))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MONTH(C7540:C22507)</f>
        <v>12</v>
      </c>
      <c r="O7540" s="8" t="n">
        <f aca="false">K7540*(1-L7540)</f>
        <v>135.2</v>
      </c>
    </row>
    <row r="7541" customFormat="false" ht="11.4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IF(G7541="Male",VLOOKUP(H7541,'Shoe size conversion table'!$B$6:$D$22,2),VLOOKUP(H7541,'Shoe size conversion table'!$J$6:$L$22,2))</f>
        <v>42-43</v>
      </c>
      <c r="J7541" s="12" t="n">
        <f aca="false">IF(G7541="Male",VLOOKUP(H7541,'Shoe size conversion table'!$B$6:$D$22,3),VLOOKUP(H7541,'Shoe size conversion table'!$J$6:$L$22,3))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MONTH(C7541:C22508)</f>
        <v>12</v>
      </c>
      <c r="O7541" s="8" t="n">
        <f aca="false">K7541*(1-L7541)</f>
        <v>189</v>
      </c>
    </row>
    <row r="7542" customFormat="false" ht="11.4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IF(G7542="Male",VLOOKUP(H7542,'Shoe size conversion table'!$B$6:$D$22,2),VLOOKUP(H7542,'Shoe size conversion table'!$J$6:$L$22,2))</f>
        <v>43</v>
      </c>
      <c r="J7542" s="12" t="n">
        <f aca="false">IF(G7542="Male",VLOOKUP(H7542,'Shoe size conversion table'!$B$6:$D$22,3),VLOOKUP(H7542,'Shoe size conversion table'!$J$6:$L$22,3))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MONTH(C7542:C22509)</f>
        <v>12</v>
      </c>
      <c r="O7542" s="8" t="n">
        <f aca="false">K7542*(1-L7542)</f>
        <v>149</v>
      </c>
    </row>
    <row r="7543" customFormat="false" ht="11.4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IF(G7543="Male",VLOOKUP(H7543,'Shoe size conversion table'!$B$6:$D$22,2),VLOOKUP(H7543,'Shoe size conversion table'!$J$6:$L$22,2))</f>
        <v>42-43</v>
      </c>
      <c r="J7543" s="12" t="n">
        <f aca="false">IF(G7543="Male",VLOOKUP(H7543,'Shoe size conversion table'!$B$6:$D$22,3),VLOOKUP(H7543,'Shoe size conversion table'!$J$6:$L$22,3))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MONTH(C7543:C22510)</f>
        <v>12</v>
      </c>
      <c r="O7543" s="8" t="n">
        <f aca="false">K7543*(1-L7543)</f>
        <v>127.2</v>
      </c>
    </row>
    <row r="7544" customFormat="false" ht="11.4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IF(G7544="Male",VLOOKUP(H7544,'Shoe size conversion table'!$B$6:$D$22,2),VLOOKUP(H7544,'Shoe size conversion table'!$J$6:$L$22,2))</f>
        <v>38-39</v>
      </c>
      <c r="J7544" s="12" t="n">
        <f aca="false">IF(G7544="Male",VLOOKUP(H7544,'Shoe size conversion table'!$B$6:$D$22,3),VLOOKUP(H7544,'Shoe size conversion table'!$J$6:$L$22,3))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MONTH(C7544:C22511)</f>
        <v>12</v>
      </c>
      <c r="O7544" s="8" t="n">
        <f aca="false">K7544*(1-L7544)</f>
        <v>64.5</v>
      </c>
    </row>
    <row r="7545" customFormat="false" ht="11.4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IF(G7545="Male",VLOOKUP(H7545,'Shoe size conversion table'!$B$6:$D$22,2),VLOOKUP(H7545,'Shoe size conversion table'!$J$6:$L$22,2))</f>
        <v>38-39</v>
      </c>
      <c r="J7545" s="12" t="n">
        <f aca="false">IF(G7545="Male",VLOOKUP(H7545,'Shoe size conversion table'!$B$6:$D$22,3),VLOOKUP(H7545,'Shoe size conversion table'!$J$6:$L$22,3))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MONTH(C7545:C22512)</f>
        <v>12</v>
      </c>
      <c r="O7545" s="8" t="n">
        <f aca="false">K7545*(1-L7545)</f>
        <v>169</v>
      </c>
    </row>
    <row r="7546" customFormat="false" ht="11.4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IF(G7546="Male",VLOOKUP(H7546,'Shoe size conversion table'!$B$6:$D$22,2),VLOOKUP(H7546,'Shoe size conversion table'!$J$6:$L$22,2))</f>
        <v>40-41</v>
      </c>
      <c r="J7546" s="12" t="n">
        <f aca="false">IF(G7546="Male",VLOOKUP(H7546,'Shoe size conversion table'!$B$6:$D$22,3),VLOOKUP(H7546,'Shoe size conversion table'!$J$6:$L$22,3))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MONTH(C7546:C22513)</f>
        <v>12</v>
      </c>
      <c r="O7546" s="8" t="n">
        <f aca="false">K7546*(1-L7546)</f>
        <v>169</v>
      </c>
    </row>
    <row r="7547" customFormat="false" ht="11.4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IF(G7547="Male",VLOOKUP(H7547,'Shoe size conversion table'!$B$6:$D$22,2),VLOOKUP(H7547,'Shoe size conversion table'!$J$6:$L$22,2))</f>
        <v>41</v>
      </c>
      <c r="J7547" s="12" t="n">
        <f aca="false">IF(G7547="Male",VLOOKUP(H7547,'Shoe size conversion table'!$B$6:$D$22,3),VLOOKUP(H7547,'Shoe size conversion table'!$J$6:$L$22,3))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MONTH(C7547:C22514)</f>
        <v>12</v>
      </c>
      <c r="O7547" s="8" t="n">
        <f aca="false">K7547*(1-L7547)</f>
        <v>64.5</v>
      </c>
    </row>
    <row r="7548" customFormat="false" ht="11.4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IF(G7548="Male",VLOOKUP(H7548,'Shoe size conversion table'!$B$6:$D$22,2),VLOOKUP(H7548,'Shoe size conversion table'!$J$6:$L$22,2))</f>
        <v>38</v>
      </c>
      <c r="J7548" s="12" t="n">
        <f aca="false">IF(G7548="Male",VLOOKUP(H7548,'Shoe size conversion table'!$B$6:$D$22,3),VLOOKUP(H7548,'Shoe size conversion table'!$J$6:$L$22,3))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MONTH(C7548:C22515)</f>
        <v>12</v>
      </c>
      <c r="O7548" s="8" t="n">
        <f aca="false">K7548*(1-L7548)</f>
        <v>135.2</v>
      </c>
    </row>
    <row r="7549" customFormat="false" ht="11.4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IF(G7549="Male",VLOOKUP(H7549,'Shoe size conversion table'!$B$6:$D$22,2),VLOOKUP(H7549,'Shoe size conversion table'!$J$6:$L$22,2))</f>
        <v>42</v>
      </c>
      <c r="J7549" s="12" t="n">
        <f aca="false">IF(G7549="Male",VLOOKUP(H7549,'Shoe size conversion table'!$B$6:$D$22,3),VLOOKUP(H7549,'Shoe size conversion table'!$J$6:$L$22,3))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MONTH(C7549:C22516)</f>
        <v>12</v>
      </c>
      <c r="O7549" s="8" t="n">
        <f aca="false">K7549*(1-L7549)</f>
        <v>90.3</v>
      </c>
    </row>
    <row r="7550" customFormat="false" ht="11.4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IF(G7550="Male",VLOOKUP(H7550,'Shoe size conversion table'!$B$6:$D$22,2),VLOOKUP(H7550,'Shoe size conversion table'!$J$6:$L$22,2))</f>
        <v>42-43</v>
      </c>
      <c r="J7550" s="12" t="n">
        <f aca="false">IF(G7550="Male",VLOOKUP(H7550,'Shoe size conversion table'!$B$6:$D$22,3),VLOOKUP(H7550,'Shoe size conversion table'!$J$6:$L$22,3))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MONTH(C7550:C22517)</f>
        <v>12</v>
      </c>
      <c r="O7550" s="8" t="n">
        <f aca="false">K7550*(1-L7550)</f>
        <v>199</v>
      </c>
    </row>
    <row r="7551" customFormat="false" ht="11.4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IF(G7551="Male",VLOOKUP(H7551,'Shoe size conversion table'!$B$6:$D$22,2),VLOOKUP(H7551,'Shoe size conversion table'!$J$6:$L$22,2))</f>
        <v>36</v>
      </c>
      <c r="J7551" s="12" t="n">
        <f aca="false">IF(G7551="Male",VLOOKUP(H7551,'Shoe size conversion table'!$B$6:$D$22,3),VLOOKUP(H7551,'Shoe size conversion table'!$J$6:$L$22,3))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MONTH(C7551:C22518)</f>
        <v>12</v>
      </c>
      <c r="O7551" s="8" t="n">
        <f aca="false">K7551*(1-L7551)</f>
        <v>139</v>
      </c>
    </row>
    <row r="7552" customFormat="false" ht="11.4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IF(G7552="Male",VLOOKUP(H7552,'Shoe size conversion table'!$B$6:$D$22,2),VLOOKUP(H7552,'Shoe size conversion table'!$J$6:$L$22,2))</f>
        <v>39</v>
      </c>
      <c r="J7552" s="12" t="n">
        <f aca="false">IF(G7552="Male",VLOOKUP(H7552,'Shoe size conversion table'!$B$6:$D$22,3),VLOOKUP(H7552,'Shoe size conversion table'!$J$6:$L$22,3))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MONTH(C7552:C22519)</f>
        <v>12</v>
      </c>
      <c r="O7552" s="8" t="n">
        <f aca="false">K7552*(1-L7552)</f>
        <v>199</v>
      </c>
    </row>
    <row r="7553" customFormat="false" ht="11.4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IF(G7553="Male",VLOOKUP(H7553,'Shoe size conversion table'!$B$6:$D$22,2),VLOOKUP(H7553,'Shoe size conversion table'!$J$6:$L$22,2))</f>
        <v>42-43</v>
      </c>
      <c r="J7553" s="12" t="n">
        <f aca="false">IF(G7553="Male",VLOOKUP(H7553,'Shoe size conversion table'!$B$6:$D$22,3),VLOOKUP(H7553,'Shoe size conversion table'!$J$6:$L$22,3))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MONTH(C7553:C22520)</f>
        <v>12</v>
      </c>
      <c r="O7553" s="8" t="n">
        <f aca="false">K7553*(1-L7553)</f>
        <v>170.1</v>
      </c>
    </row>
    <row r="7554" customFormat="false" ht="11.4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IF(G7554="Male",VLOOKUP(H7554,'Shoe size conversion table'!$B$6:$D$22,2),VLOOKUP(H7554,'Shoe size conversion table'!$J$6:$L$22,2))</f>
        <v>39-40</v>
      </c>
      <c r="J7554" s="12" t="n">
        <f aca="false">IF(G7554="Male",VLOOKUP(H7554,'Shoe size conversion table'!$B$6:$D$22,3),VLOOKUP(H7554,'Shoe size conversion table'!$J$6:$L$22,3))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MONTH(C7554:C22521)</f>
        <v>12</v>
      </c>
      <c r="O7554" s="8" t="n">
        <f aca="false">K7554*(1-L7554)</f>
        <v>152.1</v>
      </c>
    </row>
    <row r="7555" customFormat="false" ht="11.4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IF(G7555="Male",VLOOKUP(H7555,'Shoe size conversion table'!$B$6:$D$22,2),VLOOKUP(H7555,'Shoe size conversion table'!$J$6:$L$22,2))</f>
        <v>42</v>
      </c>
      <c r="J7555" s="12" t="n">
        <f aca="false">IF(G7555="Male",VLOOKUP(H7555,'Shoe size conversion table'!$B$6:$D$22,3),VLOOKUP(H7555,'Shoe size conversion table'!$J$6:$L$22,3))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MONTH(C7555:C22522)</f>
        <v>12</v>
      </c>
      <c r="O7555" s="8" t="n">
        <f aca="false">K7555*(1-L7555)</f>
        <v>143.1</v>
      </c>
    </row>
    <row r="7556" customFormat="false" ht="11.4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IF(G7556="Male",VLOOKUP(H7556,'Shoe size conversion table'!$B$6:$D$22,2),VLOOKUP(H7556,'Shoe size conversion table'!$J$6:$L$22,2))</f>
        <v>42-43</v>
      </c>
      <c r="J7556" s="12" t="n">
        <f aca="false">IF(G7556="Male",VLOOKUP(H7556,'Shoe size conversion table'!$B$6:$D$22,3),VLOOKUP(H7556,'Shoe size conversion table'!$J$6:$L$22,3))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MONTH(C7556:C22523)</f>
        <v>12</v>
      </c>
      <c r="O7556" s="8" t="n">
        <f aca="false">K7556*(1-L7556)</f>
        <v>189</v>
      </c>
    </row>
    <row r="7557" customFormat="false" ht="11.4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IF(G7557="Male",VLOOKUP(H7557,'Shoe size conversion table'!$B$6:$D$22,2),VLOOKUP(H7557,'Shoe size conversion table'!$J$6:$L$22,2))</f>
        <v>39</v>
      </c>
      <c r="J7557" s="12" t="n">
        <f aca="false">IF(G7557="Male",VLOOKUP(H7557,'Shoe size conversion table'!$B$6:$D$22,3),VLOOKUP(H7557,'Shoe size conversion table'!$J$6:$L$22,3))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MONTH(C7557:C22524)</f>
        <v>12</v>
      </c>
      <c r="O7557" s="8" t="n">
        <f aca="false">K7557*(1-L7557)</f>
        <v>89.5</v>
      </c>
    </row>
    <row r="7558" customFormat="false" ht="11.4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IF(G7558="Male",VLOOKUP(H7558,'Shoe size conversion table'!$B$6:$D$22,2),VLOOKUP(H7558,'Shoe size conversion table'!$J$6:$L$22,2))</f>
        <v>42-43</v>
      </c>
      <c r="J7558" s="12" t="n">
        <f aca="false">IF(G7558="Male",VLOOKUP(H7558,'Shoe size conversion table'!$B$6:$D$22,3),VLOOKUP(H7558,'Shoe size conversion table'!$J$6:$L$22,3))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MONTH(C7558:C22525)</f>
        <v>12</v>
      </c>
      <c r="O7558" s="8" t="n">
        <f aca="false">K7558*(1-L7558)</f>
        <v>199</v>
      </c>
    </row>
    <row r="7559" customFormat="false" ht="11.4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IF(G7559="Male",VLOOKUP(H7559,'Shoe size conversion table'!$B$6:$D$22,2),VLOOKUP(H7559,'Shoe size conversion table'!$J$6:$L$22,2))</f>
        <v>42-43</v>
      </c>
      <c r="J7559" s="12" t="n">
        <f aca="false">IF(G7559="Male",VLOOKUP(H7559,'Shoe size conversion table'!$B$6:$D$22,3),VLOOKUP(H7559,'Shoe size conversion table'!$J$6:$L$22,3))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MONTH(C7559:C22526)</f>
        <v>12</v>
      </c>
      <c r="O7559" s="8" t="n">
        <f aca="false">K7559*(1-L7559)</f>
        <v>125.1</v>
      </c>
    </row>
    <row r="7560" customFormat="false" ht="11.4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IF(G7560="Male",VLOOKUP(H7560,'Shoe size conversion table'!$B$6:$D$22,2),VLOOKUP(H7560,'Shoe size conversion table'!$J$6:$L$22,2))</f>
        <v>48</v>
      </c>
      <c r="J7560" s="12" t="n">
        <f aca="false">IF(G7560="Male",VLOOKUP(H7560,'Shoe size conversion table'!$B$6:$D$22,3),VLOOKUP(H7560,'Shoe size conversion table'!$J$6:$L$22,3))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MONTH(C7560:C22527)</f>
        <v>12</v>
      </c>
      <c r="O7560" s="8" t="n">
        <f aca="false">K7560*(1-L7560)</f>
        <v>104.3</v>
      </c>
    </row>
    <row r="7561" customFormat="false" ht="11.4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IF(G7561="Male",VLOOKUP(H7561,'Shoe size conversion table'!$B$6:$D$22,2),VLOOKUP(H7561,'Shoe size conversion table'!$J$6:$L$22,2))</f>
        <v>42</v>
      </c>
      <c r="J7561" s="12" t="n">
        <f aca="false">IF(G7561="Male",VLOOKUP(H7561,'Shoe size conversion table'!$B$6:$D$22,3),VLOOKUP(H7561,'Shoe size conversion table'!$J$6:$L$22,3))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MONTH(C7561:C22528)</f>
        <v>12</v>
      </c>
      <c r="O7561" s="8" t="n">
        <f aca="false">K7561*(1-L7561)</f>
        <v>189</v>
      </c>
    </row>
    <row r="7562" customFormat="false" ht="11.4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IF(G7562="Male",VLOOKUP(H7562,'Shoe size conversion table'!$B$6:$D$22,2),VLOOKUP(H7562,'Shoe size conversion table'!$J$6:$L$22,2))</f>
        <v>42</v>
      </c>
      <c r="J7562" s="12" t="n">
        <f aca="false">IF(G7562="Male",VLOOKUP(H7562,'Shoe size conversion table'!$B$6:$D$22,3),VLOOKUP(H7562,'Shoe size conversion table'!$J$6:$L$22,3))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MONTH(C7562:C22529)</f>
        <v>12</v>
      </c>
      <c r="O7562" s="8" t="n">
        <f aca="false">K7562*(1-L7562)</f>
        <v>159</v>
      </c>
    </row>
    <row r="7563" customFormat="false" ht="11.4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IF(G7563="Male",VLOOKUP(H7563,'Shoe size conversion table'!$B$6:$D$22,2),VLOOKUP(H7563,'Shoe size conversion table'!$J$6:$L$22,2))</f>
        <v>44</v>
      </c>
      <c r="J7563" s="12" t="n">
        <f aca="false">IF(G7563="Male",VLOOKUP(H7563,'Shoe size conversion table'!$B$6:$D$22,3),VLOOKUP(H7563,'Shoe size conversion table'!$J$6:$L$22,3))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MONTH(C7563:C22530)</f>
        <v>12</v>
      </c>
      <c r="O7563" s="8" t="n">
        <f aca="false">K7563*(1-L7563)</f>
        <v>74.5</v>
      </c>
    </row>
    <row r="7564" customFormat="false" ht="11.4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IF(G7564="Male",VLOOKUP(H7564,'Shoe size conversion table'!$B$6:$D$22,2),VLOOKUP(H7564,'Shoe size conversion table'!$J$6:$L$22,2))</f>
        <v>46</v>
      </c>
      <c r="J7564" s="12" t="n">
        <f aca="false">IF(G7564="Male",VLOOKUP(H7564,'Shoe size conversion table'!$B$6:$D$22,3),VLOOKUP(H7564,'Shoe size conversion table'!$J$6:$L$22,3))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MONTH(C7564:C22531)</f>
        <v>12</v>
      </c>
      <c r="O7564" s="8" t="n">
        <f aca="false">K7564*(1-L7564)</f>
        <v>169</v>
      </c>
    </row>
    <row r="7565" customFormat="false" ht="11.4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IF(G7565="Male",VLOOKUP(H7565,'Shoe size conversion table'!$B$6:$D$22,2),VLOOKUP(H7565,'Shoe size conversion table'!$J$6:$L$22,2))</f>
        <v>38-39</v>
      </c>
      <c r="J7565" s="12" t="n">
        <f aca="false">IF(G7565="Male",VLOOKUP(H7565,'Shoe size conversion table'!$B$6:$D$22,3),VLOOKUP(H7565,'Shoe size conversion table'!$J$6:$L$22,3))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MONTH(C7565:C22532)</f>
        <v>12</v>
      </c>
      <c r="O7565" s="8" t="n">
        <f aca="false">K7565*(1-L7565)</f>
        <v>199</v>
      </c>
    </row>
    <row r="7566" customFormat="false" ht="11.4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IF(G7566="Male",VLOOKUP(H7566,'Shoe size conversion table'!$B$6:$D$22,2),VLOOKUP(H7566,'Shoe size conversion table'!$J$6:$L$22,2))</f>
        <v>42-43</v>
      </c>
      <c r="J7566" s="12" t="n">
        <f aca="false">IF(G7566="Male",VLOOKUP(H7566,'Shoe size conversion table'!$B$6:$D$22,3),VLOOKUP(H7566,'Shoe size conversion table'!$J$6:$L$22,3))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MONTH(C7566:C22533)</f>
        <v>12</v>
      </c>
      <c r="O7566" s="8" t="n">
        <f aca="false">K7566*(1-L7566)</f>
        <v>139</v>
      </c>
    </row>
    <row r="7567" customFormat="false" ht="11.4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IF(G7567="Male",VLOOKUP(H7567,'Shoe size conversion table'!$B$6:$D$22,2),VLOOKUP(H7567,'Shoe size conversion table'!$J$6:$L$22,2))</f>
        <v>47</v>
      </c>
      <c r="J7567" s="12" t="n">
        <f aca="false">IF(G7567="Male",VLOOKUP(H7567,'Shoe size conversion table'!$B$6:$D$22,3),VLOOKUP(H7567,'Shoe size conversion table'!$J$6:$L$22,3))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MONTH(C7567:C22534)</f>
        <v>12</v>
      </c>
      <c r="O7567" s="8" t="n">
        <f aca="false">K7567*(1-L7567)</f>
        <v>179</v>
      </c>
    </row>
    <row r="7568" customFormat="false" ht="11.4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IF(G7568="Male",VLOOKUP(H7568,'Shoe size conversion table'!$B$6:$D$22,2),VLOOKUP(H7568,'Shoe size conversion table'!$J$6:$L$22,2))</f>
        <v>43</v>
      </c>
      <c r="J7568" s="12" t="n">
        <f aca="false">IF(G7568="Male",VLOOKUP(H7568,'Shoe size conversion table'!$B$6:$D$22,3),VLOOKUP(H7568,'Shoe size conversion table'!$J$6:$L$22,3))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MONTH(C7568:C22535)</f>
        <v>12</v>
      </c>
      <c r="O7568" s="8" t="n">
        <f aca="false">K7568*(1-L7568)</f>
        <v>169</v>
      </c>
    </row>
    <row r="7569" customFormat="false" ht="11.4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IF(G7569="Male",VLOOKUP(H7569,'Shoe size conversion table'!$B$6:$D$22,2),VLOOKUP(H7569,'Shoe size conversion table'!$J$6:$L$22,2))</f>
        <v>42-43</v>
      </c>
      <c r="J7569" s="12" t="n">
        <f aca="false">IF(G7569="Male",VLOOKUP(H7569,'Shoe size conversion table'!$B$6:$D$22,3),VLOOKUP(H7569,'Shoe size conversion table'!$J$6:$L$22,3))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MONTH(C7569:C22536)</f>
        <v>12</v>
      </c>
      <c r="O7569" s="8" t="n">
        <f aca="false">K7569*(1-L7569)</f>
        <v>170.1</v>
      </c>
    </row>
    <row r="7570" customFormat="false" ht="11.4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IF(G7570="Male",VLOOKUP(H7570,'Shoe size conversion table'!$B$6:$D$22,2),VLOOKUP(H7570,'Shoe size conversion table'!$J$6:$L$22,2))</f>
        <v>39-40</v>
      </c>
      <c r="J7570" s="12" t="n">
        <f aca="false">IF(G7570="Male",VLOOKUP(H7570,'Shoe size conversion table'!$B$6:$D$22,3),VLOOKUP(H7570,'Shoe size conversion table'!$J$6:$L$22,3))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MONTH(C7570:C22537)</f>
        <v>12</v>
      </c>
      <c r="O7570" s="8" t="n">
        <f aca="false">K7570*(1-L7570)</f>
        <v>179</v>
      </c>
    </row>
    <row r="7571" customFormat="false" ht="11.4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IF(G7571="Male",VLOOKUP(H7571,'Shoe size conversion table'!$B$6:$D$22,2),VLOOKUP(H7571,'Shoe size conversion table'!$J$6:$L$22,2))</f>
        <v>39-40</v>
      </c>
      <c r="J7571" s="12" t="n">
        <f aca="false">IF(G7571="Male",VLOOKUP(H7571,'Shoe size conversion table'!$B$6:$D$22,3),VLOOKUP(H7571,'Shoe size conversion table'!$J$6:$L$22,3))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MONTH(C7571:C22538)</f>
        <v>12</v>
      </c>
      <c r="O7571" s="8" t="n">
        <f aca="false">K7571*(1-L7571)</f>
        <v>199</v>
      </c>
    </row>
    <row r="7572" customFormat="false" ht="11.4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IF(G7572="Male",VLOOKUP(H7572,'Shoe size conversion table'!$B$6:$D$22,2),VLOOKUP(H7572,'Shoe size conversion table'!$J$6:$L$22,2))</f>
        <v>39-40</v>
      </c>
      <c r="J7572" s="12" t="n">
        <f aca="false">IF(G7572="Male",VLOOKUP(H7572,'Shoe size conversion table'!$B$6:$D$22,3),VLOOKUP(H7572,'Shoe size conversion table'!$J$6:$L$22,3))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MONTH(C7572:C22539)</f>
        <v>12</v>
      </c>
      <c r="O7572" s="8" t="n">
        <f aca="false">K7572*(1-L7572)</f>
        <v>149</v>
      </c>
    </row>
    <row r="7573" customFormat="false" ht="11.4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IF(G7573="Male",VLOOKUP(H7573,'Shoe size conversion table'!$B$6:$D$22,2),VLOOKUP(H7573,'Shoe size conversion table'!$J$6:$L$22,2))</f>
        <v>39</v>
      </c>
      <c r="J7573" s="12" t="n">
        <f aca="false">IF(G7573="Male",VLOOKUP(H7573,'Shoe size conversion table'!$B$6:$D$22,3),VLOOKUP(H7573,'Shoe size conversion table'!$J$6:$L$22,3))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MONTH(C7573:C22540)</f>
        <v>12</v>
      </c>
      <c r="O7573" s="8" t="n">
        <f aca="false">K7573*(1-L7573)</f>
        <v>90.3</v>
      </c>
    </row>
    <row r="7574" customFormat="false" ht="11.4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IF(G7574="Male",VLOOKUP(H7574,'Shoe size conversion table'!$B$6:$D$22,2),VLOOKUP(H7574,'Shoe size conversion table'!$J$6:$L$22,2))</f>
        <v>42</v>
      </c>
      <c r="J7574" s="12" t="n">
        <f aca="false">IF(G7574="Male",VLOOKUP(H7574,'Shoe size conversion table'!$B$6:$D$22,3),VLOOKUP(H7574,'Shoe size conversion table'!$J$6:$L$22,3))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MONTH(C7574:C22541)</f>
        <v>12</v>
      </c>
      <c r="O7574" s="8" t="n">
        <f aca="false">K7574*(1-L7574)</f>
        <v>69.5</v>
      </c>
    </row>
    <row r="7575" customFormat="false" ht="11.4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IF(G7575="Male",VLOOKUP(H7575,'Shoe size conversion table'!$B$6:$D$22,2),VLOOKUP(H7575,'Shoe size conversion table'!$J$6:$L$22,2))</f>
        <v>39</v>
      </c>
      <c r="J7575" s="12" t="n">
        <f aca="false">IF(G7575="Male",VLOOKUP(H7575,'Shoe size conversion table'!$B$6:$D$22,3),VLOOKUP(H7575,'Shoe size conversion table'!$J$6:$L$22,3))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MONTH(C7575:C22542)</f>
        <v>12</v>
      </c>
      <c r="O7575" s="8" t="n">
        <f aca="false">K7575*(1-L7575)</f>
        <v>159</v>
      </c>
    </row>
    <row r="7576" customFormat="false" ht="11.4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IF(G7576="Male",VLOOKUP(H7576,'Shoe size conversion table'!$B$6:$D$22,2),VLOOKUP(H7576,'Shoe size conversion table'!$J$6:$L$22,2))</f>
        <v>37-38</v>
      </c>
      <c r="J7576" s="12" t="n">
        <f aca="false">IF(G7576="Male",VLOOKUP(H7576,'Shoe size conversion table'!$B$6:$D$22,3),VLOOKUP(H7576,'Shoe size conversion table'!$J$6:$L$22,3))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MONTH(C7576:C22543)</f>
        <v>12</v>
      </c>
      <c r="O7576" s="8" t="n">
        <f aca="false">K7576*(1-L7576)</f>
        <v>170.1</v>
      </c>
    </row>
    <row r="7577" customFormat="false" ht="11.4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IF(G7577="Male",VLOOKUP(H7577,'Shoe size conversion table'!$B$6:$D$22,2),VLOOKUP(H7577,'Shoe size conversion table'!$J$6:$L$22,2))</f>
        <v>44</v>
      </c>
      <c r="J7577" s="12" t="n">
        <f aca="false">IF(G7577="Male",VLOOKUP(H7577,'Shoe size conversion table'!$B$6:$D$22,3),VLOOKUP(H7577,'Shoe size conversion table'!$J$6:$L$22,3))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MONTH(C7577:C22544)</f>
        <v>12</v>
      </c>
      <c r="O7577" s="8" t="n">
        <f aca="false">K7577*(1-L7577)</f>
        <v>129</v>
      </c>
    </row>
    <row r="7578" customFormat="false" ht="11.4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IF(G7578="Male",VLOOKUP(H7578,'Shoe size conversion table'!$B$6:$D$22,2),VLOOKUP(H7578,'Shoe size conversion table'!$J$6:$L$22,2))</f>
        <v>43</v>
      </c>
      <c r="J7578" s="12" t="n">
        <f aca="false">IF(G7578="Male",VLOOKUP(H7578,'Shoe size conversion table'!$B$6:$D$22,3),VLOOKUP(H7578,'Shoe size conversion table'!$J$6:$L$22,3))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MONTH(C7578:C22545)</f>
        <v>12</v>
      </c>
      <c r="O7578" s="8" t="n">
        <f aca="false">K7578*(1-L7578)</f>
        <v>111.3</v>
      </c>
    </row>
    <row r="7579" customFormat="false" ht="11.4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IF(G7579="Male",VLOOKUP(H7579,'Shoe size conversion table'!$B$6:$D$22,2),VLOOKUP(H7579,'Shoe size conversion table'!$J$6:$L$22,2))</f>
        <v>40</v>
      </c>
      <c r="J7579" s="12" t="n">
        <f aca="false">IF(G7579="Male",VLOOKUP(H7579,'Shoe size conversion table'!$B$6:$D$22,3),VLOOKUP(H7579,'Shoe size conversion table'!$J$6:$L$22,3))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MONTH(C7579:C22546)</f>
        <v>12</v>
      </c>
      <c r="O7579" s="8" t="n">
        <f aca="false">K7579*(1-L7579)</f>
        <v>179</v>
      </c>
    </row>
    <row r="7580" customFormat="false" ht="11.4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IF(G7580="Male",VLOOKUP(H7580,'Shoe size conversion table'!$B$6:$D$22,2),VLOOKUP(H7580,'Shoe size conversion table'!$J$6:$L$22,2))</f>
        <v>42</v>
      </c>
      <c r="J7580" s="12" t="n">
        <f aca="false">IF(G7580="Male",VLOOKUP(H7580,'Shoe size conversion table'!$B$6:$D$22,3),VLOOKUP(H7580,'Shoe size conversion table'!$J$6:$L$22,3))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MONTH(C7580:C22547)</f>
        <v>12</v>
      </c>
      <c r="O7580" s="8" t="n">
        <f aca="false">K7580*(1-L7580)</f>
        <v>139</v>
      </c>
    </row>
    <row r="7581" customFormat="false" ht="11.4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IF(G7581="Male",VLOOKUP(H7581,'Shoe size conversion table'!$B$6:$D$22,2),VLOOKUP(H7581,'Shoe size conversion table'!$J$6:$L$22,2))</f>
        <v>38-39</v>
      </c>
      <c r="J7581" s="12" t="n">
        <f aca="false">IF(G7581="Male",VLOOKUP(H7581,'Shoe size conversion table'!$B$6:$D$22,3),VLOOKUP(H7581,'Shoe size conversion table'!$J$6:$L$22,3))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MONTH(C7581:C22548)</f>
        <v>12</v>
      </c>
      <c r="O7581" s="8" t="n">
        <f aca="false">K7581*(1-L7581)</f>
        <v>169</v>
      </c>
    </row>
    <row r="7582" customFormat="false" ht="11.4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IF(G7582="Male",VLOOKUP(H7582,'Shoe size conversion table'!$B$6:$D$22,2),VLOOKUP(H7582,'Shoe size conversion table'!$J$6:$L$22,2))</f>
        <v>42-43</v>
      </c>
      <c r="J7582" s="12" t="n">
        <f aca="false">IF(G7582="Male",VLOOKUP(H7582,'Shoe size conversion table'!$B$6:$D$22,3),VLOOKUP(H7582,'Shoe size conversion table'!$J$6:$L$22,3))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MONTH(C7582:C22549)</f>
        <v>12</v>
      </c>
      <c r="O7582" s="8" t="n">
        <f aca="false">K7582*(1-L7582)</f>
        <v>169</v>
      </c>
    </row>
    <row r="7583" customFormat="false" ht="11.4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IF(G7583="Male",VLOOKUP(H7583,'Shoe size conversion table'!$B$6:$D$22,2),VLOOKUP(H7583,'Shoe size conversion table'!$J$6:$L$22,2))</f>
        <v>42</v>
      </c>
      <c r="J7583" s="12" t="n">
        <f aca="false">IF(G7583="Male",VLOOKUP(H7583,'Shoe size conversion table'!$B$6:$D$22,3),VLOOKUP(H7583,'Shoe size conversion table'!$J$6:$L$22,3))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MONTH(C7583:C22550)</f>
        <v>12</v>
      </c>
      <c r="O7583" s="8" t="n">
        <f aca="false">K7583*(1-L7583)</f>
        <v>79.5</v>
      </c>
    </row>
    <row r="7584" customFormat="false" ht="11.4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IF(G7584="Male",VLOOKUP(H7584,'Shoe size conversion table'!$B$6:$D$22,2),VLOOKUP(H7584,'Shoe size conversion table'!$J$6:$L$22,2))</f>
        <v>42-43</v>
      </c>
      <c r="J7584" s="12" t="n">
        <f aca="false">IF(G7584="Male",VLOOKUP(H7584,'Shoe size conversion table'!$B$6:$D$22,3),VLOOKUP(H7584,'Shoe size conversion table'!$J$6:$L$22,3))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MONTH(C7584:C22551)</f>
        <v>12</v>
      </c>
      <c r="O7584" s="8" t="n">
        <f aca="false">K7584*(1-L7584)</f>
        <v>94.5</v>
      </c>
    </row>
    <row r="7585" customFormat="false" ht="11.4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IF(G7585="Male",VLOOKUP(H7585,'Shoe size conversion table'!$B$6:$D$22,2),VLOOKUP(H7585,'Shoe size conversion table'!$J$6:$L$22,2))</f>
        <v>37-38</v>
      </c>
      <c r="J7585" s="12" t="n">
        <f aca="false">IF(G7585="Male",VLOOKUP(H7585,'Shoe size conversion table'!$B$6:$D$22,3),VLOOKUP(H7585,'Shoe size conversion table'!$J$6:$L$22,3))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MONTH(C7585:C22552)</f>
        <v>12</v>
      </c>
      <c r="O7585" s="8" t="n">
        <f aca="false">K7585*(1-L7585)</f>
        <v>119.2</v>
      </c>
    </row>
    <row r="7586" customFormat="false" ht="11.4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IF(G7586="Male",VLOOKUP(H7586,'Shoe size conversion table'!$B$6:$D$22,2),VLOOKUP(H7586,'Shoe size conversion table'!$J$6:$L$22,2))</f>
        <v>41-42</v>
      </c>
      <c r="J7586" s="12" t="n">
        <f aca="false">IF(G7586="Male",VLOOKUP(H7586,'Shoe size conversion table'!$B$6:$D$22,3),VLOOKUP(H7586,'Shoe size conversion table'!$J$6:$L$22,3))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MONTH(C7586:C22553)</f>
        <v>12</v>
      </c>
      <c r="O7586" s="8" t="n">
        <f aca="false">K7586*(1-L7586)</f>
        <v>99.5</v>
      </c>
    </row>
    <row r="7587" customFormat="false" ht="11.4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IF(G7587="Male",VLOOKUP(H7587,'Shoe size conversion table'!$B$6:$D$22,2),VLOOKUP(H7587,'Shoe size conversion table'!$J$6:$L$22,2))</f>
        <v>39-40</v>
      </c>
      <c r="J7587" s="12" t="n">
        <f aca="false">IF(G7587="Male",VLOOKUP(H7587,'Shoe size conversion table'!$B$6:$D$22,3),VLOOKUP(H7587,'Shoe size conversion table'!$J$6:$L$22,3))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MONTH(C7587:C22554)</f>
        <v>12</v>
      </c>
      <c r="O7587" s="8" t="n">
        <f aca="false">K7587*(1-L7587)</f>
        <v>161.1</v>
      </c>
    </row>
    <row r="7588" customFormat="false" ht="11.4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IF(G7588="Male",VLOOKUP(H7588,'Shoe size conversion table'!$B$6:$D$22,2),VLOOKUP(H7588,'Shoe size conversion table'!$J$6:$L$22,2))</f>
        <v>38</v>
      </c>
      <c r="J7588" s="12" t="n">
        <f aca="false">IF(G7588="Male",VLOOKUP(H7588,'Shoe size conversion table'!$B$6:$D$22,3),VLOOKUP(H7588,'Shoe size conversion table'!$J$6:$L$22,3))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MONTH(C7588:C22555)</f>
        <v>12</v>
      </c>
      <c r="O7588" s="8" t="n">
        <f aca="false">K7588*(1-L7588)</f>
        <v>179</v>
      </c>
    </row>
    <row r="7589" customFormat="false" ht="11.4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IF(G7589="Male",VLOOKUP(H7589,'Shoe size conversion table'!$B$6:$D$22,2),VLOOKUP(H7589,'Shoe size conversion table'!$J$6:$L$22,2))</f>
        <v>42-43</v>
      </c>
      <c r="J7589" s="12" t="n">
        <f aca="false">IF(G7589="Male",VLOOKUP(H7589,'Shoe size conversion table'!$B$6:$D$22,3),VLOOKUP(H7589,'Shoe size conversion table'!$J$6:$L$22,3))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MONTH(C7589:C22556)</f>
        <v>12</v>
      </c>
      <c r="O7589" s="8" t="n">
        <f aca="false">K7589*(1-L7589)</f>
        <v>139.3</v>
      </c>
    </row>
    <row r="7590" customFormat="false" ht="11.4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IF(G7590="Male",VLOOKUP(H7590,'Shoe size conversion table'!$B$6:$D$22,2),VLOOKUP(H7590,'Shoe size conversion table'!$J$6:$L$22,2))</f>
        <v>42</v>
      </c>
      <c r="J7590" s="12" t="n">
        <f aca="false">IF(G7590="Male",VLOOKUP(H7590,'Shoe size conversion table'!$B$6:$D$22,3),VLOOKUP(H7590,'Shoe size conversion table'!$J$6:$L$22,3))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MONTH(C7590:C22557)</f>
        <v>12</v>
      </c>
      <c r="O7590" s="8" t="n">
        <f aca="false">K7590*(1-L7590)</f>
        <v>127.2</v>
      </c>
    </row>
    <row r="7591" customFormat="false" ht="11.4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IF(G7591="Male",VLOOKUP(H7591,'Shoe size conversion table'!$B$6:$D$22,2),VLOOKUP(H7591,'Shoe size conversion table'!$J$6:$L$22,2))</f>
        <v>39-40</v>
      </c>
      <c r="J7591" s="12" t="n">
        <f aca="false">IF(G7591="Male",VLOOKUP(H7591,'Shoe size conversion table'!$B$6:$D$22,3),VLOOKUP(H7591,'Shoe size conversion table'!$J$6:$L$22,3))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MONTH(C7591:C22558)</f>
        <v>12</v>
      </c>
      <c r="O7591" s="8" t="n">
        <f aca="false">K7591*(1-L7591)</f>
        <v>103.2</v>
      </c>
    </row>
    <row r="7592" customFormat="false" ht="11.4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IF(G7592="Male",VLOOKUP(H7592,'Shoe size conversion table'!$B$6:$D$22,2),VLOOKUP(H7592,'Shoe size conversion table'!$J$6:$L$22,2))</f>
        <v>44-45</v>
      </c>
      <c r="J7592" s="12" t="n">
        <f aca="false">IF(G7592="Male",VLOOKUP(H7592,'Shoe size conversion table'!$B$6:$D$22,3),VLOOKUP(H7592,'Shoe size conversion table'!$J$6:$L$22,3))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MONTH(C7592:C22559)</f>
        <v>12</v>
      </c>
      <c r="O7592" s="8" t="n">
        <f aca="false">K7592*(1-L7592)</f>
        <v>159.2</v>
      </c>
    </row>
    <row r="7593" customFormat="false" ht="11.4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IF(G7593="Male",VLOOKUP(H7593,'Shoe size conversion table'!$B$6:$D$22,2),VLOOKUP(H7593,'Shoe size conversion table'!$J$6:$L$22,2))</f>
        <v>43</v>
      </c>
      <c r="J7593" s="12" t="n">
        <f aca="false">IF(G7593="Male",VLOOKUP(H7593,'Shoe size conversion table'!$B$6:$D$22,3),VLOOKUP(H7593,'Shoe size conversion table'!$J$6:$L$22,3))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MONTH(C7593:C22560)</f>
        <v>12</v>
      </c>
      <c r="O7593" s="8" t="n">
        <f aca="false">K7593*(1-L7593)</f>
        <v>161.1</v>
      </c>
    </row>
    <row r="7594" customFormat="false" ht="11.4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IF(G7594="Male",VLOOKUP(H7594,'Shoe size conversion table'!$B$6:$D$22,2),VLOOKUP(H7594,'Shoe size conversion table'!$J$6:$L$22,2))</f>
        <v>42-43</v>
      </c>
      <c r="J7594" s="12" t="n">
        <f aca="false">IF(G7594="Male",VLOOKUP(H7594,'Shoe size conversion table'!$B$6:$D$22,3),VLOOKUP(H7594,'Shoe size conversion table'!$J$6:$L$22,3))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MONTH(C7594:C22561)</f>
        <v>12</v>
      </c>
      <c r="O7594" s="8" t="n">
        <f aca="false">K7594*(1-L7594)</f>
        <v>111.2</v>
      </c>
    </row>
    <row r="7595" customFormat="false" ht="11.4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IF(G7595="Male",VLOOKUP(H7595,'Shoe size conversion table'!$B$6:$D$22,2),VLOOKUP(H7595,'Shoe size conversion table'!$J$6:$L$22,2))</f>
        <v>42-43</v>
      </c>
      <c r="J7595" s="12" t="n">
        <f aca="false">IF(G7595="Male",VLOOKUP(H7595,'Shoe size conversion table'!$B$6:$D$22,3),VLOOKUP(H7595,'Shoe size conversion table'!$J$6:$L$22,3))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MONTH(C7595:C22562)</f>
        <v>12</v>
      </c>
      <c r="O7595" s="8" t="n">
        <f aca="false">K7595*(1-L7595)</f>
        <v>103.2</v>
      </c>
    </row>
    <row r="7596" customFormat="false" ht="11.4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IF(G7596="Male",VLOOKUP(H7596,'Shoe size conversion table'!$B$6:$D$22,2),VLOOKUP(H7596,'Shoe size conversion table'!$J$6:$L$22,2))</f>
        <v>37</v>
      </c>
      <c r="J7596" s="12" t="n">
        <f aca="false">IF(G7596="Male",VLOOKUP(H7596,'Shoe size conversion table'!$B$6:$D$22,3),VLOOKUP(H7596,'Shoe size conversion table'!$J$6:$L$22,3))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MONTH(C7596:C22563)</f>
        <v>12</v>
      </c>
      <c r="O7596" s="8" t="n">
        <f aca="false">K7596*(1-L7596)</f>
        <v>135.2</v>
      </c>
    </row>
    <row r="7597" customFormat="false" ht="11.4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IF(G7597="Male",VLOOKUP(H7597,'Shoe size conversion table'!$B$6:$D$22,2),VLOOKUP(H7597,'Shoe size conversion table'!$J$6:$L$22,2))</f>
        <v>42-43</v>
      </c>
      <c r="J7597" s="12" t="n">
        <f aca="false">IF(G7597="Male",VLOOKUP(H7597,'Shoe size conversion table'!$B$6:$D$22,3),VLOOKUP(H7597,'Shoe size conversion table'!$J$6:$L$22,3))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MONTH(C7597:C22564)</f>
        <v>12</v>
      </c>
      <c r="O7597" s="8" t="n">
        <f aca="false">K7597*(1-L7597)</f>
        <v>170.1</v>
      </c>
    </row>
    <row r="7598" customFormat="false" ht="11.4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IF(G7598="Male",VLOOKUP(H7598,'Shoe size conversion table'!$B$6:$D$22,2),VLOOKUP(H7598,'Shoe size conversion table'!$J$6:$L$22,2))</f>
        <v>44-45</v>
      </c>
      <c r="J7598" s="12" t="n">
        <f aca="false">IF(G7598="Male",VLOOKUP(H7598,'Shoe size conversion table'!$B$6:$D$22,3),VLOOKUP(H7598,'Shoe size conversion table'!$J$6:$L$22,3))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MONTH(C7598:C22565)</f>
        <v>12</v>
      </c>
      <c r="O7598" s="8" t="n">
        <f aca="false">K7598*(1-L7598)</f>
        <v>179</v>
      </c>
    </row>
    <row r="7599" customFormat="false" ht="11.4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IF(G7599="Male",VLOOKUP(H7599,'Shoe size conversion table'!$B$6:$D$22,2),VLOOKUP(H7599,'Shoe size conversion table'!$J$6:$L$22,2))</f>
        <v>43-44</v>
      </c>
      <c r="J7599" s="12" t="n">
        <f aca="false">IF(G7599="Male",VLOOKUP(H7599,'Shoe size conversion table'!$B$6:$D$22,3),VLOOKUP(H7599,'Shoe size conversion table'!$J$6:$L$22,3))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MONTH(C7599:C22566)</f>
        <v>12</v>
      </c>
      <c r="O7599" s="8" t="n">
        <f aca="false">K7599*(1-L7599)</f>
        <v>104.3</v>
      </c>
    </row>
    <row r="7600" customFormat="false" ht="11.4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IF(G7600="Male",VLOOKUP(H7600,'Shoe size conversion table'!$B$6:$D$22,2),VLOOKUP(H7600,'Shoe size conversion table'!$J$6:$L$22,2))</f>
        <v>39</v>
      </c>
      <c r="J7600" s="12" t="n">
        <f aca="false">IF(G7600="Male",VLOOKUP(H7600,'Shoe size conversion table'!$B$6:$D$22,3),VLOOKUP(H7600,'Shoe size conversion table'!$J$6:$L$22,3))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MONTH(C7600:C22567)</f>
        <v>12</v>
      </c>
      <c r="O7600" s="8" t="n">
        <f aca="false">K7600*(1-L7600)</f>
        <v>129</v>
      </c>
    </row>
    <row r="7601" customFormat="false" ht="11.4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IF(G7601="Male",VLOOKUP(H7601,'Shoe size conversion table'!$B$6:$D$22,2),VLOOKUP(H7601,'Shoe size conversion table'!$J$6:$L$22,2))</f>
        <v>37-38</v>
      </c>
      <c r="J7601" s="12" t="n">
        <f aca="false">IF(G7601="Male",VLOOKUP(H7601,'Shoe size conversion table'!$B$6:$D$22,3),VLOOKUP(H7601,'Shoe size conversion table'!$J$6:$L$22,3))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MONTH(C7601:C22568)</f>
        <v>12</v>
      </c>
      <c r="O7601" s="8" t="n">
        <f aca="false">K7601*(1-L7601)</f>
        <v>79.5</v>
      </c>
    </row>
    <row r="7602" customFormat="false" ht="11.4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IF(G7602="Male",VLOOKUP(H7602,'Shoe size conversion table'!$B$6:$D$22,2),VLOOKUP(H7602,'Shoe size conversion table'!$J$6:$L$22,2))</f>
        <v>41</v>
      </c>
      <c r="J7602" s="12" t="n">
        <f aca="false">IF(G7602="Male",VLOOKUP(H7602,'Shoe size conversion table'!$B$6:$D$22,3),VLOOKUP(H7602,'Shoe size conversion table'!$J$6:$L$22,3))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MONTH(C7602:C22569)</f>
        <v>12</v>
      </c>
      <c r="O7602" s="8" t="n">
        <f aca="false">K7602*(1-L7602)</f>
        <v>139</v>
      </c>
    </row>
    <row r="7603" customFormat="false" ht="11.4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IF(G7603="Male",VLOOKUP(H7603,'Shoe size conversion table'!$B$6:$D$22,2),VLOOKUP(H7603,'Shoe size conversion table'!$J$6:$L$22,2))</f>
        <v>39</v>
      </c>
      <c r="J7603" s="12" t="n">
        <f aca="false">IF(G7603="Male",VLOOKUP(H7603,'Shoe size conversion table'!$B$6:$D$22,3),VLOOKUP(H7603,'Shoe size conversion table'!$J$6:$L$22,3))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MONTH(C7603:C22570)</f>
        <v>12</v>
      </c>
      <c r="O7603" s="8" t="n">
        <f aca="false">K7603*(1-L7603)</f>
        <v>159</v>
      </c>
    </row>
    <row r="7604" customFormat="false" ht="11.4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IF(G7604="Male",VLOOKUP(H7604,'Shoe size conversion table'!$B$6:$D$22,2),VLOOKUP(H7604,'Shoe size conversion table'!$J$6:$L$22,2))</f>
        <v>39</v>
      </c>
      <c r="J7604" s="12" t="n">
        <f aca="false">IF(G7604="Male",VLOOKUP(H7604,'Shoe size conversion table'!$B$6:$D$22,3),VLOOKUP(H7604,'Shoe size conversion table'!$J$6:$L$22,3))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MONTH(C7604:C22571)</f>
        <v>12</v>
      </c>
      <c r="O7604" s="8" t="n">
        <f aca="false">K7604*(1-L7604)</f>
        <v>149</v>
      </c>
    </row>
    <row r="7605" customFormat="false" ht="11.4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IF(G7605="Male",VLOOKUP(H7605,'Shoe size conversion table'!$B$6:$D$22,2),VLOOKUP(H7605,'Shoe size conversion table'!$J$6:$L$22,2))</f>
        <v>39-40</v>
      </c>
      <c r="J7605" s="12" t="n">
        <f aca="false">IF(G7605="Male",VLOOKUP(H7605,'Shoe size conversion table'!$B$6:$D$22,3),VLOOKUP(H7605,'Shoe size conversion table'!$J$6:$L$22,3))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MONTH(C7605:C22572)</f>
        <v>12</v>
      </c>
      <c r="O7605" s="8" t="n">
        <f aca="false">K7605*(1-L7605)</f>
        <v>179</v>
      </c>
    </row>
    <row r="7606" customFormat="false" ht="11.4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IF(G7606="Male",VLOOKUP(H7606,'Shoe size conversion table'!$B$6:$D$22,2),VLOOKUP(H7606,'Shoe size conversion table'!$J$6:$L$22,2))</f>
        <v>43-44</v>
      </c>
      <c r="J7606" s="12" t="n">
        <f aca="false">IF(G7606="Male",VLOOKUP(H7606,'Shoe size conversion table'!$B$6:$D$22,3),VLOOKUP(H7606,'Shoe size conversion table'!$J$6:$L$22,3))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MONTH(C7606:C22573)</f>
        <v>1</v>
      </c>
      <c r="O7606" s="8" t="n">
        <f aca="false">K7606*(1-L7606)</f>
        <v>169</v>
      </c>
    </row>
    <row r="7607" customFormat="false" ht="11.4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IF(G7607="Male",VLOOKUP(H7607,'Shoe size conversion table'!$B$6:$D$22,2),VLOOKUP(H7607,'Shoe size conversion table'!$J$6:$L$22,2))</f>
        <v>42</v>
      </c>
      <c r="J7607" s="12" t="n">
        <f aca="false">IF(G7607="Male",VLOOKUP(H7607,'Shoe size conversion table'!$B$6:$D$22,3),VLOOKUP(H7607,'Shoe size conversion table'!$J$6:$L$22,3))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MONTH(C7607:C22574)</f>
        <v>1</v>
      </c>
      <c r="O7607" s="8" t="n">
        <f aca="false">K7607*(1-L7607)</f>
        <v>134.1</v>
      </c>
    </row>
    <row r="7608" customFormat="false" ht="11.4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IF(G7608="Male",VLOOKUP(H7608,'Shoe size conversion table'!$B$6:$D$22,2),VLOOKUP(H7608,'Shoe size conversion table'!$J$6:$L$22,2))</f>
        <v>39</v>
      </c>
      <c r="J7608" s="12" t="n">
        <f aca="false">IF(G7608="Male",VLOOKUP(H7608,'Shoe size conversion table'!$B$6:$D$22,3),VLOOKUP(H7608,'Shoe size conversion table'!$J$6:$L$22,3))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MONTH(C7608:C22575)</f>
        <v>1</v>
      </c>
      <c r="O7608" s="8" t="n">
        <f aca="false">K7608*(1-L7608)</f>
        <v>119.2</v>
      </c>
    </row>
    <row r="7609" customFormat="false" ht="11.4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IF(G7609="Male",VLOOKUP(H7609,'Shoe size conversion table'!$B$6:$D$22,2),VLOOKUP(H7609,'Shoe size conversion table'!$J$6:$L$22,2))</f>
        <v>38</v>
      </c>
      <c r="J7609" s="12" t="n">
        <f aca="false">IF(G7609="Male",VLOOKUP(H7609,'Shoe size conversion table'!$B$6:$D$22,3),VLOOKUP(H7609,'Shoe size conversion table'!$J$6:$L$22,3))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MONTH(C7609:C22576)</f>
        <v>1</v>
      </c>
      <c r="O7609" s="8" t="n">
        <f aca="false">K7609*(1-L7609)</f>
        <v>199</v>
      </c>
    </row>
    <row r="7610" customFormat="false" ht="11.4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IF(G7610="Male",VLOOKUP(H7610,'Shoe size conversion table'!$B$6:$D$22,2),VLOOKUP(H7610,'Shoe size conversion table'!$J$6:$L$22,2))</f>
        <v>42</v>
      </c>
      <c r="J7610" s="12" t="n">
        <f aca="false">IF(G7610="Male",VLOOKUP(H7610,'Shoe size conversion table'!$B$6:$D$22,3),VLOOKUP(H7610,'Shoe size conversion table'!$J$6:$L$22,3))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MONTH(C7610:C22577)</f>
        <v>1</v>
      </c>
      <c r="O7610" s="8" t="n">
        <f aca="false">K7610*(1-L7610)</f>
        <v>170.1</v>
      </c>
    </row>
    <row r="7611" customFormat="false" ht="11.4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IF(G7611="Male",VLOOKUP(H7611,'Shoe size conversion table'!$B$6:$D$22,2),VLOOKUP(H7611,'Shoe size conversion table'!$J$6:$L$22,2))</f>
        <v>38</v>
      </c>
      <c r="J7611" s="12" t="n">
        <f aca="false">IF(G7611="Male",VLOOKUP(H7611,'Shoe size conversion table'!$B$6:$D$22,3),VLOOKUP(H7611,'Shoe size conversion table'!$J$6:$L$22,3))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MONTH(C7611:C22578)</f>
        <v>1</v>
      </c>
      <c r="O7611" s="8" t="n">
        <f aca="false">K7611*(1-L7611)</f>
        <v>159</v>
      </c>
    </row>
    <row r="7612" customFormat="false" ht="11.4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IF(G7612="Male",VLOOKUP(H7612,'Shoe size conversion table'!$B$6:$D$22,2),VLOOKUP(H7612,'Shoe size conversion table'!$J$6:$L$22,2))</f>
        <v>35-36</v>
      </c>
      <c r="J7612" s="12" t="n">
        <f aca="false">IF(G7612="Male",VLOOKUP(H7612,'Shoe size conversion table'!$B$6:$D$22,3),VLOOKUP(H7612,'Shoe size conversion table'!$J$6:$L$22,3))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MONTH(C7612:C22579)</f>
        <v>1</v>
      </c>
      <c r="O7612" s="8" t="n">
        <f aca="false">K7612*(1-L7612)</f>
        <v>179.1</v>
      </c>
    </row>
    <row r="7613" customFormat="false" ht="11.4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IF(G7613="Male",VLOOKUP(H7613,'Shoe size conversion table'!$B$6:$D$22,2),VLOOKUP(H7613,'Shoe size conversion table'!$J$6:$L$22,2))</f>
        <v>43</v>
      </c>
      <c r="J7613" s="12" t="n">
        <f aca="false">IF(G7613="Male",VLOOKUP(H7613,'Shoe size conversion table'!$B$6:$D$22,3),VLOOKUP(H7613,'Shoe size conversion table'!$J$6:$L$22,3))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MONTH(C7613:C22580)</f>
        <v>1</v>
      </c>
      <c r="O7613" s="8" t="n">
        <f aca="false">K7613*(1-L7613)</f>
        <v>159</v>
      </c>
    </row>
    <row r="7614" customFormat="false" ht="11.4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IF(G7614="Male",VLOOKUP(H7614,'Shoe size conversion table'!$B$6:$D$22,2),VLOOKUP(H7614,'Shoe size conversion table'!$J$6:$L$22,2))</f>
        <v>44</v>
      </c>
      <c r="J7614" s="12" t="n">
        <f aca="false">IF(G7614="Male",VLOOKUP(H7614,'Shoe size conversion table'!$B$6:$D$22,3),VLOOKUP(H7614,'Shoe size conversion table'!$J$6:$L$22,3))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MONTH(C7614:C22581)</f>
        <v>1</v>
      </c>
      <c r="O7614" s="8" t="n">
        <f aca="false">K7614*(1-L7614)</f>
        <v>199</v>
      </c>
    </row>
    <row r="7615" customFormat="false" ht="11.4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IF(G7615="Male",VLOOKUP(H7615,'Shoe size conversion table'!$B$6:$D$22,2),VLOOKUP(H7615,'Shoe size conversion table'!$J$6:$L$22,2))</f>
        <v>38-39</v>
      </c>
      <c r="J7615" s="12" t="n">
        <f aca="false">IF(G7615="Male",VLOOKUP(H7615,'Shoe size conversion table'!$B$6:$D$22,3),VLOOKUP(H7615,'Shoe size conversion table'!$J$6:$L$22,3))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MONTH(C7615:C22582)</f>
        <v>1</v>
      </c>
      <c r="O7615" s="8" t="n">
        <f aca="false">K7615*(1-L7615)</f>
        <v>132.3</v>
      </c>
    </row>
    <row r="7616" customFormat="false" ht="11.4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IF(G7616="Male",VLOOKUP(H7616,'Shoe size conversion table'!$B$6:$D$22,2),VLOOKUP(H7616,'Shoe size conversion table'!$J$6:$L$22,2))</f>
        <v>39</v>
      </c>
      <c r="J7616" s="12" t="n">
        <f aca="false">IF(G7616="Male",VLOOKUP(H7616,'Shoe size conversion table'!$B$6:$D$22,3),VLOOKUP(H7616,'Shoe size conversion table'!$J$6:$L$22,3))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MONTH(C7616:C22583)</f>
        <v>1</v>
      </c>
      <c r="O7616" s="8" t="n">
        <f aca="false">K7616*(1-L7616)</f>
        <v>129</v>
      </c>
    </row>
    <row r="7617" customFormat="false" ht="11.4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IF(G7617="Male",VLOOKUP(H7617,'Shoe size conversion table'!$B$6:$D$22,2),VLOOKUP(H7617,'Shoe size conversion table'!$J$6:$L$22,2))</f>
        <v>39</v>
      </c>
      <c r="J7617" s="12" t="n">
        <f aca="false">IF(G7617="Male",VLOOKUP(H7617,'Shoe size conversion table'!$B$6:$D$22,3),VLOOKUP(H7617,'Shoe size conversion table'!$J$6:$L$22,3))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MONTH(C7617:C22584)</f>
        <v>1</v>
      </c>
      <c r="O7617" s="8" t="n">
        <f aca="false">K7617*(1-L7617)</f>
        <v>179</v>
      </c>
    </row>
    <row r="7618" customFormat="false" ht="11.4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IF(G7618="Male",VLOOKUP(H7618,'Shoe size conversion table'!$B$6:$D$22,2),VLOOKUP(H7618,'Shoe size conversion table'!$J$6:$L$22,2))</f>
        <v>39-40</v>
      </c>
      <c r="J7618" s="12" t="n">
        <f aca="false">IF(G7618="Male",VLOOKUP(H7618,'Shoe size conversion table'!$B$6:$D$22,3),VLOOKUP(H7618,'Shoe size conversion table'!$J$6:$L$22,3))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MONTH(C7618:C22585)</f>
        <v>1</v>
      </c>
      <c r="O7618" s="8" t="n">
        <f aca="false">K7618*(1-L7618)</f>
        <v>127.2</v>
      </c>
    </row>
    <row r="7619" customFormat="false" ht="11.4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IF(G7619="Male",VLOOKUP(H7619,'Shoe size conversion table'!$B$6:$D$22,2),VLOOKUP(H7619,'Shoe size conversion table'!$J$6:$L$22,2))</f>
        <v>39-40</v>
      </c>
      <c r="J7619" s="12" t="n">
        <f aca="false">IF(G7619="Male",VLOOKUP(H7619,'Shoe size conversion table'!$B$6:$D$22,3),VLOOKUP(H7619,'Shoe size conversion table'!$J$6:$L$22,3))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MONTH(C7619:C22586)</f>
        <v>1</v>
      </c>
      <c r="O7619" s="8" t="n">
        <f aca="false">K7619*(1-L7619)</f>
        <v>159</v>
      </c>
    </row>
    <row r="7620" customFormat="false" ht="11.4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IF(G7620="Male",VLOOKUP(H7620,'Shoe size conversion table'!$B$6:$D$22,2),VLOOKUP(H7620,'Shoe size conversion table'!$J$6:$L$22,2))</f>
        <v>39</v>
      </c>
      <c r="J7620" s="12" t="n">
        <f aca="false">IF(G7620="Male",VLOOKUP(H7620,'Shoe size conversion table'!$B$6:$D$22,3),VLOOKUP(H7620,'Shoe size conversion table'!$J$6:$L$22,3))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MONTH(C7620:C22587)</f>
        <v>1</v>
      </c>
      <c r="O7620" s="8" t="n">
        <f aca="false">K7620*(1-L7620)</f>
        <v>139</v>
      </c>
    </row>
    <row r="7621" customFormat="false" ht="11.4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IF(G7621="Male",VLOOKUP(H7621,'Shoe size conversion table'!$B$6:$D$22,2),VLOOKUP(H7621,'Shoe size conversion table'!$J$6:$L$22,2))</f>
        <v>39</v>
      </c>
      <c r="J7621" s="12" t="n">
        <f aca="false">IF(G7621="Male",VLOOKUP(H7621,'Shoe size conversion table'!$B$6:$D$22,3),VLOOKUP(H7621,'Shoe size conversion table'!$J$6:$L$22,3))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MONTH(C7621:C22588)</f>
        <v>1</v>
      </c>
      <c r="O7621" s="8" t="n">
        <f aca="false">K7621*(1-L7621)</f>
        <v>199</v>
      </c>
    </row>
    <row r="7622" customFormat="false" ht="11.4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IF(G7622="Male",VLOOKUP(H7622,'Shoe size conversion table'!$B$6:$D$22,2),VLOOKUP(H7622,'Shoe size conversion table'!$J$6:$L$22,2))</f>
        <v>42-43</v>
      </c>
      <c r="J7622" s="12" t="n">
        <f aca="false">IF(G7622="Male",VLOOKUP(H7622,'Shoe size conversion table'!$B$6:$D$22,3),VLOOKUP(H7622,'Shoe size conversion table'!$J$6:$L$22,3))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MONTH(C7622:C22589)</f>
        <v>1</v>
      </c>
      <c r="O7622" s="8" t="n">
        <f aca="false">K7622*(1-L7622)</f>
        <v>125.3</v>
      </c>
    </row>
    <row r="7623" customFormat="false" ht="11.4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IF(G7623="Male",VLOOKUP(H7623,'Shoe size conversion table'!$B$6:$D$22,2),VLOOKUP(H7623,'Shoe size conversion table'!$J$6:$L$22,2))</f>
        <v>41</v>
      </c>
      <c r="J7623" s="12" t="n">
        <f aca="false">IF(G7623="Male",VLOOKUP(H7623,'Shoe size conversion table'!$B$6:$D$22,3),VLOOKUP(H7623,'Shoe size conversion table'!$J$6:$L$22,3))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MONTH(C7623:C22590)</f>
        <v>1</v>
      </c>
      <c r="O7623" s="8" t="n">
        <f aca="false">K7623*(1-L7623)</f>
        <v>151.2</v>
      </c>
    </row>
    <row r="7624" customFormat="false" ht="11.4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IF(G7624="Male",VLOOKUP(H7624,'Shoe size conversion table'!$B$6:$D$22,2),VLOOKUP(H7624,'Shoe size conversion table'!$J$6:$L$22,2))</f>
        <v>41-42</v>
      </c>
      <c r="J7624" s="12" t="n">
        <f aca="false">IF(G7624="Male",VLOOKUP(H7624,'Shoe size conversion table'!$B$6:$D$22,3),VLOOKUP(H7624,'Shoe size conversion table'!$J$6:$L$22,3))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MONTH(C7624:C22591)</f>
        <v>1</v>
      </c>
      <c r="O7624" s="8" t="n">
        <f aca="false">K7624*(1-L7624)</f>
        <v>151.2</v>
      </c>
    </row>
    <row r="7625" customFormat="false" ht="11.4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IF(G7625="Male",VLOOKUP(H7625,'Shoe size conversion table'!$B$6:$D$22,2),VLOOKUP(H7625,'Shoe size conversion table'!$J$6:$L$22,2))</f>
        <v>38-39</v>
      </c>
      <c r="J7625" s="12" t="n">
        <f aca="false">IF(G7625="Male",VLOOKUP(H7625,'Shoe size conversion table'!$B$6:$D$22,3),VLOOKUP(H7625,'Shoe size conversion table'!$J$6:$L$22,3))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MONTH(C7625:C22592)</f>
        <v>1</v>
      </c>
      <c r="O7625" s="8" t="n">
        <f aca="false">K7625*(1-L7625)</f>
        <v>132.3</v>
      </c>
    </row>
    <row r="7626" customFormat="false" ht="11.4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IF(G7626="Male",VLOOKUP(H7626,'Shoe size conversion table'!$B$6:$D$22,2),VLOOKUP(H7626,'Shoe size conversion table'!$J$6:$L$22,2))</f>
        <v>42-43</v>
      </c>
      <c r="J7626" s="12" t="n">
        <f aca="false">IF(G7626="Male",VLOOKUP(H7626,'Shoe size conversion table'!$B$6:$D$22,3),VLOOKUP(H7626,'Shoe size conversion table'!$J$6:$L$22,3))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MONTH(C7626:C22593)</f>
        <v>1</v>
      </c>
      <c r="O7626" s="8" t="n">
        <f aca="false">K7626*(1-L7626)</f>
        <v>129</v>
      </c>
    </row>
    <row r="7627" customFormat="false" ht="11.4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IF(G7627="Male",VLOOKUP(H7627,'Shoe size conversion table'!$B$6:$D$22,2),VLOOKUP(H7627,'Shoe size conversion table'!$J$6:$L$22,2))</f>
        <v>43-44</v>
      </c>
      <c r="J7627" s="12" t="n">
        <f aca="false">IF(G7627="Male",VLOOKUP(H7627,'Shoe size conversion table'!$B$6:$D$22,3),VLOOKUP(H7627,'Shoe size conversion table'!$J$6:$L$22,3))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MONTH(C7627:C22594)</f>
        <v>1</v>
      </c>
      <c r="O7627" s="8" t="n">
        <f aca="false">K7627*(1-L7627)</f>
        <v>89.5</v>
      </c>
    </row>
    <row r="7628" customFormat="false" ht="11.4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IF(G7628="Male",VLOOKUP(H7628,'Shoe size conversion table'!$B$6:$D$22,2),VLOOKUP(H7628,'Shoe size conversion table'!$J$6:$L$22,2))</f>
        <v>44</v>
      </c>
      <c r="J7628" s="12" t="n">
        <f aca="false">IF(G7628="Male",VLOOKUP(H7628,'Shoe size conversion table'!$B$6:$D$22,3),VLOOKUP(H7628,'Shoe size conversion table'!$J$6:$L$22,3))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MONTH(C7628:C22595)</f>
        <v>1</v>
      </c>
      <c r="O7628" s="8" t="n">
        <f aca="false">K7628*(1-L7628)</f>
        <v>103.2</v>
      </c>
    </row>
    <row r="7629" customFormat="false" ht="11.4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IF(G7629="Male",VLOOKUP(H7629,'Shoe size conversion table'!$B$6:$D$22,2),VLOOKUP(H7629,'Shoe size conversion table'!$J$6:$L$22,2))</f>
        <v>40</v>
      </c>
      <c r="J7629" s="12" t="n">
        <f aca="false">IF(G7629="Male",VLOOKUP(H7629,'Shoe size conversion table'!$B$6:$D$22,3),VLOOKUP(H7629,'Shoe size conversion table'!$J$6:$L$22,3))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MONTH(C7629:C22596)</f>
        <v>1</v>
      </c>
      <c r="O7629" s="8" t="n">
        <f aca="false">K7629*(1-L7629)</f>
        <v>159.2</v>
      </c>
    </row>
    <row r="7630" customFormat="false" ht="11.4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IF(G7630="Male",VLOOKUP(H7630,'Shoe size conversion table'!$B$6:$D$22,2),VLOOKUP(H7630,'Shoe size conversion table'!$J$6:$L$22,2))</f>
        <v>43-44</v>
      </c>
      <c r="J7630" s="12" t="n">
        <f aca="false">IF(G7630="Male",VLOOKUP(H7630,'Shoe size conversion table'!$B$6:$D$22,3),VLOOKUP(H7630,'Shoe size conversion table'!$J$6:$L$22,3))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MONTH(C7630:C22597)</f>
        <v>1</v>
      </c>
      <c r="O7630" s="8" t="n">
        <f aca="false">K7630*(1-L7630)</f>
        <v>119.2</v>
      </c>
    </row>
    <row r="7631" customFormat="false" ht="11.4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IF(G7631="Male",VLOOKUP(H7631,'Shoe size conversion table'!$B$6:$D$22,2),VLOOKUP(H7631,'Shoe size conversion table'!$J$6:$L$22,2))</f>
        <v>43-44</v>
      </c>
      <c r="J7631" s="12" t="n">
        <f aca="false">IF(G7631="Male",VLOOKUP(H7631,'Shoe size conversion table'!$B$6:$D$22,3),VLOOKUP(H7631,'Shoe size conversion table'!$J$6:$L$22,3))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MONTH(C7631:C22598)</f>
        <v>1</v>
      </c>
      <c r="O7631" s="8" t="n">
        <f aca="false">K7631*(1-L7631)</f>
        <v>64.5</v>
      </c>
    </row>
    <row r="7632" customFormat="false" ht="11.4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IF(G7632="Male",VLOOKUP(H7632,'Shoe size conversion table'!$B$6:$D$22,2),VLOOKUP(H7632,'Shoe size conversion table'!$J$6:$L$22,2))</f>
        <v>38-39</v>
      </c>
      <c r="J7632" s="12" t="n">
        <f aca="false">IF(G7632="Male",VLOOKUP(H7632,'Shoe size conversion table'!$B$6:$D$22,3),VLOOKUP(H7632,'Shoe size conversion table'!$J$6:$L$22,3))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MONTH(C7632:C22599)</f>
        <v>1</v>
      </c>
      <c r="O7632" s="8" t="n">
        <f aca="false">K7632*(1-L7632)</f>
        <v>119.2</v>
      </c>
    </row>
    <row r="7633" customFormat="false" ht="11.4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IF(G7633="Male",VLOOKUP(H7633,'Shoe size conversion table'!$B$6:$D$22,2),VLOOKUP(H7633,'Shoe size conversion table'!$J$6:$L$22,2))</f>
        <v>40-41</v>
      </c>
      <c r="J7633" s="12" t="n">
        <f aca="false">IF(G7633="Male",VLOOKUP(H7633,'Shoe size conversion table'!$B$6:$D$22,3),VLOOKUP(H7633,'Shoe size conversion table'!$J$6:$L$22,3))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MONTH(C7633:C22600)</f>
        <v>1</v>
      </c>
      <c r="O7633" s="8" t="n">
        <f aca="false">K7633*(1-L7633)</f>
        <v>159.2</v>
      </c>
    </row>
    <row r="7634" customFormat="false" ht="11.4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IF(G7634="Male",VLOOKUP(H7634,'Shoe size conversion table'!$B$6:$D$22,2),VLOOKUP(H7634,'Shoe size conversion table'!$J$6:$L$22,2))</f>
        <v>41</v>
      </c>
      <c r="J7634" s="12" t="n">
        <f aca="false">IF(G7634="Male",VLOOKUP(H7634,'Shoe size conversion table'!$B$6:$D$22,3),VLOOKUP(H7634,'Shoe size conversion table'!$J$6:$L$22,3))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MONTH(C7634:C22601)</f>
        <v>1</v>
      </c>
      <c r="O7634" s="8" t="n">
        <f aca="false">K7634*(1-L7634)</f>
        <v>159</v>
      </c>
    </row>
    <row r="7635" customFormat="false" ht="11.4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IF(G7635="Male",VLOOKUP(H7635,'Shoe size conversion table'!$B$6:$D$22,2),VLOOKUP(H7635,'Shoe size conversion table'!$J$6:$L$22,2))</f>
        <v>43-44</v>
      </c>
      <c r="J7635" s="12" t="n">
        <f aca="false">IF(G7635="Male",VLOOKUP(H7635,'Shoe size conversion table'!$B$6:$D$22,3),VLOOKUP(H7635,'Shoe size conversion table'!$J$6:$L$22,3))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MONTH(C7635:C22602)</f>
        <v>1</v>
      </c>
      <c r="O7635" s="8" t="n">
        <f aca="false">K7635*(1-L7635)</f>
        <v>111.2</v>
      </c>
    </row>
    <row r="7636" customFormat="false" ht="11.4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IF(G7636="Male",VLOOKUP(H7636,'Shoe size conversion table'!$B$6:$D$22,2),VLOOKUP(H7636,'Shoe size conversion table'!$J$6:$L$22,2))</f>
        <v>41</v>
      </c>
      <c r="J7636" s="12" t="n">
        <f aca="false">IF(G7636="Male",VLOOKUP(H7636,'Shoe size conversion table'!$B$6:$D$22,3),VLOOKUP(H7636,'Shoe size conversion table'!$J$6:$L$22,3))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MONTH(C7636:C22603)</f>
        <v>1</v>
      </c>
      <c r="O7636" s="8" t="n">
        <f aca="false">K7636*(1-L7636)</f>
        <v>129</v>
      </c>
    </row>
    <row r="7637" customFormat="false" ht="11.4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IF(G7637="Male",VLOOKUP(H7637,'Shoe size conversion table'!$B$6:$D$22,2),VLOOKUP(H7637,'Shoe size conversion table'!$J$6:$L$22,2))</f>
        <v>47</v>
      </c>
      <c r="J7637" s="12" t="n">
        <f aca="false">IF(G7637="Male",VLOOKUP(H7637,'Shoe size conversion table'!$B$6:$D$22,3),VLOOKUP(H7637,'Shoe size conversion table'!$J$6:$L$22,3))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MONTH(C7637:C22604)</f>
        <v>1</v>
      </c>
      <c r="O7637" s="8" t="n">
        <f aca="false">K7637*(1-L7637)</f>
        <v>169</v>
      </c>
    </row>
    <row r="7638" customFormat="false" ht="11.4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IF(G7638="Male",VLOOKUP(H7638,'Shoe size conversion table'!$B$6:$D$22,2),VLOOKUP(H7638,'Shoe size conversion table'!$J$6:$L$22,2))</f>
        <v>41-42</v>
      </c>
      <c r="J7638" s="12" t="n">
        <f aca="false">IF(G7638="Male",VLOOKUP(H7638,'Shoe size conversion table'!$B$6:$D$22,3),VLOOKUP(H7638,'Shoe size conversion table'!$J$6:$L$22,3))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MONTH(C7638:C22605)</f>
        <v>1</v>
      </c>
      <c r="O7638" s="8" t="n">
        <f aca="false">K7638*(1-L7638)</f>
        <v>90.3</v>
      </c>
    </row>
    <row r="7639" customFormat="false" ht="11.4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IF(G7639="Male",VLOOKUP(H7639,'Shoe size conversion table'!$B$6:$D$22,2),VLOOKUP(H7639,'Shoe size conversion table'!$J$6:$L$22,2))</f>
        <v>44</v>
      </c>
      <c r="J7639" s="12" t="n">
        <f aca="false">IF(G7639="Male",VLOOKUP(H7639,'Shoe size conversion table'!$B$6:$D$22,3),VLOOKUP(H7639,'Shoe size conversion table'!$J$6:$L$22,3))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MONTH(C7639:C22606)</f>
        <v>1</v>
      </c>
      <c r="O7639" s="8" t="n">
        <f aca="false">K7639*(1-L7639)</f>
        <v>139.3</v>
      </c>
    </row>
    <row r="7640" customFormat="false" ht="11.4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IF(G7640="Male",VLOOKUP(H7640,'Shoe size conversion table'!$B$6:$D$22,2),VLOOKUP(H7640,'Shoe size conversion table'!$J$6:$L$22,2))</f>
        <v>43-44</v>
      </c>
      <c r="J7640" s="12" t="n">
        <f aca="false">IF(G7640="Male",VLOOKUP(H7640,'Shoe size conversion table'!$B$6:$D$22,3),VLOOKUP(H7640,'Shoe size conversion table'!$J$6:$L$22,3))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MONTH(C7640:C22607)</f>
        <v>1</v>
      </c>
      <c r="O7640" s="8" t="n">
        <f aca="false">K7640*(1-L7640)</f>
        <v>159</v>
      </c>
    </row>
    <row r="7641" customFormat="false" ht="11.4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IF(G7641="Male",VLOOKUP(H7641,'Shoe size conversion table'!$B$6:$D$22,2),VLOOKUP(H7641,'Shoe size conversion table'!$J$6:$L$22,2))</f>
        <v>38-39</v>
      </c>
      <c r="J7641" s="12" t="n">
        <f aca="false">IF(G7641="Male",VLOOKUP(H7641,'Shoe size conversion table'!$B$6:$D$22,3),VLOOKUP(H7641,'Shoe size conversion table'!$J$6:$L$22,3))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MONTH(C7641:C22608)</f>
        <v>1</v>
      </c>
      <c r="O7641" s="8" t="n">
        <f aca="false">K7641*(1-L7641)</f>
        <v>189</v>
      </c>
    </row>
    <row r="7642" customFormat="false" ht="11.4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IF(G7642="Male",VLOOKUP(H7642,'Shoe size conversion table'!$B$6:$D$22,2),VLOOKUP(H7642,'Shoe size conversion table'!$J$6:$L$22,2))</f>
        <v>43-44</v>
      </c>
      <c r="J7642" s="12" t="n">
        <f aca="false">IF(G7642="Male",VLOOKUP(H7642,'Shoe size conversion table'!$B$6:$D$22,3),VLOOKUP(H7642,'Shoe size conversion table'!$J$6:$L$22,3))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MONTH(C7642:C22609)</f>
        <v>1</v>
      </c>
      <c r="O7642" s="8" t="n">
        <f aca="false">K7642*(1-L7642)</f>
        <v>118.3</v>
      </c>
    </row>
    <row r="7643" customFormat="false" ht="11.4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IF(G7643="Male",VLOOKUP(H7643,'Shoe size conversion table'!$B$6:$D$22,2),VLOOKUP(H7643,'Shoe size conversion table'!$J$6:$L$22,2))</f>
        <v>37-38</v>
      </c>
      <c r="J7643" s="12" t="n">
        <f aca="false">IF(G7643="Male",VLOOKUP(H7643,'Shoe size conversion table'!$B$6:$D$22,3),VLOOKUP(H7643,'Shoe size conversion table'!$J$6:$L$22,3))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MONTH(C7643:C22610)</f>
        <v>1</v>
      </c>
      <c r="O7643" s="8" t="n">
        <f aca="false">K7643*(1-L7643)</f>
        <v>135.2</v>
      </c>
    </row>
    <row r="7644" customFormat="false" ht="11.4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IF(G7644="Male",VLOOKUP(H7644,'Shoe size conversion table'!$B$6:$D$22,2),VLOOKUP(H7644,'Shoe size conversion table'!$J$6:$L$22,2))</f>
        <v>35</v>
      </c>
      <c r="J7644" s="12" t="n">
        <f aca="false">IF(G7644="Male",VLOOKUP(H7644,'Shoe size conversion table'!$B$6:$D$22,3),VLOOKUP(H7644,'Shoe size conversion table'!$J$6:$L$22,3))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MONTH(C7644:C22611)</f>
        <v>1</v>
      </c>
      <c r="O7644" s="8" t="n">
        <f aca="false">K7644*(1-L7644)</f>
        <v>111.2</v>
      </c>
    </row>
    <row r="7645" customFormat="false" ht="11.4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IF(G7645="Male",VLOOKUP(H7645,'Shoe size conversion table'!$B$6:$D$22,2),VLOOKUP(H7645,'Shoe size conversion table'!$J$6:$L$22,2))</f>
        <v>35-36</v>
      </c>
      <c r="J7645" s="12" t="n">
        <f aca="false">IF(G7645="Male",VLOOKUP(H7645,'Shoe size conversion table'!$B$6:$D$22,3),VLOOKUP(H7645,'Shoe size conversion table'!$J$6:$L$22,3))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MONTH(C7645:C22612)</f>
        <v>1</v>
      </c>
      <c r="O7645" s="8" t="n">
        <f aca="false">K7645*(1-L7645)</f>
        <v>90.3</v>
      </c>
    </row>
    <row r="7646" customFormat="false" ht="11.4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IF(G7646="Male",VLOOKUP(H7646,'Shoe size conversion table'!$B$6:$D$22,2),VLOOKUP(H7646,'Shoe size conversion table'!$J$6:$L$22,2))</f>
        <v>38</v>
      </c>
      <c r="J7646" s="12" t="n">
        <f aca="false">IF(G7646="Male",VLOOKUP(H7646,'Shoe size conversion table'!$B$6:$D$22,3),VLOOKUP(H7646,'Shoe size conversion table'!$J$6:$L$22,3))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MONTH(C7646:C22613)</f>
        <v>1</v>
      </c>
      <c r="O7646" s="8" t="n">
        <f aca="false">K7646*(1-L7646)</f>
        <v>116.1</v>
      </c>
    </row>
    <row r="7647" customFormat="false" ht="11.4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IF(G7647="Male",VLOOKUP(H7647,'Shoe size conversion table'!$B$6:$D$22,2),VLOOKUP(H7647,'Shoe size conversion table'!$J$6:$L$22,2))</f>
        <v>42</v>
      </c>
      <c r="J7647" s="12" t="n">
        <f aca="false">IF(G7647="Male",VLOOKUP(H7647,'Shoe size conversion table'!$B$6:$D$22,3),VLOOKUP(H7647,'Shoe size conversion table'!$J$6:$L$22,3))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MONTH(C7647:C22614)</f>
        <v>1</v>
      </c>
      <c r="O7647" s="8" t="n">
        <f aca="false">K7647*(1-L7647)</f>
        <v>199</v>
      </c>
    </row>
    <row r="7648" customFormat="false" ht="11.4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IF(G7648="Male",VLOOKUP(H7648,'Shoe size conversion table'!$B$6:$D$22,2),VLOOKUP(H7648,'Shoe size conversion table'!$J$6:$L$22,2))</f>
        <v>38</v>
      </c>
      <c r="J7648" s="12" t="n">
        <f aca="false">IF(G7648="Male",VLOOKUP(H7648,'Shoe size conversion table'!$B$6:$D$22,3),VLOOKUP(H7648,'Shoe size conversion table'!$J$6:$L$22,3))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MONTH(C7648:C22615)</f>
        <v>1</v>
      </c>
      <c r="O7648" s="8" t="n">
        <f aca="false">K7648*(1-L7648)</f>
        <v>149</v>
      </c>
    </row>
    <row r="7649" customFormat="false" ht="11.4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IF(G7649="Male",VLOOKUP(H7649,'Shoe size conversion table'!$B$6:$D$22,2),VLOOKUP(H7649,'Shoe size conversion table'!$J$6:$L$22,2))</f>
        <v>37</v>
      </c>
      <c r="J7649" s="12" t="n">
        <f aca="false">IF(G7649="Male",VLOOKUP(H7649,'Shoe size conversion table'!$B$6:$D$22,3),VLOOKUP(H7649,'Shoe size conversion table'!$J$6:$L$22,3))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MONTH(C7649:C22616)</f>
        <v>1</v>
      </c>
      <c r="O7649" s="8" t="n">
        <f aca="false">K7649*(1-L7649)</f>
        <v>74.5</v>
      </c>
    </row>
    <row r="7650" customFormat="false" ht="11.4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IF(G7650="Male",VLOOKUP(H7650,'Shoe size conversion table'!$B$6:$D$22,2),VLOOKUP(H7650,'Shoe size conversion table'!$J$6:$L$22,2))</f>
        <v>39-40</v>
      </c>
      <c r="J7650" s="12" t="n">
        <f aca="false">IF(G7650="Male",VLOOKUP(H7650,'Shoe size conversion table'!$B$6:$D$22,3),VLOOKUP(H7650,'Shoe size conversion table'!$J$6:$L$22,3))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MONTH(C7650:C22617)</f>
        <v>1</v>
      </c>
      <c r="O7650" s="8" t="n">
        <f aca="false">K7650*(1-L7650)</f>
        <v>129</v>
      </c>
    </row>
    <row r="7651" customFormat="false" ht="11.4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IF(G7651="Male",VLOOKUP(H7651,'Shoe size conversion table'!$B$6:$D$22,2),VLOOKUP(H7651,'Shoe size conversion table'!$J$6:$L$22,2))</f>
        <v>41-42</v>
      </c>
      <c r="J7651" s="12" t="n">
        <f aca="false">IF(G7651="Male",VLOOKUP(H7651,'Shoe size conversion table'!$B$6:$D$22,3),VLOOKUP(H7651,'Shoe size conversion table'!$J$6:$L$22,3))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MONTH(C7651:C22618)</f>
        <v>1</v>
      </c>
      <c r="O7651" s="8" t="n">
        <f aca="false">K7651*(1-L7651)</f>
        <v>111.2</v>
      </c>
    </row>
    <row r="7652" customFormat="false" ht="11.4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IF(G7652="Male",VLOOKUP(H7652,'Shoe size conversion table'!$B$6:$D$22,2),VLOOKUP(H7652,'Shoe size conversion table'!$J$6:$L$22,2))</f>
        <v>39</v>
      </c>
      <c r="J7652" s="12" t="n">
        <f aca="false">IF(G7652="Male",VLOOKUP(H7652,'Shoe size conversion table'!$B$6:$D$22,3),VLOOKUP(H7652,'Shoe size conversion table'!$J$6:$L$22,3))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MONTH(C7652:C22619)</f>
        <v>1</v>
      </c>
      <c r="O7652" s="8" t="n">
        <f aca="false">K7652*(1-L7652)</f>
        <v>189</v>
      </c>
    </row>
    <row r="7653" customFormat="false" ht="11.4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IF(G7653="Male",VLOOKUP(H7653,'Shoe size conversion table'!$B$6:$D$22,2),VLOOKUP(H7653,'Shoe size conversion table'!$J$6:$L$22,2))</f>
        <v>41</v>
      </c>
      <c r="J7653" s="12" t="n">
        <f aca="false">IF(G7653="Male",VLOOKUP(H7653,'Shoe size conversion table'!$B$6:$D$22,3),VLOOKUP(H7653,'Shoe size conversion table'!$J$6:$L$22,3))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MONTH(C7653:C22620)</f>
        <v>1</v>
      </c>
      <c r="O7653" s="8" t="n">
        <f aca="false">K7653*(1-L7653)</f>
        <v>199</v>
      </c>
    </row>
    <row r="7654" customFormat="false" ht="11.4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IF(G7654="Male",VLOOKUP(H7654,'Shoe size conversion table'!$B$6:$D$22,2),VLOOKUP(H7654,'Shoe size conversion table'!$J$6:$L$22,2))</f>
        <v>47</v>
      </c>
      <c r="J7654" s="12" t="n">
        <f aca="false">IF(G7654="Male",VLOOKUP(H7654,'Shoe size conversion table'!$B$6:$D$22,3),VLOOKUP(H7654,'Shoe size conversion table'!$J$6:$L$22,3))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MONTH(C7654:C22621)</f>
        <v>1</v>
      </c>
      <c r="O7654" s="8" t="n">
        <f aca="false">K7654*(1-L7654)</f>
        <v>118.3</v>
      </c>
    </row>
    <row r="7655" customFormat="false" ht="11.4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IF(G7655="Male",VLOOKUP(H7655,'Shoe size conversion table'!$B$6:$D$22,2),VLOOKUP(H7655,'Shoe size conversion table'!$J$6:$L$22,2))</f>
        <v>38-39</v>
      </c>
      <c r="J7655" s="12" t="n">
        <f aca="false">IF(G7655="Male",VLOOKUP(H7655,'Shoe size conversion table'!$B$6:$D$22,3),VLOOKUP(H7655,'Shoe size conversion table'!$J$6:$L$22,3))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MONTH(C7655:C22622)</f>
        <v>1</v>
      </c>
      <c r="O7655" s="8" t="n">
        <f aca="false">K7655*(1-L7655)</f>
        <v>149</v>
      </c>
    </row>
    <row r="7656" customFormat="false" ht="11.4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IF(G7656="Male",VLOOKUP(H7656,'Shoe size conversion table'!$B$6:$D$22,2),VLOOKUP(H7656,'Shoe size conversion table'!$J$6:$L$22,2))</f>
        <v>39-40</v>
      </c>
      <c r="J7656" s="12" t="n">
        <f aca="false">IF(G7656="Male",VLOOKUP(H7656,'Shoe size conversion table'!$B$6:$D$22,3),VLOOKUP(H7656,'Shoe size conversion table'!$J$6:$L$22,3))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MONTH(C7656:C22623)</f>
        <v>1</v>
      </c>
      <c r="O7656" s="8" t="n">
        <f aca="false">K7656*(1-L7656)</f>
        <v>64.5</v>
      </c>
    </row>
    <row r="7657" customFormat="false" ht="11.4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IF(G7657="Male",VLOOKUP(H7657,'Shoe size conversion table'!$B$6:$D$22,2),VLOOKUP(H7657,'Shoe size conversion table'!$J$6:$L$22,2))</f>
        <v>41-42</v>
      </c>
      <c r="J7657" s="12" t="n">
        <f aca="false">IF(G7657="Male",VLOOKUP(H7657,'Shoe size conversion table'!$B$6:$D$22,3),VLOOKUP(H7657,'Shoe size conversion table'!$J$6:$L$22,3))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MONTH(C7657:C22624)</f>
        <v>1</v>
      </c>
      <c r="O7657" s="8" t="n">
        <f aca="false">K7657*(1-L7657)</f>
        <v>170.1</v>
      </c>
    </row>
    <row r="7658" customFormat="false" ht="11.4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IF(G7658="Male",VLOOKUP(H7658,'Shoe size conversion table'!$B$6:$D$22,2),VLOOKUP(H7658,'Shoe size conversion table'!$J$6:$L$22,2))</f>
        <v>38-39</v>
      </c>
      <c r="J7658" s="12" t="n">
        <f aca="false">IF(G7658="Male",VLOOKUP(H7658,'Shoe size conversion table'!$B$6:$D$22,3),VLOOKUP(H7658,'Shoe size conversion table'!$J$6:$L$22,3))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MONTH(C7658:C22625)</f>
        <v>1</v>
      </c>
      <c r="O7658" s="8" t="n">
        <f aca="false">K7658*(1-L7658)</f>
        <v>159</v>
      </c>
    </row>
    <row r="7659" customFormat="false" ht="11.4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IF(G7659="Male",VLOOKUP(H7659,'Shoe size conversion table'!$B$6:$D$22,2),VLOOKUP(H7659,'Shoe size conversion table'!$J$6:$L$22,2))</f>
        <v>39</v>
      </c>
      <c r="J7659" s="12" t="n">
        <f aca="false">IF(G7659="Male",VLOOKUP(H7659,'Shoe size conversion table'!$B$6:$D$22,3),VLOOKUP(H7659,'Shoe size conversion table'!$J$6:$L$22,3))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MONTH(C7659:C22626)</f>
        <v>1</v>
      </c>
      <c r="O7659" s="8" t="n">
        <f aca="false">K7659*(1-L7659)</f>
        <v>149</v>
      </c>
    </row>
    <row r="7660" customFormat="false" ht="11.4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IF(G7660="Male",VLOOKUP(H7660,'Shoe size conversion table'!$B$6:$D$22,2),VLOOKUP(H7660,'Shoe size conversion table'!$J$6:$L$22,2))</f>
        <v>42-43</v>
      </c>
      <c r="J7660" s="12" t="n">
        <f aca="false">IF(G7660="Male",VLOOKUP(H7660,'Shoe size conversion table'!$B$6:$D$22,3),VLOOKUP(H7660,'Shoe size conversion table'!$J$6:$L$22,3))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MONTH(C7660:C22627)</f>
        <v>1</v>
      </c>
      <c r="O7660" s="8" t="n">
        <f aca="false">K7660*(1-L7660)</f>
        <v>125.3</v>
      </c>
    </row>
    <row r="7661" customFormat="false" ht="11.4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IF(G7661="Male",VLOOKUP(H7661,'Shoe size conversion table'!$B$6:$D$22,2),VLOOKUP(H7661,'Shoe size conversion table'!$J$6:$L$22,2))</f>
        <v>37-38</v>
      </c>
      <c r="J7661" s="12" t="n">
        <f aca="false">IF(G7661="Male",VLOOKUP(H7661,'Shoe size conversion table'!$B$6:$D$22,3),VLOOKUP(H7661,'Shoe size conversion table'!$J$6:$L$22,3))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MONTH(C7661:C22628)</f>
        <v>1</v>
      </c>
      <c r="O7661" s="8" t="n">
        <f aca="false">K7661*(1-L7661)</f>
        <v>139</v>
      </c>
    </row>
    <row r="7662" customFormat="false" ht="11.4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IF(G7662="Male",VLOOKUP(H7662,'Shoe size conversion table'!$B$6:$D$22,2),VLOOKUP(H7662,'Shoe size conversion table'!$J$6:$L$22,2))</f>
        <v>38</v>
      </c>
      <c r="J7662" s="12" t="n">
        <f aca="false">IF(G7662="Male",VLOOKUP(H7662,'Shoe size conversion table'!$B$6:$D$22,3),VLOOKUP(H7662,'Shoe size conversion table'!$J$6:$L$22,3))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MONTH(C7662:C22629)</f>
        <v>1</v>
      </c>
      <c r="O7662" s="8" t="n">
        <f aca="false">K7662*(1-L7662)</f>
        <v>132.3</v>
      </c>
    </row>
    <row r="7663" customFormat="false" ht="11.4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IF(G7663="Male",VLOOKUP(H7663,'Shoe size conversion table'!$B$6:$D$22,2),VLOOKUP(H7663,'Shoe size conversion table'!$J$6:$L$22,2))</f>
        <v>46</v>
      </c>
      <c r="J7663" s="12" t="n">
        <f aca="false">IF(G7663="Male",VLOOKUP(H7663,'Shoe size conversion table'!$B$6:$D$22,3),VLOOKUP(H7663,'Shoe size conversion table'!$J$6:$L$22,3))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MONTH(C7663:C22630)</f>
        <v>1</v>
      </c>
      <c r="O7663" s="8" t="n">
        <f aca="false">K7663*(1-L7663)</f>
        <v>169</v>
      </c>
    </row>
    <row r="7664" customFormat="false" ht="11.4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IF(G7664="Male",VLOOKUP(H7664,'Shoe size conversion table'!$B$6:$D$22,2),VLOOKUP(H7664,'Shoe size conversion table'!$J$6:$L$22,2))</f>
        <v>38-39</v>
      </c>
      <c r="J7664" s="12" t="n">
        <f aca="false">IF(G7664="Male",VLOOKUP(H7664,'Shoe size conversion table'!$B$6:$D$22,3),VLOOKUP(H7664,'Shoe size conversion table'!$J$6:$L$22,3))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MONTH(C7664:C22631)</f>
        <v>1</v>
      </c>
      <c r="O7664" s="8" t="n">
        <f aca="false">K7664*(1-L7664)</f>
        <v>135.2</v>
      </c>
    </row>
    <row r="7665" customFormat="false" ht="11.4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IF(G7665="Male",VLOOKUP(H7665,'Shoe size conversion table'!$B$6:$D$22,2),VLOOKUP(H7665,'Shoe size conversion table'!$J$6:$L$22,2))</f>
        <v>41-42</v>
      </c>
      <c r="J7665" s="12" t="n">
        <f aca="false">IF(G7665="Male",VLOOKUP(H7665,'Shoe size conversion table'!$B$6:$D$22,3),VLOOKUP(H7665,'Shoe size conversion table'!$J$6:$L$22,3))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MONTH(C7665:C22632)</f>
        <v>1</v>
      </c>
      <c r="O7665" s="8" t="n">
        <f aca="false">K7665*(1-L7665)</f>
        <v>151.2</v>
      </c>
    </row>
    <row r="7666" customFormat="false" ht="11.4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IF(G7666="Male",VLOOKUP(H7666,'Shoe size conversion table'!$B$6:$D$22,2),VLOOKUP(H7666,'Shoe size conversion table'!$J$6:$L$22,2))</f>
        <v>40-41</v>
      </c>
      <c r="J7666" s="12" t="n">
        <f aca="false">IF(G7666="Male",VLOOKUP(H7666,'Shoe size conversion table'!$B$6:$D$22,3),VLOOKUP(H7666,'Shoe size conversion table'!$J$6:$L$22,3))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MONTH(C7666:C22633)</f>
        <v>1</v>
      </c>
      <c r="O7666" s="8" t="n">
        <f aca="false">K7666*(1-L7666)</f>
        <v>149</v>
      </c>
    </row>
    <row r="7667" customFormat="false" ht="11.4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IF(G7667="Male",VLOOKUP(H7667,'Shoe size conversion table'!$B$6:$D$22,2),VLOOKUP(H7667,'Shoe size conversion table'!$J$6:$L$22,2))</f>
        <v>39-40</v>
      </c>
      <c r="J7667" s="12" t="n">
        <f aca="false">IF(G7667="Male",VLOOKUP(H7667,'Shoe size conversion table'!$B$6:$D$22,3),VLOOKUP(H7667,'Shoe size conversion table'!$J$6:$L$22,3))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MONTH(C7667:C22634)</f>
        <v>1</v>
      </c>
      <c r="O7667" s="8" t="n">
        <f aca="false">K7667*(1-L7667)</f>
        <v>111.3</v>
      </c>
    </row>
    <row r="7668" customFormat="false" ht="11.4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IF(G7668="Male",VLOOKUP(H7668,'Shoe size conversion table'!$B$6:$D$22,2),VLOOKUP(H7668,'Shoe size conversion table'!$J$6:$L$22,2))</f>
        <v>42</v>
      </c>
      <c r="J7668" s="12" t="n">
        <f aca="false">IF(G7668="Male",VLOOKUP(H7668,'Shoe size conversion table'!$B$6:$D$22,3),VLOOKUP(H7668,'Shoe size conversion table'!$J$6:$L$22,3))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MONTH(C7668:C22635)</f>
        <v>1</v>
      </c>
      <c r="O7668" s="8" t="n">
        <f aca="false">K7668*(1-L7668)</f>
        <v>103.2</v>
      </c>
    </row>
    <row r="7669" customFormat="false" ht="11.4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IF(G7669="Male",VLOOKUP(H7669,'Shoe size conversion table'!$B$6:$D$22,2),VLOOKUP(H7669,'Shoe size conversion table'!$J$6:$L$22,2))</f>
        <v>44-45</v>
      </c>
      <c r="J7669" s="12" t="n">
        <f aca="false">IF(G7669="Male",VLOOKUP(H7669,'Shoe size conversion table'!$B$6:$D$22,3),VLOOKUP(H7669,'Shoe size conversion table'!$J$6:$L$22,3))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MONTH(C7669:C22636)</f>
        <v>1</v>
      </c>
      <c r="O7669" s="8" t="n">
        <f aca="false">K7669*(1-L7669)</f>
        <v>74.5</v>
      </c>
    </row>
    <row r="7670" customFormat="false" ht="11.4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IF(G7670="Male",VLOOKUP(H7670,'Shoe size conversion table'!$B$6:$D$22,2),VLOOKUP(H7670,'Shoe size conversion table'!$J$6:$L$22,2))</f>
        <v>38-39</v>
      </c>
      <c r="J7670" s="12" t="n">
        <f aca="false">IF(G7670="Male",VLOOKUP(H7670,'Shoe size conversion table'!$B$6:$D$22,3),VLOOKUP(H7670,'Shoe size conversion table'!$J$6:$L$22,3))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MONTH(C7670:C22637)</f>
        <v>1</v>
      </c>
      <c r="O7670" s="8" t="n">
        <f aca="false">K7670*(1-L7670)</f>
        <v>179.1</v>
      </c>
    </row>
    <row r="7671" customFormat="false" ht="11.4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IF(G7671="Male",VLOOKUP(H7671,'Shoe size conversion table'!$B$6:$D$22,2),VLOOKUP(H7671,'Shoe size conversion table'!$J$6:$L$22,2))</f>
        <v>41-42</v>
      </c>
      <c r="J7671" s="12" t="n">
        <f aca="false">IF(G7671="Male",VLOOKUP(H7671,'Shoe size conversion table'!$B$6:$D$22,3),VLOOKUP(H7671,'Shoe size conversion table'!$J$6:$L$22,3))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MONTH(C7671:C22638)</f>
        <v>1</v>
      </c>
      <c r="O7671" s="8" t="n">
        <f aca="false">K7671*(1-L7671)</f>
        <v>170.1</v>
      </c>
    </row>
    <row r="7672" customFormat="false" ht="11.4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IF(G7672="Male",VLOOKUP(H7672,'Shoe size conversion table'!$B$6:$D$22,2),VLOOKUP(H7672,'Shoe size conversion table'!$J$6:$L$22,2))</f>
        <v>43-44</v>
      </c>
      <c r="J7672" s="12" t="n">
        <f aca="false">IF(G7672="Male",VLOOKUP(H7672,'Shoe size conversion table'!$B$6:$D$22,3),VLOOKUP(H7672,'Shoe size conversion table'!$J$6:$L$22,3))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MONTH(C7672:C22639)</f>
        <v>1</v>
      </c>
      <c r="O7672" s="8" t="n">
        <f aca="false">K7672*(1-L7672)</f>
        <v>159</v>
      </c>
    </row>
    <row r="7673" customFormat="false" ht="11.4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IF(G7673="Male",VLOOKUP(H7673,'Shoe size conversion table'!$B$6:$D$22,2),VLOOKUP(H7673,'Shoe size conversion table'!$J$6:$L$22,2))</f>
        <v>41</v>
      </c>
      <c r="J7673" s="12" t="n">
        <f aca="false">IF(G7673="Male",VLOOKUP(H7673,'Shoe size conversion table'!$B$6:$D$22,3),VLOOKUP(H7673,'Shoe size conversion table'!$J$6:$L$22,3))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MONTH(C7673:C22640)</f>
        <v>1</v>
      </c>
      <c r="O7673" s="8" t="n">
        <f aca="false">K7673*(1-L7673)</f>
        <v>143.1</v>
      </c>
    </row>
    <row r="7674" customFormat="false" ht="11.4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IF(G7674="Male",VLOOKUP(H7674,'Shoe size conversion table'!$B$6:$D$22,2),VLOOKUP(H7674,'Shoe size conversion table'!$J$6:$L$22,2))</f>
        <v>38</v>
      </c>
      <c r="J7674" s="12" t="n">
        <f aca="false">IF(G7674="Male",VLOOKUP(H7674,'Shoe size conversion table'!$B$6:$D$22,3),VLOOKUP(H7674,'Shoe size conversion table'!$J$6:$L$22,3))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MONTH(C7674:C22641)</f>
        <v>1</v>
      </c>
      <c r="O7674" s="8" t="n">
        <f aca="false">K7674*(1-L7674)</f>
        <v>139</v>
      </c>
    </row>
    <row r="7675" customFormat="false" ht="11.4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IF(G7675="Male",VLOOKUP(H7675,'Shoe size conversion table'!$B$6:$D$22,2),VLOOKUP(H7675,'Shoe size conversion table'!$J$6:$L$22,2))</f>
        <v>40-41</v>
      </c>
      <c r="J7675" s="12" t="n">
        <f aca="false">IF(G7675="Male",VLOOKUP(H7675,'Shoe size conversion table'!$B$6:$D$22,3),VLOOKUP(H7675,'Shoe size conversion table'!$J$6:$L$22,3))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MONTH(C7675:C22642)</f>
        <v>1</v>
      </c>
      <c r="O7675" s="8" t="n">
        <f aca="false">K7675*(1-L7675)</f>
        <v>139</v>
      </c>
    </row>
    <row r="7676" customFormat="false" ht="11.4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IF(G7676="Male",VLOOKUP(H7676,'Shoe size conversion table'!$B$6:$D$22,2),VLOOKUP(H7676,'Shoe size conversion table'!$J$6:$L$22,2))</f>
        <v>40-41</v>
      </c>
      <c r="J7676" s="12" t="n">
        <f aca="false">IF(G7676="Male",VLOOKUP(H7676,'Shoe size conversion table'!$B$6:$D$22,3),VLOOKUP(H7676,'Shoe size conversion table'!$J$6:$L$22,3))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MONTH(C7676:C22643)</f>
        <v>1</v>
      </c>
      <c r="O7676" s="8" t="n">
        <f aca="false">K7676*(1-L7676)</f>
        <v>159</v>
      </c>
    </row>
    <row r="7677" customFormat="false" ht="11.4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IF(G7677="Male",VLOOKUP(H7677,'Shoe size conversion table'!$B$6:$D$22,2),VLOOKUP(H7677,'Shoe size conversion table'!$J$6:$L$22,2))</f>
        <v>43</v>
      </c>
      <c r="J7677" s="12" t="n">
        <f aca="false">IF(G7677="Male",VLOOKUP(H7677,'Shoe size conversion table'!$B$6:$D$22,3),VLOOKUP(H7677,'Shoe size conversion table'!$J$6:$L$22,3))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MONTH(C7677:C22644)</f>
        <v>1</v>
      </c>
      <c r="O7677" s="8" t="n">
        <f aca="false">K7677*(1-L7677)</f>
        <v>129</v>
      </c>
    </row>
    <row r="7678" customFormat="false" ht="11.4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IF(G7678="Male",VLOOKUP(H7678,'Shoe size conversion table'!$B$6:$D$22,2),VLOOKUP(H7678,'Shoe size conversion table'!$J$6:$L$22,2))</f>
        <v>42</v>
      </c>
      <c r="J7678" s="12" t="n">
        <f aca="false">IF(G7678="Male",VLOOKUP(H7678,'Shoe size conversion table'!$B$6:$D$22,3),VLOOKUP(H7678,'Shoe size conversion table'!$J$6:$L$22,3))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MONTH(C7678:C22645)</f>
        <v>1</v>
      </c>
      <c r="O7678" s="8" t="n">
        <f aca="false">K7678*(1-L7678)</f>
        <v>119.2</v>
      </c>
    </row>
    <row r="7679" customFormat="false" ht="11.4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IF(G7679="Male",VLOOKUP(H7679,'Shoe size conversion table'!$B$6:$D$22,2),VLOOKUP(H7679,'Shoe size conversion table'!$J$6:$L$22,2))</f>
        <v>43</v>
      </c>
      <c r="J7679" s="12" t="n">
        <f aca="false">IF(G7679="Male",VLOOKUP(H7679,'Shoe size conversion table'!$B$6:$D$22,3),VLOOKUP(H7679,'Shoe size conversion table'!$J$6:$L$22,3))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MONTH(C7679:C22646)</f>
        <v>1</v>
      </c>
      <c r="O7679" s="8" t="n">
        <f aca="false">K7679*(1-L7679)</f>
        <v>199</v>
      </c>
    </row>
    <row r="7680" customFormat="false" ht="11.4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IF(G7680="Male",VLOOKUP(H7680,'Shoe size conversion table'!$B$6:$D$22,2),VLOOKUP(H7680,'Shoe size conversion table'!$J$6:$L$22,2))</f>
        <v>46</v>
      </c>
      <c r="J7680" s="12" t="n">
        <f aca="false">IF(G7680="Male",VLOOKUP(H7680,'Shoe size conversion table'!$B$6:$D$22,3),VLOOKUP(H7680,'Shoe size conversion table'!$J$6:$L$22,3))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MONTH(C7680:C22647)</f>
        <v>1</v>
      </c>
      <c r="O7680" s="8" t="n">
        <f aca="false">K7680*(1-L7680)</f>
        <v>84.5</v>
      </c>
    </row>
    <row r="7681" customFormat="false" ht="11.4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IF(G7681="Male",VLOOKUP(H7681,'Shoe size conversion table'!$B$6:$D$22,2),VLOOKUP(H7681,'Shoe size conversion table'!$J$6:$L$22,2))</f>
        <v>43-44</v>
      </c>
      <c r="J7681" s="12" t="n">
        <f aca="false">IF(G7681="Male",VLOOKUP(H7681,'Shoe size conversion table'!$B$6:$D$22,3),VLOOKUP(H7681,'Shoe size conversion table'!$J$6:$L$22,3))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MONTH(C7681:C22648)</f>
        <v>1</v>
      </c>
      <c r="O7681" s="8" t="n">
        <f aca="false">K7681*(1-L7681)</f>
        <v>179</v>
      </c>
    </row>
    <row r="7682" customFormat="false" ht="11.4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IF(G7682="Male",VLOOKUP(H7682,'Shoe size conversion table'!$B$6:$D$22,2),VLOOKUP(H7682,'Shoe size conversion table'!$J$6:$L$22,2))</f>
        <v>38-39</v>
      </c>
      <c r="J7682" s="12" t="n">
        <f aca="false">IF(G7682="Male",VLOOKUP(H7682,'Shoe size conversion table'!$B$6:$D$22,3),VLOOKUP(H7682,'Shoe size conversion table'!$J$6:$L$22,3))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MONTH(C7682:C22649)</f>
        <v>1</v>
      </c>
      <c r="O7682" s="8" t="n">
        <f aca="false">K7682*(1-L7682)</f>
        <v>151.2</v>
      </c>
    </row>
    <row r="7683" customFormat="false" ht="11.4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IF(G7683="Male",VLOOKUP(H7683,'Shoe size conversion table'!$B$6:$D$22,2),VLOOKUP(H7683,'Shoe size conversion table'!$J$6:$L$22,2))</f>
        <v>38</v>
      </c>
      <c r="J7683" s="12" t="n">
        <f aca="false">IF(G7683="Male",VLOOKUP(H7683,'Shoe size conversion table'!$B$6:$D$22,3),VLOOKUP(H7683,'Shoe size conversion table'!$J$6:$L$22,3))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MONTH(C7683:C22650)</f>
        <v>1</v>
      </c>
      <c r="O7683" s="8" t="n">
        <f aca="false">K7683*(1-L7683)</f>
        <v>179</v>
      </c>
    </row>
    <row r="7684" customFormat="false" ht="11.4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IF(G7684="Male",VLOOKUP(H7684,'Shoe size conversion table'!$B$6:$D$22,2),VLOOKUP(H7684,'Shoe size conversion table'!$J$6:$L$22,2))</f>
        <v>39</v>
      </c>
      <c r="J7684" s="12" t="n">
        <f aca="false">IF(G7684="Male",VLOOKUP(H7684,'Shoe size conversion table'!$B$6:$D$22,3),VLOOKUP(H7684,'Shoe size conversion table'!$J$6:$L$22,3))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MONTH(C7684:C22651)</f>
        <v>1</v>
      </c>
      <c r="O7684" s="8" t="n">
        <f aca="false">K7684*(1-L7684)</f>
        <v>119.2</v>
      </c>
    </row>
    <row r="7685" customFormat="false" ht="11.4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IF(G7685="Male",VLOOKUP(H7685,'Shoe size conversion table'!$B$6:$D$22,2),VLOOKUP(H7685,'Shoe size conversion table'!$J$6:$L$22,2))</f>
        <v>38-39</v>
      </c>
      <c r="J7685" s="12" t="n">
        <f aca="false">IF(G7685="Male",VLOOKUP(H7685,'Shoe size conversion table'!$B$6:$D$22,3),VLOOKUP(H7685,'Shoe size conversion table'!$J$6:$L$22,3))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MONTH(C7685:C22652)</f>
        <v>1</v>
      </c>
      <c r="O7685" s="8" t="n">
        <f aca="false">K7685*(1-L7685)</f>
        <v>125.1</v>
      </c>
    </row>
    <row r="7686" customFormat="false" ht="11.4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IF(G7686="Male",VLOOKUP(H7686,'Shoe size conversion table'!$B$6:$D$22,2),VLOOKUP(H7686,'Shoe size conversion table'!$J$6:$L$22,2))</f>
        <v>41-42</v>
      </c>
      <c r="J7686" s="12" t="n">
        <f aca="false">IF(G7686="Male",VLOOKUP(H7686,'Shoe size conversion table'!$B$6:$D$22,3),VLOOKUP(H7686,'Shoe size conversion table'!$J$6:$L$22,3))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MONTH(C7686:C22653)</f>
        <v>1</v>
      </c>
      <c r="O7686" s="8" t="n">
        <f aca="false">K7686*(1-L7686)</f>
        <v>79.5</v>
      </c>
    </row>
    <row r="7687" customFormat="false" ht="11.4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IF(G7687="Male",VLOOKUP(H7687,'Shoe size conversion table'!$B$6:$D$22,2),VLOOKUP(H7687,'Shoe size conversion table'!$J$6:$L$22,2))</f>
        <v>38-39</v>
      </c>
      <c r="J7687" s="12" t="n">
        <f aca="false">IF(G7687="Male",VLOOKUP(H7687,'Shoe size conversion table'!$B$6:$D$22,3),VLOOKUP(H7687,'Shoe size conversion table'!$J$6:$L$22,3))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MONTH(C7687:C22654)</f>
        <v>1</v>
      </c>
      <c r="O7687" s="8" t="n">
        <f aca="false">K7687*(1-L7687)</f>
        <v>149</v>
      </c>
    </row>
    <row r="7688" customFormat="false" ht="11.4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IF(G7688="Male",VLOOKUP(H7688,'Shoe size conversion table'!$B$6:$D$22,2),VLOOKUP(H7688,'Shoe size conversion table'!$J$6:$L$22,2))</f>
        <v>44</v>
      </c>
      <c r="J7688" s="12" t="n">
        <f aca="false">IF(G7688="Male",VLOOKUP(H7688,'Shoe size conversion table'!$B$6:$D$22,3),VLOOKUP(H7688,'Shoe size conversion table'!$J$6:$L$22,3))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MONTH(C7688:C22655)</f>
        <v>1</v>
      </c>
      <c r="O7688" s="8" t="n">
        <f aca="false">K7688*(1-L7688)</f>
        <v>139.3</v>
      </c>
    </row>
    <row r="7689" customFormat="false" ht="11.4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IF(G7689="Male",VLOOKUP(H7689,'Shoe size conversion table'!$B$6:$D$22,2),VLOOKUP(H7689,'Shoe size conversion table'!$J$6:$L$22,2))</f>
        <v>42</v>
      </c>
      <c r="J7689" s="12" t="n">
        <f aca="false">IF(G7689="Male",VLOOKUP(H7689,'Shoe size conversion table'!$B$6:$D$22,3),VLOOKUP(H7689,'Shoe size conversion table'!$J$6:$L$22,3))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MONTH(C7689:C22656)</f>
        <v>1</v>
      </c>
      <c r="O7689" s="8" t="n">
        <f aca="false">K7689*(1-L7689)</f>
        <v>64.5</v>
      </c>
    </row>
    <row r="7690" customFormat="false" ht="11.4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IF(G7690="Male",VLOOKUP(H7690,'Shoe size conversion table'!$B$6:$D$22,2),VLOOKUP(H7690,'Shoe size conversion table'!$J$6:$L$22,2))</f>
        <v>44</v>
      </c>
      <c r="J7690" s="12" t="n">
        <f aca="false">IF(G7690="Male",VLOOKUP(H7690,'Shoe size conversion table'!$B$6:$D$22,3),VLOOKUP(H7690,'Shoe size conversion table'!$J$6:$L$22,3))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MONTH(C7690:C22657)</f>
        <v>1</v>
      </c>
      <c r="O7690" s="8" t="n">
        <f aca="false">K7690*(1-L7690)</f>
        <v>118.3</v>
      </c>
    </row>
    <row r="7691" customFormat="false" ht="11.4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IF(G7691="Male",VLOOKUP(H7691,'Shoe size conversion table'!$B$6:$D$22,2),VLOOKUP(H7691,'Shoe size conversion table'!$J$6:$L$22,2))</f>
        <v>42</v>
      </c>
      <c r="J7691" s="12" t="n">
        <f aca="false">IF(G7691="Male",VLOOKUP(H7691,'Shoe size conversion table'!$B$6:$D$22,3),VLOOKUP(H7691,'Shoe size conversion table'!$J$6:$L$22,3))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MONTH(C7691:C22658)</f>
        <v>1</v>
      </c>
      <c r="O7691" s="8" t="n">
        <f aca="false">K7691*(1-L7691)</f>
        <v>64.5</v>
      </c>
    </row>
    <row r="7692" customFormat="false" ht="11.4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IF(G7692="Male",VLOOKUP(H7692,'Shoe size conversion table'!$B$6:$D$22,2),VLOOKUP(H7692,'Shoe size conversion table'!$J$6:$L$22,2))</f>
        <v>39</v>
      </c>
      <c r="J7692" s="12" t="n">
        <f aca="false">IF(G7692="Male",VLOOKUP(H7692,'Shoe size conversion table'!$B$6:$D$22,3),VLOOKUP(H7692,'Shoe size conversion table'!$J$6:$L$22,3))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MONTH(C7692:C22659)</f>
        <v>1</v>
      </c>
      <c r="O7692" s="8" t="n">
        <f aca="false">K7692*(1-L7692)</f>
        <v>189</v>
      </c>
    </row>
    <row r="7693" customFormat="false" ht="11.4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IF(G7693="Male",VLOOKUP(H7693,'Shoe size conversion table'!$B$6:$D$22,2),VLOOKUP(H7693,'Shoe size conversion table'!$J$6:$L$22,2))</f>
        <v>39-40</v>
      </c>
      <c r="J7693" s="12" t="n">
        <f aca="false">IF(G7693="Male",VLOOKUP(H7693,'Shoe size conversion table'!$B$6:$D$22,3),VLOOKUP(H7693,'Shoe size conversion table'!$J$6:$L$22,3))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MONTH(C7693:C22660)</f>
        <v>1</v>
      </c>
      <c r="O7693" s="8" t="n">
        <f aca="false">K7693*(1-L7693)</f>
        <v>199</v>
      </c>
    </row>
    <row r="7694" customFormat="false" ht="11.4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IF(G7694="Male",VLOOKUP(H7694,'Shoe size conversion table'!$B$6:$D$22,2),VLOOKUP(H7694,'Shoe size conversion table'!$J$6:$L$22,2))</f>
        <v>38-39</v>
      </c>
      <c r="J7694" s="12" t="n">
        <f aca="false">IF(G7694="Male",VLOOKUP(H7694,'Shoe size conversion table'!$B$6:$D$22,3),VLOOKUP(H7694,'Shoe size conversion table'!$J$6:$L$22,3))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MONTH(C7694:C22661)</f>
        <v>1</v>
      </c>
      <c r="O7694" s="8" t="n">
        <f aca="false">K7694*(1-L7694)</f>
        <v>199</v>
      </c>
    </row>
    <row r="7695" customFormat="false" ht="11.4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IF(G7695="Male",VLOOKUP(H7695,'Shoe size conversion table'!$B$6:$D$22,2),VLOOKUP(H7695,'Shoe size conversion table'!$J$6:$L$22,2))</f>
        <v>42</v>
      </c>
      <c r="J7695" s="12" t="n">
        <f aca="false">IF(G7695="Male",VLOOKUP(H7695,'Shoe size conversion table'!$B$6:$D$22,3),VLOOKUP(H7695,'Shoe size conversion table'!$J$6:$L$22,3))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MONTH(C7695:C22662)</f>
        <v>1</v>
      </c>
      <c r="O7695" s="8" t="n">
        <f aca="false">K7695*(1-L7695)</f>
        <v>159</v>
      </c>
    </row>
    <row r="7696" customFormat="false" ht="11.4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IF(G7696="Male",VLOOKUP(H7696,'Shoe size conversion table'!$B$6:$D$22,2),VLOOKUP(H7696,'Shoe size conversion table'!$J$6:$L$22,2))</f>
        <v>39-40</v>
      </c>
      <c r="J7696" s="12" t="n">
        <f aca="false">IF(G7696="Male",VLOOKUP(H7696,'Shoe size conversion table'!$B$6:$D$22,3),VLOOKUP(H7696,'Shoe size conversion table'!$J$6:$L$22,3))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MONTH(C7696:C22663)</f>
        <v>1</v>
      </c>
      <c r="O7696" s="8" t="n">
        <f aca="false">K7696*(1-L7696)</f>
        <v>129</v>
      </c>
    </row>
    <row r="7697" customFormat="false" ht="11.4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IF(G7697="Male",VLOOKUP(H7697,'Shoe size conversion table'!$B$6:$D$22,2),VLOOKUP(H7697,'Shoe size conversion table'!$J$6:$L$22,2))</f>
        <v>43</v>
      </c>
      <c r="J7697" s="12" t="n">
        <f aca="false">IF(G7697="Male",VLOOKUP(H7697,'Shoe size conversion table'!$B$6:$D$22,3),VLOOKUP(H7697,'Shoe size conversion table'!$J$6:$L$22,3))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MONTH(C7697:C22664)</f>
        <v>1</v>
      </c>
      <c r="O7697" s="8" t="n">
        <f aca="false">K7697*(1-L7697)</f>
        <v>159</v>
      </c>
    </row>
    <row r="7698" customFormat="false" ht="11.4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IF(G7698="Male",VLOOKUP(H7698,'Shoe size conversion table'!$B$6:$D$22,2),VLOOKUP(H7698,'Shoe size conversion table'!$J$6:$L$22,2))</f>
        <v>43-44</v>
      </c>
      <c r="J7698" s="12" t="n">
        <f aca="false">IF(G7698="Male",VLOOKUP(H7698,'Shoe size conversion table'!$B$6:$D$22,3),VLOOKUP(H7698,'Shoe size conversion table'!$J$6:$L$22,3))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MONTH(C7698:C22665)</f>
        <v>1</v>
      </c>
      <c r="O7698" s="8" t="n">
        <f aca="false">K7698*(1-L7698)</f>
        <v>111.2</v>
      </c>
    </row>
    <row r="7699" customFormat="false" ht="11.4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IF(G7699="Male",VLOOKUP(H7699,'Shoe size conversion table'!$B$6:$D$22,2),VLOOKUP(H7699,'Shoe size conversion table'!$J$6:$L$22,2))</f>
        <v>37-38</v>
      </c>
      <c r="J7699" s="12" t="n">
        <f aca="false">IF(G7699="Male",VLOOKUP(H7699,'Shoe size conversion table'!$B$6:$D$22,3),VLOOKUP(H7699,'Shoe size conversion table'!$J$6:$L$22,3))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MONTH(C7699:C22666)</f>
        <v>1</v>
      </c>
      <c r="O7699" s="8" t="n">
        <f aca="false">K7699*(1-L7699)</f>
        <v>149</v>
      </c>
    </row>
    <row r="7700" customFormat="false" ht="11.4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IF(G7700="Male",VLOOKUP(H7700,'Shoe size conversion table'!$B$6:$D$22,2),VLOOKUP(H7700,'Shoe size conversion table'!$J$6:$L$22,2))</f>
        <v>43</v>
      </c>
      <c r="J7700" s="12" t="n">
        <f aca="false">IF(G7700="Male",VLOOKUP(H7700,'Shoe size conversion table'!$B$6:$D$22,3),VLOOKUP(H7700,'Shoe size conversion table'!$J$6:$L$22,3))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MONTH(C7700:C22667)</f>
        <v>1</v>
      </c>
      <c r="O7700" s="8" t="n">
        <f aca="false">K7700*(1-L7700)</f>
        <v>79.5</v>
      </c>
    </row>
    <row r="7701" customFormat="false" ht="11.4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IF(G7701="Male",VLOOKUP(H7701,'Shoe size conversion table'!$B$6:$D$22,2),VLOOKUP(H7701,'Shoe size conversion table'!$J$6:$L$22,2))</f>
        <v>43-44</v>
      </c>
      <c r="J7701" s="12" t="n">
        <f aca="false">IF(G7701="Male",VLOOKUP(H7701,'Shoe size conversion table'!$B$6:$D$22,3),VLOOKUP(H7701,'Shoe size conversion table'!$J$6:$L$22,3))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MONTH(C7701:C22668)</f>
        <v>1</v>
      </c>
      <c r="O7701" s="8" t="n">
        <f aca="false">K7701*(1-L7701)</f>
        <v>179</v>
      </c>
    </row>
    <row r="7702" customFormat="false" ht="11.4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IF(G7702="Male",VLOOKUP(H7702,'Shoe size conversion table'!$B$6:$D$22,2),VLOOKUP(H7702,'Shoe size conversion table'!$J$6:$L$22,2))</f>
        <v>41-42</v>
      </c>
      <c r="J7702" s="12" t="n">
        <f aca="false">IF(G7702="Male",VLOOKUP(H7702,'Shoe size conversion table'!$B$6:$D$22,3),VLOOKUP(H7702,'Shoe size conversion table'!$J$6:$L$22,3))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MONTH(C7702:C22669)</f>
        <v>1</v>
      </c>
      <c r="O7702" s="8" t="n">
        <f aca="false">K7702*(1-L7702)</f>
        <v>159</v>
      </c>
    </row>
    <row r="7703" customFormat="false" ht="11.4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IF(G7703="Male",VLOOKUP(H7703,'Shoe size conversion table'!$B$6:$D$22,2),VLOOKUP(H7703,'Shoe size conversion table'!$J$6:$L$22,2))</f>
        <v>38</v>
      </c>
      <c r="J7703" s="12" t="n">
        <f aca="false">IF(G7703="Male",VLOOKUP(H7703,'Shoe size conversion table'!$B$6:$D$22,3),VLOOKUP(H7703,'Shoe size conversion table'!$J$6:$L$22,3))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MONTH(C7703:C22670)</f>
        <v>1</v>
      </c>
      <c r="O7703" s="8" t="n">
        <f aca="false">K7703*(1-L7703)</f>
        <v>64.5</v>
      </c>
    </row>
    <row r="7704" customFormat="false" ht="11.4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IF(G7704="Male",VLOOKUP(H7704,'Shoe size conversion table'!$B$6:$D$22,2),VLOOKUP(H7704,'Shoe size conversion table'!$J$6:$L$22,2))</f>
        <v>42</v>
      </c>
      <c r="J7704" s="12" t="n">
        <f aca="false">IF(G7704="Male",VLOOKUP(H7704,'Shoe size conversion table'!$B$6:$D$22,3),VLOOKUP(H7704,'Shoe size conversion table'!$J$6:$L$22,3))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MONTH(C7704:C22671)</f>
        <v>1</v>
      </c>
      <c r="O7704" s="8" t="n">
        <f aca="false">K7704*(1-L7704)</f>
        <v>199</v>
      </c>
    </row>
    <row r="7705" customFormat="false" ht="11.4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IF(G7705="Male",VLOOKUP(H7705,'Shoe size conversion table'!$B$6:$D$22,2),VLOOKUP(H7705,'Shoe size conversion table'!$J$6:$L$22,2))</f>
        <v>40-41</v>
      </c>
      <c r="J7705" s="12" t="n">
        <f aca="false">IF(G7705="Male",VLOOKUP(H7705,'Shoe size conversion table'!$B$6:$D$22,3),VLOOKUP(H7705,'Shoe size conversion table'!$J$6:$L$22,3))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MONTH(C7705:C22672)</f>
        <v>1</v>
      </c>
      <c r="O7705" s="8" t="n">
        <f aca="false">K7705*(1-L7705)</f>
        <v>159.2</v>
      </c>
    </row>
    <row r="7706" customFormat="false" ht="11.4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IF(G7706="Male",VLOOKUP(H7706,'Shoe size conversion table'!$B$6:$D$22,2),VLOOKUP(H7706,'Shoe size conversion table'!$J$6:$L$22,2))</f>
        <v>43</v>
      </c>
      <c r="J7706" s="12" t="n">
        <f aca="false">IF(G7706="Male",VLOOKUP(H7706,'Shoe size conversion table'!$B$6:$D$22,3),VLOOKUP(H7706,'Shoe size conversion table'!$J$6:$L$22,3))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MONTH(C7706:C22673)</f>
        <v>1</v>
      </c>
      <c r="O7706" s="8" t="n">
        <f aca="false">K7706*(1-L7706)</f>
        <v>129</v>
      </c>
    </row>
    <row r="7707" customFormat="false" ht="11.4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IF(G7707="Male",VLOOKUP(H7707,'Shoe size conversion table'!$B$6:$D$22,2),VLOOKUP(H7707,'Shoe size conversion table'!$J$6:$L$22,2))</f>
        <v>42</v>
      </c>
      <c r="J7707" s="12" t="n">
        <f aca="false">IF(G7707="Male",VLOOKUP(H7707,'Shoe size conversion table'!$B$6:$D$22,3),VLOOKUP(H7707,'Shoe size conversion table'!$J$6:$L$22,3))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MONTH(C7707:C22674)</f>
        <v>1</v>
      </c>
      <c r="O7707" s="8" t="n">
        <f aca="false">K7707*(1-L7707)</f>
        <v>64.5</v>
      </c>
    </row>
    <row r="7708" customFormat="false" ht="11.4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IF(G7708="Male",VLOOKUP(H7708,'Shoe size conversion table'!$B$6:$D$22,2),VLOOKUP(H7708,'Shoe size conversion table'!$J$6:$L$22,2))</f>
        <v>41-42</v>
      </c>
      <c r="J7708" s="12" t="n">
        <f aca="false">IF(G7708="Male",VLOOKUP(H7708,'Shoe size conversion table'!$B$6:$D$22,3),VLOOKUP(H7708,'Shoe size conversion table'!$J$6:$L$22,3))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MONTH(C7708:C22675)</f>
        <v>1</v>
      </c>
      <c r="O7708" s="8" t="n">
        <f aca="false">K7708*(1-L7708)</f>
        <v>135.2</v>
      </c>
    </row>
    <row r="7709" customFormat="false" ht="11.4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IF(G7709="Male",VLOOKUP(H7709,'Shoe size conversion table'!$B$6:$D$22,2),VLOOKUP(H7709,'Shoe size conversion table'!$J$6:$L$22,2))</f>
        <v>39</v>
      </c>
      <c r="J7709" s="12" t="n">
        <f aca="false">IF(G7709="Male",VLOOKUP(H7709,'Shoe size conversion table'!$B$6:$D$22,3),VLOOKUP(H7709,'Shoe size conversion table'!$J$6:$L$22,3))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MONTH(C7709:C22676)</f>
        <v>1</v>
      </c>
      <c r="O7709" s="8" t="n">
        <f aca="false">K7709*(1-L7709)</f>
        <v>111.2</v>
      </c>
    </row>
    <row r="7710" customFormat="false" ht="11.4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IF(G7710="Male",VLOOKUP(H7710,'Shoe size conversion table'!$B$6:$D$22,2),VLOOKUP(H7710,'Shoe size conversion table'!$J$6:$L$22,2))</f>
        <v>42</v>
      </c>
      <c r="J7710" s="12" t="n">
        <f aca="false">IF(G7710="Male",VLOOKUP(H7710,'Shoe size conversion table'!$B$6:$D$22,3),VLOOKUP(H7710,'Shoe size conversion table'!$J$6:$L$22,3))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MONTH(C7710:C22677)</f>
        <v>1</v>
      </c>
      <c r="O7710" s="8" t="n">
        <f aca="false">K7710*(1-L7710)</f>
        <v>170.1</v>
      </c>
    </row>
    <row r="7711" customFormat="false" ht="11.4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IF(G7711="Male",VLOOKUP(H7711,'Shoe size conversion table'!$B$6:$D$22,2),VLOOKUP(H7711,'Shoe size conversion table'!$J$6:$L$22,2))</f>
        <v>43-44</v>
      </c>
      <c r="J7711" s="12" t="n">
        <f aca="false">IF(G7711="Male",VLOOKUP(H7711,'Shoe size conversion table'!$B$6:$D$22,3),VLOOKUP(H7711,'Shoe size conversion table'!$J$6:$L$22,3))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MONTH(C7711:C22678)</f>
        <v>1</v>
      </c>
      <c r="O7711" s="8" t="n">
        <f aca="false">K7711*(1-L7711)</f>
        <v>169</v>
      </c>
    </row>
    <row r="7712" customFormat="false" ht="11.4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IF(G7712="Male",VLOOKUP(H7712,'Shoe size conversion table'!$B$6:$D$22,2),VLOOKUP(H7712,'Shoe size conversion table'!$J$6:$L$22,2))</f>
        <v>42-43</v>
      </c>
      <c r="J7712" s="12" t="n">
        <f aca="false">IF(G7712="Male",VLOOKUP(H7712,'Shoe size conversion table'!$B$6:$D$22,3),VLOOKUP(H7712,'Shoe size conversion table'!$J$6:$L$22,3))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MONTH(C7712:C22679)</f>
        <v>1</v>
      </c>
      <c r="O7712" s="8" t="n">
        <f aca="false">K7712*(1-L7712)</f>
        <v>199</v>
      </c>
    </row>
    <row r="7713" customFormat="false" ht="11.4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IF(G7713="Male",VLOOKUP(H7713,'Shoe size conversion table'!$B$6:$D$22,2),VLOOKUP(H7713,'Shoe size conversion table'!$J$6:$L$22,2))</f>
        <v>37-38</v>
      </c>
      <c r="J7713" s="12" t="n">
        <f aca="false">IF(G7713="Male",VLOOKUP(H7713,'Shoe size conversion table'!$B$6:$D$22,3),VLOOKUP(H7713,'Shoe size conversion table'!$J$6:$L$22,3))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MONTH(C7713:C22680)</f>
        <v>1</v>
      </c>
      <c r="O7713" s="8" t="n">
        <f aca="false">K7713*(1-L7713)</f>
        <v>69.5</v>
      </c>
    </row>
    <row r="7714" customFormat="false" ht="11.4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IF(G7714="Male",VLOOKUP(H7714,'Shoe size conversion table'!$B$6:$D$22,2),VLOOKUP(H7714,'Shoe size conversion table'!$J$6:$L$22,2))</f>
        <v>42</v>
      </c>
      <c r="J7714" s="12" t="n">
        <f aca="false">IF(G7714="Male",VLOOKUP(H7714,'Shoe size conversion table'!$B$6:$D$22,3),VLOOKUP(H7714,'Shoe size conversion table'!$J$6:$L$22,3))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MONTH(C7714:C22681)</f>
        <v>1</v>
      </c>
      <c r="O7714" s="8" t="n">
        <f aca="false">K7714*(1-L7714)</f>
        <v>129</v>
      </c>
    </row>
    <row r="7715" customFormat="false" ht="11.4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IF(G7715="Male",VLOOKUP(H7715,'Shoe size conversion table'!$B$6:$D$22,2),VLOOKUP(H7715,'Shoe size conversion table'!$J$6:$L$22,2))</f>
        <v>40</v>
      </c>
      <c r="J7715" s="12" t="n">
        <f aca="false">IF(G7715="Male",VLOOKUP(H7715,'Shoe size conversion table'!$B$6:$D$22,3),VLOOKUP(H7715,'Shoe size conversion table'!$J$6:$L$22,3))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MONTH(C7715:C22682)</f>
        <v>1</v>
      </c>
      <c r="O7715" s="8" t="n">
        <f aca="false">K7715*(1-L7715)</f>
        <v>129</v>
      </c>
    </row>
    <row r="7716" customFormat="false" ht="11.4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IF(G7716="Male",VLOOKUP(H7716,'Shoe size conversion table'!$B$6:$D$22,2),VLOOKUP(H7716,'Shoe size conversion table'!$J$6:$L$22,2))</f>
        <v>42-43</v>
      </c>
      <c r="J7716" s="12" t="n">
        <f aca="false">IF(G7716="Male",VLOOKUP(H7716,'Shoe size conversion table'!$B$6:$D$22,3),VLOOKUP(H7716,'Shoe size conversion table'!$J$6:$L$22,3))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MONTH(C7716:C22683)</f>
        <v>1</v>
      </c>
      <c r="O7716" s="8" t="n">
        <f aca="false">K7716*(1-L7716)</f>
        <v>151.2</v>
      </c>
    </row>
    <row r="7717" customFormat="false" ht="11.4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IF(G7717="Male",VLOOKUP(H7717,'Shoe size conversion table'!$B$6:$D$22,2),VLOOKUP(H7717,'Shoe size conversion table'!$J$6:$L$22,2))</f>
        <v>38-39</v>
      </c>
      <c r="J7717" s="12" t="n">
        <f aca="false">IF(G7717="Male",VLOOKUP(H7717,'Shoe size conversion table'!$B$6:$D$22,3),VLOOKUP(H7717,'Shoe size conversion table'!$J$6:$L$22,3))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MONTH(C7717:C22684)</f>
        <v>1</v>
      </c>
      <c r="O7717" s="8" t="n">
        <f aca="false">K7717*(1-L7717)</f>
        <v>169</v>
      </c>
    </row>
    <row r="7718" customFormat="false" ht="11.4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IF(G7718="Male",VLOOKUP(H7718,'Shoe size conversion table'!$B$6:$D$22,2),VLOOKUP(H7718,'Shoe size conversion table'!$J$6:$L$22,2))</f>
        <v>41</v>
      </c>
      <c r="J7718" s="12" t="n">
        <f aca="false">IF(G7718="Male",VLOOKUP(H7718,'Shoe size conversion table'!$B$6:$D$22,3),VLOOKUP(H7718,'Shoe size conversion table'!$J$6:$L$22,3))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MONTH(C7718:C22685)</f>
        <v>1</v>
      </c>
      <c r="O7718" s="8" t="n">
        <f aca="false">K7718*(1-L7718)</f>
        <v>159</v>
      </c>
    </row>
    <row r="7719" customFormat="false" ht="11.4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IF(G7719="Male",VLOOKUP(H7719,'Shoe size conversion table'!$B$6:$D$22,2),VLOOKUP(H7719,'Shoe size conversion table'!$J$6:$L$22,2))</f>
        <v>42</v>
      </c>
      <c r="J7719" s="12" t="n">
        <f aca="false">IF(G7719="Male",VLOOKUP(H7719,'Shoe size conversion table'!$B$6:$D$22,3),VLOOKUP(H7719,'Shoe size conversion table'!$J$6:$L$22,3))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MONTH(C7719:C22686)</f>
        <v>1</v>
      </c>
      <c r="O7719" s="8" t="n">
        <f aca="false">K7719*(1-L7719)</f>
        <v>179</v>
      </c>
    </row>
    <row r="7720" customFormat="false" ht="11.4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IF(G7720="Male",VLOOKUP(H7720,'Shoe size conversion table'!$B$6:$D$22,2),VLOOKUP(H7720,'Shoe size conversion table'!$J$6:$L$22,2))</f>
        <v>42-43</v>
      </c>
      <c r="J7720" s="12" t="n">
        <f aca="false">IF(G7720="Male",VLOOKUP(H7720,'Shoe size conversion table'!$B$6:$D$22,3),VLOOKUP(H7720,'Shoe size conversion table'!$J$6:$L$22,3))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MONTH(C7720:C22687)</f>
        <v>1</v>
      </c>
      <c r="O7720" s="8" t="n">
        <f aca="false">K7720*(1-L7720)</f>
        <v>97.3</v>
      </c>
    </row>
    <row r="7721" customFormat="false" ht="11.4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IF(G7721="Male",VLOOKUP(H7721,'Shoe size conversion table'!$B$6:$D$22,2),VLOOKUP(H7721,'Shoe size conversion table'!$J$6:$L$22,2))</f>
        <v>42-43</v>
      </c>
      <c r="J7721" s="12" t="n">
        <f aca="false">IF(G7721="Male",VLOOKUP(H7721,'Shoe size conversion table'!$B$6:$D$22,3),VLOOKUP(H7721,'Shoe size conversion table'!$J$6:$L$22,3))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MONTH(C7721:C22688)</f>
        <v>1</v>
      </c>
      <c r="O7721" s="8" t="n">
        <f aca="false">K7721*(1-L7721)</f>
        <v>129</v>
      </c>
    </row>
    <row r="7722" customFormat="false" ht="11.4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IF(G7722="Male",VLOOKUP(H7722,'Shoe size conversion table'!$B$6:$D$22,2),VLOOKUP(H7722,'Shoe size conversion table'!$J$6:$L$22,2))</f>
        <v>41</v>
      </c>
      <c r="J7722" s="12" t="n">
        <f aca="false">IF(G7722="Male",VLOOKUP(H7722,'Shoe size conversion table'!$B$6:$D$22,3),VLOOKUP(H7722,'Shoe size conversion table'!$J$6:$L$22,3))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MONTH(C7722:C22689)</f>
        <v>1</v>
      </c>
      <c r="O7722" s="8" t="n">
        <f aca="false">K7722*(1-L7722)</f>
        <v>125.1</v>
      </c>
    </row>
    <row r="7723" customFormat="false" ht="11.4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IF(G7723="Male",VLOOKUP(H7723,'Shoe size conversion table'!$B$6:$D$22,2),VLOOKUP(H7723,'Shoe size conversion table'!$J$6:$L$22,2))</f>
        <v>39</v>
      </c>
      <c r="J7723" s="12" t="n">
        <f aca="false">IF(G7723="Male",VLOOKUP(H7723,'Shoe size conversion table'!$B$6:$D$22,3),VLOOKUP(H7723,'Shoe size conversion table'!$J$6:$L$22,3))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MONTH(C7723:C22690)</f>
        <v>1</v>
      </c>
      <c r="O7723" s="8" t="n">
        <f aca="false">K7723*(1-L7723)</f>
        <v>189</v>
      </c>
    </row>
    <row r="7724" customFormat="false" ht="11.4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IF(G7724="Male",VLOOKUP(H7724,'Shoe size conversion table'!$B$6:$D$22,2),VLOOKUP(H7724,'Shoe size conversion table'!$J$6:$L$22,2))</f>
        <v>40-41</v>
      </c>
      <c r="J7724" s="12" t="n">
        <f aca="false">IF(G7724="Male",VLOOKUP(H7724,'Shoe size conversion table'!$B$6:$D$22,3),VLOOKUP(H7724,'Shoe size conversion table'!$J$6:$L$22,3))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MONTH(C7724:C22691)</f>
        <v>1</v>
      </c>
      <c r="O7724" s="8" t="n">
        <f aca="false">K7724*(1-L7724)</f>
        <v>104.3</v>
      </c>
    </row>
    <row r="7725" customFormat="false" ht="11.4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IF(G7725="Male",VLOOKUP(H7725,'Shoe size conversion table'!$B$6:$D$22,2),VLOOKUP(H7725,'Shoe size conversion table'!$J$6:$L$22,2))</f>
        <v>41-42</v>
      </c>
      <c r="J7725" s="12" t="n">
        <f aca="false">IF(G7725="Male",VLOOKUP(H7725,'Shoe size conversion table'!$B$6:$D$22,3),VLOOKUP(H7725,'Shoe size conversion table'!$J$6:$L$22,3))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MONTH(C7725:C22692)</f>
        <v>1</v>
      </c>
      <c r="O7725" s="8" t="n">
        <f aca="false">K7725*(1-L7725)</f>
        <v>79.5</v>
      </c>
    </row>
    <row r="7726" customFormat="false" ht="11.4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IF(G7726="Male",VLOOKUP(H7726,'Shoe size conversion table'!$B$6:$D$22,2),VLOOKUP(H7726,'Shoe size conversion table'!$J$6:$L$22,2))</f>
        <v>44</v>
      </c>
      <c r="J7726" s="12" t="n">
        <f aca="false">IF(G7726="Male",VLOOKUP(H7726,'Shoe size conversion table'!$B$6:$D$22,3),VLOOKUP(H7726,'Shoe size conversion table'!$J$6:$L$22,3))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MONTH(C7726:C22693)</f>
        <v>1</v>
      </c>
      <c r="O7726" s="8" t="n">
        <f aca="false">K7726*(1-L7726)</f>
        <v>118.3</v>
      </c>
    </row>
    <row r="7727" customFormat="false" ht="11.4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IF(G7727="Male",VLOOKUP(H7727,'Shoe size conversion table'!$B$6:$D$22,2),VLOOKUP(H7727,'Shoe size conversion table'!$J$6:$L$22,2))</f>
        <v>42</v>
      </c>
      <c r="J7727" s="12" t="n">
        <f aca="false">IF(G7727="Male",VLOOKUP(H7727,'Shoe size conversion table'!$B$6:$D$22,3),VLOOKUP(H7727,'Shoe size conversion table'!$J$6:$L$22,3))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MONTH(C7727:C22694)</f>
        <v>1</v>
      </c>
      <c r="O7727" s="8" t="n">
        <f aca="false">K7727*(1-L7727)</f>
        <v>64.5</v>
      </c>
    </row>
    <row r="7728" customFormat="false" ht="11.4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IF(G7728="Male",VLOOKUP(H7728,'Shoe size conversion table'!$B$6:$D$22,2),VLOOKUP(H7728,'Shoe size conversion table'!$J$6:$L$22,2))</f>
        <v>39</v>
      </c>
      <c r="J7728" s="12" t="n">
        <f aca="false">IF(G7728="Male",VLOOKUP(H7728,'Shoe size conversion table'!$B$6:$D$22,3),VLOOKUP(H7728,'Shoe size conversion table'!$J$6:$L$22,3))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MONTH(C7728:C22695)</f>
        <v>1</v>
      </c>
      <c r="O7728" s="8" t="n">
        <f aca="false">K7728*(1-L7728)</f>
        <v>179</v>
      </c>
    </row>
    <row r="7729" customFormat="false" ht="11.4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IF(G7729="Male",VLOOKUP(H7729,'Shoe size conversion table'!$B$6:$D$22,2),VLOOKUP(H7729,'Shoe size conversion table'!$J$6:$L$22,2))</f>
        <v>43-44</v>
      </c>
      <c r="J7729" s="12" t="n">
        <f aca="false">IF(G7729="Male",VLOOKUP(H7729,'Shoe size conversion table'!$B$6:$D$22,3),VLOOKUP(H7729,'Shoe size conversion table'!$J$6:$L$22,3))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MONTH(C7729:C22696)</f>
        <v>1</v>
      </c>
      <c r="O7729" s="8" t="n">
        <f aca="false">K7729*(1-L7729)</f>
        <v>199</v>
      </c>
    </row>
    <row r="7730" customFormat="false" ht="11.4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IF(G7730="Male",VLOOKUP(H7730,'Shoe size conversion table'!$B$6:$D$22,2),VLOOKUP(H7730,'Shoe size conversion table'!$J$6:$L$22,2))</f>
        <v>41-42</v>
      </c>
      <c r="J7730" s="12" t="n">
        <f aca="false">IF(G7730="Male",VLOOKUP(H7730,'Shoe size conversion table'!$B$6:$D$22,3),VLOOKUP(H7730,'Shoe size conversion table'!$J$6:$L$22,3))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MONTH(C7730:C22697)</f>
        <v>1</v>
      </c>
      <c r="O7730" s="8" t="n">
        <f aca="false">K7730*(1-L7730)</f>
        <v>103.2</v>
      </c>
    </row>
    <row r="7731" customFormat="false" ht="11.4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IF(G7731="Male",VLOOKUP(H7731,'Shoe size conversion table'!$B$6:$D$22,2),VLOOKUP(H7731,'Shoe size conversion table'!$J$6:$L$22,2))</f>
        <v>42-43</v>
      </c>
      <c r="J7731" s="12" t="n">
        <f aca="false">IF(G7731="Male",VLOOKUP(H7731,'Shoe size conversion table'!$B$6:$D$22,3),VLOOKUP(H7731,'Shoe size conversion table'!$J$6:$L$22,3))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MONTH(C7731:C22698)</f>
        <v>1</v>
      </c>
      <c r="O7731" s="8" t="n">
        <f aca="false">K7731*(1-L7731)</f>
        <v>179.1</v>
      </c>
    </row>
    <row r="7732" customFormat="false" ht="11.4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IF(G7732="Male",VLOOKUP(H7732,'Shoe size conversion table'!$B$6:$D$22,2),VLOOKUP(H7732,'Shoe size conversion table'!$J$6:$L$22,2))</f>
        <v>37-38</v>
      </c>
      <c r="J7732" s="12" t="n">
        <f aca="false">IF(G7732="Male",VLOOKUP(H7732,'Shoe size conversion table'!$B$6:$D$22,3),VLOOKUP(H7732,'Shoe size conversion table'!$J$6:$L$22,3))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MONTH(C7732:C22699)</f>
        <v>1</v>
      </c>
      <c r="O7732" s="8" t="n">
        <f aca="false">K7732*(1-L7732)</f>
        <v>69.5</v>
      </c>
    </row>
    <row r="7733" customFormat="false" ht="11.4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IF(G7733="Male",VLOOKUP(H7733,'Shoe size conversion table'!$B$6:$D$22,2),VLOOKUP(H7733,'Shoe size conversion table'!$J$6:$L$22,2))</f>
        <v>38-39</v>
      </c>
      <c r="J7733" s="12" t="n">
        <f aca="false">IF(G7733="Male",VLOOKUP(H7733,'Shoe size conversion table'!$B$6:$D$22,3),VLOOKUP(H7733,'Shoe size conversion table'!$J$6:$L$22,3))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MONTH(C7733:C22700)</f>
        <v>1</v>
      </c>
      <c r="O7733" s="8" t="n">
        <f aca="false">K7733*(1-L7733)</f>
        <v>118.3</v>
      </c>
    </row>
    <row r="7734" customFormat="false" ht="11.4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IF(G7734="Male",VLOOKUP(H7734,'Shoe size conversion table'!$B$6:$D$22,2),VLOOKUP(H7734,'Shoe size conversion table'!$J$6:$L$22,2))</f>
        <v>42-43</v>
      </c>
      <c r="J7734" s="12" t="n">
        <f aca="false">IF(G7734="Male",VLOOKUP(H7734,'Shoe size conversion table'!$B$6:$D$22,3),VLOOKUP(H7734,'Shoe size conversion table'!$J$6:$L$22,3))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MONTH(C7734:C22701)</f>
        <v>1</v>
      </c>
      <c r="O7734" s="8" t="n">
        <f aca="false">K7734*(1-L7734)</f>
        <v>97.3</v>
      </c>
    </row>
    <row r="7735" customFormat="false" ht="11.4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IF(G7735="Male",VLOOKUP(H7735,'Shoe size conversion table'!$B$6:$D$22,2),VLOOKUP(H7735,'Shoe size conversion table'!$J$6:$L$22,2))</f>
        <v>42-43</v>
      </c>
      <c r="J7735" s="12" t="n">
        <f aca="false">IF(G7735="Male",VLOOKUP(H7735,'Shoe size conversion table'!$B$6:$D$22,3),VLOOKUP(H7735,'Shoe size conversion table'!$J$6:$L$22,3))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MONTH(C7735:C22702)</f>
        <v>1</v>
      </c>
      <c r="O7735" s="8" t="n">
        <f aca="false">K7735*(1-L7735)</f>
        <v>129</v>
      </c>
    </row>
    <row r="7736" customFormat="false" ht="11.4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IF(G7736="Male",VLOOKUP(H7736,'Shoe size conversion table'!$B$6:$D$22,2),VLOOKUP(H7736,'Shoe size conversion table'!$J$6:$L$22,2))</f>
        <v>37-38</v>
      </c>
      <c r="J7736" s="12" t="n">
        <f aca="false">IF(G7736="Male",VLOOKUP(H7736,'Shoe size conversion table'!$B$6:$D$22,3),VLOOKUP(H7736,'Shoe size conversion table'!$J$6:$L$22,3))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MONTH(C7736:C22703)</f>
        <v>1</v>
      </c>
      <c r="O7736" s="8" t="n">
        <f aca="false">K7736*(1-L7736)</f>
        <v>149</v>
      </c>
    </row>
    <row r="7737" customFormat="false" ht="11.4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IF(G7737="Male",VLOOKUP(H7737,'Shoe size conversion table'!$B$6:$D$22,2),VLOOKUP(H7737,'Shoe size conversion table'!$J$6:$L$22,2))</f>
        <v>42</v>
      </c>
      <c r="J7737" s="12" t="n">
        <f aca="false">IF(G7737="Male",VLOOKUP(H7737,'Shoe size conversion table'!$B$6:$D$22,3),VLOOKUP(H7737,'Shoe size conversion table'!$J$6:$L$22,3))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MONTH(C7737:C22704)</f>
        <v>1</v>
      </c>
      <c r="O7737" s="8" t="n">
        <f aca="false">K7737*(1-L7737)</f>
        <v>99.5</v>
      </c>
    </row>
    <row r="7738" customFormat="false" ht="11.4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IF(G7738="Male",VLOOKUP(H7738,'Shoe size conversion table'!$B$6:$D$22,2),VLOOKUP(H7738,'Shoe size conversion table'!$J$6:$L$22,2))</f>
        <v>39-40</v>
      </c>
      <c r="J7738" s="12" t="n">
        <f aca="false">IF(G7738="Male",VLOOKUP(H7738,'Shoe size conversion table'!$B$6:$D$22,3),VLOOKUP(H7738,'Shoe size conversion table'!$J$6:$L$22,3))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MONTH(C7738:C22705)</f>
        <v>1</v>
      </c>
      <c r="O7738" s="8" t="n">
        <f aca="false">K7738*(1-L7738)</f>
        <v>159</v>
      </c>
    </row>
    <row r="7739" customFormat="false" ht="11.4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IF(G7739="Male",VLOOKUP(H7739,'Shoe size conversion table'!$B$6:$D$22,2),VLOOKUP(H7739,'Shoe size conversion table'!$J$6:$L$22,2))</f>
        <v>42</v>
      </c>
      <c r="J7739" s="12" t="n">
        <f aca="false">IF(G7739="Male",VLOOKUP(H7739,'Shoe size conversion table'!$B$6:$D$22,3),VLOOKUP(H7739,'Shoe size conversion table'!$J$6:$L$22,3))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MONTH(C7739:C22706)</f>
        <v>1</v>
      </c>
      <c r="O7739" s="8" t="n">
        <f aca="false">K7739*(1-L7739)</f>
        <v>159</v>
      </c>
    </row>
    <row r="7740" customFormat="false" ht="11.4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IF(G7740="Male",VLOOKUP(H7740,'Shoe size conversion table'!$B$6:$D$22,2),VLOOKUP(H7740,'Shoe size conversion table'!$J$6:$L$22,2))</f>
        <v>42</v>
      </c>
      <c r="J7740" s="12" t="n">
        <f aca="false">IF(G7740="Male",VLOOKUP(H7740,'Shoe size conversion table'!$B$6:$D$22,3),VLOOKUP(H7740,'Shoe size conversion table'!$J$6:$L$22,3))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MONTH(C7740:C22707)</f>
        <v>1</v>
      </c>
      <c r="O7740" s="8" t="n">
        <f aca="false">K7740*(1-L7740)</f>
        <v>179</v>
      </c>
    </row>
    <row r="7741" customFormat="false" ht="11.4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IF(G7741="Male",VLOOKUP(H7741,'Shoe size conversion table'!$B$6:$D$22,2),VLOOKUP(H7741,'Shoe size conversion table'!$J$6:$L$22,2))</f>
        <v>39-40</v>
      </c>
      <c r="J7741" s="12" t="n">
        <f aca="false">IF(G7741="Male",VLOOKUP(H7741,'Shoe size conversion table'!$B$6:$D$22,3),VLOOKUP(H7741,'Shoe size conversion table'!$J$6:$L$22,3))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MONTH(C7741:C22708)</f>
        <v>1</v>
      </c>
      <c r="O7741" s="8" t="n">
        <f aca="false">K7741*(1-L7741)</f>
        <v>94.5</v>
      </c>
    </row>
    <row r="7742" customFormat="false" ht="11.4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IF(G7742="Male",VLOOKUP(H7742,'Shoe size conversion table'!$B$6:$D$22,2),VLOOKUP(H7742,'Shoe size conversion table'!$J$6:$L$22,2))</f>
        <v>37</v>
      </c>
      <c r="J7742" s="12" t="n">
        <f aca="false">IF(G7742="Male",VLOOKUP(H7742,'Shoe size conversion table'!$B$6:$D$22,3),VLOOKUP(H7742,'Shoe size conversion table'!$J$6:$L$22,3))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MONTH(C7742:C22709)</f>
        <v>1</v>
      </c>
      <c r="O7742" s="8" t="n">
        <f aca="false">K7742*(1-L7742)</f>
        <v>103.2</v>
      </c>
    </row>
    <row r="7743" customFormat="false" ht="11.4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IF(G7743="Male",VLOOKUP(H7743,'Shoe size conversion table'!$B$6:$D$22,2),VLOOKUP(H7743,'Shoe size conversion table'!$J$6:$L$22,2))</f>
        <v>41-42</v>
      </c>
      <c r="J7743" s="12" t="n">
        <f aca="false">IF(G7743="Male",VLOOKUP(H7743,'Shoe size conversion table'!$B$6:$D$22,3),VLOOKUP(H7743,'Shoe size conversion table'!$J$6:$L$22,3))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MONTH(C7743:C22710)</f>
        <v>1</v>
      </c>
      <c r="O7743" s="8" t="n">
        <f aca="false">K7743*(1-L7743)</f>
        <v>119.2</v>
      </c>
    </row>
    <row r="7744" customFormat="false" ht="11.4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IF(G7744="Male",VLOOKUP(H7744,'Shoe size conversion table'!$B$6:$D$22,2),VLOOKUP(H7744,'Shoe size conversion table'!$J$6:$L$22,2))</f>
        <v>38-39</v>
      </c>
      <c r="J7744" s="12" t="n">
        <f aca="false">IF(G7744="Male",VLOOKUP(H7744,'Shoe size conversion table'!$B$6:$D$22,3),VLOOKUP(H7744,'Shoe size conversion table'!$J$6:$L$22,3))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MONTH(C7744:C22711)</f>
        <v>1</v>
      </c>
      <c r="O7744" s="8" t="n">
        <f aca="false">K7744*(1-L7744)</f>
        <v>189</v>
      </c>
    </row>
    <row r="7745" customFormat="false" ht="11.4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IF(G7745="Male",VLOOKUP(H7745,'Shoe size conversion table'!$B$6:$D$22,2),VLOOKUP(H7745,'Shoe size conversion table'!$J$6:$L$22,2))</f>
        <v>41</v>
      </c>
      <c r="J7745" s="12" t="n">
        <f aca="false">IF(G7745="Male",VLOOKUP(H7745,'Shoe size conversion table'!$B$6:$D$22,3),VLOOKUP(H7745,'Shoe size conversion table'!$J$6:$L$22,3))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MONTH(C7745:C22712)</f>
        <v>1</v>
      </c>
      <c r="O7745" s="8" t="n">
        <f aca="false">K7745*(1-L7745)</f>
        <v>152.1</v>
      </c>
    </row>
    <row r="7746" customFormat="false" ht="11.4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IF(G7746="Male",VLOOKUP(H7746,'Shoe size conversion table'!$B$6:$D$22,2),VLOOKUP(H7746,'Shoe size conversion table'!$J$6:$L$22,2))</f>
        <v>43-44</v>
      </c>
      <c r="J7746" s="12" t="n">
        <f aca="false">IF(G7746="Male",VLOOKUP(H7746,'Shoe size conversion table'!$B$6:$D$22,3),VLOOKUP(H7746,'Shoe size conversion table'!$J$6:$L$22,3))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MONTH(C7746:C22713)</f>
        <v>1</v>
      </c>
      <c r="O7746" s="8" t="n">
        <f aca="false">K7746*(1-L7746)</f>
        <v>179</v>
      </c>
    </row>
    <row r="7747" customFormat="false" ht="11.4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IF(G7747="Male",VLOOKUP(H7747,'Shoe size conversion table'!$B$6:$D$22,2),VLOOKUP(H7747,'Shoe size conversion table'!$J$6:$L$22,2))</f>
        <v>43</v>
      </c>
      <c r="J7747" s="12" t="n">
        <f aca="false">IF(G7747="Male",VLOOKUP(H7747,'Shoe size conversion table'!$B$6:$D$22,3),VLOOKUP(H7747,'Shoe size conversion table'!$J$6:$L$22,3))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MONTH(C7747:C22714)</f>
        <v>1</v>
      </c>
      <c r="O7747" s="8" t="n">
        <f aca="false">K7747*(1-L7747)</f>
        <v>179</v>
      </c>
    </row>
    <row r="7748" customFormat="false" ht="11.4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IF(G7748="Male",VLOOKUP(H7748,'Shoe size conversion table'!$B$6:$D$22,2),VLOOKUP(H7748,'Shoe size conversion table'!$J$6:$L$22,2))</f>
        <v>41-42</v>
      </c>
      <c r="J7748" s="12" t="n">
        <f aca="false">IF(G7748="Male",VLOOKUP(H7748,'Shoe size conversion table'!$B$6:$D$22,3),VLOOKUP(H7748,'Shoe size conversion table'!$J$6:$L$22,3))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MONTH(C7748:C22715)</f>
        <v>1</v>
      </c>
      <c r="O7748" s="8" t="n">
        <f aca="false">K7748*(1-L7748)</f>
        <v>159</v>
      </c>
    </row>
    <row r="7749" customFormat="false" ht="11.4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IF(G7749="Male",VLOOKUP(H7749,'Shoe size conversion table'!$B$6:$D$22,2),VLOOKUP(H7749,'Shoe size conversion table'!$J$6:$L$22,2))</f>
        <v>40-41</v>
      </c>
      <c r="J7749" s="12" t="n">
        <f aca="false">IF(G7749="Male",VLOOKUP(H7749,'Shoe size conversion table'!$B$6:$D$22,3),VLOOKUP(H7749,'Shoe size conversion table'!$J$6:$L$22,3))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MONTH(C7749:C22716)</f>
        <v>1</v>
      </c>
      <c r="O7749" s="8" t="n">
        <f aca="false">K7749*(1-L7749)</f>
        <v>159</v>
      </c>
    </row>
    <row r="7750" customFormat="false" ht="11.4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IF(G7750="Male",VLOOKUP(H7750,'Shoe size conversion table'!$B$6:$D$22,2),VLOOKUP(H7750,'Shoe size conversion table'!$J$6:$L$22,2))</f>
        <v>41-42</v>
      </c>
      <c r="J7750" s="12" t="n">
        <f aca="false">IF(G7750="Male",VLOOKUP(H7750,'Shoe size conversion table'!$B$6:$D$22,3),VLOOKUP(H7750,'Shoe size conversion table'!$J$6:$L$22,3))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MONTH(C7750:C22717)</f>
        <v>1</v>
      </c>
      <c r="O7750" s="8" t="n">
        <f aca="false">K7750*(1-L7750)</f>
        <v>159</v>
      </c>
    </row>
    <row r="7751" customFormat="false" ht="11.4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IF(G7751="Male",VLOOKUP(H7751,'Shoe size conversion table'!$B$6:$D$22,2),VLOOKUP(H7751,'Shoe size conversion table'!$J$6:$L$22,2))</f>
        <v>37</v>
      </c>
      <c r="J7751" s="12" t="n">
        <f aca="false">IF(G7751="Male",VLOOKUP(H7751,'Shoe size conversion table'!$B$6:$D$22,3),VLOOKUP(H7751,'Shoe size conversion table'!$J$6:$L$22,3))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MONTH(C7751:C22718)</f>
        <v>1</v>
      </c>
      <c r="O7751" s="8" t="n">
        <f aca="false">K7751*(1-L7751)</f>
        <v>139</v>
      </c>
    </row>
    <row r="7752" customFormat="false" ht="11.4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IF(G7752="Male",VLOOKUP(H7752,'Shoe size conversion table'!$B$6:$D$22,2),VLOOKUP(H7752,'Shoe size conversion table'!$J$6:$L$22,2))</f>
        <v>43-44</v>
      </c>
      <c r="J7752" s="12" t="n">
        <f aca="false">IF(G7752="Male",VLOOKUP(H7752,'Shoe size conversion table'!$B$6:$D$22,3),VLOOKUP(H7752,'Shoe size conversion table'!$J$6:$L$22,3))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MONTH(C7752:C22719)</f>
        <v>1</v>
      </c>
      <c r="O7752" s="8" t="n">
        <f aca="false">K7752*(1-L7752)</f>
        <v>159</v>
      </c>
    </row>
    <row r="7753" customFormat="false" ht="11.4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IF(G7753="Male",VLOOKUP(H7753,'Shoe size conversion table'!$B$6:$D$22,2),VLOOKUP(H7753,'Shoe size conversion table'!$J$6:$L$22,2))</f>
        <v>43-44</v>
      </c>
      <c r="J7753" s="12" t="n">
        <f aca="false">IF(G7753="Male",VLOOKUP(H7753,'Shoe size conversion table'!$B$6:$D$22,3),VLOOKUP(H7753,'Shoe size conversion table'!$J$6:$L$22,3))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MONTH(C7753:C22720)</f>
        <v>1</v>
      </c>
      <c r="O7753" s="8" t="n">
        <f aca="false">K7753*(1-L7753)</f>
        <v>199</v>
      </c>
    </row>
    <row r="7754" customFormat="false" ht="11.4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IF(G7754="Male",VLOOKUP(H7754,'Shoe size conversion table'!$B$6:$D$22,2),VLOOKUP(H7754,'Shoe size conversion table'!$J$6:$L$22,2))</f>
        <v>41-42</v>
      </c>
      <c r="J7754" s="12" t="n">
        <f aca="false">IF(G7754="Male",VLOOKUP(H7754,'Shoe size conversion table'!$B$6:$D$22,3),VLOOKUP(H7754,'Shoe size conversion table'!$J$6:$L$22,3))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MONTH(C7754:C22721)</f>
        <v>1</v>
      </c>
      <c r="O7754" s="8" t="n">
        <f aca="false">K7754*(1-L7754)</f>
        <v>103.2</v>
      </c>
    </row>
    <row r="7755" customFormat="false" ht="11.4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IF(G7755="Male",VLOOKUP(H7755,'Shoe size conversion table'!$B$6:$D$22,2),VLOOKUP(H7755,'Shoe size conversion table'!$J$6:$L$22,2))</f>
        <v>41-42</v>
      </c>
      <c r="J7755" s="12" t="n">
        <f aca="false">IF(G7755="Male",VLOOKUP(H7755,'Shoe size conversion table'!$B$6:$D$22,3),VLOOKUP(H7755,'Shoe size conversion table'!$J$6:$L$22,3))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MONTH(C7755:C22722)</f>
        <v>1</v>
      </c>
      <c r="O7755" s="8" t="n">
        <f aca="false">K7755*(1-L7755)</f>
        <v>135.2</v>
      </c>
    </row>
    <row r="7756" customFormat="false" ht="11.4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IF(G7756="Male",VLOOKUP(H7756,'Shoe size conversion table'!$B$6:$D$22,2),VLOOKUP(H7756,'Shoe size conversion table'!$J$6:$L$22,2))</f>
        <v>38</v>
      </c>
      <c r="J7756" s="12" t="n">
        <f aca="false">IF(G7756="Male",VLOOKUP(H7756,'Shoe size conversion table'!$B$6:$D$22,3),VLOOKUP(H7756,'Shoe size conversion table'!$J$6:$L$22,3))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MONTH(C7756:C22723)</f>
        <v>1</v>
      </c>
      <c r="O7756" s="8" t="n">
        <f aca="false">K7756*(1-L7756)</f>
        <v>90.3</v>
      </c>
    </row>
    <row r="7757" customFormat="false" ht="11.4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IF(G7757="Male",VLOOKUP(H7757,'Shoe size conversion table'!$B$6:$D$22,2),VLOOKUP(H7757,'Shoe size conversion table'!$J$6:$L$22,2))</f>
        <v>44</v>
      </c>
      <c r="J7757" s="12" t="n">
        <f aca="false">IF(G7757="Male",VLOOKUP(H7757,'Shoe size conversion table'!$B$6:$D$22,3),VLOOKUP(H7757,'Shoe size conversion table'!$J$6:$L$22,3))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MONTH(C7757:C22724)</f>
        <v>1</v>
      </c>
      <c r="O7757" s="8" t="n">
        <f aca="false">K7757*(1-L7757)</f>
        <v>139.3</v>
      </c>
    </row>
    <row r="7758" customFormat="false" ht="11.4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IF(G7758="Male",VLOOKUP(H7758,'Shoe size conversion table'!$B$6:$D$22,2),VLOOKUP(H7758,'Shoe size conversion table'!$J$6:$L$22,2))</f>
        <v>39-40</v>
      </c>
      <c r="J7758" s="12" t="n">
        <f aca="false">IF(G7758="Male",VLOOKUP(H7758,'Shoe size conversion table'!$B$6:$D$22,3),VLOOKUP(H7758,'Shoe size conversion table'!$J$6:$L$22,3))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MONTH(C7758:C22725)</f>
        <v>1</v>
      </c>
      <c r="O7758" s="8" t="n">
        <f aca="false">K7758*(1-L7758)</f>
        <v>152.1</v>
      </c>
    </row>
    <row r="7759" customFormat="false" ht="11.4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IF(G7759="Male",VLOOKUP(H7759,'Shoe size conversion table'!$B$6:$D$22,2),VLOOKUP(H7759,'Shoe size conversion table'!$J$6:$L$22,2))</f>
        <v>39-40</v>
      </c>
      <c r="J7759" s="12" t="n">
        <f aca="false">IF(G7759="Male",VLOOKUP(H7759,'Shoe size conversion table'!$B$6:$D$22,3),VLOOKUP(H7759,'Shoe size conversion table'!$J$6:$L$22,3))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MONTH(C7759:C22726)</f>
        <v>1</v>
      </c>
      <c r="O7759" s="8" t="n">
        <f aca="false">K7759*(1-L7759)</f>
        <v>125.3</v>
      </c>
    </row>
    <row r="7760" customFormat="false" ht="11.4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IF(G7760="Male",VLOOKUP(H7760,'Shoe size conversion table'!$B$6:$D$22,2),VLOOKUP(H7760,'Shoe size conversion table'!$J$6:$L$22,2))</f>
        <v>38-39</v>
      </c>
      <c r="J7760" s="12" t="n">
        <f aca="false">IF(G7760="Male",VLOOKUP(H7760,'Shoe size conversion table'!$B$6:$D$22,3),VLOOKUP(H7760,'Shoe size conversion table'!$J$6:$L$22,3))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MONTH(C7760:C22727)</f>
        <v>1</v>
      </c>
      <c r="O7760" s="8" t="n">
        <f aca="false">K7760*(1-L7760)</f>
        <v>149</v>
      </c>
    </row>
    <row r="7761" customFormat="false" ht="11.4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IF(G7761="Male",VLOOKUP(H7761,'Shoe size conversion table'!$B$6:$D$22,2),VLOOKUP(H7761,'Shoe size conversion table'!$J$6:$L$22,2))</f>
        <v>42-43</v>
      </c>
      <c r="J7761" s="12" t="n">
        <f aca="false">IF(G7761="Male",VLOOKUP(H7761,'Shoe size conversion table'!$B$6:$D$22,3),VLOOKUP(H7761,'Shoe size conversion table'!$J$6:$L$22,3))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MONTH(C7761:C22728)</f>
        <v>1</v>
      </c>
      <c r="O7761" s="8" t="n">
        <f aca="false">K7761*(1-L7761)</f>
        <v>189</v>
      </c>
    </row>
    <row r="7762" customFormat="false" ht="11.4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IF(G7762="Male",VLOOKUP(H7762,'Shoe size conversion table'!$B$6:$D$22,2),VLOOKUP(H7762,'Shoe size conversion table'!$J$6:$L$22,2))</f>
        <v>38</v>
      </c>
      <c r="J7762" s="12" t="n">
        <f aca="false">IF(G7762="Male",VLOOKUP(H7762,'Shoe size conversion table'!$B$6:$D$22,3),VLOOKUP(H7762,'Shoe size conversion table'!$J$6:$L$22,3))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MONTH(C7762:C22729)</f>
        <v>1</v>
      </c>
      <c r="O7762" s="8" t="n">
        <f aca="false">K7762*(1-L7762)</f>
        <v>119.2</v>
      </c>
    </row>
    <row r="7763" customFormat="false" ht="11.4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IF(G7763="Male",VLOOKUP(H7763,'Shoe size conversion table'!$B$6:$D$22,2),VLOOKUP(H7763,'Shoe size conversion table'!$J$6:$L$22,2))</f>
        <v>45</v>
      </c>
      <c r="J7763" s="12" t="n">
        <f aca="false">IF(G7763="Male",VLOOKUP(H7763,'Shoe size conversion table'!$B$6:$D$22,3),VLOOKUP(H7763,'Shoe size conversion table'!$J$6:$L$22,3))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MONTH(C7763:C22730)</f>
        <v>1</v>
      </c>
      <c r="O7763" s="8" t="n">
        <f aca="false">K7763*(1-L7763)</f>
        <v>179</v>
      </c>
    </row>
    <row r="7764" customFormat="false" ht="11.4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IF(G7764="Male",VLOOKUP(H7764,'Shoe size conversion table'!$B$6:$D$22,2),VLOOKUP(H7764,'Shoe size conversion table'!$J$6:$L$22,2))</f>
        <v>42</v>
      </c>
      <c r="J7764" s="12" t="n">
        <f aca="false">IF(G7764="Male",VLOOKUP(H7764,'Shoe size conversion table'!$B$6:$D$22,3),VLOOKUP(H7764,'Shoe size conversion table'!$J$6:$L$22,3))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MONTH(C7764:C22731)</f>
        <v>1</v>
      </c>
      <c r="O7764" s="8" t="n">
        <f aca="false">K7764*(1-L7764)</f>
        <v>199</v>
      </c>
    </row>
    <row r="7765" customFormat="false" ht="11.4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IF(G7765="Male",VLOOKUP(H7765,'Shoe size conversion table'!$B$6:$D$22,2),VLOOKUP(H7765,'Shoe size conversion table'!$J$6:$L$22,2))</f>
        <v>42-43</v>
      </c>
      <c r="J7765" s="12" t="n">
        <f aca="false">IF(G7765="Male",VLOOKUP(H7765,'Shoe size conversion table'!$B$6:$D$22,3),VLOOKUP(H7765,'Shoe size conversion table'!$J$6:$L$22,3))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MONTH(C7765:C22732)</f>
        <v>1</v>
      </c>
      <c r="O7765" s="8" t="n">
        <f aca="false">K7765*(1-L7765)</f>
        <v>189</v>
      </c>
    </row>
    <row r="7766" customFormat="false" ht="11.4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IF(G7766="Male",VLOOKUP(H7766,'Shoe size conversion table'!$B$6:$D$22,2),VLOOKUP(H7766,'Shoe size conversion table'!$J$6:$L$22,2))</f>
        <v>38-39</v>
      </c>
      <c r="J7766" s="12" t="n">
        <f aca="false">IF(G7766="Male",VLOOKUP(H7766,'Shoe size conversion table'!$B$6:$D$22,3),VLOOKUP(H7766,'Shoe size conversion table'!$J$6:$L$22,3))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MONTH(C7766:C22733)</f>
        <v>1</v>
      </c>
      <c r="O7766" s="8" t="n">
        <f aca="false">K7766*(1-L7766)</f>
        <v>111.2</v>
      </c>
    </row>
    <row r="7767" customFormat="false" ht="11.4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IF(G7767="Male",VLOOKUP(H7767,'Shoe size conversion table'!$B$6:$D$22,2),VLOOKUP(H7767,'Shoe size conversion table'!$J$6:$L$22,2))</f>
        <v>41</v>
      </c>
      <c r="J7767" s="12" t="n">
        <f aca="false">IF(G7767="Male",VLOOKUP(H7767,'Shoe size conversion table'!$B$6:$D$22,3),VLOOKUP(H7767,'Shoe size conversion table'!$J$6:$L$22,3))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MONTH(C7767:C22734)</f>
        <v>1</v>
      </c>
      <c r="O7767" s="8" t="n">
        <f aca="false">K7767*(1-L7767)</f>
        <v>159</v>
      </c>
    </row>
    <row r="7768" customFormat="false" ht="11.4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IF(G7768="Male",VLOOKUP(H7768,'Shoe size conversion table'!$B$6:$D$22,2),VLOOKUP(H7768,'Shoe size conversion table'!$J$6:$L$22,2))</f>
        <v>42-43</v>
      </c>
      <c r="J7768" s="12" t="n">
        <f aca="false">IF(G7768="Male",VLOOKUP(H7768,'Shoe size conversion table'!$B$6:$D$22,3),VLOOKUP(H7768,'Shoe size conversion table'!$J$6:$L$22,3))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MONTH(C7768:C22735)</f>
        <v>1</v>
      </c>
      <c r="O7768" s="8" t="n">
        <f aca="false">K7768*(1-L7768)</f>
        <v>129</v>
      </c>
    </row>
    <row r="7769" customFormat="false" ht="11.4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IF(G7769="Male",VLOOKUP(H7769,'Shoe size conversion table'!$B$6:$D$22,2),VLOOKUP(H7769,'Shoe size conversion table'!$J$6:$L$22,2))</f>
        <v>42-43</v>
      </c>
      <c r="J7769" s="12" t="n">
        <f aca="false">IF(G7769="Male",VLOOKUP(H7769,'Shoe size conversion table'!$B$6:$D$22,3),VLOOKUP(H7769,'Shoe size conversion table'!$J$6:$L$22,3))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MONTH(C7769:C22736)</f>
        <v>1</v>
      </c>
      <c r="O7769" s="8" t="n">
        <f aca="false">K7769*(1-L7769)</f>
        <v>111.2</v>
      </c>
    </row>
    <row r="7770" customFormat="false" ht="11.4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IF(G7770="Male",VLOOKUP(H7770,'Shoe size conversion table'!$B$6:$D$22,2),VLOOKUP(H7770,'Shoe size conversion table'!$J$6:$L$22,2))</f>
        <v>40</v>
      </c>
      <c r="J7770" s="12" t="n">
        <f aca="false">IF(G7770="Male",VLOOKUP(H7770,'Shoe size conversion table'!$B$6:$D$22,3),VLOOKUP(H7770,'Shoe size conversion table'!$J$6:$L$22,3))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MONTH(C7770:C22737)</f>
        <v>1</v>
      </c>
      <c r="O7770" s="8" t="n">
        <f aca="false">K7770*(1-L7770)</f>
        <v>169</v>
      </c>
    </row>
    <row r="7771" customFormat="false" ht="11.4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IF(G7771="Male",VLOOKUP(H7771,'Shoe size conversion table'!$B$6:$D$22,2),VLOOKUP(H7771,'Shoe size conversion table'!$J$6:$L$22,2))</f>
        <v>37</v>
      </c>
      <c r="J7771" s="12" t="n">
        <f aca="false">IF(G7771="Male",VLOOKUP(H7771,'Shoe size conversion table'!$B$6:$D$22,3),VLOOKUP(H7771,'Shoe size conversion table'!$J$6:$L$22,3))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MONTH(C7771:C22738)</f>
        <v>1</v>
      </c>
      <c r="O7771" s="8" t="n">
        <f aca="false">K7771*(1-L7771)</f>
        <v>143.2</v>
      </c>
    </row>
    <row r="7772" customFormat="false" ht="11.4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IF(G7772="Male",VLOOKUP(H7772,'Shoe size conversion table'!$B$6:$D$22,2),VLOOKUP(H7772,'Shoe size conversion table'!$J$6:$L$22,2))</f>
        <v>43-44</v>
      </c>
      <c r="J7772" s="12" t="n">
        <f aca="false">IF(G7772="Male",VLOOKUP(H7772,'Shoe size conversion table'!$B$6:$D$22,3),VLOOKUP(H7772,'Shoe size conversion table'!$J$6:$L$22,3))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MONTH(C7772:C22739)</f>
        <v>1</v>
      </c>
      <c r="O7772" s="8" t="n">
        <f aca="false">K7772*(1-L7772)</f>
        <v>179</v>
      </c>
    </row>
    <row r="7773" customFormat="false" ht="11.4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IF(G7773="Male",VLOOKUP(H7773,'Shoe size conversion table'!$B$6:$D$22,2),VLOOKUP(H7773,'Shoe size conversion table'!$J$6:$L$22,2))</f>
        <v>43-44</v>
      </c>
      <c r="J7773" s="12" t="n">
        <f aca="false">IF(G7773="Male",VLOOKUP(H7773,'Shoe size conversion table'!$B$6:$D$22,3),VLOOKUP(H7773,'Shoe size conversion table'!$J$6:$L$22,3))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MONTH(C7773:C22740)</f>
        <v>1</v>
      </c>
      <c r="O7773" s="8" t="n">
        <f aca="false">K7773*(1-L7773)</f>
        <v>159</v>
      </c>
    </row>
    <row r="7774" customFormat="false" ht="11.4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IF(G7774="Male",VLOOKUP(H7774,'Shoe size conversion table'!$B$6:$D$22,2),VLOOKUP(H7774,'Shoe size conversion table'!$J$6:$L$22,2))</f>
        <v>43-44</v>
      </c>
      <c r="J7774" s="12" t="n">
        <f aca="false">IF(G7774="Male",VLOOKUP(H7774,'Shoe size conversion table'!$B$6:$D$22,3),VLOOKUP(H7774,'Shoe size conversion table'!$J$6:$L$22,3))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MONTH(C7774:C22741)</f>
        <v>1</v>
      </c>
      <c r="O7774" s="8" t="n">
        <f aca="false">K7774*(1-L7774)</f>
        <v>199</v>
      </c>
    </row>
    <row r="7775" customFormat="false" ht="11.4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IF(G7775="Male",VLOOKUP(H7775,'Shoe size conversion table'!$B$6:$D$22,2),VLOOKUP(H7775,'Shoe size conversion table'!$J$6:$L$22,2))</f>
        <v>42</v>
      </c>
      <c r="J7775" s="12" t="n">
        <f aca="false">IF(G7775="Male",VLOOKUP(H7775,'Shoe size conversion table'!$B$6:$D$22,3),VLOOKUP(H7775,'Shoe size conversion table'!$J$6:$L$22,3))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MONTH(C7775:C22742)</f>
        <v>1</v>
      </c>
      <c r="O7775" s="8" t="n">
        <f aca="false">K7775*(1-L7775)</f>
        <v>189</v>
      </c>
    </row>
    <row r="7776" customFormat="false" ht="11.4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IF(G7776="Male",VLOOKUP(H7776,'Shoe size conversion table'!$B$6:$D$22,2),VLOOKUP(H7776,'Shoe size conversion table'!$J$6:$L$22,2))</f>
        <v>43-44</v>
      </c>
      <c r="J7776" s="12" t="n">
        <f aca="false">IF(G7776="Male",VLOOKUP(H7776,'Shoe size conversion table'!$B$6:$D$22,3),VLOOKUP(H7776,'Shoe size conversion table'!$J$6:$L$22,3))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MONTH(C7776:C22743)</f>
        <v>1</v>
      </c>
      <c r="O7776" s="8" t="n">
        <f aca="false">K7776*(1-L7776)</f>
        <v>104.3</v>
      </c>
    </row>
    <row r="7777" customFormat="false" ht="11.4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IF(G7777="Male",VLOOKUP(H7777,'Shoe size conversion table'!$B$6:$D$22,2),VLOOKUP(H7777,'Shoe size conversion table'!$J$6:$L$22,2))</f>
        <v>42</v>
      </c>
      <c r="J7777" s="12" t="n">
        <f aca="false">IF(G7777="Male",VLOOKUP(H7777,'Shoe size conversion table'!$B$6:$D$22,3),VLOOKUP(H7777,'Shoe size conversion table'!$J$6:$L$22,3))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MONTH(C7777:C22744)</f>
        <v>1</v>
      </c>
      <c r="O7777" s="8" t="n">
        <f aca="false">K7777*(1-L7777)</f>
        <v>69.5</v>
      </c>
    </row>
    <row r="7778" customFormat="false" ht="11.4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IF(G7778="Male",VLOOKUP(H7778,'Shoe size conversion table'!$B$6:$D$22,2),VLOOKUP(H7778,'Shoe size conversion table'!$J$6:$L$22,2))</f>
        <v>43-44</v>
      </c>
      <c r="J7778" s="12" t="n">
        <f aca="false">IF(G7778="Male",VLOOKUP(H7778,'Shoe size conversion table'!$B$6:$D$22,3),VLOOKUP(H7778,'Shoe size conversion table'!$J$6:$L$22,3))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MONTH(C7778:C22745)</f>
        <v>1</v>
      </c>
      <c r="O7778" s="8" t="n">
        <f aca="false">K7778*(1-L7778)</f>
        <v>151.2</v>
      </c>
    </row>
    <row r="7779" customFormat="false" ht="11.4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IF(G7779="Male",VLOOKUP(H7779,'Shoe size conversion table'!$B$6:$D$22,2),VLOOKUP(H7779,'Shoe size conversion table'!$J$6:$L$22,2))</f>
        <v>38-39</v>
      </c>
      <c r="J7779" s="12" t="n">
        <f aca="false">IF(G7779="Male",VLOOKUP(H7779,'Shoe size conversion table'!$B$6:$D$22,3),VLOOKUP(H7779,'Shoe size conversion table'!$J$6:$L$22,3))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MONTH(C7779:C22746)</f>
        <v>1</v>
      </c>
      <c r="O7779" s="8" t="n">
        <f aca="false">K7779*(1-L7779)</f>
        <v>159</v>
      </c>
    </row>
    <row r="7780" customFormat="false" ht="11.4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IF(G7780="Male",VLOOKUP(H7780,'Shoe size conversion table'!$B$6:$D$22,2),VLOOKUP(H7780,'Shoe size conversion table'!$J$6:$L$22,2))</f>
        <v>45</v>
      </c>
      <c r="J7780" s="12" t="n">
        <f aca="false">IF(G7780="Male",VLOOKUP(H7780,'Shoe size conversion table'!$B$6:$D$22,3),VLOOKUP(H7780,'Shoe size conversion table'!$J$6:$L$22,3))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MONTH(C7780:C22747)</f>
        <v>1</v>
      </c>
      <c r="O7780" s="8" t="n">
        <f aca="false">K7780*(1-L7780)</f>
        <v>139</v>
      </c>
    </row>
    <row r="7781" customFormat="false" ht="11.4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IF(G7781="Male",VLOOKUP(H7781,'Shoe size conversion table'!$B$6:$D$22,2),VLOOKUP(H7781,'Shoe size conversion table'!$J$6:$L$22,2))</f>
        <v>38-39</v>
      </c>
      <c r="J7781" s="12" t="n">
        <f aca="false">IF(G7781="Male",VLOOKUP(H7781,'Shoe size conversion table'!$B$6:$D$22,3),VLOOKUP(H7781,'Shoe size conversion table'!$J$6:$L$22,3))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MONTH(C7781:C22748)</f>
        <v>1</v>
      </c>
      <c r="O7781" s="8" t="n">
        <f aca="false">K7781*(1-L7781)</f>
        <v>189</v>
      </c>
    </row>
    <row r="7782" customFormat="false" ht="11.4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IF(G7782="Male",VLOOKUP(H7782,'Shoe size conversion table'!$B$6:$D$22,2),VLOOKUP(H7782,'Shoe size conversion table'!$J$6:$L$22,2))</f>
        <v>41</v>
      </c>
      <c r="J7782" s="12" t="n">
        <f aca="false">IF(G7782="Male",VLOOKUP(H7782,'Shoe size conversion table'!$B$6:$D$22,3),VLOOKUP(H7782,'Shoe size conversion table'!$J$6:$L$22,3))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MONTH(C7782:C22749)</f>
        <v>1</v>
      </c>
      <c r="O7782" s="8" t="n">
        <f aca="false">K7782*(1-L7782)</f>
        <v>132.3</v>
      </c>
    </row>
    <row r="7783" customFormat="false" ht="11.4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IF(G7783="Male",VLOOKUP(H7783,'Shoe size conversion table'!$B$6:$D$22,2),VLOOKUP(H7783,'Shoe size conversion table'!$J$6:$L$22,2))</f>
        <v>41-42</v>
      </c>
      <c r="J7783" s="12" t="n">
        <f aca="false">IF(G7783="Male",VLOOKUP(H7783,'Shoe size conversion table'!$B$6:$D$22,3),VLOOKUP(H7783,'Shoe size conversion table'!$J$6:$L$22,3))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MONTH(C7783:C22750)</f>
        <v>1</v>
      </c>
      <c r="O7783" s="8" t="n">
        <f aca="false">K7783*(1-L7783)</f>
        <v>69.5</v>
      </c>
    </row>
    <row r="7784" customFormat="false" ht="11.4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IF(G7784="Male",VLOOKUP(H7784,'Shoe size conversion table'!$B$6:$D$22,2),VLOOKUP(H7784,'Shoe size conversion table'!$J$6:$L$22,2))</f>
        <v>47</v>
      </c>
      <c r="J7784" s="12" t="n">
        <f aca="false">IF(G7784="Male",VLOOKUP(H7784,'Shoe size conversion table'!$B$6:$D$22,3),VLOOKUP(H7784,'Shoe size conversion table'!$J$6:$L$22,3))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MONTH(C7784:C22751)</f>
        <v>1</v>
      </c>
      <c r="O7784" s="8" t="n">
        <f aca="false">K7784*(1-L7784)</f>
        <v>189</v>
      </c>
    </row>
    <row r="7785" customFormat="false" ht="11.4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IF(G7785="Male",VLOOKUP(H7785,'Shoe size conversion table'!$B$6:$D$22,2),VLOOKUP(H7785,'Shoe size conversion table'!$J$6:$L$22,2))</f>
        <v>43</v>
      </c>
      <c r="J7785" s="12" t="n">
        <f aca="false">IF(G7785="Male",VLOOKUP(H7785,'Shoe size conversion table'!$B$6:$D$22,3),VLOOKUP(H7785,'Shoe size conversion table'!$J$6:$L$22,3))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MONTH(C7785:C22752)</f>
        <v>1</v>
      </c>
      <c r="O7785" s="8" t="n">
        <f aca="false">K7785*(1-L7785)</f>
        <v>64.5</v>
      </c>
    </row>
    <row r="7786" customFormat="false" ht="11.4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IF(G7786="Male",VLOOKUP(H7786,'Shoe size conversion table'!$B$6:$D$22,2),VLOOKUP(H7786,'Shoe size conversion table'!$J$6:$L$22,2))</f>
        <v>36</v>
      </c>
      <c r="J7786" s="12" t="n">
        <f aca="false">IF(G7786="Male",VLOOKUP(H7786,'Shoe size conversion table'!$B$6:$D$22,3),VLOOKUP(H7786,'Shoe size conversion table'!$J$6:$L$22,3))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MONTH(C7786:C22753)</f>
        <v>1</v>
      </c>
      <c r="O7786" s="8" t="n">
        <f aca="false">K7786*(1-L7786)</f>
        <v>179</v>
      </c>
    </row>
    <row r="7787" customFormat="false" ht="11.4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IF(G7787="Male",VLOOKUP(H7787,'Shoe size conversion table'!$B$6:$D$22,2),VLOOKUP(H7787,'Shoe size conversion table'!$J$6:$L$22,2))</f>
        <v>39-40</v>
      </c>
      <c r="J7787" s="12" t="n">
        <f aca="false">IF(G7787="Male",VLOOKUP(H7787,'Shoe size conversion table'!$B$6:$D$22,3),VLOOKUP(H7787,'Shoe size conversion table'!$J$6:$L$22,3))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MONTH(C7787:C22754)</f>
        <v>1</v>
      </c>
      <c r="O7787" s="8" t="n">
        <f aca="false">K7787*(1-L7787)</f>
        <v>159</v>
      </c>
    </row>
    <row r="7788" customFormat="false" ht="11.4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IF(G7788="Male",VLOOKUP(H7788,'Shoe size conversion table'!$B$6:$D$22,2),VLOOKUP(H7788,'Shoe size conversion table'!$J$6:$L$22,2))</f>
        <v>43-44</v>
      </c>
      <c r="J7788" s="12" t="n">
        <f aca="false">IF(G7788="Male",VLOOKUP(H7788,'Shoe size conversion table'!$B$6:$D$22,3),VLOOKUP(H7788,'Shoe size conversion table'!$J$6:$L$22,3))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MONTH(C7788:C22755)</f>
        <v>1</v>
      </c>
      <c r="O7788" s="8" t="n">
        <f aca="false">K7788*(1-L7788)</f>
        <v>125.3</v>
      </c>
    </row>
    <row r="7789" customFormat="false" ht="11.4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IF(G7789="Male",VLOOKUP(H7789,'Shoe size conversion table'!$B$6:$D$22,2),VLOOKUP(H7789,'Shoe size conversion table'!$J$6:$L$22,2))</f>
        <v>39-40</v>
      </c>
      <c r="J7789" s="12" t="n">
        <f aca="false">IF(G7789="Male",VLOOKUP(H7789,'Shoe size conversion table'!$B$6:$D$22,3),VLOOKUP(H7789,'Shoe size conversion table'!$J$6:$L$22,3))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MONTH(C7789:C22756)</f>
        <v>1</v>
      </c>
      <c r="O7789" s="8" t="n">
        <f aca="false">K7789*(1-L7789)</f>
        <v>199</v>
      </c>
    </row>
    <row r="7790" customFormat="false" ht="11.4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IF(G7790="Male",VLOOKUP(H7790,'Shoe size conversion table'!$B$6:$D$22,2),VLOOKUP(H7790,'Shoe size conversion table'!$J$6:$L$22,2))</f>
        <v>42-43</v>
      </c>
      <c r="J7790" s="12" t="n">
        <f aca="false">IF(G7790="Male",VLOOKUP(H7790,'Shoe size conversion table'!$B$6:$D$22,3),VLOOKUP(H7790,'Shoe size conversion table'!$J$6:$L$22,3))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MONTH(C7790:C22757)</f>
        <v>1</v>
      </c>
      <c r="O7790" s="8" t="n">
        <f aca="false">K7790*(1-L7790)</f>
        <v>149</v>
      </c>
    </row>
    <row r="7791" customFormat="false" ht="11.4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IF(G7791="Male",VLOOKUP(H7791,'Shoe size conversion table'!$B$6:$D$22,2),VLOOKUP(H7791,'Shoe size conversion table'!$J$6:$L$22,2))</f>
        <v>40-41</v>
      </c>
      <c r="J7791" s="12" t="n">
        <f aca="false">IF(G7791="Male",VLOOKUP(H7791,'Shoe size conversion table'!$B$6:$D$22,3),VLOOKUP(H7791,'Shoe size conversion table'!$J$6:$L$22,3))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MONTH(C7791:C22758)</f>
        <v>1</v>
      </c>
      <c r="O7791" s="8" t="n">
        <f aca="false">K7791*(1-L7791)</f>
        <v>199</v>
      </c>
    </row>
    <row r="7792" customFormat="false" ht="11.4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IF(G7792="Male",VLOOKUP(H7792,'Shoe size conversion table'!$B$6:$D$22,2),VLOOKUP(H7792,'Shoe size conversion table'!$J$6:$L$22,2))</f>
        <v>42-43</v>
      </c>
      <c r="J7792" s="12" t="n">
        <f aca="false">IF(G7792="Male",VLOOKUP(H7792,'Shoe size conversion table'!$B$6:$D$22,3),VLOOKUP(H7792,'Shoe size conversion table'!$J$6:$L$22,3))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MONTH(C7792:C22759)</f>
        <v>1</v>
      </c>
      <c r="O7792" s="8" t="n">
        <f aca="false">K7792*(1-L7792)</f>
        <v>139</v>
      </c>
    </row>
    <row r="7793" customFormat="false" ht="11.4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IF(G7793="Male",VLOOKUP(H7793,'Shoe size conversion table'!$B$6:$D$22,2),VLOOKUP(H7793,'Shoe size conversion table'!$J$6:$L$22,2))</f>
        <v>39</v>
      </c>
      <c r="J7793" s="12" t="n">
        <f aca="false">IF(G7793="Male",VLOOKUP(H7793,'Shoe size conversion table'!$B$6:$D$22,3),VLOOKUP(H7793,'Shoe size conversion table'!$J$6:$L$22,3))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MONTH(C7793:C22760)</f>
        <v>1</v>
      </c>
      <c r="O7793" s="8" t="n">
        <f aca="false">K7793*(1-L7793)</f>
        <v>149</v>
      </c>
    </row>
    <row r="7794" customFormat="false" ht="11.4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IF(G7794="Male",VLOOKUP(H7794,'Shoe size conversion table'!$B$6:$D$22,2),VLOOKUP(H7794,'Shoe size conversion table'!$J$6:$L$22,2))</f>
        <v>39-40</v>
      </c>
      <c r="J7794" s="12" t="n">
        <f aca="false">IF(G7794="Male",VLOOKUP(H7794,'Shoe size conversion table'!$B$6:$D$22,3),VLOOKUP(H7794,'Shoe size conversion table'!$J$6:$L$22,3))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MONTH(C7794:C22761)</f>
        <v>1</v>
      </c>
      <c r="O7794" s="8" t="n">
        <f aca="false">K7794*(1-L7794)</f>
        <v>179</v>
      </c>
    </row>
    <row r="7795" customFormat="false" ht="11.4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IF(G7795="Male",VLOOKUP(H7795,'Shoe size conversion table'!$B$6:$D$22,2),VLOOKUP(H7795,'Shoe size conversion table'!$J$6:$L$22,2))</f>
        <v>38</v>
      </c>
      <c r="J7795" s="12" t="n">
        <f aca="false">IF(G7795="Male",VLOOKUP(H7795,'Shoe size conversion table'!$B$6:$D$22,3),VLOOKUP(H7795,'Shoe size conversion table'!$J$6:$L$22,3))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MONTH(C7795:C22762)</f>
        <v>1</v>
      </c>
      <c r="O7795" s="8" t="n">
        <f aca="false">K7795*(1-L7795)</f>
        <v>125.3</v>
      </c>
    </row>
    <row r="7796" customFormat="false" ht="11.4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IF(G7796="Male",VLOOKUP(H7796,'Shoe size conversion table'!$B$6:$D$22,2),VLOOKUP(H7796,'Shoe size conversion table'!$J$6:$L$22,2))</f>
        <v>43</v>
      </c>
      <c r="J7796" s="12" t="n">
        <f aca="false">IF(G7796="Male",VLOOKUP(H7796,'Shoe size conversion table'!$B$6:$D$22,3),VLOOKUP(H7796,'Shoe size conversion table'!$J$6:$L$22,3))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MONTH(C7796:C22763)</f>
        <v>1</v>
      </c>
      <c r="O7796" s="8" t="n">
        <f aca="false">K7796*(1-L7796)</f>
        <v>199</v>
      </c>
    </row>
    <row r="7797" customFormat="false" ht="11.4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IF(G7797="Male",VLOOKUP(H7797,'Shoe size conversion table'!$B$6:$D$22,2),VLOOKUP(H7797,'Shoe size conversion table'!$J$6:$L$22,2))</f>
        <v>38-39</v>
      </c>
      <c r="J7797" s="12" t="n">
        <f aca="false">IF(G7797="Male",VLOOKUP(H7797,'Shoe size conversion table'!$B$6:$D$22,3),VLOOKUP(H7797,'Shoe size conversion table'!$J$6:$L$22,3))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MONTH(C7797:C22764)</f>
        <v>1</v>
      </c>
      <c r="O7797" s="8" t="n">
        <f aca="false">K7797*(1-L7797)</f>
        <v>189</v>
      </c>
    </row>
    <row r="7798" customFormat="false" ht="11.4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IF(G7798="Male",VLOOKUP(H7798,'Shoe size conversion table'!$B$6:$D$22,2),VLOOKUP(H7798,'Shoe size conversion table'!$J$6:$L$22,2))</f>
        <v>37</v>
      </c>
      <c r="J7798" s="12" t="n">
        <f aca="false">IF(G7798="Male",VLOOKUP(H7798,'Shoe size conversion table'!$B$6:$D$22,3),VLOOKUP(H7798,'Shoe size conversion table'!$J$6:$L$22,3))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MONTH(C7798:C22765)</f>
        <v>1</v>
      </c>
      <c r="O7798" s="8" t="n">
        <f aca="false">K7798*(1-L7798)</f>
        <v>199</v>
      </c>
    </row>
    <row r="7799" customFormat="false" ht="11.4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IF(G7799="Male",VLOOKUP(H7799,'Shoe size conversion table'!$B$6:$D$22,2),VLOOKUP(H7799,'Shoe size conversion table'!$J$6:$L$22,2))</f>
        <v>39-40</v>
      </c>
      <c r="J7799" s="12" t="n">
        <f aca="false">IF(G7799="Male",VLOOKUP(H7799,'Shoe size conversion table'!$B$6:$D$22,3),VLOOKUP(H7799,'Shoe size conversion table'!$J$6:$L$22,3))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MONTH(C7799:C22766)</f>
        <v>1</v>
      </c>
      <c r="O7799" s="8" t="n">
        <f aca="false">K7799*(1-L7799)</f>
        <v>189</v>
      </c>
    </row>
    <row r="7800" customFormat="false" ht="11.4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IF(G7800="Male",VLOOKUP(H7800,'Shoe size conversion table'!$B$6:$D$22,2),VLOOKUP(H7800,'Shoe size conversion table'!$J$6:$L$22,2))</f>
        <v>42</v>
      </c>
      <c r="J7800" s="12" t="n">
        <f aca="false">IF(G7800="Male",VLOOKUP(H7800,'Shoe size conversion table'!$B$6:$D$22,3),VLOOKUP(H7800,'Shoe size conversion table'!$J$6:$L$22,3))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MONTH(C7800:C22767)</f>
        <v>1</v>
      </c>
      <c r="O7800" s="8" t="n">
        <f aca="false">K7800*(1-L7800)</f>
        <v>139</v>
      </c>
    </row>
    <row r="7801" customFormat="false" ht="11.4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IF(G7801="Male",VLOOKUP(H7801,'Shoe size conversion table'!$B$6:$D$22,2),VLOOKUP(H7801,'Shoe size conversion table'!$J$6:$L$22,2))</f>
        <v>43</v>
      </c>
      <c r="J7801" s="12" t="n">
        <f aca="false">IF(G7801="Male",VLOOKUP(H7801,'Shoe size conversion table'!$B$6:$D$22,3),VLOOKUP(H7801,'Shoe size conversion table'!$J$6:$L$22,3))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MONTH(C7801:C22768)</f>
        <v>1</v>
      </c>
      <c r="O7801" s="8" t="n">
        <f aca="false">K7801*(1-L7801)</f>
        <v>169</v>
      </c>
    </row>
    <row r="7802" customFormat="false" ht="11.4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IF(G7802="Male",VLOOKUP(H7802,'Shoe size conversion table'!$B$6:$D$22,2),VLOOKUP(H7802,'Shoe size conversion table'!$J$6:$L$22,2))</f>
        <v>42</v>
      </c>
      <c r="J7802" s="12" t="n">
        <f aca="false">IF(G7802="Male",VLOOKUP(H7802,'Shoe size conversion table'!$B$6:$D$22,3),VLOOKUP(H7802,'Shoe size conversion table'!$J$6:$L$22,3))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MONTH(C7802:C22769)</f>
        <v>1</v>
      </c>
      <c r="O7802" s="8" t="n">
        <f aca="false">K7802*(1-L7802)</f>
        <v>119.2</v>
      </c>
    </row>
    <row r="7803" customFormat="false" ht="11.4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IF(G7803="Male",VLOOKUP(H7803,'Shoe size conversion table'!$B$6:$D$22,2),VLOOKUP(H7803,'Shoe size conversion table'!$J$6:$L$22,2))</f>
        <v>39-40</v>
      </c>
      <c r="J7803" s="12" t="n">
        <f aca="false">IF(G7803="Male",VLOOKUP(H7803,'Shoe size conversion table'!$B$6:$D$22,3),VLOOKUP(H7803,'Shoe size conversion table'!$J$6:$L$22,3))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MONTH(C7803:C22770)</f>
        <v>1</v>
      </c>
      <c r="O7803" s="8" t="n">
        <f aca="false">K7803*(1-L7803)</f>
        <v>169</v>
      </c>
    </row>
    <row r="7804" customFormat="false" ht="11.4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IF(G7804="Male",VLOOKUP(H7804,'Shoe size conversion table'!$B$6:$D$22,2),VLOOKUP(H7804,'Shoe size conversion table'!$J$6:$L$22,2))</f>
        <v>43</v>
      </c>
      <c r="J7804" s="12" t="n">
        <f aca="false">IF(G7804="Male",VLOOKUP(H7804,'Shoe size conversion table'!$B$6:$D$22,3),VLOOKUP(H7804,'Shoe size conversion table'!$J$6:$L$22,3))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MONTH(C7804:C22771)</f>
        <v>1</v>
      </c>
      <c r="O7804" s="8" t="n">
        <f aca="false">K7804*(1-L7804)</f>
        <v>79.5</v>
      </c>
    </row>
    <row r="7805" customFormat="false" ht="11.4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IF(G7805="Male",VLOOKUP(H7805,'Shoe size conversion table'!$B$6:$D$22,2),VLOOKUP(H7805,'Shoe size conversion table'!$J$6:$L$22,2))</f>
        <v>38-39</v>
      </c>
      <c r="J7805" s="12" t="n">
        <f aca="false">IF(G7805="Male",VLOOKUP(H7805,'Shoe size conversion table'!$B$6:$D$22,3),VLOOKUP(H7805,'Shoe size conversion table'!$J$6:$L$22,3))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MONTH(C7805:C22772)</f>
        <v>1</v>
      </c>
      <c r="O7805" s="8" t="n">
        <f aca="false">K7805*(1-L7805)</f>
        <v>169</v>
      </c>
    </row>
    <row r="7806" customFormat="false" ht="11.4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IF(G7806="Male",VLOOKUP(H7806,'Shoe size conversion table'!$B$6:$D$22,2),VLOOKUP(H7806,'Shoe size conversion table'!$J$6:$L$22,2))</f>
        <v>42-43</v>
      </c>
      <c r="J7806" s="12" t="n">
        <f aca="false">IF(G7806="Male",VLOOKUP(H7806,'Shoe size conversion table'!$B$6:$D$22,3),VLOOKUP(H7806,'Shoe size conversion table'!$J$6:$L$22,3))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MONTH(C7806:C22773)</f>
        <v>1</v>
      </c>
      <c r="O7806" s="8" t="n">
        <f aca="false">K7806*(1-L7806)</f>
        <v>125.1</v>
      </c>
    </row>
    <row r="7807" customFormat="false" ht="11.4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IF(G7807="Male",VLOOKUP(H7807,'Shoe size conversion table'!$B$6:$D$22,2),VLOOKUP(H7807,'Shoe size conversion table'!$J$6:$L$22,2))</f>
        <v>38</v>
      </c>
      <c r="J7807" s="12" t="n">
        <f aca="false">IF(G7807="Male",VLOOKUP(H7807,'Shoe size conversion table'!$B$6:$D$22,3),VLOOKUP(H7807,'Shoe size conversion table'!$J$6:$L$22,3))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MONTH(C7807:C22774)</f>
        <v>1</v>
      </c>
      <c r="O7807" s="8" t="n">
        <f aca="false">K7807*(1-L7807)</f>
        <v>169</v>
      </c>
    </row>
    <row r="7808" customFormat="false" ht="11.4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IF(G7808="Male",VLOOKUP(H7808,'Shoe size conversion table'!$B$6:$D$22,2),VLOOKUP(H7808,'Shoe size conversion table'!$J$6:$L$22,2))</f>
        <v>38</v>
      </c>
      <c r="J7808" s="12" t="n">
        <f aca="false">IF(G7808="Male",VLOOKUP(H7808,'Shoe size conversion table'!$B$6:$D$22,3),VLOOKUP(H7808,'Shoe size conversion table'!$J$6:$L$22,3))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MONTH(C7808:C22775)</f>
        <v>1</v>
      </c>
      <c r="O7808" s="8" t="n">
        <f aca="false">K7808*(1-L7808)</f>
        <v>127.2</v>
      </c>
    </row>
    <row r="7809" customFormat="false" ht="11.4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IF(G7809="Male",VLOOKUP(H7809,'Shoe size conversion table'!$B$6:$D$22,2),VLOOKUP(H7809,'Shoe size conversion table'!$J$6:$L$22,2))</f>
        <v>42-43</v>
      </c>
      <c r="J7809" s="12" t="n">
        <f aca="false">IF(G7809="Male",VLOOKUP(H7809,'Shoe size conversion table'!$B$6:$D$22,3),VLOOKUP(H7809,'Shoe size conversion table'!$J$6:$L$22,3))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MONTH(C7809:C22776)</f>
        <v>1</v>
      </c>
      <c r="O7809" s="8" t="n">
        <f aca="false">K7809*(1-L7809)</f>
        <v>149</v>
      </c>
    </row>
    <row r="7810" customFormat="false" ht="11.4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IF(G7810="Male",VLOOKUP(H7810,'Shoe size conversion table'!$B$6:$D$22,2),VLOOKUP(H7810,'Shoe size conversion table'!$J$6:$L$22,2))</f>
        <v>36</v>
      </c>
      <c r="J7810" s="12" t="n">
        <f aca="false">IF(G7810="Male",VLOOKUP(H7810,'Shoe size conversion table'!$B$6:$D$22,3),VLOOKUP(H7810,'Shoe size conversion table'!$J$6:$L$22,3))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MONTH(C7810:C22777)</f>
        <v>1</v>
      </c>
      <c r="O7810" s="8" t="n">
        <f aca="false">K7810*(1-L7810)</f>
        <v>125.3</v>
      </c>
    </row>
    <row r="7811" customFormat="false" ht="11.4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IF(G7811="Male",VLOOKUP(H7811,'Shoe size conversion table'!$B$6:$D$22,2),VLOOKUP(H7811,'Shoe size conversion table'!$J$6:$L$22,2))</f>
        <v>43-44</v>
      </c>
      <c r="J7811" s="12" t="n">
        <f aca="false">IF(G7811="Male",VLOOKUP(H7811,'Shoe size conversion table'!$B$6:$D$22,3),VLOOKUP(H7811,'Shoe size conversion table'!$J$6:$L$22,3))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MONTH(C7811:C22778)</f>
        <v>1</v>
      </c>
      <c r="O7811" s="8" t="n">
        <f aca="false">K7811*(1-L7811)</f>
        <v>69.5</v>
      </c>
    </row>
    <row r="7812" customFormat="false" ht="11.4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IF(G7812="Male",VLOOKUP(H7812,'Shoe size conversion table'!$B$6:$D$22,2),VLOOKUP(H7812,'Shoe size conversion table'!$J$6:$L$22,2))</f>
        <v>42</v>
      </c>
      <c r="J7812" s="12" t="n">
        <f aca="false">IF(G7812="Male",VLOOKUP(H7812,'Shoe size conversion table'!$B$6:$D$22,3),VLOOKUP(H7812,'Shoe size conversion table'!$J$6:$L$22,3))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MONTH(C7812:C22779)</f>
        <v>1</v>
      </c>
      <c r="O7812" s="8" t="n">
        <f aca="false">K7812*(1-L7812)</f>
        <v>74.5</v>
      </c>
    </row>
    <row r="7813" customFormat="false" ht="11.4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IF(G7813="Male",VLOOKUP(H7813,'Shoe size conversion table'!$B$6:$D$22,2),VLOOKUP(H7813,'Shoe size conversion table'!$J$6:$L$22,2))</f>
        <v>44-45</v>
      </c>
      <c r="J7813" s="12" t="n">
        <f aca="false">IF(G7813="Male",VLOOKUP(H7813,'Shoe size conversion table'!$B$6:$D$22,3),VLOOKUP(H7813,'Shoe size conversion table'!$J$6:$L$22,3))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MONTH(C7813:C22780)</f>
        <v>1</v>
      </c>
      <c r="O7813" s="8" t="n">
        <f aca="false">K7813*(1-L7813)</f>
        <v>116.1</v>
      </c>
    </row>
    <row r="7814" customFormat="false" ht="11.4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IF(G7814="Male",VLOOKUP(H7814,'Shoe size conversion table'!$B$6:$D$22,2),VLOOKUP(H7814,'Shoe size conversion table'!$J$6:$L$22,2))</f>
        <v>44-45</v>
      </c>
      <c r="J7814" s="12" t="n">
        <f aca="false">IF(G7814="Male",VLOOKUP(H7814,'Shoe size conversion table'!$B$6:$D$22,3),VLOOKUP(H7814,'Shoe size conversion table'!$J$6:$L$22,3))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MONTH(C7814:C22781)</f>
        <v>1</v>
      </c>
      <c r="O7814" s="8" t="n">
        <f aca="false">K7814*(1-L7814)</f>
        <v>116.1</v>
      </c>
    </row>
    <row r="7815" customFormat="false" ht="11.4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IF(G7815="Male",VLOOKUP(H7815,'Shoe size conversion table'!$B$6:$D$22,2),VLOOKUP(H7815,'Shoe size conversion table'!$J$6:$L$22,2))</f>
        <v>41</v>
      </c>
      <c r="J7815" s="12" t="n">
        <f aca="false">IF(G7815="Male",VLOOKUP(H7815,'Shoe size conversion table'!$B$6:$D$22,3),VLOOKUP(H7815,'Shoe size conversion table'!$J$6:$L$22,3))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MONTH(C7815:C22782)</f>
        <v>1</v>
      </c>
      <c r="O7815" s="8" t="n">
        <f aca="false">K7815*(1-L7815)</f>
        <v>189</v>
      </c>
    </row>
    <row r="7816" customFormat="false" ht="11.4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IF(G7816="Male",VLOOKUP(H7816,'Shoe size conversion table'!$B$6:$D$22,2),VLOOKUP(H7816,'Shoe size conversion table'!$J$6:$L$22,2))</f>
        <v>43</v>
      </c>
      <c r="J7816" s="12" t="n">
        <f aca="false">IF(G7816="Male",VLOOKUP(H7816,'Shoe size conversion table'!$B$6:$D$22,3),VLOOKUP(H7816,'Shoe size conversion table'!$J$6:$L$22,3))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MONTH(C7816:C22783)</f>
        <v>1</v>
      </c>
      <c r="O7816" s="8" t="n">
        <f aca="false">K7816*(1-L7816)</f>
        <v>99.5</v>
      </c>
    </row>
    <row r="7817" customFormat="false" ht="11.4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IF(G7817="Male",VLOOKUP(H7817,'Shoe size conversion table'!$B$6:$D$22,2),VLOOKUP(H7817,'Shoe size conversion table'!$J$6:$L$22,2))</f>
        <v>38-39</v>
      </c>
      <c r="J7817" s="12" t="n">
        <f aca="false">IF(G7817="Male",VLOOKUP(H7817,'Shoe size conversion table'!$B$6:$D$22,3),VLOOKUP(H7817,'Shoe size conversion table'!$J$6:$L$22,3))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MONTH(C7817:C22784)</f>
        <v>1</v>
      </c>
      <c r="O7817" s="8" t="n">
        <f aca="false">K7817*(1-L7817)</f>
        <v>125.1</v>
      </c>
    </row>
    <row r="7818" customFormat="false" ht="11.4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IF(G7818="Male",VLOOKUP(H7818,'Shoe size conversion table'!$B$6:$D$22,2),VLOOKUP(H7818,'Shoe size conversion table'!$J$6:$L$22,2))</f>
        <v>39-40</v>
      </c>
      <c r="J7818" s="12" t="n">
        <f aca="false">IF(G7818="Male",VLOOKUP(H7818,'Shoe size conversion table'!$B$6:$D$22,3),VLOOKUP(H7818,'Shoe size conversion table'!$J$6:$L$22,3))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MONTH(C7818:C22785)</f>
        <v>1</v>
      </c>
      <c r="O7818" s="8" t="n">
        <f aca="false">K7818*(1-L7818)</f>
        <v>161.1</v>
      </c>
    </row>
    <row r="7819" customFormat="false" ht="11.4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IF(G7819="Male",VLOOKUP(H7819,'Shoe size conversion table'!$B$6:$D$22,2),VLOOKUP(H7819,'Shoe size conversion table'!$J$6:$L$22,2))</f>
        <v>37</v>
      </c>
      <c r="J7819" s="12" t="n">
        <f aca="false">IF(G7819="Male",VLOOKUP(H7819,'Shoe size conversion table'!$B$6:$D$22,3),VLOOKUP(H7819,'Shoe size conversion table'!$J$6:$L$22,3))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MONTH(C7819:C22786)</f>
        <v>1</v>
      </c>
      <c r="O7819" s="8" t="n">
        <f aca="false">K7819*(1-L7819)</f>
        <v>159</v>
      </c>
    </row>
    <row r="7820" customFormat="false" ht="11.4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IF(G7820="Male",VLOOKUP(H7820,'Shoe size conversion table'!$B$6:$D$22,2),VLOOKUP(H7820,'Shoe size conversion table'!$J$6:$L$22,2))</f>
        <v>43-44</v>
      </c>
      <c r="J7820" s="12" t="n">
        <f aca="false">IF(G7820="Male",VLOOKUP(H7820,'Shoe size conversion table'!$B$6:$D$22,3),VLOOKUP(H7820,'Shoe size conversion table'!$J$6:$L$22,3))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MONTH(C7820:C22787)</f>
        <v>1</v>
      </c>
      <c r="O7820" s="8" t="n">
        <f aca="false">K7820*(1-L7820)</f>
        <v>104.3</v>
      </c>
    </row>
    <row r="7821" customFormat="false" ht="11.4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IF(G7821="Male",VLOOKUP(H7821,'Shoe size conversion table'!$B$6:$D$22,2),VLOOKUP(H7821,'Shoe size conversion table'!$J$6:$L$22,2))</f>
        <v>42-43</v>
      </c>
      <c r="J7821" s="12" t="n">
        <f aca="false">IF(G7821="Male",VLOOKUP(H7821,'Shoe size conversion table'!$B$6:$D$22,3),VLOOKUP(H7821,'Shoe size conversion table'!$J$6:$L$22,3))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MONTH(C7821:C22788)</f>
        <v>1</v>
      </c>
      <c r="O7821" s="8" t="n">
        <f aca="false">K7821*(1-L7821)</f>
        <v>179.1</v>
      </c>
    </row>
    <row r="7822" customFormat="false" ht="11.4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IF(G7822="Male",VLOOKUP(H7822,'Shoe size conversion table'!$B$6:$D$22,2),VLOOKUP(H7822,'Shoe size conversion table'!$J$6:$L$22,2))</f>
        <v>42</v>
      </c>
      <c r="J7822" s="12" t="n">
        <f aca="false">IF(G7822="Male",VLOOKUP(H7822,'Shoe size conversion table'!$B$6:$D$22,3),VLOOKUP(H7822,'Shoe size conversion table'!$J$6:$L$22,3))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MONTH(C7822:C22789)</f>
        <v>1</v>
      </c>
      <c r="O7822" s="8" t="n">
        <f aca="false">K7822*(1-L7822)</f>
        <v>139</v>
      </c>
    </row>
    <row r="7823" customFormat="false" ht="11.4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IF(G7823="Male",VLOOKUP(H7823,'Shoe size conversion table'!$B$6:$D$22,2),VLOOKUP(H7823,'Shoe size conversion table'!$J$6:$L$22,2))</f>
        <v>43</v>
      </c>
      <c r="J7823" s="12" t="n">
        <f aca="false">IF(G7823="Male",VLOOKUP(H7823,'Shoe size conversion table'!$B$6:$D$22,3),VLOOKUP(H7823,'Shoe size conversion table'!$J$6:$L$22,3))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MONTH(C7823:C22790)</f>
        <v>1</v>
      </c>
      <c r="O7823" s="8" t="n">
        <f aca="false">K7823*(1-L7823)</f>
        <v>169</v>
      </c>
    </row>
    <row r="7824" customFormat="false" ht="11.4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IF(G7824="Male",VLOOKUP(H7824,'Shoe size conversion table'!$B$6:$D$22,2),VLOOKUP(H7824,'Shoe size conversion table'!$J$6:$L$22,2))</f>
        <v>42</v>
      </c>
      <c r="J7824" s="12" t="n">
        <f aca="false">IF(G7824="Male",VLOOKUP(H7824,'Shoe size conversion table'!$B$6:$D$22,3),VLOOKUP(H7824,'Shoe size conversion table'!$J$6:$L$22,3))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MONTH(C7824:C22791)</f>
        <v>1</v>
      </c>
      <c r="O7824" s="8" t="n">
        <f aca="false">K7824*(1-L7824)</f>
        <v>64.5</v>
      </c>
    </row>
    <row r="7825" customFormat="false" ht="11.4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IF(G7825="Male",VLOOKUP(H7825,'Shoe size conversion table'!$B$6:$D$22,2),VLOOKUP(H7825,'Shoe size conversion table'!$J$6:$L$22,2))</f>
        <v>39-40</v>
      </c>
      <c r="J7825" s="12" t="n">
        <f aca="false">IF(G7825="Male",VLOOKUP(H7825,'Shoe size conversion table'!$B$6:$D$22,3),VLOOKUP(H7825,'Shoe size conversion table'!$J$6:$L$22,3))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MONTH(C7825:C22792)</f>
        <v>1</v>
      </c>
      <c r="O7825" s="8" t="n">
        <f aca="false">K7825*(1-L7825)</f>
        <v>149</v>
      </c>
    </row>
    <row r="7826" customFormat="false" ht="11.4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IF(G7826="Male",VLOOKUP(H7826,'Shoe size conversion table'!$B$6:$D$22,2),VLOOKUP(H7826,'Shoe size conversion table'!$J$6:$L$22,2))</f>
        <v>43</v>
      </c>
      <c r="J7826" s="12" t="n">
        <f aca="false">IF(G7826="Male",VLOOKUP(H7826,'Shoe size conversion table'!$B$6:$D$22,3),VLOOKUP(H7826,'Shoe size conversion table'!$J$6:$L$22,3))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MONTH(C7826:C22793)</f>
        <v>1</v>
      </c>
      <c r="O7826" s="8" t="n">
        <f aca="false">K7826*(1-L7826)</f>
        <v>149</v>
      </c>
    </row>
    <row r="7827" customFormat="false" ht="11.4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IF(G7827="Male",VLOOKUP(H7827,'Shoe size conversion table'!$B$6:$D$22,2),VLOOKUP(H7827,'Shoe size conversion table'!$J$6:$L$22,2))</f>
        <v>37</v>
      </c>
      <c r="J7827" s="12" t="n">
        <f aca="false">IF(G7827="Male",VLOOKUP(H7827,'Shoe size conversion table'!$B$6:$D$22,3),VLOOKUP(H7827,'Shoe size conversion table'!$J$6:$L$22,3))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MONTH(C7827:C22794)</f>
        <v>1</v>
      </c>
      <c r="O7827" s="8" t="n">
        <f aca="false">K7827*(1-L7827)</f>
        <v>169</v>
      </c>
    </row>
    <row r="7828" customFormat="false" ht="11.4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IF(G7828="Male",VLOOKUP(H7828,'Shoe size conversion table'!$B$6:$D$22,2),VLOOKUP(H7828,'Shoe size conversion table'!$J$6:$L$22,2))</f>
        <v>38-39</v>
      </c>
      <c r="J7828" s="12" t="n">
        <f aca="false">IF(G7828="Male",VLOOKUP(H7828,'Shoe size conversion table'!$B$6:$D$22,3),VLOOKUP(H7828,'Shoe size conversion table'!$J$6:$L$22,3))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MONTH(C7828:C22795)</f>
        <v>1</v>
      </c>
      <c r="O7828" s="8" t="n">
        <f aca="false">K7828*(1-L7828)</f>
        <v>111.2</v>
      </c>
    </row>
    <row r="7829" customFormat="false" ht="11.4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IF(G7829="Male",VLOOKUP(H7829,'Shoe size conversion table'!$B$6:$D$22,2),VLOOKUP(H7829,'Shoe size conversion table'!$J$6:$L$22,2))</f>
        <v>42</v>
      </c>
      <c r="J7829" s="12" t="n">
        <f aca="false">IF(G7829="Male",VLOOKUP(H7829,'Shoe size conversion table'!$B$6:$D$22,3),VLOOKUP(H7829,'Shoe size conversion table'!$J$6:$L$22,3))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MONTH(C7829:C22796)</f>
        <v>1</v>
      </c>
      <c r="O7829" s="8" t="n">
        <f aca="false">K7829*(1-L7829)</f>
        <v>199</v>
      </c>
    </row>
    <row r="7830" customFormat="false" ht="11.4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IF(G7830="Male",VLOOKUP(H7830,'Shoe size conversion table'!$B$6:$D$22,2),VLOOKUP(H7830,'Shoe size conversion table'!$J$6:$L$22,2))</f>
        <v>41-42</v>
      </c>
      <c r="J7830" s="12" t="n">
        <f aca="false">IF(G7830="Male",VLOOKUP(H7830,'Shoe size conversion table'!$B$6:$D$22,3),VLOOKUP(H7830,'Shoe size conversion table'!$J$6:$L$22,3))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MONTH(C7830:C22797)</f>
        <v>1</v>
      </c>
      <c r="O7830" s="8" t="n">
        <f aca="false">K7830*(1-L7830)</f>
        <v>69.5</v>
      </c>
    </row>
    <row r="7831" customFormat="false" ht="11.4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IF(G7831="Male",VLOOKUP(H7831,'Shoe size conversion table'!$B$6:$D$22,2),VLOOKUP(H7831,'Shoe size conversion table'!$J$6:$L$22,2))</f>
        <v>38-39</v>
      </c>
      <c r="J7831" s="12" t="n">
        <f aca="false">IF(G7831="Male",VLOOKUP(H7831,'Shoe size conversion table'!$B$6:$D$22,3),VLOOKUP(H7831,'Shoe size conversion table'!$J$6:$L$22,3))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MONTH(C7831:C22798)</f>
        <v>1</v>
      </c>
      <c r="O7831" s="8" t="n">
        <f aca="false">K7831*(1-L7831)</f>
        <v>132.3</v>
      </c>
    </row>
    <row r="7832" customFormat="false" ht="11.4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IF(G7832="Male",VLOOKUP(H7832,'Shoe size conversion table'!$B$6:$D$22,2),VLOOKUP(H7832,'Shoe size conversion table'!$J$6:$L$22,2))</f>
        <v>38</v>
      </c>
      <c r="J7832" s="12" t="n">
        <f aca="false">IF(G7832="Male",VLOOKUP(H7832,'Shoe size conversion table'!$B$6:$D$22,3),VLOOKUP(H7832,'Shoe size conversion table'!$J$6:$L$22,3))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MONTH(C7832:C22799)</f>
        <v>1</v>
      </c>
      <c r="O7832" s="8" t="n">
        <f aca="false">K7832*(1-L7832)</f>
        <v>135.2</v>
      </c>
    </row>
    <row r="7833" customFormat="false" ht="11.4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IF(G7833="Male",VLOOKUP(H7833,'Shoe size conversion table'!$B$6:$D$22,2),VLOOKUP(H7833,'Shoe size conversion table'!$J$6:$L$22,2))</f>
        <v>40-41</v>
      </c>
      <c r="J7833" s="12" t="n">
        <f aca="false">IF(G7833="Male",VLOOKUP(H7833,'Shoe size conversion table'!$B$6:$D$22,3),VLOOKUP(H7833,'Shoe size conversion table'!$J$6:$L$22,3))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MONTH(C7833:C22800)</f>
        <v>1</v>
      </c>
      <c r="O7833" s="8" t="n">
        <f aca="false">K7833*(1-L7833)</f>
        <v>199</v>
      </c>
    </row>
    <row r="7834" customFormat="false" ht="11.4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IF(G7834="Male",VLOOKUP(H7834,'Shoe size conversion table'!$B$6:$D$22,2),VLOOKUP(H7834,'Shoe size conversion table'!$J$6:$L$22,2))</f>
        <v>43</v>
      </c>
      <c r="J7834" s="12" t="n">
        <f aca="false">IF(G7834="Male",VLOOKUP(H7834,'Shoe size conversion table'!$B$6:$D$22,3),VLOOKUP(H7834,'Shoe size conversion table'!$J$6:$L$22,3))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MONTH(C7834:C22801)</f>
        <v>1</v>
      </c>
      <c r="O7834" s="8" t="n">
        <f aca="false">K7834*(1-L7834)</f>
        <v>199</v>
      </c>
    </row>
    <row r="7835" customFormat="false" ht="11.4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IF(G7835="Male",VLOOKUP(H7835,'Shoe size conversion table'!$B$6:$D$22,2),VLOOKUP(H7835,'Shoe size conversion table'!$J$6:$L$22,2))</f>
        <v>43</v>
      </c>
      <c r="J7835" s="12" t="n">
        <f aca="false">IF(G7835="Male",VLOOKUP(H7835,'Shoe size conversion table'!$B$6:$D$22,3),VLOOKUP(H7835,'Shoe size conversion table'!$J$6:$L$22,3))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MONTH(C7835:C22802)</f>
        <v>1</v>
      </c>
      <c r="O7835" s="8" t="n">
        <f aca="false">K7835*(1-L7835)</f>
        <v>169</v>
      </c>
    </row>
    <row r="7836" customFormat="false" ht="11.4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IF(G7836="Male",VLOOKUP(H7836,'Shoe size conversion table'!$B$6:$D$22,2),VLOOKUP(H7836,'Shoe size conversion table'!$J$6:$L$22,2))</f>
        <v>44-45</v>
      </c>
      <c r="J7836" s="12" t="n">
        <f aca="false">IF(G7836="Male",VLOOKUP(H7836,'Shoe size conversion table'!$B$6:$D$22,3),VLOOKUP(H7836,'Shoe size conversion table'!$J$6:$L$22,3))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MONTH(C7836:C22803)</f>
        <v>1</v>
      </c>
      <c r="O7836" s="8" t="n">
        <f aca="false">K7836*(1-L7836)</f>
        <v>189</v>
      </c>
    </row>
    <row r="7837" customFormat="false" ht="11.4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IF(G7837="Male",VLOOKUP(H7837,'Shoe size conversion table'!$B$6:$D$22,2),VLOOKUP(H7837,'Shoe size conversion table'!$J$6:$L$22,2))</f>
        <v>41-42</v>
      </c>
      <c r="J7837" s="12" t="n">
        <f aca="false">IF(G7837="Male",VLOOKUP(H7837,'Shoe size conversion table'!$B$6:$D$22,3),VLOOKUP(H7837,'Shoe size conversion table'!$J$6:$L$22,3))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MONTH(C7837:C22804)</f>
        <v>1</v>
      </c>
      <c r="O7837" s="8" t="n">
        <f aca="false">K7837*(1-L7837)</f>
        <v>179</v>
      </c>
    </row>
    <row r="7838" customFormat="false" ht="11.4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IF(G7838="Male",VLOOKUP(H7838,'Shoe size conversion table'!$B$6:$D$22,2),VLOOKUP(H7838,'Shoe size conversion table'!$J$6:$L$22,2))</f>
        <v>39</v>
      </c>
      <c r="J7838" s="12" t="n">
        <f aca="false">IF(G7838="Male",VLOOKUP(H7838,'Shoe size conversion table'!$B$6:$D$22,3),VLOOKUP(H7838,'Shoe size conversion table'!$J$6:$L$22,3))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MONTH(C7838:C22805)</f>
        <v>1</v>
      </c>
      <c r="O7838" s="8" t="n">
        <f aca="false">K7838*(1-L7838)</f>
        <v>149</v>
      </c>
    </row>
    <row r="7839" customFormat="false" ht="11.4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IF(G7839="Male",VLOOKUP(H7839,'Shoe size conversion table'!$B$6:$D$22,2),VLOOKUP(H7839,'Shoe size conversion table'!$J$6:$L$22,2))</f>
        <v>41-42</v>
      </c>
      <c r="J7839" s="12" t="n">
        <f aca="false">IF(G7839="Male",VLOOKUP(H7839,'Shoe size conversion table'!$B$6:$D$22,3),VLOOKUP(H7839,'Shoe size conversion table'!$J$6:$L$22,3))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MONTH(C7839:C22806)</f>
        <v>1</v>
      </c>
      <c r="O7839" s="8" t="n">
        <f aca="false">K7839*(1-L7839)</f>
        <v>189</v>
      </c>
    </row>
    <row r="7840" customFormat="false" ht="11.4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IF(G7840="Male",VLOOKUP(H7840,'Shoe size conversion table'!$B$6:$D$22,2),VLOOKUP(H7840,'Shoe size conversion table'!$J$6:$L$22,2))</f>
        <v>40</v>
      </c>
      <c r="J7840" s="12" t="n">
        <f aca="false">IF(G7840="Male",VLOOKUP(H7840,'Shoe size conversion table'!$B$6:$D$22,3),VLOOKUP(H7840,'Shoe size conversion table'!$J$6:$L$22,3))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MONTH(C7840:C22807)</f>
        <v>1</v>
      </c>
      <c r="O7840" s="8" t="n">
        <f aca="false">K7840*(1-L7840)</f>
        <v>111.3</v>
      </c>
    </row>
    <row r="7841" customFormat="false" ht="11.4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IF(G7841="Male",VLOOKUP(H7841,'Shoe size conversion table'!$B$6:$D$22,2),VLOOKUP(H7841,'Shoe size conversion table'!$J$6:$L$22,2))</f>
        <v>40</v>
      </c>
      <c r="J7841" s="12" t="n">
        <f aca="false">IF(G7841="Male",VLOOKUP(H7841,'Shoe size conversion table'!$B$6:$D$22,3),VLOOKUP(H7841,'Shoe size conversion table'!$J$6:$L$22,3))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MONTH(C7841:C22808)</f>
        <v>1</v>
      </c>
      <c r="O7841" s="8" t="n">
        <f aca="false">K7841*(1-L7841)</f>
        <v>94.5</v>
      </c>
    </row>
    <row r="7842" customFormat="false" ht="11.4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IF(G7842="Male",VLOOKUP(H7842,'Shoe size conversion table'!$B$6:$D$22,2),VLOOKUP(H7842,'Shoe size conversion table'!$J$6:$L$22,2))</f>
        <v>37</v>
      </c>
      <c r="J7842" s="12" t="n">
        <f aca="false">IF(G7842="Male",VLOOKUP(H7842,'Shoe size conversion table'!$B$6:$D$22,3),VLOOKUP(H7842,'Shoe size conversion table'!$J$6:$L$22,3))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MONTH(C7842:C22809)</f>
        <v>1</v>
      </c>
      <c r="O7842" s="8" t="n">
        <f aca="false">K7842*(1-L7842)</f>
        <v>143.1</v>
      </c>
    </row>
    <row r="7843" customFormat="false" ht="11.4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IF(G7843="Male",VLOOKUP(H7843,'Shoe size conversion table'!$B$6:$D$22,2),VLOOKUP(H7843,'Shoe size conversion table'!$J$6:$L$22,2))</f>
        <v>42</v>
      </c>
      <c r="J7843" s="12" t="n">
        <f aca="false">IF(G7843="Male",VLOOKUP(H7843,'Shoe size conversion table'!$B$6:$D$22,3),VLOOKUP(H7843,'Shoe size conversion table'!$J$6:$L$22,3))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MONTH(C7843:C22810)</f>
        <v>1</v>
      </c>
      <c r="O7843" s="8" t="n">
        <f aca="false">K7843*(1-L7843)</f>
        <v>119.2</v>
      </c>
    </row>
    <row r="7844" customFormat="false" ht="11.4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IF(G7844="Male",VLOOKUP(H7844,'Shoe size conversion table'!$B$6:$D$22,2),VLOOKUP(H7844,'Shoe size conversion table'!$J$6:$L$22,2))</f>
        <v>36</v>
      </c>
      <c r="J7844" s="12" t="n">
        <f aca="false">IF(G7844="Male",VLOOKUP(H7844,'Shoe size conversion table'!$B$6:$D$22,3),VLOOKUP(H7844,'Shoe size conversion table'!$J$6:$L$22,3))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MONTH(C7844:C22811)</f>
        <v>1</v>
      </c>
      <c r="O7844" s="8" t="n">
        <f aca="false">K7844*(1-L7844)</f>
        <v>139</v>
      </c>
    </row>
    <row r="7845" customFormat="false" ht="11.4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IF(G7845="Male",VLOOKUP(H7845,'Shoe size conversion table'!$B$6:$D$22,2),VLOOKUP(H7845,'Shoe size conversion table'!$J$6:$L$22,2))</f>
        <v>41-42</v>
      </c>
      <c r="J7845" s="12" t="n">
        <f aca="false">IF(G7845="Male",VLOOKUP(H7845,'Shoe size conversion table'!$B$6:$D$22,3),VLOOKUP(H7845,'Shoe size conversion table'!$J$6:$L$22,3))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MONTH(C7845:C22812)</f>
        <v>1</v>
      </c>
      <c r="O7845" s="8" t="n">
        <f aca="false">K7845*(1-L7845)</f>
        <v>103.2</v>
      </c>
    </row>
    <row r="7846" customFormat="false" ht="11.4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IF(G7846="Male",VLOOKUP(H7846,'Shoe size conversion table'!$B$6:$D$22,2),VLOOKUP(H7846,'Shoe size conversion table'!$J$6:$L$22,2))</f>
        <v>42-43</v>
      </c>
      <c r="J7846" s="12" t="n">
        <f aca="false">IF(G7846="Male",VLOOKUP(H7846,'Shoe size conversion table'!$B$6:$D$22,3),VLOOKUP(H7846,'Shoe size conversion table'!$J$6:$L$22,3))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MONTH(C7846:C22813)</f>
        <v>1</v>
      </c>
      <c r="O7846" s="8" t="n">
        <f aca="false">K7846*(1-L7846)</f>
        <v>179.1</v>
      </c>
    </row>
    <row r="7847" customFormat="false" ht="11.4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IF(G7847="Male",VLOOKUP(H7847,'Shoe size conversion table'!$B$6:$D$22,2),VLOOKUP(H7847,'Shoe size conversion table'!$J$6:$L$22,2))</f>
        <v>42</v>
      </c>
      <c r="J7847" s="12" t="n">
        <f aca="false">IF(G7847="Male",VLOOKUP(H7847,'Shoe size conversion table'!$B$6:$D$22,3),VLOOKUP(H7847,'Shoe size conversion table'!$J$6:$L$22,3))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MONTH(C7847:C22814)</f>
        <v>1</v>
      </c>
      <c r="O7847" s="8" t="n">
        <f aca="false">K7847*(1-L7847)</f>
        <v>139</v>
      </c>
    </row>
    <row r="7848" customFormat="false" ht="11.4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IF(G7848="Male",VLOOKUP(H7848,'Shoe size conversion table'!$B$6:$D$22,2),VLOOKUP(H7848,'Shoe size conversion table'!$J$6:$L$22,2))</f>
        <v>41-42</v>
      </c>
      <c r="J7848" s="12" t="n">
        <f aca="false">IF(G7848="Male",VLOOKUP(H7848,'Shoe size conversion table'!$B$6:$D$22,3),VLOOKUP(H7848,'Shoe size conversion table'!$J$6:$L$22,3))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MONTH(C7848:C22815)</f>
        <v>1</v>
      </c>
      <c r="O7848" s="8" t="n">
        <f aca="false">K7848*(1-L7848)</f>
        <v>111.2</v>
      </c>
    </row>
    <row r="7849" customFormat="false" ht="11.4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IF(G7849="Male",VLOOKUP(H7849,'Shoe size conversion table'!$B$6:$D$22,2),VLOOKUP(H7849,'Shoe size conversion table'!$J$6:$L$22,2))</f>
        <v>41-42</v>
      </c>
      <c r="J7849" s="12" t="n">
        <f aca="false">IF(G7849="Male",VLOOKUP(H7849,'Shoe size conversion table'!$B$6:$D$22,3),VLOOKUP(H7849,'Shoe size conversion table'!$J$6:$L$22,3))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MONTH(C7849:C22816)</f>
        <v>1</v>
      </c>
      <c r="O7849" s="8" t="n">
        <f aca="false">K7849*(1-L7849)</f>
        <v>118.3</v>
      </c>
    </row>
    <row r="7850" customFormat="false" ht="11.4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IF(G7850="Male",VLOOKUP(H7850,'Shoe size conversion table'!$B$6:$D$22,2),VLOOKUP(H7850,'Shoe size conversion table'!$J$6:$L$22,2))</f>
        <v>37</v>
      </c>
      <c r="J7850" s="12" t="n">
        <f aca="false">IF(G7850="Male",VLOOKUP(H7850,'Shoe size conversion table'!$B$6:$D$22,3),VLOOKUP(H7850,'Shoe size conversion table'!$J$6:$L$22,3))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MONTH(C7850:C22817)</f>
        <v>1</v>
      </c>
      <c r="O7850" s="8" t="n">
        <f aca="false">K7850*(1-L7850)</f>
        <v>94.5</v>
      </c>
    </row>
    <row r="7851" customFormat="false" ht="11.4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IF(G7851="Male",VLOOKUP(H7851,'Shoe size conversion table'!$B$6:$D$22,2),VLOOKUP(H7851,'Shoe size conversion table'!$J$6:$L$22,2))</f>
        <v>43</v>
      </c>
      <c r="J7851" s="12" t="n">
        <f aca="false">IF(G7851="Male",VLOOKUP(H7851,'Shoe size conversion table'!$B$6:$D$22,3),VLOOKUP(H7851,'Shoe size conversion table'!$J$6:$L$22,3))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MONTH(C7851:C22818)</f>
        <v>1</v>
      </c>
      <c r="O7851" s="8" t="n">
        <f aca="false">K7851*(1-L7851)</f>
        <v>143.1</v>
      </c>
    </row>
    <row r="7852" customFormat="false" ht="11.4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IF(G7852="Male",VLOOKUP(H7852,'Shoe size conversion table'!$B$6:$D$22,2),VLOOKUP(H7852,'Shoe size conversion table'!$J$6:$L$22,2))</f>
        <v>43-44</v>
      </c>
      <c r="J7852" s="12" t="n">
        <f aca="false">IF(G7852="Male",VLOOKUP(H7852,'Shoe size conversion table'!$B$6:$D$22,3),VLOOKUP(H7852,'Shoe size conversion table'!$J$6:$L$22,3))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MONTH(C7852:C22819)</f>
        <v>1</v>
      </c>
      <c r="O7852" s="8" t="n">
        <f aca="false">K7852*(1-L7852)</f>
        <v>159</v>
      </c>
    </row>
    <row r="7853" customFormat="false" ht="11.4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IF(G7853="Male",VLOOKUP(H7853,'Shoe size conversion table'!$B$6:$D$22,2),VLOOKUP(H7853,'Shoe size conversion table'!$J$6:$L$22,2))</f>
        <v>39</v>
      </c>
      <c r="J7853" s="12" t="n">
        <f aca="false">IF(G7853="Male",VLOOKUP(H7853,'Shoe size conversion table'!$B$6:$D$22,3),VLOOKUP(H7853,'Shoe size conversion table'!$J$6:$L$22,3))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MONTH(C7853:C22820)</f>
        <v>1</v>
      </c>
      <c r="O7853" s="8" t="n">
        <f aca="false">K7853*(1-L7853)</f>
        <v>143.1</v>
      </c>
    </row>
    <row r="7854" customFormat="false" ht="11.4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IF(G7854="Male",VLOOKUP(H7854,'Shoe size conversion table'!$B$6:$D$22,2),VLOOKUP(H7854,'Shoe size conversion table'!$J$6:$L$22,2))</f>
        <v>38</v>
      </c>
      <c r="J7854" s="12" t="n">
        <f aca="false">IF(G7854="Male",VLOOKUP(H7854,'Shoe size conversion table'!$B$6:$D$22,3),VLOOKUP(H7854,'Shoe size conversion table'!$J$6:$L$22,3))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MONTH(C7854:C22821)</f>
        <v>1</v>
      </c>
      <c r="O7854" s="8" t="n">
        <f aca="false">K7854*(1-L7854)</f>
        <v>179</v>
      </c>
    </row>
    <row r="7855" customFormat="false" ht="11.4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IF(G7855="Male",VLOOKUP(H7855,'Shoe size conversion table'!$B$6:$D$22,2),VLOOKUP(H7855,'Shoe size conversion table'!$J$6:$L$22,2))</f>
        <v>38-39</v>
      </c>
      <c r="J7855" s="12" t="n">
        <f aca="false">IF(G7855="Male",VLOOKUP(H7855,'Shoe size conversion table'!$B$6:$D$22,3),VLOOKUP(H7855,'Shoe size conversion table'!$J$6:$L$22,3))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MONTH(C7855:C22822)</f>
        <v>1</v>
      </c>
      <c r="O7855" s="8" t="n">
        <f aca="false">K7855*(1-L7855)</f>
        <v>189</v>
      </c>
    </row>
    <row r="7856" customFormat="false" ht="11.4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IF(G7856="Male",VLOOKUP(H7856,'Shoe size conversion table'!$B$6:$D$22,2),VLOOKUP(H7856,'Shoe size conversion table'!$J$6:$L$22,2))</f>
        <v>42-43</v>
      </c>
      <c r="J7856" s="12" t="n">
        <f aca="false">IF(G7856="Male",VLOOKUP(H7856,'Shoe size conversion table'!$B$6:$D$22,3),VLOOKUP(H7856,'Shoe size conversion table'!$J$6:$L$22,3))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MONTH(C7856:C22823)</f>
        <v>1</v>
      </c>
      <c r="O7856" s="8" t="n">
        <f aca="false">K7856*(1-L7856)</f>
        <v>149</v>
      </c>
    </row>
    <row r="7857" customFormat="false" ht="11.4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IF(G7857="Male",VLOOKUP(H7857,'Shoe size conversion table'!$B$6:$D$22,2),VLOOKUP(H7857,'Shoe size conversion table'!$J$6:$L$22,2))</f>
        <v>40</v>
      </c>
      <c r="J7857" s="12" t="n">
        <f aca="false">IF(G7857="Male",VLOOKUP(H7857,'Shoe size conversion table'!$B$6:$D$22,3),VLOOKUP(H7857,'Shoe size conversion table'!$J$6:$L$22,3))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MONTH(C7857:C22824)</f>
        <v>1</v>
      </c>
      <c r="O7857" s="8" t="n">
        <f aca="false">K7857*(1-L7857)</f>
        <v>134.1</v>
      </c>
    </row>
    <row r="7858" customFormat="false" ht="11.4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IF(G7858="Male",VLOOKUP(H7858,'Shoe size conversion table'!$B$6:$D$22,2),VLOOKUP(H7858,'Shoe size conversion table'!$J$6:$L$22,2))</f>
        <v>40-41</v>
      </c>
      <c r="J7858" s="12" t="n">
        <f aca="false">IF(G7858="Male",VLOOKUP(H7858,'Shoe size conversion table'!$B$6:$D$22,3),VLOOKUP(H7858,'Shoe size conversion table'!$J$6:$L$22,3))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MONTH(C7858:C22825)</f>
        <v>1</v>
      </c>
      <c r="O7858" s="8" t="n">
        <f aca="false">K7858*(1-L7858)</f>
        <v>179</v>
      </c>
    </row>
    <row r="7859" customFormat="false" ht="11.4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IF(G7859="Male",VLOOKUP(H7859,'Shoe size conversion table'!$B$6:$D$22,2),VLOOKUP(H7859,'Shoe size conversion table'!$J$6:$L$22,2))</f>
        <v>39</v>
      </c>
      <c r="J7859" s="12" t="n">
        <f aca="false">IF(G7859="Male",VLOOKUP(H7859,'Shoe size conversion table'!$B$6:$D$22,3),VLOOKUP(H7859,'Shoe size conversion table'!$J$6:$L$22,3))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MONTH(C7859:C22826)</f>
        <v>1</v>
      </c>
      <c r="O7859" s="8" t="n">
        <f aca="false">K7859*(1-L7859)</f>
        <v>132.3</v>
      </c>
    </row>
    <row r="7860" customFormat="false" ht="11.4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IF(G7860="Male",VLOOKUP(H7860,'Shoe size conversion table'!$B$6:$D$22,2),VLOOKUP(H7860,'Shoe size conversion table'!$J$6:$L$22,2))</f>
        <v>44-45</v>
      </c>
      <c r="J7860" s="12" t="n">
        <f aca="false">IF(G7860="Male",VLOOKUP(H7860,'Shoe size conversion table'!$B$6:$D$22,3),VLOOKUP(H7860,'Shoe size conversion table'!$J$6:$L$22,3))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MONTH(C7860:C22827)</f>
        <v>1</v>
      </c>
      <c r="O7860" s="8" t="n">
        <f aca="false">K7860*(1-L7860)</f>
        <v>116.1</v>
      </c>
    </row>
    <row r="7861" customFormat="false" ht="11.4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IF(G7861="Male",VLOOKUP(H7861,'Shoe size conversion table'!$B$6:$D$22,2),VLOOKUP(H7861,'Shoe size conversion table'!$J$6:$L$22,2))</f>
        <v>42-43</v>
      </c>
      <c r="J7861" s="12" t="n">
        <f aca="false">IF(G7861="Male",VLOOKUP(H7861,'Shoe size conversion table'!$B$6:$D$22,3),VLOOKUP(H7861,'Shoe size conversion table'!$J$6:$L$22,3))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MONTH(C7861:C22828)</f>
        <v>1</v>
      </c>
      <c r="O7861" s="8" t="n">
        <f aca="false">K7861*(1-L7861)</f>
        <v>149</v>
      </c>
    </row>
    <row r="7862" customFormat="false" ht="11.4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IF(G7862="Male",VLOOKUP(H7862,'Shoe size conversion table'!$B$6:$D$22,2),VLOOKUP(H7862,'Shoe size conversion table'!$J$6:$L$22,2))</f>
        <v>43</v>
      </c>
      <c r="J7862" s="12" t="n">
        <f aca="false">IF(G7862="Male",VLOOKUP(H7862,'Shoe size conversion table'!$B$6:$D$22,3),VLOOKUP(H7862,'Shoe size conversion table'!$J$6:$L$22,3))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MONTH(C7862:C22829)</f>
        <v>1</v>
      </c>
      <c r="O7862" s="8" t="n">
        <f aca="false">K7862*(1-L7862)</f>
        <v>129</v>
      </c>
    </row>
    <row r="7863" customFormat="false" ht="11.4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IF(G7863="Male",VLOOKUP(H7863,'Shoe size conversion table'!$B$6:$D$22,2),VLOOKUP(H7863,'Shoe size conversion table'!$J$6:$L$22,2))</f>
        <v>40</v>
      </c>
      <c r="J7863" s="12" t="n">
        <f aca="false">IF(G7863="Male",VLOOKUP(H7863,'Shoe size conversion table'!$B$6:$D$22,3),VLOOKUP(H7863,'Shoe size conversion table'!$J$6:$L$22,3))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MONTH(C7863:C22830)</f>
        <v>1</v>
      </c>
      <c r="O7863" s="8" t="n">
        <f aca="false">K7863*(1-L7863)</f>
        <v>199</v>
      </c>
    </row>
    <row r="7864" customFormat="false" ht="11.4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IF(G7864="Male",VLOOKUP(H7864,'Shoe size conversion table'!$B$6:$D$22,2),VLOOKUP(H7864,'Shoe size conversion table'!$J$6:$L$22,2))</f>
        <v>43</v>
      </c>
      <c r="J7864" s="12" t="n">
        <f aca="false">IF(G7864="Male",VLOOKUP(H7864,'Shoe size conversion table'!$B$6:$D$22,3),VLOOKUP(H7864,'Shoe size conversion table'!$J$6:$L$22,3))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MONTH(C7864:C22831)</f>
        <v>1</v>
      </c>
      <c r="O7864" s="8" t="n">
        <f aca="false">K7864*(1-L7864)</f>
        <v>139.3</v>
      </c>
    </row>
    <row r="7865" customFormat="false" ht="11.4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IF(G7865="Male",VLOOKUP(H7865,'Shoe size conversion table'!$B$6:$D$22,2),VLOOKUP(H7865,'Shoe size conversion table'!$J$6:$L$22,2))</f>
        <v>42</v>
      </c>
      <c r="J7865" s="12" t="n">
        <f aca="false">IF(G7865="Male",VLOOKUP(H7865,'Shoe size conversion table'!$B$6:$D$22,3),VLOOKUP(H7865,'Shoe size conversion table'!$J$6:$L$22,3))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MONTH(C7865:C22832)</f>
        <v>1</v>
      </c>
      <c r="O7865" s="8" t="n">
        <f aca="false">K7865*(1-L7865)</f>
        <v>111.3</v>
      </c>
    </row>
    <row r="7866" customFormat="false" ht="11.4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IF(G7866="Male",VLOOKUP(H7866,'Shoe size conversion table'!$B$6:$D$22,2),VLOOKUP(H7866,'Shoe size conversion table'!$J$6:$L$22,2))</f>
        <v>44-45</v>
      </c>
      <c r="J7866" s="12" t="n">
        <f aca="false">IF(G7866="Male",VLOOKUP(H7866,'Shoe size conversion table'!$B$6:$D$22,3),VLOOKUP(H7866,'Shoe size conversion table'!$J$6:$L$22,3))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MONTH(C7866:C22833)</f>
        <v>1</v>
      </c>
      <c r="O7866" s="8" t="n">
        <f aca="false">K7866*(1-L7866)</f>
        <v>116.1</v>
      </c>
    </row>
    <row r="7867" customFormat="false" ht="11.4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IF(G7867="Male",VLOOKUP(H7867,'Shoe size conversion table'!$B$6:$D$22,2),VLOOKUP(H7867,'Shoe size conversion table'!$J$6:$L$22,2))</f>
        <v>41</v>
      </c>
      <c r="J7867" s="12" t="n">
        <f aca="false">IF(G7867="Male",VLOOKUP(H7867,'Shoe size conversion table'!$B$6:$D$22,3),VLOOKUP(H7867,'Shoe size conversion table'!$J$6:$L$22,3))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MONTH(C7867:C22834)</f>
        <v>1</v>
      </c>
      <c r="O7867" s="8" t="n">
        <f aca="false">K7867*(1-L7867)</f>
        <v>132.3</v>
      </c>
    </row>
    <row r="7868" customFormat="false" ht="11.4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IF(G7868="Male",VLOOKUP(H7868,'Shoe size conversion table'!$B$6:$D$22,2),VLOOKUP(H7868,'Shoe size conversion table'!$J$6:$L$22,2))</f>
        <v>39</v>
      </c>
      <c r="J7868" s="12" t="n">
        <f aca="false">IF(G7868="Male",VLOOKUP(H7868,'Shoe size conversion table'!$B$6:$D$22,3),VLOOKUP(H7868,'Shoe size conversion table'!$J$6:$L$22,3))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MONTH(C7868:C22835)</f>
        <v>1</v>
      </c>
      <c r="O7868" s="8" t="n">
        <f aca="false">K7868*(1-L7868)</f>
        <v>99.5</v>
      </c>
    </row>
    <row r="7869" customFormat="false" ht="11.4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IF(G7869="Male",VLOOKUP(H7869,'Shoe size conversion table'!$B$6:$D$22,2),VLOOKUP(H7869,'Shoe size conversion table'!$J$6:$L$22,2))</f>
        <v>41-42</v>
      </c>
      <c r="J7869" s="12" t="n">
        <f aca="false">IF(G7869="Male",VLOOKUP(H7869,'Shoe size conversion table'!$B$6:$D$22,3),VLOOKUP(H7869,'Shoe size conversion table'!$J$6:$L$22,3))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MONTH(C7869:C22836)</f>
        <v>1</v>
      </c>
      <c r="O7869" s="8" t="n">
        <f aca="false">K7869*(1-L7869)</f>
        <v>139</v>
      </c>
    </row>
    <row r="7870" customFormat="false" ht="11.4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IF(G7870="Male",VLOOKUP(H7870,'Shoe size conversion table'!$B$6:$D$22,2),VLOOKUP(H7870,'Shoe size conversion table'!$J$6:$L$22,2))</f>
        <v>42</v>
      </c>
      <c r="J7870" s="12" t="n">
        <f aca="false">IF(G7870="Male",VLOOKUP(H7870,'Shoe size conversion table'!$B$6:$D$22,3),VLOOKUP(H7870,'Shoe size conversion table'!$J$6:$L$22,3))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MONTH(C7870:C22837)</f>
        <v>1</v>
      </c>
      <c r="O7870" s="8" t="n">
        <f aca="false">K7870*(1-L7870)</f>
        <v>179</v>
      </c>
    </row>
    <row r="7871" customFormat="false" ht="11.4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IF(G7871="Male",VLOOKUP(H7871,'Shoe size conversion table'!$B$6:$D$22,2),VLOOKUP(H7871,'Shoe size conversion table'!$J$6:$L$22,2))</f>
        <v>36</v>
      </c>
      <c r="J7871" s="12" t="n">
        <f aca="false">IF(G7871="Male",VLOOKUP(H7871,'Shoe size conversion table'!$B$6:$D$22,3),VLOOKUP(H7871,'Shoe size conversion table'!$J$6:$L$22,3))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MONTH(C7871:C22838)</f>
        <v>1</v>
      </c>
      <c r="O7871" s="8" t="n">
        <f aca="false">K7871*(1-L7871)</f>
        <v>159.2</v>
      </c>
    </row>
    <row r="7872" customFormat="false" ht="11.4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IF(G7872="Male",VLOOKUP(H7872,'Shoe size conversion table'!$B$6:$D$22,2),VLOOKUP(H7872,'Shoe size conversion table'!$J$6:$L$22,2))</f>
        <v>42</v>
      </c>
      <c r="J7872" s="12" t="n">
        <f aca="false">IF(G7872="Male",VLOOKUP(H7872,'Shoe size conversion table'!$B$6:$D$22,3),VLOOKUP(H7872,'Shoe size conversion table'!$J$6:$L$22,3))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MONTH(C7872:C22839)</f>
        <v>1</v>
      </c>
      <c r="O7872" s="8" t="n">
        <f aca="false">K7872*(1-L7872)</f>
        <v>199</v>
      </c>
    </row>
    <row r="7873" customFormat="false" ht="11.4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IF(G7873="Male",VLOOKUP(H7873,'Shoe size conversion table'!$B$6:$D$22,2),VLOOKUP(H7873,'Shoe size conversion table'!$J$6:$L$22,2))</f>
        <v>42</v>
      </c>
      <c r="J7873" s="12" t="n">
        <f aca="false">IF(G7873="Male",VLOOKUP(H7873,'Shoe size conversion table'!$B$6:$D$22,3),VLOOKUP(H7873,'Shoe size conversion table'!$J$6:$L$22,3))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MONTH(C7873:C22840)</f>
        <v>1</v>
      </c>
      <c r="O7873" s="8" t="n">
        <f aca="false">K7873*(1-L7873)</f>
        <v>169</v>
      </c>
    </row>
    <row r="7874" customFormat="false" ht="11.4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IF(G7874="Male",VLOOKUP(H7874,'Shoe size conversion table'!$B$6:$D$22,2),VLOOKUP(H7874,'Shoe size conversion table'!$J$6:$L$22,2))</f>
        <v>44-45</v>
      </c>
      <c r="J7874" s="12" t="n">
        <f aca="false">IF(G7874="Male",VLOOKUP(H7874,'Shoe size conversion table'!$B$6:$D$22,3),VLOOKUP(H7874,'Shoe size conversion table'!$J$6:$L$22,3))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MONTH(C7874:C22841)</f>
        <v>1</v>
      </c>
      <c r="O7874" s="8" t="n">
        <f aca="false">K7874*(1-L7874)</f>
        <v>90.3</v>
      </c>
    </row>
    <row r="7875" customFormat="false" ht="11.4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IF(G7875="Male",VLOOKUP(H7875,'Shoe size conversion table'!$B$6:$D$22,2),VLOOKUP(H7875,'Shoe size conversion table'!$J$6:$L$22,2))</f>
        <v>41</v>
      </c>
      <c r="J7875" s="12" t="n">
        <f aca="false">IF(G7875="Male",VLOOKUP(H7875,'Shoe size conversion table'!$B$6:$D$22,3),VLOOKUP(H7875,'Shoe size conversion table'!$J$6:$L$22,3))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MONTH(C7875:C22842)</f>
        <v>1</v>
      </c>
      <c r="O7875" s="8" t="n">
        <f aca="false">K7875*(1-L7875)</f>
        <v>143.1</v>
      </c>
    </row>
    <row r="7876" customFormat="false" ht="11.4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IF(G7876="Male",VLOOKUP(H7876,'Shoe size conversion table'!$B$6:$D$22,2),VLOOKUP(H7876,'Shoe size conversion table'!$J$6:$L$22,2))</f>
        <v>38-39</v>
      </c>
      <c r="J7876" s="12" t="n">
        <f aca="false">IF(G7876="Male",VLOOKUP(H7876,'Shoe size conversion table'!$B$6:$D$22,3),VLOOKUP(H7876,'Shoe size conversion table'!$J$6:$L$22,3))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MONTH(C7876:C22843)</f>
        <v>1</v>
      </c>
      <c r="O7876" s="8" t="n">
        <f aca="false">K7876*(1-L7876)</f>
        <v>139</v>
      </c>
    </row>
    <row r="7877" customFormat="false" ht="11.4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IF(G7877="Male",VLOOKUP(H7877,'Shoe size conversion table'!$B$6:$D$22,2),VLOOKUP(H7877,'Shoe size conversion table'!$J$6:$L$22,2))</f>
        <v>42-43</v>
      </c>
      <c r="J7877" s="12" t="n">
        <f aca="false">IF(G7877="Male",VLOOKUP(H7877,'Shoe size conversion table'!$B$6:$D$22,3),VLOOKUP(H7877,'Shoe size conversion table'!$J$6:$L$22,3))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MONTH(C7877:C22844)</f>
        <v>1</v>
      </c>
      <c r="O7877" s="8" t="n">
        <f aca="false">K7877*(1-L7877)</f>
        <v>139</v>
      </c>
    </row>
    <row r="7878" customFormat="false" ht="11.4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IF(G7878="Male",VLOOKUP(H7878,'Shoe size conversion table'!$B$6:$D$22,2),VLOOKUP(H7878,'Shoe size conversion table'!$J$6:$L$22,2))</f>
        <v>40-41</v>
      </c>
      <c r="J7878" s="12" t="n">
        <f aca="false">IF(G7878="Male",VLOOKUP(H7878,'Shoe size conversion table'!$B$6:$D$22,3),VLOOKUP(H7878,'Shoe size conversion table'!$J$6:$L$22,3))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MONTH(C7878:C22845)</f>
        <v>1</v>
      </c>
      <c r="O7878" s="8" t="n">
        <f aca="false">K7878*(1-L7878)</f>
        <v>179</v>
      </c>
    </row>
    <row r="7879" customFormat="false" ht="11.4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IF(G7879="Male",VLOOKUP(H7879,'Shoe size conversion table'!$B$6:$D$22,2),VLOOKUP(H7879,'Shoe size conversion table'!$J$6:$L$22,2))</f>
        <v>39</v>
      </c>
      <c r="J7879" s="12" t="n">
        <f aca="false">IF(G7879="Male",VLOOKUP(H7879,'Shoe size conversion table'!$B$6:$D$22,3),VLOOKUP(H7879,'Shoe size conversion table'!$J$6:$L$22,3))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MONTH(C7879:C22846)</f>
        <v>1</v>
      </c>
      <c r="O7879" s="8" t="n">
        <f aca="false">K7879*(1-L7879)</f>
        <v>89.5</v>
      </c>
    </row>
    <row r="7880" customFormat="false" ht="11.4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IF(G7880="Male",VLOOKUP(H7880,'Shoe size conversion table'!$B$6:$D$22,2),VLOOKUP(H7880,'Shoe size conversion table'!$J$6:$L$22,2))</f>
        <v>42-43</v>
      </c>
      <c r="J7880" s="12" t="n">
        <f aca="false">IF(G7880="Male",VLOOKUP(H7880,'Shoe size conversion table'!$B$6:$D$22,3),VLOOKUP(H7880,'Shoe size conversion table'!$J$6:$L$22,3))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MONTH(C7880:C22847)</f>
        <v>1</v>
      </c>
      <c r="O7880" s="8" t="n">
        <f aca="false">K7880*(1-L7880)</f>
        <v>179</v>
      </c>
    </row>
    <row r="7881" customFormat="false" ht="11.4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IF(G7881="Male",VLOOKUP(H7881,'Shoe size conversion table'!$B$6:$D$22,2),VLOOKUP(H7881,'Shoe size conversion table'!$J$6:$L$22,2))</f>
        <v>41-42</v>
      </c>
      <c r="J7881" s="12" t="n">
        <f aca="false">IF(G7881="Male",VLOOKUP(H7881,'Shoe size conversion table'!$B$6:$D$22,3),VLOOKUP(H7881,'Shoe size conversion table'!$J$6:$L$22,3))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MONTH(C7881:C22848)</f>
        <v>1</v>
      </c>
      <c r="O7881" s="8" t="n">
        <f aca="false">K7881*(1-L7881)</f>
        <v>149</v>
      </c>
    </row>
    <row r="7882" customFormat="false" ht="11.4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IF(G7882="Male",VLOOKUP(H7882,'Shoe size conversion table'!$B$6:$D$22,2),VLOOKUP(H7882,'Shoe size conversion table'!$J$6:$L$22,2))</f>
        <v>42-43</v>
      </c>
      <c r="J7882" s="12" t="n">
        <f aca="false">IF(G7882="Male",VLOOKUP(H7882,'Shoe size conversion table'!$B$6:$D$22,3),VLOOKUP(H7882,'Shoe size conversion table'!$J$6:$L$22,3))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MONTH(C7882:C22849)</f>
        <v>1</v>
      </c>
      <c r="O7882" s="8" t="n">
        <f aca="false">K7882*(1-L7882)</f>
        <v>149</v>
      </c>
    </row>
    <row r="7883" customFormat="false" ht="11.4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IF(G7883="Male",VLOOKUP(H7883,'Shoe size conversion table'!$B$6:$D$22,2),VLOOKUP(H7883,'Shoe size conversion table'!$J$6:$L$22,2))</f>
        <v>39</v>
      </c>
      <c r="J7883" s="12" t="n">
        <f aca="false">IF(G7883="Male",VLOOKUP(H7883,'Shoe size conversion table'!$B$6:$D$22,3),VLOOKUP(H7883,'Shoe size conversion table'!$J$6:$L$22,3))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MONTH(C7883:C22850)</f>
        <v>1</v>
      </c>
      <c r="O7883" s="8" t="n">
        <f aca="false">K7883*(1-L7883)</f>
        <v>129</v>
      </c>
    </row>
    <row r="7884" customFormat="false" ht="11.4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IF(G7884="Male",VLOOKUP(H7884,'Shoe size conversion table'!$B$6:$D$22,2),VLOOKUP(H7884,'Shoe size conversion table'!$J$6:$L$22,2))</f>
        <v>37-38</v>
      </c>
      <c r="J7884" s="12" t="n">
        <f aca="false">IF(G7884="Male",VLOOKUP(H7884,'Shoe size conversion table'!$B$6:$D$22,3),VLOOKUP(H7884,'Shoe size conversion table'!$J$6:$L$22,3))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MONTH(C7884:C22851)</f>
        <v>1</v>
      </c>
      <c r="O7884" s="8" t="n">
        <f aca="false">K7884*(1-L7884)</f>
        <v>189</v>
      </c>
    </row>
    <row r="7885" customFormat="false" ht="11.4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IF(G7885="Male",VLOOKUP(H7885,'Shoe size conversion table'!$B$6:$D$22,2),VLOOKUP(H7885,'Shoe size conversion table'!$J$6:$L$22,2))</f>
        <v>42-43</v>
      </c>
      <c r="J7885" s="12" t="n">
        <f aca="false">IF(G7885="Male",VLOOKUP(H7885,'Shoe size conversion table'!$B$6:$D$22,3),VLOOKUP(H7885,'Shoe size conversion table'!$J$6:$L$22,3))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MONTH(C7885:C22852)</f>
        <v>1</v>
      </c>
      <c r="O7885" s="8" t="n">
        <f aca="false">K7885*(1-L7885)</f>
        <v>94.5</v>
      </c>
    </row>
    <row r="7886" customFormat="false" ht="11.4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IF(G7886="Male",VLOOKUP(H7886,'Shoe size conversion table'!$B$6:$D$22,2),VLOOKUP(H7886,'Shoe size conversion table'!$J$6:$L$22,2))</f>
        <v>41-42</v>
      </c>
      <c r="J7886" s="12" t="n">
        <f aca="false">IF(G7886="Male",VLOOKUP(H7886,'Shoe size conversion table'!$B$6:$D$22,3),VLOOKUP(H7886,'Shoe size conversion table'!$J$6:$L$22,3))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MONTH(C7886:C22853)</f>
        <v>1</v>
      </c>
      <c r="O7886" s="8" t="n">
        <f aca="false">K7886*(1-L7886)</f>
        <v>125.1</v>
      </c>
    </row>
    <row r="7887" customFormat="false" ht="11.4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IF(G7887="Male",VLOOKUP(H7887,'Shoe size conversion table'!$B$6:$D$22,2),VLOOKUP(H7887,'Shoe size conversion table'!$J$6:$L$22,2))</f>
        <v>45</v>
      </c>
      <c r="J7887" s="12" t="n">
        <f aca="false">IF(G7887="Male",VLOOKUP(H7887,'Shoe size conversion table'!$B$6:$D$22,3),VLOOKUP(H7887,'Shoe size conversion table'!$J$6:$L$22,3))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MONTH(C7887:C22854)</f>
        <v>1</v>
      </c>
      <c r="O7887" s="8" t="n">
        <f aca="false">K7887*(1-L7887)</f>
        <v>139.3</v>
      </c>
    </row>
    <row r="7888" customFormat="false" ht="11.4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IF(G7888="Male",VLOOKUP(H7888,'Shoe size conversion table'!$B$6:$D$22,2),VLOOKUP(H7888,'Shoe size conversion table'!$J$6:$L$22,2))</f>
        <v>41-42</v>
      </c>
      <c r="J7888" s="12" t="n">
        <f aca="false">IF(G7888="Male",VLOOKUP(H7888,'Shoe size conversion table'!$B$6:$D$22,3),VLOOKUP(H7888,'Shoe size conversion table'!$J$6:$L$22,3))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MONTH(C7888:C22855)</f>
        <v>1</v>
      </c>
      <c r="O7888" s="8" t="n">
        <f aca="false">K7888*(1-L7888)</f>
        <v>79.5</v>
      </c>
    </row>
    <row r="7889" customFormat="false" ht="11.4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IF(G7889="Male",VLOOKUP(H7889,'Shoe size conversion table'!$B$6:$D$22,2),VLOOKUP(H7889,'Shoe size conversion table'!$J$6:$L$22,2))</f>
        <v>39</v>
      </c>
      <c r="J7889" s="12" t="n">
        <f aca="false">IF(G7889="Male",VLOOKUP(H7889,'Shoe size conversion table'!$B$6:$D$22,3),VLOOKUP(H7889,'Shoe size conversion table'!$J$6:$L$22,3))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MONTH(C7889:C22856)</f>
        <v>1</v>
      </c>
      <c r="O7889" s="8" t="n">
        <f aca="false">K7889*(1-L7889)</f>
        <v>199</v>
      </c>
    </row>
    <row r="7890" customFormat="false" ht="11.4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IF(G7890="Male",VLOOKUP(H7890,'Shoe size conversion table'!$B$6:$D$22,2),VLOOKUP(H7890,'Shoe size conversion table'!$J$6:$L$22,2))</f>
        <v>39-40</v>
      </c>
      <c r="J7890" s="12" t="n">
        <f aca="false">IF(G7890="Male",VLOOKUP(H7890,'Shoe size conversion table'!$B$6:$D$22,3),VLOOKUP(H7890,'Shoe size conversion table'!$J$6:$L$22,3))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MONTH(C7890:C22857)</f>
        <v>1</v>
      </c>
      <c r="O7890" s="8" t="n">
        <f aca="false">K7890*(1-L7890)</f>
        <v>189</v>
      </c>
    </row>
    <row r="7891" customFormat="false" ht="11.4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IF(G7891="Male",VLOOKUP(H7891,'Shoe size conversion table'!$B$6:$D$22,2),VLOOKUP(H7891,'Shoe size conversion table'!$J$6:$L$22,2))</f>
        <v>36</v>
      </c>
      <c r="J7891" s="12" t="n">
        <f aca="false">IF(G7891="Male",VLOOKUP(H7891,'Shoe size conversion table'!$B$6:$D$22,3),VLOOKUP(H7891,'Shoe size conversion table'!$J$6:$L$22,3))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MONTH(C7891:C22858)</f>
        <v>1</v>
      </c>
      <c r="O7891" s="8" t="n">
        <f aca="false">K7891*(1-L7891)</f>
        <v>139</v>
      </c>
    </row>
    <row r="7892" customFormat="false" ht="11.4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IF(G7892="Male",VLOOKUP(H7892,'Shoe size conversion table'!$B$6:$D$22,2),VLOOKUP(H7892,'Shoe size conversion table'!$J$6:$L$22,2))</f>
        <v>38-39</v>
      </c>
      <c r="J7892" s="12" t="n">
        <f aca="false">IF(G7892="Male",VLOOKUP(H7892,'Shoe size conversion table'!$B$6:$D$22,3),VLOOKUP(H7892,'Shoe size conversion table'!$J$6:$L$22,3))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MONTH(C7892:C22859)</f>
        <v>1</v>
      </c>
      <c r="O7892" s="8" t="n">
        <f aca="false">K7892*(1-L7892)</f>
        <v>129</v>
      </c>
    </row>
    <row r="7893" customFormat="false" ht="11.4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IF(G7893="Male",VLOOKUP(H7893,'Shoe size conversion table'!$B$6:$D$22,2),VLOOKUP(H7893,'Shoe size conversion table'!$J$6:$L$22,2))</f>
        <v>38-39</v>
      </c>
      <c r="J7893" s="12" t="n">
        <f aca="false">IF(G7893="Male",VLOOKUP(H7893,'Shoe size conversion table'!$B$6:$D$22,3),VLOOKUP(H7893,'Shoe size conversion table'!$J$6:$L$22,3))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MONTH(C7893:C22860)</f>
        <v>1</v>
      </c>
      <c r="O7893" s="8" t="n">
        <f aca="false">K7893*(1-L7893)</f>
        <v>84.5</v>
      </c>
    </row>
    <row r="7894" customFormat="false" ht="11.4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IF(G7894="Male",VLOOKUP(H7894,'Shoe size conversion table'!$B$6:$D$22,2),VLOOKUP(H7894,'Shoe size conversion table'!$J$6:$L$22,2))</f>
        <v>40-41</v>
      </c>
      <c r="J7894" s="12" t="n">
        <f aca="false">IF(G7894="Male",VLOOKUP(H7894,'Shoe size conversion table'!$B$6:$D$22,3),VLOOKUP(H7894,'Shoe size conversion table'!$J$6:$L$22,3))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MONTH(C7894:C22861)</f>
        <v>1</v>
      </c>
      <c r="O7894" s="8" t="n">
        <f aca="false">K7894*(1-L7894)</f>
        <v>119.2</v>
      </c>
    </row>
    <row r="7895" customFormat="false" ht="11.4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IF(G7895="Male",VLOOKUP(H7895,'Shoe size conversion table'!$B$6:$D$22,2),VLOOKUP(H7895,'Shoe size conversion table'!$J$6:$L$22,2))</f>
        <v>39-40</v>
      </c>
      <c r="J7895" s="12" t="n">
        <f aca="false">IF(G7895="Male",VLOOKUP(H7895,'Shoe size conversion table'!$B$6:$D$22,3),VLOOKUP(H7895,'Shoe size conversion table'!$J$6:$L$22,3))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MONTH(C7895:C22862)</f>
        <v>1</v>
      </c>
      <c r="O7895" s="8" t="n">
        <f aca="false">K7895*(1-L7895)</f>
        <v>64.5</v>
      </c>
    </row>
    <row r="7896" customFormat="false" ht="11.4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IF(G7896="Male",VLOOKUP(H7896,'Shoe size conversion table'!$B$6:$D$22,2),VLOOKUP(H7896,'Shoe size conversion table'!$J$6:$L$22,2))</f>
        <v>42-43</v>
      </c>
      <c r="J7896" s="12" t="n">
        <f aca="false">IF(G7896="Male",VLOOKUP(H7896,'Shoe size conversion table'!$B$6:$D$22,3),VLOOKUP(H7896,'Shoe size conversion table'!$J$6:$L$22,3))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MONTH(C7896:C22863)</f>
        <v>1</v>
      </c>
      <c r="O7896" s="8" t="n">
        <f aca="false">K7896*(1-L7896)</f>
        <v>179</v>
      </c>
    </row>
    <row r="7897" customFormat="false" ht="11.4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IF(G7897="Male",VLOOKUP(H7897,'Shoe size conversion table'!$B$6:$D$22,2),VLOOKUP(H7897,'Shoe size conversion table'!$J$6:$L$22,2))</f>
        <v>43</v>
      </c>
      <c r="J7897" s="12" t="n">
        <f aca="false">IF(G7897="Male",VLOOKUP(H7897,'Shoe size conversion table'!$B$6:$D$22,3),VLOOKUP(H7897,'Shoe size conversion table'!$J$6:$L$22,3))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MONTH(C7897:C22864)</f>
        <v>1</v>
      </c>
      <c r="O7897" s="8" t="n">
        <f aca="false">K7897*(1-L7897)</f>
        <v>111.2</v>
      </c>
    </row>
    <row r="7898" customFormat="false" ht="11.4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IF(G7898="Male",VLOOKUP(H7898,'Shoe size conversion table'!$B$6:$D$22,2),VLOOKUP(H7898,'Shoe size conversion table'!$J$6:$L$22,2))</f>
        <v>41-42</v>
      </c>
      <c r="J7898" s="12" t="n">
        <f aca="false">IF(G7898="Male",VLOOKUP(H7898,'Shoe size conversion table'!$B$6:$D$22,3),VLOOKUP(H7898,'Shoe size conversion table'!$J$6:$L$22,3))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MONTH(C7898:C22865)</f>
        <v>1</v>
      </c>
      <c r="O7898" s="8" t="n">
        <f aca="false">K7898*(1-L7898)</f>
        <v>161.1</v>
      </c>
    </row>
    <row r="7899" customFormat="false" ht="11.4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IF(G7899="Male",VLOOKUP(H7899,'Shoe size conversion table'!$B$6:$D$22,2),VLOOKUP(H7899,'Shoe size conversion table'!$J$6:$L$22,2))</f>
        <v>38-39</v>
      </c>
      <c r="J7899" s="12" t="n">
        <f aca="false">IF(G7899="Male",VLOOKUP(H7899,'Shoe size conversion table'!$B$6:$D$22,3),VLOOKUP(H7899,'Shoe size conversion table'!$J$6:$L$22,3))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MONTH(C7899:C22866)</f>
        <v>1</v>
      </c>
      <c r="O7899" s="8" t="n">
        <f aca="false">K7899*(1-L7899)</f>
        <v>132.3</v>
      </c>
    </row>
    <row r="7900" customFormat="false" ht="11.4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IF(G7900="Male",VLOOKUP(H7900,'Shoe size conversion table'!$B$6:$D$22,2),VLOOKUP(H7900,'Shoe size conversion table'!$J$6:$L$22,2))</f>
        <v>43</v>
      </c>
      <c r="J7900" s="12" t="n">
        <f aca="false">IF(G7900="Male",VLOOKUP(H7900,'Shoe size conversion table'!$B$6:$D$22,3),VLOOKUP(H7900,'Shoe size conversion table'!$J$6:$L$22,3))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MONTH(C7900:C22867)</f>
        <v>1</v>
      </c>
      <c r="O7900" s="8" t="n">
        <f aca="false">K7900*(1-L7900)</f>
        <v>159</v>
      </c>
    </row>
    <row r="7901" customFormat="false" ht="11.4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IF(G7901="Male",VLOOKUP(H7901,'Shoe size conversion table'!$B$6:$D$22,2),VLOOKUP(H7901,'Shoe size conversion table'!$J$6:$L$22,2))</f>
        <v>39-40</v>
      </c>
      <c r="J7901" s="12" t="n">
        <f aca="false">IF(G7901="Male",VLOOKUP(H7901,'Shoe size conversion table'!$B$6:$D$22,3),VLOOKUP(H7901,'Shoe size conversion table'!$J$6:$L$22,3))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MONTH(C7901:C22868)</f>
        <v>1</v>
      </c>
      <c r="O7901" s="8" t="n">
        <f aca="false">K7901*(1-L7901)</f>
        <v>189</v>
      </c>
    </row>
    <row r="7902" customFormat="false" ht="11.4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IF(G7902="Male",VLOOKUP(H7902,'Shoe size conversion table'!$B$6:$D$22,2),VLOOKUP(H7902,'Shoe size conversion table'!$J$6:$L$22,2))</f>
        <v>43-44</v>
      </c>
      <c r="J7902" s="12" t="n">
        <f aca="false">IF(G7902="Male",VLOOKUP(H7902,'Shoe size conversion table'!$B$6:$D$22,3),VLOOKUP(H7902,'Shoe size conversion table'!$J$6:$L$22,3))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MONTH(C7902:C22869)</f>
        <v>1</v>
      </c>
      <c r="O7902" s="8" t="n">
        <f aca="false">K7902*(1-L7902)</f>
        <v>179</v>
      </c>
    </row>
    <row r="7903" customFormat="false" ht="11.4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IF(G7903="Male",VLOOKUP(H7903,'Shoe size conversion table'!$B$6:$D$22,2),VLOOKUP(H7903,'Shoe size conversion table'!$J$6:$L$22,2))</f>
        <v>43-44</v>
      </c>
      <c r="J7903" s="12" t="n">
        <f aca="false">IF(G7903="Male",VLOOKUP(H7903,'Shoe size conversion table'!$B$6:$D$22,3),VLOOKUP(H7903,'Shoe size conversion table'!$J$6:$L$22,3))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MONTH(C7903:C22870)</f>
        <v>1</v>
      </c>
      <c r="O7903" s="8" t="n">
        <f aca="false">K7903*(1-L7903)</f>
        <v>169</v>
      </c>
    </row>
    <row r="7904" customFormat="false" ht="11.4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IF(G7904="Male",VLOOKUP(H7904,'Shoe size conversion table'!$B$6:$D$22,2),VLOOKUP(H7904,'Shoe size conversion table'!$J$6:$L$22,2))</f>
        <v>43</v>
      </c>
      <c r="J7904" s="12" t="n">
        <f aca="false">IF(G7904="Male",VLOOKUP(H7904,'Shoe size conversion table'!$B$6:$D$22,3),VLOOKUP(H7904,'Shoe size conversion table'!$J$6:$L$22,3))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MONTH(C7904:C22871)</f>
        <v>1</v>
      </c>
      <c r="O7904" s="8" t="n">
        <f aca="false">K7904*(1-L7904)</f>
        <v>84.5</v>
      </c>
    </row>
    <row r="7905" customFormat="false" ht="11.4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IF(G7905="Male",VLOOKUP(H7905,'Shoe size conversion table'!$B$6:$D$22,2),VLOOKUP(H7905,'Shoe size conversion table'!$J$6:$L$22,2))</f>
        <v>39</v>
      </c>
      <c r="J7905" s="12" t="n">
        <f aca="false">IF(G7905="Male",VLOOKUP(H7905,'Shoe size conversion table'!$B$6:$D$22,3),VLOOKUP(H7905,'Shoe size conversion table'!$J$6:$L$22,3))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MONTH(C7905:C22872)</f>
        <v>1</v>
      </c>
      <c r="O7905" s="8" t="n">
        <f aca="false">K7905*(1-L7905)</f>
        <v>99.5</v>
      </c>
    </row>
    <row r="7906" customFormat="false" ht="11.4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IF(G7906="Male",VLOOKUP(H7906,'Shoe size conversion table'!$B$6:$D$22,2),VLOOKUP(H7906,'Shoe size conversion table'!$J$6:$L$22,2))</f>
        <v>43</v>
      </c>
      <c r="J7906" s="12" t="n">
        <f aca="false">IF(G7906="Male",VLOOKUP(H7906,'Shoe size conversion table'!$B$6:$D$22,3),VLOOKUP(H7906,'Shoe size conversion table'!$J$6:$L$22,3))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MONTH(C7906:C22873)</f>
        <v>1</v>
      </c>
      <c r="O7906" s="8" t="n">
        <f aca="false">K7906*(1-L7906)</f>
        <v>169</v>
      </c>
    </row>
    <row r="7907" customFormat="false" ht="11.4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IF(G7907="Male",VLOOKUP(H7907,'Shoe size conversion table'!$B$6:$D$22,2),VLOOKUP(H7907,'Shoe size conversion table'!$J$6:$L$22,2))</f>
        <v>38-39</v>
      </c>
      <c r="J7907" s="12" t="n">
        <f aca="false">IF(G7907="Male",VLOOKUP(H7907,'Shoe size conversion table'!$B$6:$D$22,3),VLOOKUP(H7907,'Shoe size conversion table'!$J$6:$L$22,3))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MONTH(C7907:C22874)</f>
        <v>1</v>
      </c>
      <c r="O7907" s="8" t="n">
        <f aca="false">K7907*(1-L7907)</f>
        <v>129</v>
      </c>
    </row>
    <row r="7908" customFormat="false" ht="11.4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IF(G7908="Male",VLOOKUP(H7908,'Shoe size conversion table'!$B$6:$D$22,2),VLOOKUP(H7908,'Shoe size conversion table'!$J$6:$L$22,2))</f>
        <v>43</v>
      </c>
      <c r="J7908" s="12" t="n">
        <f aca="false">IF(G7908="Male",VLOOKUP(H7908,'Shoe size conversion table'!$B$6:$D$22,3),VLOOKUP(H7908,'Shoe size conversion table'!$J$6:$L$22,3))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MONTH(C7908:C22875)</f>
        <v>1</v>
      </c>
      <c r="O7908" s="8" t="n">
        <f aca="false">K7908*(1-L7908)</f>
        <v>199</v>
      </c>
    </row>
    <row r="7909" customFormat="false" ht="11.4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IF(G7909="Male",VLOOKUP(H7909,'Shoe size conversion table'!$B$6:$D$22,2),VLOOKUP(H7909,'Shoe size conversion table'!$J$6:$L$22,2))</f>
        <v>42</v>
      </c>
      <c r="J7909" s="12" t="n">
        <f aca="false">IF(G7909="Male",VLOOKUP(H7909,'Shoe size conversion table'!$B$6:$D$22,3),VLOOKUP(H7909,'Shoe size conversion table'!$J$6:$L$22,3))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MONTH(C7909:C22876)</f>
        <v>1</v>
      </c>
      <c r="O7909" s="8" t="n">
        <f aca="false">K7909*(1-L7909)</f>
        <v>97.3</v>
      </c>
    </row>
    <row r="7910" customFormat="false" ht="11.4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IF(G7910="Male",VLOOKUP(H7910,'Shoe size conversion table'!$B$6:$D$22,2),VLOOKUP(H7910,'Shoe size conversion table'!$J$6:$L$22,2))</f>
        <v>39-40</v>
      </c>
      <c r="J7910" s="12" t="n">
        <f aca="false">IF(G7910="Male",VLOOKUP(H7910,'Shoe size conversion table'!$B$6:$D$22,3),VLOOKUP(H7910,'Shoe size conversion table'!$J$6:$L$22,3))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MONTH(C7910:C22877)</f>
        <v>1</v>
      </c>
      <c r="O7910" s="8" t="n">
        <f aca="false">K7910*(1-L7910)</f>
        <v>99.5</v>
      </c>
    </row>
    <row r="7911" customFormat="false" ht="11.4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IF(G7911="Male",VLOOKUP(H7911,'Shoe size conversion table'!$B$6:$D$22,2),VLOOKUP(H7911,'Shoe size conversion table'!$J$6:$L$22,2))</f>
        <v>42-43</v>
      </c>
      <c r="J7911" s="12" t="n">
        <f aca="false">IF(G7911="Male",VLOOKUP(H7911,'Shoe size conversion table'!$B$6:$D$22,3),VLOOKUP(H7911,'Shoe size conversion table'!$J$6:$L$22,3))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MONTH(C7911:C22878)</f>
        <v>1</v>
      </c>
      <c r="O7911" s="8" t="n">
        <f aca="false">K7911*(1-L7911)</f>
        <v>125.3</v>
      </c>
    </row>
    <row r="7912" customFormat="false" ht="11.4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IF(G7912="Male",VLOOKUP(H7912,'Shoe size conversion table'!$B$6:$D$22,2),VLOOKUP(H7912,'Shoe size conversion table'!$J$6:$L$22,2))</f>
        <v>41-42</v>
      </c>
      <c r="J7912" s="12" t="n">
        <f aca="false">IF(G7912="Male",VLOOKUP(H7912,'Shoe size conversion table'!$B$6:$D$22,3),VLOOKUP(H7912,'Shoe size conversion table'!$J$6:$L$22,3))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MONTH(C7912:C22879)</f>
        <v>1</v>
      </c>
      <c r="O7912" s="8" t="n">
        <f aca="false">K7912*(1-L7912)</f>
        <v>179</v>
      </c>
    </row>
    <row r="7913" customFormat="false" ht="11.4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IF(G7913="Male",VLOOKUP(H7913,'Shoe size conversion table'!$B$6:$D$22,2),VLOOKUP(H7913,'Shoe size conversion table'!$J$6:$L$22,2))</f>
        <v>42-43</v>
      </c>
      <c r="J7913" s="12" t="n">
        <f aca="false">IF(G7913="Male",VLOOKUP(H7913,'Shoe size conversion table'!$B$6:$D$22,3),VLOOKUP(H7913,'Shoe size conversion table'!$J$6:$L$22,3))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MONTH(C7913:C22880)</f>
        <v>1</v>
      </c>
      <c r="O7913" s="8" t="n">
        <f aca="false">K7913*(1-L7913)</f>
        <v>69.5</v>
      </c>
    </row>
    <row r="7914" customFormat="false" ht="11.4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IF(G7914="Male",VLOOKUP(H7914,'Shoe size conversion table'!$B$6:$D$22,2),VLOOKUP(H7914,'Shoe size conversion table'!$J$6:$L$22,2))</f>
        <v>43-44</v>
      </c>
      <c r="J7914" s="12" t="n">
        <f aca="false">IF(G7914="Male",VLOOKUP(H7914,'Shoe size conversion table'!$B$6:$D$22,3),VLOOKUP(H7914,'Shoe size conversion table'!$J$6:$L$22,3))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MONTH(C7914:C22881)</f>
        <v>1</v>
      </c>
      <c r="O7914" s="8" t="n">
        <f aca="false">K7914*(1-L7914)</f>
        <v>199</v>
      </c>
    </row>
    <row r="7915" customFormat="false" ht="11.4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IF(G7915="Male",VLOOKUP(H7915,'Shoe size conversion table'!$B$6:$D$22,2),VLOOKUP(H7915,'Shoe size conversion table'!$J$6:$L$22,2))</f>
        <v>37-38</v>
      </c>
      <c r="J7915" s="12" t="n">
        <f aca="false">IF(G7915="Male",VLOOKUP(H7915,'Shoe size conversion table'!$B$6:$D$22,3),VLOOKUP(H7915,'Shoe size conversion table'!$J$6:$L$22,3))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MONTH(C7915:C22882)</f>
        <v>1</v>
      </c>
      <c r="O7915" s="8" t="n">
        <f aca="false">K7915*(1-L7915)</f>
        <v>189</v>
      </c>
    </row>
    <row r="7916" customFormat="false" ht="11.4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IF(G7916="Male",VLOOKUP(H7916,'Shoe size conversion table'!$B$6:$D$22,2),VLOOKUP(H7916,'Shoe size conversion table'!$J$6:$L$22,2))</f>
        <v>39-40</v>
      </c>
      <c r="J7916" s="12" t="n">
        <f aca="false">IF(G7916="Male",VLOOKUP(H7916,'Shoe size conversion table'!$B$6:$D$22,3),VLOOKUP(H7916,'Shoe size conversion table'!$J$6:$L$22,3))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MONTH(C7916:C22883)</f>
        <v>1</v>
      </c>
      <c r="O7916" s="8" t="n">
        <f aca="false">K7916*(1-L7916)</f>
        <v>179</v>
      </c>
    </row>
    <row r="7917" customFormat="false" ht="11.4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IF(G7917="Male",VLOOKUP(H7917,'Shoe size conversion table'!$B$6:$D$22,2),VLOOKUP(H7917,'Shoe size conversion table'!$J$6:$L$22,2))</f>
        <v>37</v>
      </c>
      <c r="J7917" s="12" t="n">
        <f aca="false">IF(G7917="Male",VLOOKUP(H7917,'Shoe size conversion table'!$B$6:$D$22,3),VLOOKUP(H7917,'Shoe size conversion table'!$J$6:$L$22,3))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MONTH(C7917:C22884)</f>
        <v>1</v>
      </c>
      <c r="O7917" s="8" t="n">
        <f aca="false">K7917*(1-L7917)</f>
        <v>74.5</v>
      </c>
    </row>
    <row r="7918" customFormat="false" ht="11.4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IF(G7918="Male",VLOOKUP(H7918,'Shoe size conversion table'!$B$6:$D$22,2),VLOOKUP(H7918,'Shoe size conversion table'!$J$6:$L$22,2))</f>
        <v>41</v>
      </c>
      <c r="J7918" s="12" t="n">
        <f aca="false">IF(G7918="Male",VLOOKUP(H7918,'Shoe size conversion table'!$B$6:$D$22,3),VLOOKUP(H7918,'Shoe size conversion table'!$J$6:$L$22,3))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MONTH(C7918:C22885)</f>
        <v>1</v>
      </c>
      <c r="O7918" s="8" t="n">
        <f aca="false">K7918*(1-L7918)</f>
        <v>149</v>
      </c>
    </row>
    <row r="7919" customFormat="false" ht="11.4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IF(G7919="Male",VLOOKUP(H7919,'Shoe size conversion table'!$B$6:$D$22,2),VLOOKUP(H7919,'Shoe size conversion table'!$J$6:$L$22,2))</f>
        <v>48</v>
      </c>
      <c r="J7919" s="12" t="n">
        <f aca="false">IF(G7919="Male",VLOOKUP(H7919,'Shoe size conversion table'!$B$6:$D$22,3),VLOOKUP(H7919,'Shoe size conversion table'!$J$6:$L$22,3))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MONTH(C7919:C22886)</f>
        <v>1</v>
      </c>
      <c r="O7919" s="8" t="n">
        <f aca="false">K7919*(1-L7919)</f>
        <v>161.1</v>
      </c>
    </row>
    <row r="7920" customFormat="false" ht="11.4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IF(G7920="Male",VLOOKUP(H7920,'Shoe size conversion table'!$B$6:$D$22,2),VLOOKUP(H7920,'Shoe size conversion table'!$J$6:$L$22,2))</f>
        <v>45</v>
      </c>
      <c r="J7920" s="12" t="n">
        <f aca="false">IF(G7920="Male",VLOOKUP(H7920,'Shoe size conversion table'!$B$6:$D$22,3),VLOOKUP(H7920,'Shoe size conversion table'!$J$6:$L$22,3))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MONTH(C7920:C22887)</f>
        <v>1</v>
      </c>
      <c r="O7920" s="8" t="n">
        <f aca="false">K7920*(1-L7920)</f>
        <v>139.3</v>
      </c>
    </row>
    <row r="7921" customFormat="false" ht="11.4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IF(G7921="Male",VLOOKUP(H7921,'Shoe size conversion table'!$B$6:$D$22,2),VLOOKUP(H7921,'Shoe size conversion table'!$J$6:$L$22,2))</f>
        <v>43-44</v>
      </c>
      <c r="J7921" s="12" t="n">
        <f aca="false">IF(G7921="Male",VLOOKUP(H7921,'Shoe size conversion table'!$B$6:$D$22,3),VLOOKUP(H7921,'Shoe size conversion table'!$J$6:$L$22,3))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MONTH(C7921:C22888)</f>
        <v>1</v>
      </c>
      <c r="O7921" s="8" t="n">
        <f aca="false">K7921*(1-L7921)</f>
        <v>104.3</v>
      </c>
    </row>
    <row r="7922" customFormat="false" ht="11.4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IF(G7922="Male",VLOOKUP(H7922,'Shoe size conversion table'!$B$6:$D$22,2),VLOOKUP(H7922,'Shoe size conversion table'!$J$6:$L$22,2))</f>
        <v>43</v>
      </c>
      <c r="J7922" s="12" t="n">
        <f aca="false">IF(G7922="Male",VLOOKUP(H7922,'Shoe size conversion table'!$B$6:$D$22,3),VLOOKUP(H7922,'Shoe size conversion table'!$J$6:$L$22,3))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MONTH(C7922:C22889)</f>
        <v>1</v>
      </c>
      <c r="O7922" s="8" t="n">
        <f aca="false">K7922*(1-L7922)</f>
        <v>199</v>
      </c>
    </row>
    <row r="7923" customFormat="false" ht="11.4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IF(G7923="Male",VLOOKUP(H7923,'Shoe size conversion table'!$B$6:$D$22,2),VLOOKUP(H7923,'Shoe size conversion table'!$J$6:$L$22,2))</f>
        <v>38</v>
      </c>
      <c r="J7923" s="12" t="n">
        <f aca="false">IF(G7923="Male",VLOOKUP(H7923,'Shoe size conversion table'!$B$6:$D$22,3),VLOOKUP(H7923,'Shoe size conversion table'!$J$6:$L$22,3))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MONTH(C7923:C22890)</f>
        <v>1</v>
      </c>
      <c r="O7923" s="8" t="n">
        <f aca="false">K7923*(1-L7923)</f>
        <v>169</v>
      </c>
    </row>
    <row r="7924" customFormat="false" ht="11.4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IF(G7924="Male",VLOOKUP(H7924,'Shoe size conversion table'!$B$6:$D$22,2),VLOOKUP(H7924,'Shoe size conversion table'!$J$6:$L$22,2))</f>
        <v>42-43</v>
      </c>
      <c r="J7924" s="12" t="n">
        <f aca="false">IF(G7924="Male",VLOOKUP(H7924,'Shoe size conversion table'!$B$6:$D$22,3),VLOOKUP(H7924,'Shoe size conversion table'!$J$6:$L$22,3))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MONTH(C7924:C22891)</f>
        <v>1</v>
      </c>
      <c r="O7924" s="8" t="n">
        <f aca="false">K7924*(1-L7924)</f>
        <v>125.3</v>
      </c>
    </row>
    <row r="7925" customFormat="false" ht="11.4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IF(G7925="Male",VLOOKUP(H7925,'Shoe size conversion table'!$B$6:$D$22,2),VLOOKUP(H7925,'Shoe size conversion table'!$J$6:$L$22,2))</f>
        <v>42-43</v>
      </c>
      <c r="J7925" s="12" t="n">
        <f aca="false">IF(G7925="Male",VLOOKUP(H7925,'Shoe size conversion table'!$B$6:$D$22,3),VLOOKUP(H7925,'Shoe size conversion table'!$J$6:$L$22,3))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MONTH(C7925:C22892)</f>
        <v>1</v>
      </c>
      <c r="O7925" s="8" t="n">
        <f aca="false">K7925*(1-L7925)</f>
        <v>139.3</v>
      </c>
    </row>
    <row r="7926" customFormat="false" ht="11.4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IF(G7926="Male",VLOOKUP(H7926,'Shoe size conversion table'!$B$6:$D$22,2),VLOOKUP(H7926,'Shoe size conversion table'!$J$6:$L$22,2))</f>
        <v>38</v>
      </c>
      <c r="J7926" s="12" t="n">
        <f aca="false">IF(G7926="Male",VLOOKUP(H7926,'Shoe size conversion table'!$B$6:$D$22,3),VLOOKUP(H7926,'Shoe size conversion table'!$J$6:$L$22,3))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MONTH(C7926:C22893)</f>
        <v>1</v>
      </c>
      <c r="O7926" s="8" t="n">
        <f aca="false">K7926*(1-L7926)</f>
        <v>149</v>
      </c>
    </row>
    <row r="7927" customFormat="false" ht="11.4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IF(G7927="Male",VLOOKUP(H7927,'Shoe size conversion table'!$B$6:$D$22,2),VLOOKUP(H7927,'Shoe size conversion table'!$J$6:$L$22,2))</f>
        <v>39</v>
      </c>
      <c r="J7927" s="12" t="n">
        <f aca="false">IF(G7927="Male",VLOOKUP(H7927,'Shoe size conversion table'!$B$6:$D$22,3),VLOOKUP(H7927,'Shoe size conversion table'!$J$6:$L$22,3))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MONTH(C7927:C22894)</f>
        <v>1</v>
      </c>
      <c r="O7927" s="8" t="n">
        <f aca="false">K7927*(1-L7927)</f>
        <v>149</v>
      </c>
    </row>
    <row r="7928" customFormat="false" ht="11.4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IF(G7928="Male",VLOOKUP(H7928,'Shoe size conversion table'!$B$6:$D$22,2),VLOOKUP(H7928,'Shoe size conversion table'!$J$6:$L$22,2))</f>
        <v>44-45</v>
      </c>
      <c r="J7928" s="12" t="n">
        <f aca="false">IF(G7928="Male",VLOOKUP(H7928,'Shoe size conversion table'!$B$6:$D$22,3),VLOOKUP(H7928,'Shoe size conversion table'!$J$6:$L$22,3))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MONTH(C7928:C22895)</f>
        <v>1</v>
      </c>
      <c r="O7928" s="8" t="n">
        <f aca="false">K7928*(1-L7928)</f>
        <v>116.1</v>
      </c>
    </row>
    <row r="7929" customFormat="false" ht="11.4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IF(G7929="Male",VLOOKUP(H7929,'Shoe size conversion table'!$B$6:$D$22,2),VLOOKUP(H7929,'Shoe size conversion table'!$J$6:$L$22,2))</f>
        <v>43</v>
      </c>
      <c r="J7929" s="12" t="n">
        <f aca="false">IF(G7929="Male",VLOOKUP(H7929,'Shoe size conversion table'!$B$6:$D$22,3),VLOOKUP(H7929,'Shoe size conversion table'!$J$6:$L$22,3))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MONTH(C7929:C22896)</f>
        <v>1</v>
      </c>
      <c r="O7929" s="8" t="n">
        <f aca="false">K7929*(1-L7929)</f>
        <v>159</v>
      </c>
    </row>
    <row r="7930" customFormat="false" ht="11.4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IF(G7930="Male",VLOOKUP(H7930,'Shoe size conversion table'!$B$6:$D$22,2),VLOOKUP(H7930,'Shoe size conversion table'!$J$6:$L$22,2))</f>
        <v>37</v>
      </c>
      <c r="J7930" s="12" t="n">
        <f aca="false">IF(G7930="Male",VLOOKUP(H7930,'Shoe size conversion table'!$B$6:$D$22,3),VLOOKUP(H7930,'Shoe size conversion table'!$J$6:$L$22,3))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MONTH(C7930:C22897)</f>
        <v>1</v>
      </c>
      <c r="O7930" s="8" t="n">
        <f aca="false">K7930*(1-L7930)</f>
        <v>149</v>
      </c>
    </row>
    <row r="7931" customFormat="false" ht="11.4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IF(G7931="Male",VLOOKUP(H7931,'Shoe size conversion table'!$B$6:$D$22,2),VLOOKUP(H7931,'Shoe size conversion table'!$J$6:$L$22,2))</f>
        <v>43-44</v>
      </c>
      <c r="J7931" s="12" t="n">
        <f aca="false">IF(G7931="Male",VLOOKUP(H7931,'Shoe size conversion table'!$B$6:$D$22,3),VLOOKUP(H7931,'Shoe size conversion table'!$J$6:$L$22,3))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MONTH(C7931:C22898)</f>
        <v>1</v>
      </c>
      <c r="O7931" s="8" t="n">
        <f aca="false">K7931*(1-L7931)</f>
        <v>139</v>
      </c>
    </row>
    <row r="7932" customFormat="false" ht="11.4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IF(G7932="Male",VLOOKUP(H7932,'Shoe size conversion table'!$B$6:$D$22,2),VLOOKUP(H7932,'Shoe size conversion table'!$J$6:$L$22,2))</f>
        <v>43-44</v>
      </c>
      <c r="J7932" s="12" t="n">
        <f aca="false">IF(G7932="Male",VLOOKUP(H7932,'Shoe size conversion table'!$B$6:$D$22,3),VLOOKUP(H7932,'Shoe size conversion table'!$J$6:$L$22,3))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MONTH(C7932:C22899)</f>
        <v>1</v>
      </c>
      <c r="O7932" s="8" t="n">
        <f aca="false">K7932*(1-L7932)</f>
        <v>161.1</v>
      </c>
    </row>
    <row r="7933" customFormat="false" ht="11.4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IF(G7933="Male",VLOOKUP(H7933,'Shoe size conversion table'!$B$6:$D$22,2),VLOOKUP(H7933,'Shoe size conversion table'!$J$6:$L$22,2))</f>
        <v>47</v>
      </c>
      <c r="J7933" s="12" t="n">
        <f aca="false">IF(G7933="Male",VLOOKUP(H7933,'Shoe size conversion table'!$B$6:$D$22,3),VLOOKUP(H7933,'Shoe size conversion table'!$J$6:$L$22,3))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MONTH(C7933:C22900)</f>
        <v>1</v>
      </c>
      <c r="O7933" s="8" t="n">
        <f aca="false">K7933*(1-L7933)</f>
        <v>189</v>
      </c>
    </row>
    <row r="7934" customFormat="false" ht="11.4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IF(G7934="Male",VLOOKUP(H7934,'Shoe size conversion table'!$B$6:$D$22,2),VLOOKUP(H7934,'Shoe size conversion table'!$J$6:$L$22,2))</f>
        <v>38-39</v>
      </c>
      <c r="J7934" s="12" t="n">
        <f aca="false">IF(G7934="Male",VLOOKUP(H7934,'Shoe size conversion table'!$B$6:$D$22,3),VLOOKUP(H7934,'Shoe size conversion table'!$J$6:$L$22,3))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MONTH(C7934:C22901)</f>
        <v>1</v>
      </c>
      <c r="O7934" s="8" t="n">
        <f aca="false">K7934*(1-L7934)</f>
        <v>116.1</v>
      </c>
    </row>
    <row r="7935" customFormat="false" ht="11.4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IF(G7935="Male",VLOOKUP(H7935,'Shoe size conversion table'!$B$6:$D$22,2),VLOOKUP(H7935,'Shoe size conversion table'!$J$6:$L$22,2))</f>
        <v>42-43</v>
      </c>
      <c r="J7935" s="12" t="n">
        <f aca="false">IF(G7935="Male",VLOOKUP(H7935,'Shoe size conversion table'!$B$6:$D$22,3),VLOOKUP(H7935,'Shoe size conversion table'!$J$6:$L$22,3))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MONTH(C7935:C22902)</f>
        <v>1</v>
      </c>
      <c r="O7935" s="8" t="n">
        <f aca="false">K7935*(1-L7935)</f>
        <v>89.5</v>
      </c>
    </row>
    <row r="7936" customFormat="false" ht="11.4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IF(G7936="Male",VLOOKUP(H7936,'Shoe size conversion table'!$B$6:$D$22,2),VLOOKUP(H7936,'Shoe size conversion table'!$J$6:$L$22,2))</f>
        <v>44</v>
      </c>
      <c r="J7936" s="12" t="n">
        <f aca="false">IF(G7936="Male",VLOOKUP(H7936,'Shoe size conversion table'!$B$6:$D$22,3),VLOOKUP(H7936,'Shoe size conversion table'!$J$6:$L$22,3))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MONTH(C7936:C22903)</f>
        <v>1</v>
      </c>
      <c r="O7936" s="8" t="n">
        <f aca="false">K7936*(1-L7936)</f>
        <v>169</v>
      </c>
    </row>
    <row r="7937" customFormat="false" ht="11.4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IF(G7937="Male",VLOOKUP(H7937,'Shoe size conversion table'!$B$6:$D$22,2),VLOOKUP(H7937,'Shoe size conversion table'!$J$6:$L$22,2))</f>
        <v>43</v>
      </c>
      <c r="J7937" s="12" t="n">
        <f aca="false">IF(G7937="Male",VLOOKUP(H7937,'Shoe size conversion table'!$B$6:$D$22,3),VLOOKUP(H7937,'Shoe size conversion table'!$J$6:$L$22,3))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MONTH(C7937:C22904)</f>
        <v>1</v>
      </c>
      <c r="O7937" s="8" t="n">
        <f aca="false">K7937*(1-L7937)</f>
        <v>94.5</v>
      </c>
    </row>
    <row r="7938" customFormat="false" ht="11.4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IF(G7938="Male",VLOOKUP(H7938,'Shoe size conversion table'!$B$6:$D$22,2),VLOOKUP(H7938,'Shoe size conversion table'!$J$6:$L$22,2))</f>
        <v>43-44</v>
      </c>
      <c r="J7938" s="12" t="n">
        <f aca="false">IF(G7938="Male",VLOOKUP(H7938,'Shoe size conversion table'!$B$6:$D$22,3),VLOOKUP(H7938,'Shoe size conversion table'!$J$6:$L$22,3))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MONTH(C7938:C22905)</f>
        <v>1</v>
      </c>
      <c r="O7938" s="8" t="n">
        <f aca="false">K7938*(1-L7938)</f>
        <v>99.5</v>
      </c>
    </row>
    <row r="7939" customFormat="false" ht="11.4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IF(G7939="Male",VLOOKUP(H7939,'Shoe size conversion table'!$B$6:$D$22,2),VLOOKUP(H7939,'Shoe size conversion table'!$J$6:$L$22,2))</f>
        <v>43-44</v>
      </c>
      <c r="J7939" s="12" t="n">
        <f aca="false">IF(G7939="Male",VLOOKUP(H7939,'Shoe size conversion table'!$B$6:$D$22,3),VLOOKUP(H7939,'Shoe size conversion table'!$J$6:$L$22,3))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MONTH(C7939:C22906)</f>
        <v>1</v>
      </c>
      <c r="O7939" s="8" t="n">
        <f aca="false">K7939*(1-L7939)</f>
        <v>179</v>
      </c>
    </row>
    <row r="7940" customFormat="false" ht="11.4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IF(G7940="Male",VLOOKUP(H7940,'Shoe size conversion table'!$B$6:$D$22,2),VLOOKUP(H7940,'Shoe size conversion table'!$J$6:$L$22,2))</f>
        <v>42</v>
      </c>
      <c r="J7940" s="12" t="n">
        <f aca="false">IF(G7940="Male",VLOOKUP(H7940,'Shoe size conversion table'!$B$6:$D$22,3),VLOOKUP(H7940,'Shoe size conversion table'!$J$6:$L$22,3))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MONTH(C7940:C22907)</f>
        <v>1</v>
      </c>
      <c r="O7940" s="8" t="n">
        <f aca="false">K7940*(1-L7940)</f>
        <v>169</v>
      </c>
    </row>
    <row r="7941" customFormat="false" ht="11.4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IF(G7941="Male",VLOOKUP(H7941,'Shoe size conversion table'!$B$6:$D$22,2),VLOOKUP(H7941,'Shoe size conversion table'!$J$6:$L$22,2))</f>
        <v>43</v>
      </c>
      <c r="J7941" s="12" t="n">
        <f aca="false">IF(G7941="Male",VLOOKUP(H7941,'Shoe size conversion table'!$B$6:$D$22,3),VLOOKUP(H7941,'Shoe size conversion table'!$J$6:$L$22,3))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MONTH(C7941:C22908)</f>
        <v>1</v>
      </c>
      <c r="O7941" s="8" t="n">
        <f aca="false">K7941*(1-L7941)</f>
        <v>111.2</v>
      </c>
    </row>
    <row r="7942" customFormat="false" ht="11.4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IF(G7942="Male",VLOOKUP(H7942,'Shoe size conversion table'!$B$6:$D$22,2),VLOOKUP(H7942,'Shoe size conversion table'!$J$6:$L$22,2))</f>
        <v>43</v>
      </c>
      <c r="J7942" s="12" t="n">
        <f aca="false">IF(G7942="Male",VLOOKUP(H7942,'Shoe size conversion table'!$B$6:$D$22,3),VLOOKUP(H7942,'Shoe size conversion table'!$J$6:$L$22,3))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MONTH(C7942:C22909)</f>
        <v>1</v>
      </c>
      <c r="O7942" s="8" t="n">
        <f aca="false">K7942*(1-L7942)</f>
        <v>116.1</v>
      </c>
    </row>
    <row r="7943" customFormat="false" ht="11.4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IF(G7943="Male",VLOOKUP(H7943,'Shoe size conversion table'!$B$6:$D$22,2),VLOOKUP(H7943,'Shoe size conversion table'!$J$6:$L$22,2))</f>
        <v>42-43</v>
      </c>
      <c r="J7943" s="12" t="n">
        <f aca="false">IF(G7943="Male",VLOOKUP(H7943,'Shoe size conversion table'!$B$6:$D$22,3),VLOOKUP(H7943,'Shoe size conversion table'!$J$6:$L$22,3))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MONTH(C7943:C22910)</f>
        <v>1</v>
      </c>
      <c r="O7943" s="8" t="n">
        <f aca="false">K7943*(1-L7943)</f>
        <v>199</v>
      </c>
    </row>
    <row r="7944" customFormat="false" ht="11.4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IF(G7944="Male",VLOOKUP(H7944,'Shoe size conversion table'!$B$6:$D$22,2),VLOOKUP(H7944,'Shoe size conversion table'!$J$6:$L$22,2))</f>
        <v>43</v>
      </c>
      <c r="J7944" s="12" t="n">
        <f aca="false">IF(G7944="Male",VLOOKUP(H7944,'Shoe size conversion table'!$B$6:$D$22,3),VLOOKUP(H7944,'Shoe size conversion table'!$J$6:$L$22,3))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MONTH(C7944:C22911)</f>
        <v>1</v>
      </c>
      <c r="O7944" s="8" t="n">
        <f aca="false">K7944*(1-L7944)</f>
        <v>139</v>
      </c>
    </row>
    <row r="7945" customFormat="false" ht="11.4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IF(G7945="Male",VLOOKUP(H7945,'Shoe size conversion table'!$B$6:$D$22,2),VLOOKUP(H7945,'Shoe size conversion table'!$J$6:$L$22,2))</f>
        <v>39-40</v>
      </c>
      <c r="J7945" s="12" t="n">
        <f aca="false">IF(G7945="Male",VLOOKUP(H7945,'Shoe size conversion table'!$B$6:$D$22,3),VLOOKUP(H7945,'Shoe size conversion table'!$J$6:$L$22,3))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MONTH(C7945:C22912)</f>
        <v>1</v>
      </c>
      <c r="O7945" s="8" t="n">
        <f aca="false">K7945*(1-L7945)</f>
        <v>189</v>
      </c>
    </row>
    <row r="7946" customFormat="false" ht="11.4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IF(G7946="Male",VLOOKUP(H7946,'Shoe size conversion table'!$B$6:$D$22,2),VLOOKUP(H7946,'Shoe size conversion table'!$J$6:$L$22,2))</f>
        <v>39</v>
      </c>
      <c r="J7946" s="12" t="n">
        <f aca="false">IF(G7946="Male",VLOOKUP(H7946,'Shoe size conversion table'!$B$6:$D$22,3),VLOOKUP(H7946,'Shoe size conversion table'!$J$6:$L$22,3))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MONTH(C7946:C22913)</f>
        <v>1</v>
      </c>
      <c r="O7946" s="8" t="n">
        <f aca="false">K7946*(1-L7946)</f>
        <v>119.2</v>
      </c>
    </row>
    <row r="7947" customFormat="false" ht="11.4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IF(G7947="Male",VLOOKUP(H7947,'Shoe size conversion table'!$B$6:$D$22,2),VLOOKUP(H7947,'Shoe size conversion table'!$J$6:$L$22,2))</f>
        <v>43</v>
      </c>
      <c r="J7947" s="12" t="n">
        <f aca="false">IF(G7947="Male",VLOOKUP(H7947,'Shoe size conversion table'!$B$6:$D$22,3),VLOOKUP(H7947,'Shoe size conversion table'!$J$6:$L$22,3))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MONTH(C7947:C22914)</f>
        <v>1</v>
      </c>
      <c r="O7947" s="8" t="n">
        <f aca="false">K7947*(1-L7947)</f>
        <v>129</v>
      </c>
    </row>
    <row r="7948" customFormat="false" ht="11.4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IF(G7948="Male",VLOOKUP(H7948,'Shoe size conversion table'!$B$6:$D$22,2),VLOOKUP(H7948,'Shoe size conversion table'!$J$6:$L$22,2))</f>
        <v>42</v>
      </c>
      <c r="J7948" s="12" t="n">
        <f aca="false">IF(G7948="Male",VLOOKUP(H7948,'Shoe size conversion table'!$B$6:$D$22,3),VLOOKUP(H7948,'Shoe size conversion table'!$J$6:$L$22,3))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MONTH(C7948:C22915)</f>
        <v>1</v>
      </c>
      <c r="O7948" s="8" t="n">
        <f aca="false">K7948*(1-L7948)</f>
        <v>199</v>
      </c>
    </row>
    <row r="7949" customFormat="false" ht="11.4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IF(G7949="Male",VLOOKUP(H7949,'Shoe size conversion table'!$B$6:$D$22,2),VLOOKUP(H7949,'Shoe size conversion table'!$J$6:$L$22,2))</f>
        <v>38-39</v>
      </c>
      <c r="J7949" s="12" t="n">
        <f aca="false">IF(G7949="Male",VLOOKUP(H7949,'Shoe size conversion table'!$B$6:$D$22,3),VLOOKUP(H7949,'Shoe size conversion table'!$J$6:$L$22,3))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MONTH(C7949:C22916)</f>
        <v>1</v>
      </c>
      <c r="O7949" s="8" t="n">
        <f aca="false">K7949*(1-L7949)</f>
        <v>103.2</v>
      </c>
    </row>
    <row r="7950" customFormat="false" ht="11.4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IF(G7950="Male",VLOOKUP(H7950,'Shoe size conversion table'!$B$6:$D$22,2),VLOOKUP(H7950,'Shoe size conversion table'!$J$6:$L$22,2))</f>
        <v>42-43</v>
      </c>
      <c r="J7950" s="12" t="n">
        <f aca="false">IF(G7950="Male",VLOOKUP(H7950,'Shoe size conversion table'!$B$6:$D$22,3),VLOOKUP(H7950,'Shoe size conversion table'!$J$6:$L$22,3))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MONTH(C7950:C22917)</f>
        <v>1</v>
      </c>
      <c r="O7950" s="8" t="n">
        <f aca="false">K7950*(1-L7950)</f>
        <v>179</v>
      </c>
    </row>
    <row r="7951" customFormat="false" ht="11.4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IF(G7951="Male",VLOOKUP(H7951,'Shoe size conversion table'!$B$6:$D$22,2),VLOOKUP(H7951,'Shoe size conversion table'!$J$6:$L$22,2))</f>
        <v>43-44</v>
      </c>
      <c r="J7951" s="12" t="n">
        <f aca="false">IF(G7951="Male",VLOOKUP(H7951,'Shoe size conversion table'!$B$6:$D$22,3),VLOOKUP(H7951,'Shoe size conversion table'!$J$6:$L$22,3))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MONTH(C7951:C22918)</f>
        <v>1</v>
      </c>
      <c r="O7951" s="8" t="n">
        <f aca="false">K7951*(1-L7951)</f>
        <v>161.1</v>
      </c>
    </row>
    <row r="7952" customFormat="false" ht="11.4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IF(G7952="Male",VLOOKUP(H7952,'Shoe size conversion table'!$B$6:$D$22,2),VLOOKUP(H7952,'Shoe size conversion table'!$J$6:$L$22,2))</f>
        <v>44-45</v>
      </c>
      <c r="J7952" s="12" t="n">
        <f aca="false">IF(G7952="Male",VLOOKUP(H7952,'Shoe size conversion table'!$B$6:$D$22,3),VLOOKUP(H7952,'Shoe size conversion table'!$J$6:$L$22,3))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MONTH(C7952:C22919)</f>
        <v>1</v>
      </c>
      <c r="O7952" s="8" t="n">
        <f aca="false">K7952*(1-L7952)</f>
        <v>125.1</v>
      </c>
    </row>
    <row r="7953" customFormat="false" ht="11.4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IF(G7953="Male",VLOOKUP(H7953,'Shoe size conversion table'!$B$6:$D$22,2),VLOOKUP(H7953,'Shoe size conversion table'!$J$6:$L$22,2))</f>
        <v>39-40</v>
      </c>
      <c r="J7953" s="12" t="n">
        <f aca="false">IF(G7953="Male",VLOOKUP(H7953,'Shoe size conversion table'!$B$6:$D$22,3),VLOOKUP(H7953,'Shoe size conversion table'!$J$6:$L$22,3))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MONTH(C7953:C22920)</f>
        <v>1</v>
      </c>
      <c r="O7953" s="8" t="n">
        <f aca="false">K7953*(1-L7953)</f>
        <v>99.5</v>
      </c>
    </row>
    <row r="7954" customFormat="false" ht="11.4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IF(G7954="Male",VLOOKUP(H7954,'Shoe size conversion table'!$B$6:$D$22,2),VLOOKUP(H7954,'Shoe size conversion table'!$J$6:$L$22,2))</f>
        <v>42</v>
      </c>
      <c r="J7954" s="12" t="n">
        <f aca="false">IF(G7954="Male",VLOOKUP(H7954,'Shoe size conversion table'!$B$6:$D$22,3),VLOOKUP(H7954,'Shoe size conversion table'!$J$6:$L$22,3))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MONTH(C7954:C22921)</f>
        <v>1</v>
      </c>
      <c r="O7954" s="8" t="n">
        <f aca="false">K7954*(1-L7954)</f>
        <v>119.2</v>
      </c>
    </row>
    <row r="7955" customFormat="false" ht="11.4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IF(G7955="Male",VLOOKUP(H7955,'Shoe size conversion table'!$B$6:$D$22,2),VLOOKUP(H7955,'Shoe size conversion table'!$J$6:$L$22,2))</f>
        <v>43</v>
      </c>
      <c r="J7955" s="12" t="n">
        <f aca="false">IF(G7955="Male",VLOOKUP(H7955,'Shoe size conversion table'!$B$6:$D$22,3),VLOOKUP(H7955,'Shoe size conversion table'!$J$6:$L$22,3))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MONTH(C7955:C22922)</f>
        <v>1</v>
      </c>
      <c r="O7955" s="8" t="n">
        <f aca="false">K7955*(1-L7955)</f>
        <v>89.5</v>
      </c>
    </row>
    <row r="7956" customFormat="false" ht="11.4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IF(G7956="Male",VLOOKUP(H7956,'Shoe size conversion table'!$B$6:$D$22,2),VLOOKUP(H7956,'Shoe size conversion table'!$J$6:$L$22,2))</f>
        <v>41</v>
      </c>
      <c r="J7956" s="12" t="n">
        <f aca="false">IF(G7956="Male",VLOOKUP(H7956,'Shoe size conversion table'!$B$6:$D$22,3),VLOOKUP(H7956,'Shoe size conversion table'!$J$6:$L$22,3))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MONTH(C7956:C22923)</f>
        <v>1</v>
      </c>
      <c r="O7956" s="8" t="n">
        <f aca="false">K7956*(1-L7956)</f>
        <v>149</v>
      </c>
    </row>
    <row r="7957" customFormat="false" ht="11.4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IF(G7957="Male",VLOOKUP(H7957,'Shoe size conversion table'!$B$6:$D$22,2),VLOOKUP(H7957,'Shoe size conversion table'!$J$6:$L$22,2))</f>
        <v>44</v>
      </c>
      <c r="J7957" s="12" t="n">
        <f aca="false">IF(G7957="Male",VLOOKUP(H7957,'Shoe size conversion table'!$B$6:$D$22,3),VLOOKUP(H7957,'Shoe size conversion table'!$J$6:$L$22,3))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MONTH(C7957:C22924)</f>
        <v>1</v>
      </c>
      <c r="O7957" s="8" t="n">
        <f aca="false">K7957*(1-L7957)</f>
        <v>159</v>
      </c>
    </row>
    <row r="7958" customFormat="false" ht="11.4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IF(G7958="Male",VLOOKUP(H7958,'Shoe size conversion table'!$B$6:$D$22,2),VLOOKUP(H7958,'Shoe size conversion table'!$J$6:$L$22,2))</f>
        <v>42-43</v>
      </c>
      <c r="J7958" s="12" t="n">
        <f aca="false">IF(G7958="Male",VLOOKUP(H7958,'Shoe size conversion table'!$B$6:$D$22,3),VLOOKUP(H7958,'Shoe size conversion table'!$J$6:$L$22,3))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MONTH(C7958:C22925)</f>
        <v>1</v>
      </c>
      <c r="O7958" s="8" t="n">
        <f aca="false">K7958*(1-L7958)</f>
        <v>132.3</v>
      </c>
    </row>
    <row r="7959" customFormat="false" ht="11.4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IF(G7959="Male",VLOOKUP(H7959,'Shoe size conversion table'!$B$6:$D$22,2),VLOOKUP(H7959,'Shoe size conversion table'!$J$6:$L$22,2))</f>
        <v>38-39</v>
      </c>
      <c r="J7959" s="12" t="n">
        <f aca="false">IF(G7959="Male",VLOOKUP(H7959,'Shoe size conversion table'!$B$6:$D$22,3),VLOOKUP(H7959,'Shoe size conversion table'!$J$6:$L$22,3))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MONTH(C7959:C22926)</f>
        <v>1</v>
      </c>
      <c r="O7959" s="8" t="n">
        <f aca="false">K7959*(1-L7959)</f>
        <v>118.3</v>
      </c>
    </row>
    <row r="7960" customFormat="false" ht="11.4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IF(G7960="Male",VLOOKUP(H7960,'Shoe size conversion table'!$B$6:$D$22,2),VLOOKUP(H7960,'Shoe size conversion table'!$J$6:$L$22,2))</f>
        <v>39</v>
      </c>
      <c r="J7960" s="12" t="n">
        <f aca="false">IF(G7960="Male",VLOOKUP(H7960,'Shoe size conversion table'!$B$6:$D$22,3),VLOOKUP(H7960,'Shoe size conversion table'!$J$6:$L$22,3))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MONTH(C7960:C22927)</f>
        <v>1</v>
      </c>
      <c r="O7960" s="8" t="n">
        <f aca="false">K7960*(1-L7960)</f>
        <v>179</v>
      </c>
    </row>
    <row r="7961" customFormat="false" ht="11.4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IF(G7961="Male",VLOOKUP(H7961,'Shoe size conversion table'!$B$6:$D$22,2),VLOOKUP(H7961,'Shoe size conversion table'!$J$6:$L$22,2))</f>
        <v>38-39</v>
      </c>
      <c r="J7961" s="12" t="n">
        <f aca="false">IF(G7961="Male",VLOOKUP(H7961,'Shoe size conversion table'!$B$6:$D$22,3),VLOOKUP(H7961,'Shoe size conversion table'!$J$6:$L$22,3))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MONTH(C7961:C22928)</f>
        <v>1</v>
      </c>
      <c r="O7961" s="8" t="n">
        <f aca="false">K7961*(1-L7961)</f>
        <v>189</v>
      </c>
    </row>
    <row r="7962" customFormat="false" ht="11.4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IF(G7962="Male",VLOOKUP(H7962,'Shoe size conversion table'!$B$6:$D$22,2),VLOOKUP(H7962,'Shoe size conversion table'!$J$6:$L$22,2))</f>
        <v>39</v>
      </c>
      <c r="J7962" s="12" t="n">
        <f aca="false">IF(G7962="Male",VLOOKUP(H7962,'Shoe size conversion table'!$B$6:$D$22,3),VLOOKUP(H7962,'Shoe size conversion table'!$J$6:$L$22,3))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MONTH(C7962:C22929)</f>
        <v>1</v>
      </c>
      <c r="O7962" s="8" t="n">
        <f aca="false">K7962*(1-L7962)</f>
        <v>139</v>
      </c>
    </row>
    <row r="7963" customFormat="false" ht="11.4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IF(G7963="Male",VLOOKUP(H7963,'Shoe size conversion table'!$B$6:$D$22,2),VLOOKUP(H7963,'Shoe size conversion table'!$J$6:$L$22,2))</f>
        <v>43-44</v>
      </c>
      <c r="J7963" s="12" t="n">
        <f aca="false">IF(G7963="Male",VLOOKUP(H7963,'Shoe size conversion table'!$B$6:$D$22,3),VLOOKUP(H7963,'Shoe size conversion table'!$J$6:$L$22,3))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MONTH(C7963:C22930)</f>
        <v>1</v>
      </c>
      <c r="O7963" s="8" t="n">
        <f aca="false">K7963*(1-L7963)</f>
        <v>189</v>
      </c>
    </row>
    <row r="7964" customFormat="false" ht="11.4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IF(G7964="Male",VLOOKUP(H7964,'Shoe size conversion table'!$B$6:$D$22,2),VLOOKUP(H7964,'Shoe size conversion table'!$J$6:$L$22,2))</f>
        <v>42-43</v>
      </c>
      <c r="J7964" s="12" t="n">
        <f aca="false">IF(G7964="Male",VLOOKUP(H7964,'Shoe size conversion table'!$B$6:$D$22,3),VLOOKUP(H7964,'Shoe size conversion table'!$J$6:$L$22,3))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MONTH(C7964:C22931)</f>
        <v>1</v>
      </c>
      <c r="O7964" s="8" t="n">
        <f aca="false">K7964*(1-L7964)</f>
        <v>103.2</v>
      </c>
    </row>
    <row r="7965" customFormat="false" ht="11.4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IF(G7965="Male",VLOOKUP(H7965,'Shoe size conversion table'!$B$6:$D$22,2),VLOOKUP(H7965,'Shoe size conversion table'!$J$6:$L$22,2))</f>
        <v>39-40</v>
      </c>
      <c r="J7965" s="12" t="n">
        <f aca="false">IF(G7965="Male",VLOOKUP(H7965,'Shoe size conversion table'!$B$6:$D$22,3),VLOOKUP(H7965,'Shoe size conversion table'!$J$6:$L$22,3))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MONTH(C7965:C22932)</f>
        <v>1</v>
      </c>
      <c r="O7965" s="8" t="n">
        <f aca="false">K7965*(1-L7965)</f>
        <v>189</v>
      </c>
    </row>
    <row r="7966" customFormat="false" ht="11.4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IF(G7966="Male",VLOOKUP(H7966,'Shoe size conversion table'!$B$6:$D$22,2),VLOOKUP(H7966,'Shoe size conversion table'!$J$6:$L$22,2))</f>
        <v>37</v>
      </c>
      <c r="J7966" s="12" t="n">
        <f aca="false">IF(G7966="Male",VLOOKUP(H7966,'Shoe size conversion table'!$B$6:$D$22,3),VLOOKUP(H7966,'Shoe size conversion table'!$J$6:$L$22,3))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MONTH(C7966:C22933)</f>
        <v>1</v>
      </c>
      <c r="O7966" s="8" t="n">
        <f aca="false">K7966*(1-L7966)</f>
        <v>135.2</v>
      </c>
    </row>
    <row r="7967" customFormat="false" ht="11.4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IF(G7967="Male",VLOOKUP(H7967,'Shoe size conversion table'!$B$6:$D$22,2),VLOOKUP(H7967,'Shoe size conversion table'!$J$6:$L$22,2))</f>
        <v>42-43</v>
      </c>
      <c r="J7967" s="12" t="n">
        <f aca="false">IF(G7967="Male",VLOOKUP(H7967,'Shoe size conversion table'!$B$6:$D$22,3),VLOOKUP(H7967,'Shoe size conversion table'!$J$6:$L$22,3))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MONTH(C7967:C22934)</f>
        <v>1</v>
      </c>
      <c r="O7967" s="8" t="n">
        <f aca="false">K7967*(1-L7967)</f>
        <v>139</v>
      </c>
    </row>
    <row r="7968" customFormat="false" ht="11.4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IF(G7968="Male",VLOOKUP(H7968,'Shoe size conversion table'!$B$6:$D$22,2),VLOOKUP(H7968,'Shoe size conversion table'!$J$6:$L$22,2))</f>
        <v>42</v>
      </c>
      <c r="J7968" s="12" t="n">
        <f aca="false">IF(G7968="Male",VLOOKUP(H7968,'Shoe size conversion table'!$B$6:$D$22,3),VLOOKUP(H7968,'Shoe size conversion table'!$J$6:$L$22,3))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MONTH(C7968:C22935)</f>
        <v>1</v>
      </c>
      <c r="O7968" s="8" t="n">
        <f aca="false">K7968*(1-L7968)</f>
        <v>149</v>
      </c>
    </row>
    <row r="7969" customFormat="false" ht="11.4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IF(G7969="Male",VLOOKUP(H7969,'Shoe size conversion table'!$B$6:$D$22,2),VLOOKUP(H7969,'Shoe size conversion table'!$J$6:$L$22,2))</f>
        <v>38-39</v>
      </c>
      <c r="J7969" s="12" t="n">
        <f aca="false">IF(G7969="Male",VLOOKUP(H7969,'Shoe size conversion table'!$B$6:$D$22,3),VLOOKUP(H7969,'Shoe size conversion table'!$J$6:$L$22,3))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MONTH(C7969:C22936)</f>
        <v>1</v>
      </c>
      <c r="O7969" s="8" t="n">
        <f aca="false">K7969*(1-L7969)</f>
        <v>129</v>
      </c>
    </row>
    <row r="7970" customFormat="false" ht="11.4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IF(G7970="Male",VLOOKUP(H7970,'Shoe size conversion table'!$B$6:$D$22,2),VLOOKUP(H7970,'Shoe size conversion table'!$J$6:$L$22,2))</f>
        <v>39-40</v>
      </c>
      <c r="J7970" s="12" t="n">
        <f aca="false">IF(G7970="Male",VLOOKUP(H7970,'Shoe size conversion table'!$B$6:$D$22,3),VLOOKUP(H7970,'Shoe size conversion table'!$J$6:$L$22,3))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MONTH(C7970:C22937)</f>
        <v>1</v>
      </c>
      <c r="O7970" s="8" t="n">
        <f aca="false">K7970*(1-L7970)</f>
        <v>179</v>
      </c>
    </row>
    <row r="7971" customFormat="false" ht="11.4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IF(G7971="Male",VLOOKUP(H7971,'Shoe size conversion table'!$B$6:$D$22,2),VLOOKUP(H7971,'Shoe size conversion table'!$J$6:$L$22,2))</f>
        <v>42-43</v>
      </c>
      <c r="J7971" s="12" t="n">
        <f aca="false">IF(G7971="Male",VLOOKUP(H7971,'Shoe size conversion table'!$B$6:$D$22,3),VLOOKUP(H7971,'Shoe size conversion table'!$J$6:$L$22,3))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MONTH(C7971:C22938)</f>
        <v>1</v>
      </c>
      <c r="O7971" s="8" t="n">
        <f aca="false">K7971*(1-L7971)</f>
        <v>134.1</v>
      </c>
    </row>
    <row r="7972" customFormat="false" ht="11.4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IF(G7972="Male",VLOOKUP(H7972,'Shoe size conversion table'!$B$6:$D$22,2),VLOOKUP(H7972,'Shoe size conversion table'!$J$6:$L$22,2))</f>
        <v>38-39</v>
      </c>
      <c r="J7972" s="12" t="n">
        <f aca="false">IF(G7972="Male",VLOOKUP(H7972,'Shoe size conversion table'!$B$6:$D$22,3),VLOOKUP(H7972,'Shoe size conversion table'!$J$6:$L$22,3))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MONTH(C7972:C22939)</f>
        <v>1</v>
      </c>
      <c r="O7972" s="8" t="n">
        <f aca="false">K7972*(1-L7972)</f>
        <v>79.5</v>
      </c>
    </row>
    <row r="7973" customFormat="false" ht="11.4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IF(G7973="Male",VLOOKUP(H7973,'Shoe size conversion table'!$B$6:$D$22,2),VLOOKUP(H7973,'Shoe size conversion table'!$J$6:$L$22,2))</f>
        <v>37</v>
      </c>
      <c r="J7973" s="12" t="n">
        <f aca="false">IF(G7973="Male",VLOOKUP(H7973,'Shoe size conversion table'!$B$6:$D$22,3),VLOOKUP(H7973,'Shoe size conversion table'!$J$6:$L$22,3))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MONTH(C7973:C22940)</f>
        <v>1</v>
      </c>
      <c r="O7973" s="8" t="n">
        <f aca="false">K7973*(1-L7973)</f>
        <v>143.2</v>
      </c>
    </row>
    <row r="7974" customFormat="false" ht="11.4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IF(G7974="Male",VLOOKUP(H7974,'Shoe size conversion table'!$B$6:$D$22,2),VLOOKUP(H7974,'Shoe size conversion table'!$J$6:$L$22,2))</f>
        <v>38</v>
      </c>
      <c r="J7974" s="12" t="n">
        <f aca="false">IF(G7974="Male",VLOOKUP(H7974,'Shoe size conversion table'!$B$6:$D$22,3),VLOOKUP(H7974,'Shoe size conversion table'!$J$6:$L$22,3))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MONTH(C7974:C22941)</f>
        <v>1</v>
      </c>
      <c r="O7974" s="8" t="n">
        <f aca="false">K7974*(1-L7974)</f>
        <v>199</v>
      </c>
    </row>
    <row r="7975" customFormat="false" ht="11.4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IF(G7975="Male",VLOOKUP(H7975,'Shoe size conversion table'!$B$6:$D$22,2),VLOOKUP(H7975,'Shoe size conversion table'!$J$6:$L$22,2))</f>
        <v>42-43</v>
      </c>
      <c r="J7975" s="12" t="n">
        <f aca="false">IF(G7975="Male",VLOOKUP(H7975,'Shoe size conversion table'!$B$6:$D$22,3),VLOOKUP(H7975,'Shoe size conversion table'!$J$6:$L$22,3))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MONTH(C7975:C22942)</f>
        <v>1</v>
      </c>
      <c r="O7975" s="8" t="n">
        <f aca="false">K7975*(1-L7975)</f>
        <v>179</v>
      </c>
    </row>
    <row r="7976" customFormat="false" ht="11.4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IF(G7976="Male",VLOOKUP(H7976,'Shoe size conversion table'!$B$6:$D$22,2),VLOOKUP(H7976,'Shoe size conversion table'!$J$6:$L$22,2))</f>
        <v>39-40</v>
      </c>
      <c r="J7976" s="12" t="n">
        <f aca="false">IF(G7976="Male",VLOOKUP(H7976,'Shoe size conversion table'!$B$6:$D$22,3),VLOOKUP(H7976,'Shoe size conversion table'!$J$6:$L$22,3))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MONTH(C7976:C22943)</f>
        <v>1</v>
      </c>
      <c r="O7976" s="8" t="n">
        <f aca="false">K7976*(1-L7976)</f>
        <v>149</v>
      </c>
    </row>
    <row r="7977" customFormat="false" ht="11.4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IF(G7977="Male",VLOOKUP(H7977,'Shoe size conversion table'!$B$6:$D$22,2),VLOOKUP(H7977,'Shoe size conversion table'!$J$6:$L$22,2))</f>
        <v>38</v>
      </c>
      <c r="J7977" s="12" t="n">
        <f aca="false">IF(G7977="Male",VLOOKUP(H7977,'Shoe size conversion table'!$B$6:$D$22,3),VLOOKUP(H7977,'Shoe size conversion table'!$J$6:$L$22,3))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MONTH(C7977:C22944)</f>
        <v>1</v>
      </c>
      <c r="O7977" s="8" t="n">
        <f aca="false">K7977*(1-L7977)</f>
        <v>149</v>
      </c>
    </row>
    <row r="7978" customFormat="false" ht="11.4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IF(G7978="Male",VLOOKUP(H7978,'Shoe size conversion table'!$B$6:$D$22,2),VLOOKUP(H7978,'Shoe size conversion table'!$J$6:$L$22,2))</f>
        <v>41</v>
      </c>
      <c r="J7978" s="12" t="n">
        <f aca="false">IF(G7978="Male",VLOOKUP(H7978,'Shoe size conversion table'!$B$6:$D$22,3),VLOOKUP(H7978,'Shoe size conversion table'!$J$6:$L$22,3))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MONTH(C7978:C22945)</f>
        <v>1</v>
      </c>
      <c r="O7978" s="8" t="n">
        <f aca="false">K7978*(1-L7978)</f>
        <v>129</v>
      </c>
    </row>
    <row r="7979" customFormat="false" ht="11.4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IF(G7979="Male",VLOOKUP(H7979,'Shoe size conversion table'!$B$6:$D$22,2),VLOOKUP(H7979,'Shoe size conversion table'!$J$6:$L$22,2))</f>
        <v>42-43</v>
      </c>
      <c r="J7979" s="12" t="n">
        <f aca="false">IF(G7979="Male",VLOOKUP(H7979,'Shoe size conversion table'!$B$6:$D$22,3),VLOOKUP(H7979,'Shoe size conversion table'!$J$6:$L$22,3))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MONTH(C7979:C22946)</f>
        <v>1</v>
      </c>
      <c r="O7979" s="8" t="n">
        <f aca="false">K7979*(1-L7979)</f>
        <v>143.2</v>
      </c>
    </row>
    <row r="7980" customFormat="false" ht="11.4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IF(G7980="Male",VLOOKUP(H7980,'Shoe size conversion table'!$B$6:$D$22,2),VLOOKUP(H7980,'Shoe size conversion table'!$J$6:$L$22,2))</f>
        <v>41</v>
      </c>
      <c r="J7980" s="12" t="n">
        <f aca="false">IF(G7980="Male",VLOOKUP(H7980,'Shoe size conversion table'!$B$6:$D$22,3),VLOOKUP(H7980,'Shoe size conversion table'!$J$6:$L$22,3))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MONTH(C7980:C22947)</f>
        <v>1</v>
      </c>
      <c r="O7980" s="8" t="n">
        <f aca="false">K7980*(1-L7980)</f>
        <v>84.5</v>
      </c>
    </row>
    <row r="7981" customFormat="false" ht="11.4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IF(G7981="Male",VLOOKUP(H7981,'Shoe size conversion table'!$B$6:$D$22,2),VLOOKUP(H7981,'Shoe size conversion table'!$J$6:$L$22,2))</f>
        <v>43-44</v>
      </c>
      <c r="J7981" s="12" t="n">
        <f aca="false">IF(G7981="Male",VLOOKUP(H7981,'Shoe size conversion table'!$B$6:$D$22,3),VLOOKUP(H7981,'Shoe size conversion table'!$J$6:$L$22,3))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MONTH(C7981:C22948)</f>
        <v>1</v>
      </c>
      <c r="O7981" s="8" t="n">
        <f aca="false">K7981*(1-L7981)</f>
        <v>125.3</v>
      </c>
    </row>
    <row r="7982" customFormat="false" ht="11.4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IF(G7982="Male",VLOOKUP(H7982,'Shoe size conversion table'!$B$6:$D$22,2),VLOOKUP(H7982,'Shoe size conversion table'!$J$6:$L$22,2))</f>
        <v>38-39</v>
      </c>
      <c r="J7982" s="12" t="n">
        <f aca="false">IF(G7982="Male",VLOOKUP(H7982,'Shoe size conversion table'!$B$6:$D$22,3),VLOOKUP(H7982,'Shoe size conversion table'!$J$6:$L$22,3))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MONTH(C7982:C22949)</f>
        <v>1</v>
      </c>
      <c r="O7982" s="8" t="n">
        <f aca="false">K7982*(1-L7982)</f>
        <v>189</v>
      </c>
    </row>
    <row r="7983" customFormat="false" ht="11.4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IF(G7983="Male",VLOOKUP(H7983,'Shoe size conversion table'!$B$6:$D$22,2),VLOOKUP(H7983,'Shoe size conversion table'!$J$6:$L$22,2))</f>
        <v>39-40</v>
      </c>
      <c r="J7983" s="12" t="n">
        <f aca="false">IF(G7983="Male",VLOOKUP(H7983,'Shoe size conversion table'!$B$6:$D$22,3),VLOOKUP(H7983,'Shoe size conversion table'!$J$6:$L$22,3))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MONTH(C7983:C22950)</f>
        <v>1</v>
      </c>
      <c r="O7983" s="8" t="n">
        <f aca="false">K7983*(1-L7983)</f>
        <v>199</v>
      </c>
    </row>
    <row r="7984" customFormat="false" ht="11.4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IF(G7984="Male",VLOOKUP(H7984,'Shoe size conversion table'!$B$6:$D$22,2),VLOOKUP(H7984,'Shoe size conversion table'!$J$6:$L$22,2))</f>
        <v>42</v>
      </c>
      <c r="J7984" s="12" t="n">
        <f aca="false">IF(G7984="Male",VLOOKUP(H7984,'Shoe size conversion table'!$B$6:$D$22,3),VLOOKUP(H7984,'Shoe size conversion table'!$J$6:$L$22,3))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MONTH(C7984:C22951)</f>
        <v>1</v>
      </c>
      <c r="O7984" s="8" t="n">
        <f aca="false">K7984*(1-L7984)</f>
        <v>159</v>
      </c>
    </row>
    <row r="7985" customFormat="false" ht="11.4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IF(G7985="Male",VLOOKUP(H7985,'Shoe size conversion table'!$B$6:$D$22,2),VLOOKUP(H7985,'Shoe size conversion table'!$J$6:$L$22,2))</f>
        <v>39-40</v>
      </c>
      <c r="J7985" s="12" t="n">
        <f aca="false">IF(G7985="Male",VLOOKUP(H7985,'Shoe size conversion table'!$B$6:$D$22,3),VLOOKUP(H7985,'Shoe size conversion table'!$J$6:$L$22,3))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MONTH(C7985:C22952)</f>
        <v>1</v>
      </c>
      <c r="O7985" s="8" t="n">
        <f aca="false">K7985*(1-L7985)</f>
        <v>179</v>
      </c>
    </row>
    <row r="7986" customFormat="false" ht="11.4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IF(G7986="Male",VLOOKUP(H7986,'Shoe size conversion table'!$B$6:$D$22,2),VLOOKUP(H7986,'Shoe size conversion table'!$J$6:$L$22,2))</f>
        <v>39</v>
      </c>
      <c r="J7986" s="12" t="n">
        <f aca="false">IF(G7986="Male",VLOOKUP(H7986,'Shoe size conversion table'!$B$6:$D$22,3),VLOOKUP(H7986,'Shoe size conversion table'!$J$6:$L$22,3))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MONTH(C7986:C22953)</f>
        <v>1</v>
      </c>
      <c r="O7986" s="8" t="n">
        <f aca="false">K7986*(1-L7986)</f>
        <v>134.1</v>
      </c>
    </row>
    <row r="7987" customFormat="false" ht="11.4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IF(G7987="Male",VLOOKUP(H7987,'Shoe size conversion table'!$B$6:$D$22,2),VLOOKUP(H7987,'Shoe size conversion table'!$J$6:$L$22,2))</f>
        <v>42-43</v>
      </c>
      <c r="J7987" s="12" t="n">
        <f aca="false">IF(G7987="Male",VLOOKUP(H7987,'Shoe size conversion table'!$B$6:$D$22,3),VLOOKUP(H7987,'Shoe size conversion table'!$J$6:$L$22,3))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MONTH(C7987:C22954)</f>
        <v>1</v>
      </c>
      <c r="O7987" s="8" t="n">
        <f aca="false">K7987*(1-L7987)</f>
        <v>199</v>
      </c>
    </row>
    <row r="7988" customFormat="false" ht="11.4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IF(G7988="Male",VLOOKUP(H7988,'Shoe size conversion table'!$B$6:$D$22,2),VLOOKUP(H7988,'Shoe size conversion table'!$J$6:$L$22,2))</f>
        <v>44-45</v>
      </c>
      <c r="J7988" s="12" t="n">
        <f aca="false">IF(G7988="Male",VLOOKUP(H7988,'Shoe size conversion table'!$B$6:$D$22,3),VLOOKUP(H7988,'Shoe size conversion table'!$J$6:$L$22,3))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MONTH(C7988:C22955)</f>
        <v>1</v>
      </c>
      <c r="O7988" s="8" t="n">
        <f aca="false">K7988*(1-L7988)</f>
        <v>159</v>
      </c>
    </row>
    <row r="7989" customFormat="false" ht="11.4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IF(G7989="Male",VLOOKUP(H7989,'Shoe size conversion table'!$B$6:$D$22,2),VLOOKUP(H7989,'Shoe size conversion table'!$J$6:$L$22,2))</f>
        <v>39-40</v>
      </c>
      <c r="J7989" s="12" t="n">
        <f aca="false">IF(G7989="Male",VLOOKUP(H7989,'Shoe size conversion table'!$B$6:$D$22,3),VLOOKUP(H7989,'Shoe size conversion table'!$J$6:$L$22,3))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MONTH(C7989:C22956)</f>
        <v>1</v>
      </c>
      <c r="O7989" s="8" t="n">
        <f aca="false">K7989*(1-L7989)</f>
        <v>129</v>
      </c>
    </row>
    <row r="7990" customFormat="false" ht="11.4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IF(G7990="Male",VLOOKUP(H7990,'Shoe size conversion table'!$B$6:$D$22,2),VLOOKUP(H7990,'Shoe size conversion table'!$J$6:$L$22,2))</f>
        <v>38-39</v>
      </c>
      <c r="J7990" s="12" t="n">
        <f aca="false">IF(G7990="Male",VLOOKUP(H7990,'Shoe size conversion table'!$B$6:$D$22,3),VLOOKUP(H7990,'Shoe size conversion table'!$J$6:$L$22,3))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MONTH(C7990:C22957)</f>
        <v>1</v>
      </c>
      <c r="O7990" s="8" t="n">
        <f aca="false">K7990*(1-L7990)</f>
        <v>189</v>
      </c>
    </row>
    <row r="7991" customFormat="false" ht="11.4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IF(G7991="Male",VLOOKUP(H7991,'Shoe size conversion table'!$B$6:$D$22,2),VLOOKUP(H7991,'Shoe size conversion table'!$J$6:$L$22,2))</f>
        <v>41</v>
      </c>
      <c r="J7991" s="12" t="n">
        <f aca="false">IF(G7991="Male",VLOOKUP(H7991,'Shoe size conversion table'!$B$6:$D$22,3),VLOOKUP(H7991,'Shoe size conversion table'!$J$6:$L$22,3))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MONTH(C7991:C22958)</f>
        <v>1</v>
      </c>
      <c r="O7991" s="8" t="n">
        <f aca="false">K7991*(1-L7991)</f>
        <v>152.1</v>
      </c>
    </row>
    <row r="7992" customFormat="false" ht="11.4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IF(G7992="Male",VLOOKUP(H7992,'Shoe size conversion table'!$B$6:$D$22,2),VLOOKUP(H7992,'Shoe size conversion table'!$J$6:$L$22,2))</f>
        <v>43</v>
      </c>
      <c r="J7992" s="12" t="n">
        <f aca="false">IF(G7992="Male",VLOOKUP(H7992,'Shoe size conversion table'!$B$6:$D$22,3),VLOOKUP(H7992,'Shoe size conversion table'!$J$6:$L$22,3))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MONTH(C7992:C22959)</f>
        <v>1</v>
      </c>
      <c r="O7992" s="8" t="n">
        <f aca="false">K7992*(1-L7992)</f>
        <v>94.5</v>
      </c>
    </row>
    <row r="7993" customFormat="false" ht="11.4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IF(G7993="Male",VLOOKUP(H7993,'Shoe size conversion table'!$B$6:$D$22,2),VLOOKUP(H7993,'Shoe size conversion table'!$J$6:$L$22,2))</f>
        <v>42-43</v>
      </c>
      <c r="J7993" s="12" t="n">
        <f aca="false">IF(G7993="Male",VLOOKUP(H7993,'Shoe size conversion table'!$B$6:$D$22,3),VLOOKUP(H7993,'Shoe size conversion table'!$J$6:$L$22,3))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MONTH(C7993:C22960)</f>
        <v>1</v>
      </c>
      <c r="O7993" s="8" t="n">
        <f aca="false">K7993*(1-L7993)</f>
        <v>159</v>
      </c>
    </row>
    <row r="7994" customFormat="false" ht="11.4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IF(G7994="Male",VLOOKUP(H7994,'Shoe size conversion table'!$B$6:$D$22,2),VLOOKUP(H7994,'Shoe size conversion table'!$J$6:$L$22,2))</f>
        <v>37</v>
      </c>
      <c r="J7994" s="12" t="n">
        <f aca="false">IF(G7994="Male",VLOOKUP(H7994,'Shoe size conversion table'!$B$6:$D$22,3),VLOOKUP(H7994,'Shoe size conversion table'!$J$6:$L$22,3))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MONTH(C7994:C22961)</f>
        <v>1</v>
      </c>
      <c r="O7994" s="8" t="n">
        <f aca="false">K7994*(1-L7994)</f>
        <v>159.2</v>
      </c>
    </row>
    <row r="7995" customFormat="false" ht="11.4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IF(G7995="Male",VLOOKUP(H7995,'Shoe size conversion table'!$B$6:$D$22,2),VLOOKUP(H7995,'Shoe size conversion table'!$J$6:$L$22,2))</f>
        <v>43</v>
      </c>
      <c r="J7995" s="12" t="n">
        <f aca="false">IF(G7995="Male",VLOOKUP(H7995,'Shoe size conversion table'!$B$6:$D$22,3),VLOOKUP(H7995,'Shoe size conversion table'!$J$6:$L$22,3))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MONTH(C7995:C22962)</f>
        <v>1</v>
      </c>
      <c r="O7995" s="8" t="n">
        <f aca="false">K7995*(1-L7995)</f>
        <v>97.3</v>
      </c>
    </row>
    <row r="7996" customFormat="false" ht="11.4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IF(G7996="Male",VLOOKUP(H7996,'Shoe size conversion table'!$B$6:$D$22,2),VLOOKUP(H7996,'Shoe size conversion table'!$J$6:$L$22,2))</f>
        <v>37</v>
      </c>
      <c r="J7996" s="12" t="n">
        <f aca="false">IF(G7996="Male",VLOOKUP(H7996,'Shoe size conversion table'!$B$6:$D$22,3),VLOOKUP(H7996,'Shoe size conversion table'!$J$6:$L$22,3))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MONTH(C7996:C22963)</f>
        <v>1</v>
      </c>
      <c r="O7996" s="8" t="n">
        <f aca="false">K7996*(1-L7996)</f>
        <v>199</v>
      </c>
    </row>
    <row r="7997" customFormat="false" ht="11.4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IF(G7997="Male",VLOOKUP(H7997,'Shoe size conversion table'!$B$6:$D$22,2),VLOOKUP(H7997,'Shoe size conversion table'!$J$6:$L$22,2))</f>
        <v>38</v>
      </c>
      <c r="J7997" s="12" t="n">
        <f aca="false">IF(G7997="Male",VLOOKUP(H7997,'Shoe size conversion table'!$B$6:$D$22,3),VLOOKUP(H7997,'Shoe size conversion table'!$J$6:$L$22,3))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MONTH(C7997:C22964)</f>
        <v>1</v>
      </c>
      <c r="O7997" s="8" t="n">
        <f aca="false">K7997*(1-L7997)</f>
        <v>169</v>
      </c>
    </row>
    <row r="7998" customFormat="false" ht="11.4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IF(G7998="Male",VLOOKUP(H7998,'Shoe size conversion table'!$B$6:$D$22,2),VLOOKUP(H7998,'Shoe size conversion table'!$J$6:$L$22,2))</f>
        <v>40</v>
      </c>
      <c r="J7998" s="12" t="n">
        <f aca="false">IF(G7998="Male",VLOOKUP(H7998,'Shoe size conversion table'!$B$6:$D$22,3),VLOOKUP(H7998,'Shoe size conversion table'!$J$6:$L$22,3))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MONTH(C7998:C22965)</f>
        <v>1</v>
      </c>
      <c r="O7998" s="8" t="n">
        <f aca="false">K7998*(1-L7998)</f>
        <v>111.2</v>
      </c>
    </row>
    <row r="7999" customFormat="false" ht="11.4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IF(G7999="Male",VLOOKUP(H7999,'Shoe size conversion table'!$B$6:$D$22,2),VLOOKUP(H7999,'Shoe size conversion table'!$J$6:$L$22,2))</f>
        <v>39</v>
      </c>
      <c r="J7999" s="12" t="n">
        <f aca="false">IF(G7999="Male",VLOOKUP(H7999,'Shoe size conversion table'!$B$6:$D$22,3),VLOOKUP(H7999,'Shoe size conversion table'!$J$6:$L$22,3))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MONTH(C7999:C22966)</f>
        <v>1</v>
      </c>
      <c r="O7999" s="8" t="n">
        <f aca="false">K7999*(1-L7999)</f>
        <v>139</v>
      </c>
    </row>
    <row r="8000" customFormat="false" ht="11.4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IF(G8000="Male",VLOOKUP(H8000,'Shoe size conversion table'!$B$6:$D$22,2),VLOOKUP(H8000,'Shoe size conversion table'!$J$6:$L$22,2))</f>
        <v>41</v>
      </c>
      <c r="J8000" s="12" t="n">
        <f aca="false">IF(G8000="Male",VLOOKUP(H8000,'Shoe size conversion table'!$B$6:$D$22,3),VLOOKUP(H8000,'Shoe size conversion table'!$J$6:$L$22,3))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MONTH(C8000:C22967)</f>
        <v>1</v>
      </c>
      <c r="O8000" s="8" t="n">
        <f aca="false">K8000*(1-L8000)</f>
        <v>84.5</v>
      </c>
    </row>
    <row r="8001" customFormat="false" ht="11.4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IF(G8001="Male",VLOOKUP(H8001,'Shoe size conversion table'!$B$6:$D$22,2),VLOOKUP(H8001,'Shoe size conversion table'!$J$6:$L$22,2))</f>
        <v>43-44</v>
      </c>
      <c r="J8001" s="12" t="n">
        <f aca="false">IF(G8001="Male",VLOOKUP(H8001,'Shoe size conversion table'!$B$6:$D$22,3),VLOOKUP(H8001,'Shoe size conversion table'!$J$6:$L$22,3))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MONTH(C8001:C22968)</f>
        <v>1</v>
      </c>
      <c r="O8001" s="8" t="n">
        <f aca="false">K8001*(1-L8001)</f>
        <v>69.5</v>
      </c>
    </row>
    <row r="8002" customFormat="false" ht="11.4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IF(G8002="Male",VLOOKUP(H8002,'Shoe size conversion table'!$B$6:$D$22,2),VLOOKUP(H8002,'Shoe size conversion table'!$J$6:$L$22,2))</f>
        <v>39</v>
      </c>
      <c r="J8002" s="12" t="n">
        <f aca="false">IF(G8002="Male",VLOOKUP(H8002,'Shoe size conversion table'!$B$6:$D$22,3),VLOOKUP(H8002,'Shoe size conversion table'!$J$6:$L$22,3))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MONTH(C8002:C22969)</f>
        <v>1</v>
      </c>
      <c r="O8002" s="8" t="n">
        <f aca="false">K8002*(1-L8002)</f>
        <v>99.5</v>
      </c>
    </row>
    <row r="8003" customFormat="false" ht="11.4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IF(G8003="Male",VLOOKUP(H8003,'Shoe size conversion table'!$B$6:$D$22,2),VLOOKUP(H8003,'Shoe size conversion table'!$J$6:$L$22,2))</f>
        <v>38</v>
      </c>
      <c r="J8003" s="12" t="n">
        <f aca="false">IF(G8003="Male",VLOOKUP(H8003,'Shoe size conversion table'!$B$6:$D$22,3),VLOOKUP(H8003,'Shoe size conversion table'!$J$6:$L$22,3))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MONTH(C8003:C22970)</f>
        <v>1</v>
      </c>
      <c r="O8003" s="8" t="n">
        <f aca="false">K8003*(1-L8003)</f>
        <v>149</v>
      </c>
    </row>
    <row r="8004" customFormat="false" ht="11.4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IF(G8004="Male",VLOOKUP(H8004,'Shoe size conversion table'!$B$6:$D$22,2),VLOOKUP(H8004,'Shoe size conversion table'!$J$6:$L$22,2))</f>
        <v>42</v>
      </c>
      <c r="J8004" s="12" t="n">
        <f aca="false">IF(G8004="Male",VLOOKUP(H8004,'Shoe size conversion table'!$B$6:$D$22,3),VLOOKUP(H8004,'Shoe size conversion table'!$J$6:$L$22,3))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MONTH(C8004:C22971)</f>
        <v>1</v>
      </c>
      <c r="O8004" s="8" t="n">
        <f aca="false">K8004*(1-L8004)</f>
        <v>179</v>
      </c>
    </row>
    <row r="8005" customFormat="false" ht="11.4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IF(G8005="Male",VLOOKUP(H8005,'Shoe size conversion table'!$B$6:$D$22,2),VLOOKUP(H8005,'Shoe size conversion table'!$J$6:$L$22,2))</f>
        <v>38</v>
      </c>
      <c r="J8005" s="12" t="n">
        <f aca="false">IF(G8005="Male",VLOOKUP(H8005,'Shoe size conversion table'!$B$6:$D$22,3),VLOOKUP(H8005,'Shoe size conversion table'!$J$6:$L$22,3))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MONTH(C8005:C22972)</f>
        <v>1</v>
      </c>
      <c r="O8005" s="8" t="n">
        <f aca="false">K8005*(1-L8005)</f>
        <v>149</v>
      </c>
    </row>
    <row r="8006" customFormat="false" ht="11.4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IF(G8006="Male",VLOOKUP(H8006,'Shoe size conversion table'!$B$6:$D$22,2),VLOOKUP(H8006,'Shoe size conversion table'!$J$6:$L$22,2))</f>
        <v>42-43</v>
      </c>
      <c r="J8006" s="12" t="n">
        <f aca="false">IF(G8006="Male",VLOOKUP(H8006,'Shoe size conversion table'!$B$6:$D$22,3),VLOOKUP(H8006,'Shoe size conversion table'!$J$6:$L$22,3))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MONTH(C8006:C22973)</f>
        <v>1</v>
      </c>
      <c r="O8006" s="8" t="n">
        <f aca="false">K8006*(1-L8006)</f>
        <v>116.1</v>
      </c>
    </row>
    <row r="8007" customFormat="false" ht="11.4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IF(G8007="Male",VLOOKUP(H8007,'Shoe size conversion table'!$B$6:$D$22,2),VLOOKUP(H8007,'Shoe size conversion table'!$J$6:$L$22,2))</f>
        <v>42</v>
      </c>
      <c r="J8007" s="12" t="n">
        <f aca="false">IF(G8007="Male",VLOOKUP(H8007,'Shoe size conversion table'!$B$6:$D$22,3),VLOOKUP(H8007,'Shoe size conversion table'!$J$6:$L$22,3))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MONTH(C8007:C22974)</f>
        <v>1</v>
      </c>
      <c r="O8007" s="8" t="n">
        <f aca="false">K8007*(1-L8007)</f>
        <v>169</v>
      </c>
    </row>
    <row r="8008" customFormat="false" ht="11.4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IF(G8008="Male",VLOOKUP(H8008,'Shoe size conversion table'!$B$6:$D$22,2),VLOOKUP(H8008,'Shoe size conversion table'!$J$6:$L$22,2))</f>
        <v>40</v>
      </c>
      <c r="J8008" s="12" t="n">
        <f aca="false">IF(G8008="Male",VLOOKUP(H8008,'Shoe size conversion table'!$B$6:$D$22,3),VLOOKUP(H8008,'Shoe size conversion table'!$J$6:$L$22,3))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MONTH(C8008:C22975)</f>
        <v>1</v>
      </c>
      <c r="O8008" s="8" t="n">
        <f aca="false">K8008*(1-L8008)</f>
        <v>169</v>
      </c>
    </row>
    <row r="8009" customFormat="false" ht="11.4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IF(G8009="Male",VLOOKUP(H8009,'Shoe size conversion table'!$B$6:$D$22,2),VLOOKUP(H8009,'Shoe size conversion table'!$J$6:$L$22,2))</f>
        <v>39-40</v>
      </c>
      <c r="J8009" s="12" t="n">
        <f aca="false">IF(G8009="Male",VLOOKUP(H8009,'Shoe size conversion table'!$B$6:$D$22,3),VLOOKUP(H8009,'Shoe size conversion table'!$J$6:$L$22,3))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MONTH(C8009:C22976)</f>
        <v>1</v>
      </c>
      <c r="O8009" s="8" t="n">
        <f aca="false">K8009*(1-L8009)</f>
        <v>103.2</v>
      </c>
    </row>
    <row r="8010" customFormat="false" ht="11.4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IF(G8010="Male",VLOOKUP(H8010,'Shoe size conversion table'!$B$6:$D$22,2),VLOOKUP(H8010,'Shoe size conversion table'!$J$6:$L$22,2))</f>
        <v>42-43</v>
      </c>
      <c r="J8010" s="12" t="n">
        <f aca="false">IF(G8010="Male",VLOOKUP(H8010,'Shoe size conversion table'!$B$6:$D$22,3),VLOOKUP(H8010,'Shoe size conversion table'!$J$6:$L$22,3))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MONTH(C8010:C22977)</f>
        <v>1</v>
      </c>
      <c r="O8010" s="8" t="n">
        <f aca="false">K8010*(1-L8010)</f>
        <v>189</v>
      </c>
    </row>
    <row r="8011" customFormat="false" ht="11.4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IF(G8011="Male",VLOOKUP(H8011,'Shoe size conversion table'!$B$6:$D$22,2),VLOOKUP(H8011,'Shoe size conversion table'!$J$6:$L$22,2))</f>
        <v>42</v>
      </c>
      <c r="J8011" s="12" t="n">
        <f aca="false">IF(G8011="Male",VLOOKUP(H8011,'Shoe size conversion table'!$B$6:$D$22,3),VLOOKUP(H8011,'Shoe size conversion table'!$J$6:$L$22,3))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MONTH(C8011:C22978)</f>
        <v>1</v>
      </c>
      <c r="O8011" s="8" t="n">
        <f aca="false">K8011*(1-L8011)</f>
        <v>129</v>
      </c>
    </row>
    <row r="8012" customFormat="false" ht="11.4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IF(G8012="Male",VLOOKUP(H8012,'Shoe size conversion table'!$B$6:$D$22,2),VLOOKUP(H8012,'Shoe size conversion table'!$J$6:$L$22,2))</f>
        <v>43-44</v>
      </c>
      <c r="J8012" s="12" t="n">
        <f aca="false">IF(G8012="Male",VLOOKUP(H8012,'Shoe size conversion table'!$B$6:$D$22,3),VLOOKUP(H8012,'Shoe size conversion table'!$J$6:$L$22,3))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MONTH(C8012:C22979)</f>
        <v>1</v>
      </c>
      <c r="O8012" s="8" t="n">
        <f aca="false">K8012*(1-L8012)</f>
        <v>116.1</v>
      </c>
    </row>
    <row r="8013" customFormat="false" ht="11.4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IF(G8013="Male",VLOOKUP(H8013,'Shoe size conversion table'!$B$6:$D$22,2),VLOOKUP(H8013,'Shoe size conversion table'!$J$6:$L$22,2))</f>
        <v>40</v>
      </c>
      <c r="J8013" s="12" t="n">
        <f aca="false">IF(G8013="Male",VLOOKUP(H8013,'Shoe size conversion table'!$B$6:$D$22,3),VLOOKUP(H8013,'Shoe size conversion table'!$J$6:$L$22,3))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MONTH(C8013:C22980)</f>
        <v>1</v>
      </c>
      <c r="O8013" s="8" t="n">
        <f aca="false">K8013*(1-L8013)</f>
        <v>152.1</v>
      </c>
    </row>
    <row r="8014" customFormat="false" ht="11.4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IF(G8014="Male",VLOOKUP(H8014,'Shoe size conversion table'!$B$6:$D$22,2),VLOOKUP(H8014,'Shoe size conversion table'!$J$6:$L$22,2))</f>
        <v>43-44</v>
      </c>
      <c r="J8014" s="12" t="n">
        <f aca="false">IF(G8014="Male",VLOOKUP(H8014,'Shoe size conversion table'!$B$6:$D$22,3),VLOOKUP(H8014,'Shoe size conversion table'!$J$6:$L$22,3))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MONTH(C8014:C22981)</f>
        <v>1</v>
      </c>
      <c r="O8014" s="8" t="n">
        <f aca="false">K8014*(1-L8014)</f>
        <v>179</v>
      </c>
    </row>
    <row r="8015" customFormat="false" ht="11.4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IF(G8015="Male",VLOOKUP(H8015,'Shoe size conversion table'!$B$6:$D$22,2),VLOOKUP(H8015,'Shoe size conversion table'!$J$6:$L$22,2))</f>
        <v>39-40</v>
      </c>
      <c r="J8015" s="12" t="n">
        <f aca="false">IF(G8015="Male",VLOOKUP(H8015,'Shoe size conversion table'!$B$6:$D$22,3),VLOOKUP(H8015,'Shoe size conversion table'!$J$6:$L$22,3))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MONTH(C8015:C22982)</f>
        <v>1</v>
      </c>
      <c r="O8015" s="8" t="n">
        <f aca="false">K8015*(1-L8015)</f>
        <v>169</v>
      </c>
    </row>
    <row r="8016" customFormat="false" ht="11.4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IF(G8016="Male",VLOOKUP(H8016,'Shoe size conversion table'!$B$6:$D$22,2),VLOOKUP(H8016,'Shoe size conversion table'!$J$6:$L$22,2))</f>
        <v>41-42</v>
      </c>
      <c r="J8016" s="12" t="n">
        <f aca="false">IF(G8016="Male",VLOOKUP(H8016,'Shoe size conversion table'!$B$6:$D$22,3),VLOOKUP(H8016,'Shoe size conversion table'!$J$6:$L$22,3))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MONTH(C8016:C22983)</f>
        <v>1</v>
      </c>
      <c r="O8016" s="8" t="n">
        <f aca="false">K8016*(1-L8016)</f>
        <v>159</v>
      </c>
    </row>
    <row r="8017" customFormat="false" ht="11.4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IF(G8017="Male",VLOOKUP(H8017,'Shoe size conversion table'!$B$6:$D$22,2),VLOOKUP(H8017,'Shoe size conversion table'!$J$6:$L$22,2))</f>
        <v>43</v>
      </c>
      <c r="J8017" s="12" t="n">
        <f aca="false">IF(G8017="Male",VLOOKUP(H8017,'Shoe size conversion table'!$B$6:$D$22,3),VLOOKUP(H8017,'Shoe size conversion table'!$J$6:$L$22,3))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MONTH(C8017:C22984)</f>
        <v>1</v>
      </c>
      <c r="O8017" s="8" t="n">
        <f aca="false">K8017*(1-L8017)</f>
        <v>169</v>
      </c>
    </row>
    <row r="8018" customFormat="false" ht="11.4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IF(G8018="Male",VLOOKUP(H8018,'Shoe size conversion table'!$B$6:$D$22,2),VLOOKUP(H8018,'Shoe size conversion table'!$J$6:$L$22,2))</f>
        <v>39</v>
      </c>
      <c r="J8018" s="12" t="n">
        <f aca="false">IF(G8018="Male",VLOOKUP(H8018,'Shoe size conversion table'!$B$6:$D$22,3),VLOOKUP(H8018,'Shoe size conversion table'!$J$6:$L$22,3))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MONTH(C8018:C22985)</f>
        <v>1</v>
      </c>
      <c r="O8018" s="8" t="n">
        <f aca="false">K8018*(1-L8018)</f>
        <v>139.3</v>
      </c>
    </row>
    <row r="8019" customFormat="false" ht="11.4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IF(G8019="Male",VLOOKUP(H8019,'Shoe size conversion table'!$B$6:$D$22,2),VLOOKUP(H8019,'Shoe size conversion table'!$J$6:$L$22,2))</f>
        <v>38</v>
      </c>
      <c r="J8019" s="12" t="n">
        <f aca="false">IF(G8019="Male",VLOOKUP(H8019,'Shoe size conversion table'!$B$6:$D$22,3),VLOOKUP(H8019,'Shoe size conversion table'!$J$6:$L$22,3))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MONTH(C8019:C22986)</f>
        <v>1</v>
      </c>
      <c r="O8019" s="8" t="n">
        <f aca="false">K8019*(1-L8019)</f>
        <v>139</v>
      </c>
    </row>
    <row r="8020" customFormat="false" ht="11.4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IF(G8020="Male",VLOOKUP(H8020,'Shoe size conversion table'!$B$6:$D$22,2),VLOOKUP(H8020,'Shoe size conversion table'!$J$6:$L$22,2))</f>
        <v>38-39</v>
      </c>
      <c r="J8020" s="12" t="n">
        <f aca="false">IF(G8020="Male",VLOOKUP(H8020,'Shoe size conversion table'!$B$6:$D$22,3),VLOOKUP(H8020,'Shoe size conversion table'!$J$6:$L$22,3))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MONTH(C8020:C22987)</f>
        <v>1</v>
      </c>
      <c r="O8020" s="8" t="n">
        <f aca="false">K8020*(1-L8020)</f>
        <v>152.1</v>
      </c>
    </row>
    <row r="8021" customFormat="false" ht="11.4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IF(G8021="Male",VLOOKUP(H8021,'Shoe size conversion table'!$B$6:$D$22,2),VLOOKUP(H8021,'Shoe size conversion table'!$J$6:$L$22,2))</f>
        <v>43-44</v>
      </c>
      <c r="J8021" s="12" t="n">
        <f aca="false">IF(G8021="Male",VLOOKUP(H8021,'Shoe size conversion table'!$B$6:$D$22,3),VLOOKUP(H8021,'Shoe size conversion table'!$J$6:$L$22,3))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MONTH(C8021:C22988)</f>
        <v>1</v>
      </c>
      <c r="O8021" s="8" t="n">
        <f aca="false">K8021*(1-L8021)</f>
        <v>189</v>
      </c>
    </row>
    <row r="8022" customFormat="false" ht="11.4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IF(G8022="Male",VLOOKUP(H8022,'Shoe size conversion table'!$B$6:$D$22,2),VLOOKUP(H8022,'Shoe size conversion table'!$J$6:$L$22,2))</f>
        <v>41-42</v>
      </c>
      <c r="J8022" s="12" t="n">
        <f aca="false">IF(G8022="Male",VLOOKUP(H8022,'Shoe size conversion table'!$B$6:$D$22,3),VLOOKUP(H8022,'Shoe size conversion table'!$J$6:$L$22,3))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MONTH(C8022:C22989)</f>
        <v>1</v>
      </c>
      <c r="O8022" s="8" t="n">
        <f aca="false">K8022*(1-L8022)</f>
        <v>152.1</v>
      </c>
    </row>
    <row r="8023" customFormat="false" ht="11.4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IF(G8023="Male",VLOOKUP(H8023,'Shoe size conversion table'!$B$6:$D$22,2),VLOOKUP(H8023,'Shoe size conversion table'!$J$6:$L$22,2))</f>
        <v>40</v>
      </c>
      <c r="J8023" s="12" t="n">
        <f aca="false">IF(G8023="Male",VLOOKUP(H8023,'Shoe size conversion table'!$B$6:$D$22,3),VLOOKUP(H8023,'Shoe size conversion table'!$J$6:$L$22,3))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MONTH(C8023:C22990)</f>
        <v>1</v>
      </c>
      <c r="O8023" s="8" t="n">
        <f aca="false">K8023*(1-L8023)</f>
        <v>139</v>
      </c>
    </row>
    <row r="8024" customFormat="false" ht="11.4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IF(G8024="Male",VLOOKUP(H8024,'Shoe size conversion table'!$B$6:$D$22,2),VLOOKUP(H8024,'Shoe size conversion table'!$J$6:$L$22,2))</f>
        <v>38-39</v>
      </c>
      <c r="J8024" s="12" t="n">
        <f aca="false">IF(G8024="Male",VLOOKUP(H8024,'Shoe size conversion table'!$B$6:$D$22,3),VLOOKUP(H8024,'Shoe size conversion table'!$J$6:$L$22,3))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MONTH(C8024:C22991)</f>
        <v>1</v>
      </c>
      <c r="O8024" s="8" t="n">
        <f aca="false">K8024*(1-L8024)</f>
        <v>139</v>
      </c>
    </row>
    <row r="8025" customFormat="false" ht="11.4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IF(G8025="Male",VLOOKUP(H8025,'Shoe size conversion table'!$B$6:$D$22,2),VLOOKUP(H8025,'Shoe size conversion table'!$J$6:$L$22,2))</f>
        <v>40-41</v>
      </c>
      <c r="J8025" s="12" t="n">
        <f aca="false">IF(G8025="Male",VLOOKUP(H8025,'Shoe size conversion table'!$B$6:$D$22,3),VLOOKUP(H8025,'Shoe size conversion table'!$J$6:$L$22,3))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MONTH(C8025:C22992)</f>
        <v>1</v>
      </c>
      <c r="O8025" s="8" t="n">
        <f aca="false">K8025*(1-L8025)</f>
        <v>129</v>
      </c>
    </row>
    <row r="8026" customFormat="false" ht="11.4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IF(G8026="Male",VLOOKUP(H8026,'Shoe size conversion table'!$B$6:$D$22,2),VLOOKUP(H8026,'Shoe size conversion table'!$J$6:$L$22,2))</f>
        <v>41-42</v>
      </c>
      <c r="J8026" s="12" t="n">
        <f aca="false">IF(G8026="Male",VLOOKUP(H8026,'Shoe size conversion table'!$B$6:$D$22,3),VLOOKUP(H8026,'Shoe size conversion table'!$J$6:$L$22,3))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MONTH(C8026:C22993)</f>
        <v>1</v>
      </c>
      <c r="O8026" s="8" t="n">
        <f aca="false">K8026*(1-L8026)</f>
        <v>119.2</v>
      </c>
    </row>
    <row r="8027" customFormat="false" ht="11.4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IF(G8027="Male",VLOOKUP(H8027,'Shoe size conversion table'!$B$6:$D$22,2),VLOOKUP(H8027,'Shoe size conversion table'!$J$6:$L$22,2))</f>
        <v>42-43</v>
      </c>
      <c r="J8027" s="12" t="n">
        <f aca="false">IF(G8027="Male",VLOOKUP(H8027,'Shoe size conversion table'!$B$6:$D$22,3),VLOOKUP(H8027,'Shoe size conversion table'!$J$6:$L$22,3))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MONTH(C8027:C22994)</f>
        <v>1</v>
      </c>
      <c r="O8027" s="8" t="n">
        <f aca="false">K8027*(1-L8027)</f>
        <v>179</v>
      </c>
    </row>
    <row r="8028" customFormat="false" ht="11.4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IF(G8028="Male",VLOOKUP(H8028,'Shoe size conversion table'!$B$6:$D$22,2),VLOOKUP(H8028,'Shoe size conversion table'!$J$6:$L$22,2))</f>
        <v>41-42</v>
      </c>
      <c r="J8028" s="12" t="n">
        <f aca="false">IF(G8028="Male",VLOOKUP(H8028,'Shoe size conversion table'!$B$6:$D$22,3),VLOOKUP(H8028,'Shoe size conversion table'!$J$6:$L$22,3))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MONTH(C8028:C22995)</f>
        <v>1</v>
      </c>
      <c r="O8028" s="8" t="n">
        <f aca="false">K8028*(1-L8028)</f>
        <v>152.1</v>
      </c>
    </row>
    <row r="8029" customFormat="false" ht="11.4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IF(G8029="Male",VLOOKUP(H8029,'Shoe size conversion table'!$B$6:$D$22,2),VLOOKUP(H8029,'Shoe size conversion table'!$J$6:$L$22,2))</f>
        <v>42</v>
      </c>
      <c r="J8029" s="12" t="n">
        <f aca="false">IF(G8029="Male",VLOOKUP(H8029,'Shoe size conversion table'!$B$6:$D$22,3),VLOOKUP(H8029,'Shoe size conversion table'!$J$6:$L$22,3))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MONTH(C8029:C22996)</f>
        <v>1</v>
      </c>
      <c r="O8029" s="8" t="n">
        <f aca="false">K8029*(1-L8029)</f>
        <v>118.3</v>
      </c>
    </row>
    <row r="8030" customFormat="false" ht="11.4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IF(G8030="Male",VLOOKUP(H8030,'Shoe size conversion table'!$B$6:$D$22,2),VLOOKUP(H8030,'Shoe size conversion table'!$J$6:$L$22,2))</f>
        <v>40</v>
      </c>
      <c r="J8030" s="12" t="n">
        <f aca="false">IF(G8030="Male",VLOOKUP(H8030,'Shoe size conversion table'!$B$6:$D$22,3),VLOOKUP(H8030,'Shoe size conversion table'!$J$6:$L$22,3))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MONTH(C8030:C22997)</f>
        <v>1</v>
      </c>
      <c r="O8030" s="8" t="n">
        <f aca="false">K8030*(1-L8030)</f>
        <v>74.5</v>
      </c>
    </row>
    <row r="8031" customFormat="false" ht="11.4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IF(G8031="Male",VLOOKUP(H8031,'Shoe size conversion table'!$B$6:$D$22,2),VLOOKUP(H8031,'Shoe size conversion table'!$J$6:$L$22,2))</f>
        <v>38-39</v>
      </c>
      <c r="J8031" s="12" t="n">
        <f aca="false">IF(G8031="Male",VLOOKUP(H8031,'Shoe size conversion table'!$B$6:$D$22,3),VLOOKUP(H8031,'Shoe size conversion table'!$J$6:$L$22,3))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MONTH(C8031:C22998)</f>
        <v>1</v>
      </c>
      <c r="O8031" s="8" t="n">
        <f aca="false">K8031*(1-L8031)</f>
        <v>169</v>
      </c>
    </row>
    <row r="8032" customFormat="false" ht="11.4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IF(G8032="Male",VLOOKUP(H8032,'Shoe size conversion table'!$B$6:$D$22,2),VLOOKUP(H8032,'Shoe size conversion table'!$J$6:$L$22,2))</f>
        <v>39</v>
      </c>
      <c r="J8032" s="12" t="n">
        <f aca="false">IF(G8032="Male",VLOOKUP(H8032,'Shoe size conversion table'!$B$6:$D$22,3),VLOOKUP(H8032,'Shoe size conversion table'!$J$6:$L$22,3))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MONTH(C8032:C22999)</f>
        <v>1</v>
      </c>
      <c r="O8032" s="8" t="n">
        <f aca="false">K8032*(1-L8032)</f>
        <v>199</v>
      </c>
    </row>
    <row r="8033" customFormat="false" ht="11.4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IF(G8033="Male",VLOOKUP(H8033,'Shoe size conversion table'!$B$6:$D$22,2),VLOOKUP(H8033,'Shoe size conversion table'!$J$6:$L$22,2))</f>
        <v>44</v>
      </c>
      <c r="J8033" s="12" t="n">
        <f aca="false">IF(G8033="Male",VLOOKUP(H8033,'Shoe size conversion table'!$B$6:$D$22,3),VLOOKUP(H8033,'Shoe size conversion table'!$J$6:$L$22,3))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MONTH(C8033:C23000)</f>
        <v>1</v>
      </c>
      <c r="O8033" s="8" t="n">
        <f aca="false">K8033*(1-L8033)</f>
        <v>89.5</v>
      </c>
    </row>
    <row r="8034" customFormat="false" ht="11.4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IF(G8034="Male",VLOOKUP(H8034,'Shoe size conversion table'!$B$6:$D$22,2),VLOOKUP(H8034,'Shoe size conversion table'!$J$6:$L$22,2))</f>
        <v>41</v>
      </c>
      <c r="J8034" s="12" t="n">
        <f aca="false">IF(G8034="Male",VLOOKUP(H8034,'Shoe size conversion table'!$B$6:$D$22,3),VLOOKUP(H8034,'Shoe size conversion table'!$J$6:$L$22,3))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MONTH(C8034:C23001)</f>
        <v>1</v>
      </c>
      <c r="O8034" s="8" t="n">
        <f aca="false">K8034*(1-L8034)</f>
        <v>84.5</v>
      </c>
    </row>
    <row r="8035" customFormat="false" ht="11.4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IF(G8035="Male",VLOOKUP(H8035,'Shoe size conversion table'!$B$6:$D$22,2),VLOOKUP(H8035,'Shoe size conversion table'!$J$6:$L$22,2))</f>
        <v>38</v>
      </c>
      <c r="J8035" s="12" t="n">
        <f aca="false">IF(G8035="Male",VLOOKUP(H8035,'Shoe size conversion table'!$B$6:$D$22,3),VLOOKUP(H8035,'Shoe size conversion table'!$J$6:$L$22,3))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MONTH(C8035:C23002)</f>
        <v>1</v>
      </c>
      <c r="O8035" s="8" t="n">
        <f aca="false">K8035*(1-L8035)</f>
        <v>159</v>
      </c>
    </row>
    <row r="8036" customFormat="false" ht="11.4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IF(G8036="Male",VLOOKUP(H8036,'Shoe size conversion table'!$B$6:$D$22,2),VLOOKUP(H8036,'Shoe size conversion table'!$J$6:$L$22,2))</f>
        <v>39</v>
      </c>
      <c r="J8036" s="12" t="n">
        <f aca="false">IF(G8036="Male",VLOOKUP(H8036,'Shoe size conversion table'!$B$6:$D$22,3),VLOOKUP(H8036,'Shoe size conversion table'!$J$6:$L$22,3))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MONTH(C8036:C23003)</f>
        <v>1</v>
      </c>
      <c r="O8036" s="8" t="n">
        <f aca="false">K8036*(1-L8036)</f>
        <v>139</v>
      </c>
    </row>
    <row r="8037" customFormat="false" ht="11.4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IF(G8037="Male",VLOOKUP(H8037,'Shoe size conversion table'!$B$6:$D$22,2),VLOOKUP(H8037,'Shoe size conversion table'!$J$6:$L$22,2))</f>
        <v>42</v>
      </c>
      <c r="J8037" s="12" t="n">
        <f aca="false">IF(G8037="Male",VLOOKUP(H8037,'Shoe size conversion table'!$B$6:$D$22,3),VLOOKUP(H8037,'Shoe size conversion table'!$J$6:$L$22,3))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MONTH(C8037:C23004)</f>
        <v>1</v>
      </c>
      <c r="O8037" s="8" t="n">
        <f aca="false">K8037*(1-L8037)</f>
        <v>97.3</v>
      </c>
    </row>
    <row r="8038" customFormat="false" ht="11.4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IF(G8038="Male",VLOOKUP(H8038,'Shoe size conversion table'!$B$6:$D$22,2),VLOOKUP(H8038,'Shoe size conversion table'!$J$6:$L$22,2))</f>
        <v>42-43</v>
      </c>
      <c r="J8038" s="12" t="n">
        <f aca="false">IF(G8038="Male",VLOOKUP(H8038,'Shoe size conversion table'!$B$6:$D$22,3),VLOOKUP(H8038,'Shoe size conversion table'!$J$6:$L$22,3))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MONTH(C8038:C23005)</f>
        <v>1</v>
      </c>
      <c r="O8038" s="8" t="n">
        <f aca="false">K8038*(1-L8038)</f>
        <v>118.3</v>
      </c>
    </row>
    <row r="8039" customFormat="false" ht="11.4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IF(G8039="Male",VLOOKUP(H8039,'Shoe size conversion table'!$B$6:$D$22,2),VLOOKUP(H8039,'Shoe size conversion table'!$J$6:$L$22,2))</f>
        <v>44-45</v>
      </c>
      <c r="J8039" s="12" t="n">
        <f aca="false">IF(G8039="Male",VLOOKUP(H8039,'Shoe size conversion table'!$B$6:$D$22,3),VLOOKUP(H8039,'Shoe size conversion table'!$J$6:$L$22,3))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MONTH(C8039:C23006)</f>
        <v>1</v>
      </c>
      <c r="O8039" s="8" t="n">
        <f aca="false">K8039*(1-L8039)</f>
        <v>179</v>
      </c>
    </row>
    <row r="8040" customFormat="false" ht="11.4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IF(G8040="Male",VLOOKUP(H8040,'Shoe size conversion table'!$B$6:$D$22,2),VLOOKUP(H8040,'Shoe size conversion table'!$J$6:$L$22,2))</f>
        <v>42-43</v>
      </c>
      <c r="J8040" s="12" t="n">
        <f aca="false">IF(G8040="Male",VLOOKUP(H8040,'Shoe size conversion table'!$B$6:$D$22,3),VLOOKUP(H8040,'Shoe size conversion table'!$J$6:$L$22,3))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MONTH(C8040:C23007)</f>
        <v>1</v>
      </c>
      <c r="O8040" s="8" t="n">
        <f aca="false">K8040*(1-L8040)</f>
        <v>179</v>
      </c>
    </row>
    <row r="8041" customFormat="false" ht="11.4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IF(G8041="Male",VLOOKUP(H8041,'Shoe size conversion table'!$B$6:$D$22,2),VLOOKUP(H8041,'Shoe size conversion table'!$J$6:$L$22,2))</f>
        <v>43-44</v>
      </c>
      <c r="J8041" s="12" t="n">
        <f aca="false">IF(G8041="Male",VLOOKUP(H8041,'Shoe size conversion table'!$B$6:$D$22,3),VLOOKUP(H8041,'Shoe size conversion table'!$J$6:$L$22,3))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MONTH(C8041:C23008)</f>
        <v>1</v>
      </c>
      <c r="O8041" s="8" t="n">
        <f aca="false">K8041*(1-L8041)</f>
        <v>199</v>
      </c>
    </row>
    <row r="8042" customFormat="false" ht="11.4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IF(G8042="Male",VLOOKUP(H8042,'Shoe size conversion table'!$B$6:$D$22,2),VLOOKUP(H8042,'Shoe size conversion table'!$J$6:$L$22,2))</f>
        <v>41-42</v>
      </c>
      <c r="J8042" s="12" t="n">
        <f aca="false">IF(G8042="Male",VLOOKUP(H8042,'Shoe size conversion table'!$B$6:$D$22,3),VLOOKUP(H8042,'Shoe size conversion table'!$J$6:$L$22,3))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MONTH(C8042:C23009)</f>
        <v>1</v>
      </c>
      <c r="O8042" s="8" t="n">
        <f aca="false">K8042*(1-L8042)</f>
        <v>179</v>
      </c>
    </row>
    <row r="8043" customFormat="false" ht="11.4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IF(G8043="Male",VLOOKUP(H8043,'Shoe size conversion table'!$B$6:$D$22,2),VLOOKUP(H8043,'Shoe size conversion table'!$J$6:$L$22,2))</f>
        <v>48</v>
      </c>
      <c r="J8043" s="12" t="n">
        <f aca="false">IF(G8043="Male",VLOOKUP(H8043,'Shoe size conversion table'!$B$6:$D$22,3),VLOOKUP(H8043,'Shoe size conversion table'!$J$6:$L$22,3))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MONTH(C8043:C23010)</f>
        <v>1</v>
      </c>
      <c r="O8043" s="8" t="n">
        <f aca="false">K8043*(1-L8043)</f>
        <v>127.2</v>
      </c>
    </row>
    <row r="8044" customFormat="false" ht="11.4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IF(G8044="Male",VLOOKUP(H8044,'Shoe size conversion table'!$B$6:$D$22,2),VLOOKUP(H8044,'Shoe size conversion table'!$J$6:$L$22,2))</f>
        <v>44-45</v>
      </c>
      <c r="J8044" s="12" t="n">
        <f aca="false">IF(G8044="Male",VLOOKUP(H8044,'Shoe size conversion table'!$B$6:$D$22,3),VLOOKUP(H8044,'Shoe size conversion table'!$J$6:$L$22,3))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MONTH(C8044:C23011)</f>
        <v>1</v>
      </c>
      <c r="O8044" s="8" t="n">
        <f aca="false">K8044*(1-L8044)</f>
        <v>90.3</v>
      </c>
    </row>
    <row r="8045" customFormat="false" ht="11.4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IF(G8045="Male",VLOOKUP(H8045,'Shoe size conversion table'!$B$6:$D$22,2),VLOOKUP(H8045,'Shoe size conversion table'!$J$6:$L$22,2))</f>
        <v>38</v>
      </c>
      <c r="J8045" s="12" t="n">
        <f aca="false">IF(G8045="Male",VLOOKUP(H8045,'Shoe size conversion table'!$B$6:$D$22,3),VLOOKUP(H8045,'Shoe size conversion table'!$J$6:$L$22,3))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MONTH(C8045:C23012)</f>
        <v>1</v>
      </c>
      <c r="O8045" s="8" t="n">
        <f aca="false">K8045*(1-L8045)</f>
        <v>119.2</v>
      </c>
    </row>
    <row r="8046" customFormat="false" ht="11.4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IF(G8046="Male",VLOOKUP(H8046,'Shoe size conversion table'!$B$6:$D$22,2),VLOOKUP(H8046,'Shoe size conversion table'!$J$6:$L$22,2))</f>
        <v>43</v>
      </c>
      <c r="J8046" s="12" t="n">
        <f aca="false">IF(G8046="Male",VLOOKUP(H8046,'Shoe size conversion table'!$B$6:$D$22,3),VLOOKUP(H8046,'Shoe size conversion table'!$J$6:$L$22,3))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MONTH(C8046:C23013)</f>
        <v>1</v>
      </c>
      <c r="O8046" s="8" t="n">
        <f aca="false">K8046*(1-L8046)</f>
        <v>94.5</v>
      </c>
    </row>
    <row r="8047" customFormat="false" ht="11.4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IF(G8047="Male",VLOOKUP(H8047,'Shoe size conversion table'!$B$6:$D$22,2),VLOOKUP(H8047,'Shoe size conversion table'!$J$6:$L$22,2))</f>
        <v>43-44</v>
      </c>
      <c r="J8047" s="12" t="n">
        <f aca="false">IF(G8047="Male",VLOOKUP(H8047,'Shoe size conversion table'!$B$6:$D$22,3),VLOOKUP(H8047,'Shoe size conversion table'!$J$6:$L$22,3))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MONTH(C8047:C23014)</f>
        <v>1</v>
      </c>
      <c r="O8047" s="8" t="n">
        <f aca="false">K8047*(1-L8047)</f>
        <v>97.3</v>
      </c>
    </row>
    <row r="8048" customFormat="false" ht="11.4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IF(G8048="Male",VLOOKUP(H8048,'Shoe size conversion table'!$B$6:$D$22,2),VLOOKUP(H8048,'Shoe size conversion table'!$J$6:$L$22,2))</f>
        <v>39-40</v>
      </c>
      <c r="J8048" s="12" t="n">
        <f aca="false">IF(G8048="Male",VLOOKUP(H8048,'Shoe size conversion table'!$B$6:$D$22,3),VLOOKUP(H8048,'Shoe size conversion table'!$J$6:$L$22,3))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MONTH(C8048:C23015)</f>
        <v>1</v>
      </c>
      <c r="O8048" s="8" t="n">
        <f aca="false">K8048*(1-L8048)</f>
        <v>169</v>
      </c>
    </row>
    <row r="8049" customFormat="false" ht="11.4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IF(G8049="Male",VLOOKUP(H8049,'Shoe size conversion table'!$B$6:$D$22,2),VLOOKUP(H8049,'Shoe size conversion table'!$J$6:$L$22,2))</f>
        <v>43</v>
      </c>
      <c r="J8049" s="12" t="n">
        <f aca="false">IF(G8049="Male",VLOOKUP(H8049,'Shoe size conversion table'!$B$6:$D$22,3),VLOOKUP(H8049,'Shoe size conversion table'!$J$6:$L$22,3))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MONTH(C8049:C23016)</f>
        <v>1</v>
      </c>
      <c r="O8049" s="8" t="n">
        <f aca="false">K8049*(1-L8049)</f>
        <v>99.5</v>
      </c>
    </row>
    <row r="8050" customFormat="false" ht="11.4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IF(G8050="Male",VLOOKUP(H8050,'Shoe size conversion table'!$B$6:$D$22,2),VLOOKUP(H8050,'Shoe size conversion table'!$J$6:$L$22,2))</f>
        <v>38</v>
      </c>
      <c r="J8050" s="12" t="n">
        <f aca="false">IF(G8050="Male",VLOOKUP(H8050,'Shoe size conversion table'!$B$6:$D$22,3),VLOOKUP(H8050,'Shoe size conversion table'!$J$6:$L$22,3))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MONTH(C8050:C23017)</f>
        <v>1</v>
      </c>
      <c r="O8050" s="8" t="n">
        <f aca="false">K8050*(1-L8050)</f>
        <v>159</v>
      </c>
    </row>
    <row r="8051" customFormat="false" ht="11.4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IF(G8051="Male",VLOOKUP(H8051,'Shoe size conversion table'!$B$6:$D$22,2),VLOOKUP(H8051,'Shoe size conversion table'!$J$6:$L$22,2))</f>
        <v>39</v>
      </c>
      <c r="J8051" s="12" t="n">
        <f aca="false">IF(G8051="Male",VLOOKUP(H8051,'Shoe size conversion table'!$B$6:$D$22,3),VLOOKUP(H8051,'Shoe size conversion table'!$J$6:$L$22,3))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MONTH(C8051:C23018)</f>
        <v>1</v>
      </c>
      <c r="O8051" s="8" t="n">
        <f aca="false">K8051*(1-L8051)</f>
        <v>99.5</v>
      </c>
    </row>
    <row r="8052" customFormat="false" ht="11.4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IF(G8052="Male",VLOOKUP(H8052,'Shoe size conversion table'!$B$6:$D$22,2),VLOOKUP(H8052,'Shoe size conversion table'!$J$6:$L$22,2))</f>
        <v>42-43</v>
      </c>
      <c r="J8052" s="12" t="n">
        <f aca="false">IF(G8052="Male",VLOOKUP(H8052,'Shoe size conversion table'!$B$6:$D$22,3),VLOOKUP(H8052,'Shoe size conversion table'!$J$6:$L$22,3))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MONTH(C8052:C23019)</f>
        <v>1</v>
      </c>
      <c r="O8052" s="8" t="n">
        <f aca="false">K8052*(1-L8052)</f>
        <v>199</v>
      </c>
    </row>
    <row r="8053" customFormat="false" ht="11.4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IF(G8053="Male",VLOOKUP(H8053,'Shoe size conversion table'!$B$6:$D$22,2),VLOOKUP(H8053,'Shoe size conversion table'!$J$6:$L$22,2))</f>
        <v>42-43</v>
      </c>
      <c r="J8053" s="12" t="n">
        <f aca="false">IF(G8053="Male",VLOOKUP(H8053,'Shoe size conversion table'!$B$6:$D$22,3),VLOOKUP(H8053,'Shoe size conversion table'!$J$6:$L$22,3))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MONTH(C8053:C23020)</f>
        <v>1</v>
      </c>
      <c r="O8053" s="8" t="n">
        <f aca="false">K8053*(1-L8053)</f>
        <v>134.1</v>
      </c>
    </row>
    <row r="8054" customFormat="false" ht="11.4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IF(G8054="Male",VLOOKUP(H8054,'Shoe size conversion table'!$B$6:$D$22,2),VLOOKUP(H8054,'Shoe size conversion table'!$J$6:$L$22,2))</f>
        <v>38-39</v>
      </c>
      <c r="J8054" s="12" t="n">
        <f aca="false">IF(G8054="Male",VLOOKUP(H8054,'Shoe size conversion table'!$B$6:$D$22,3),VLOOKUP(H8054,'Shoe size conversion table'!$J$6:$L$22,3))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MONTH(C8054:C23021)</f>
        <v>1</v>
      </c>
      <c r="O8054" s="8" t="n">
        <f aca="false">K8054*(1-L8054)</f>
        <v>169</v>
      </c>
    </row>
    <row r="8055" customFormat="false" ht="11.4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IF(G8055="Male",VLOOKUP(H8055,'Shoe size conversion table'!$B$6:$D$22,2),VLOOKUP(H8055,'Shoe size conversion table'!$J$6:$L$22,2))</f>
        <v>42</v>
      </c>
      <c r="J8055" s="12" t="n">
        <f aca="false">IF(G8055="Male",VLOOKUP(H8055,'Shoe size conversion table'!$B$6:$D$22,3),VLOOKUP(H8055,'Shoe size conversion table'!$J$6:$L$22,3))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MONTH(C8055:C23022)</f>
        <v>1</v>
      </c>
      <c r="O8055" s="8" t="n">
        <f aca="false">K8055*(1-L8055)</f>
        <v>97.3</v>
      </c>
    </row>
    <row r="8056" customFormat="false" ht="11.4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IF(G8056="Male",VLOOKUP(H8056,'Shoe size conversion table'!$B$6:$D$22,2),VLOOKUP(H8056,'Shoe size conversion table'!$J$6:$L$22,2))</f>
        <v>43</v>
      </c>
      <c r="J8056" s="12" t="n">
        <f aca="false">IF(G8056="Male",VLOOKUP(H8056,'Shoe size conversion table'!$B$6:$D$22,3),VLOOKUP(H8056,'Shoe size conversion table'!$J$6:$L$22,3))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MONTH(C8056:C23023)</f>
        <v>1</v>
      </c>
      <c r="O8056" s="8" t="n">
        <f aca="false">K8056*(1-L8056)</f>
        <v>149</v>
      </c>
    </row>
    <row r="8057" customFormat="false" ht="11.4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IF(G8057="Male",VLOOKUP(H8057,'Shoe size conversion table'!$B$6:$D$22,2),VLOOKUP(H8057,'Shoe size conversion table'!$J$6:$L$22,2))</f>
        <v>43</v>
      </c>
      <c r="J8057" s="12" t="n">
        <f aca="false">IF(G8057="Male",VLOOKUP(H8057,'Shoe size conversion table'!$B$6:$D$22,3),VLOOKUP(H8057,'Shoe size conversion table'!$J$6:$L$22,3))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MONTH(C8057:C23024)</f>
        <v>1</v>
      </c>
      <c r="O8057" s="8" t="n">
        <f aca="false">K8057*(1-L8057)</f>
        <v>149</v>
      </c>
    </row>
    <row r="8058" customFormat="false" ht="11.4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IF(G8058="Male",VLOOKUP(H8058,'Shoe size conversion table'!$B$6:$D$22,2),VLOOKUP(H8058,'Shoe size conversion table'!$J$6:$L$22,2))</f>
        <v>43-44</v>
      </c>
      <c r="J8058" s="12" t="n">
        <f aca="false">IF(G8058="Male",VLOOKUP(H8058,'Shoe size conversion table'!$B$6:$D$22,3),VLOOKUP(H8058,'Shoe size conversion table'!$J$6:$L$22,3))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MONTH(C8058:C23025)</f>
        <v>1</v>
      </c>
      <c r="O8058" s="8" t="n">
        <f aca="false">K8058*(1-L8058)</f>
        <v>199</v>
      </c>
    </row>
    <row r="8059" customFormat="false" ht="11.4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IF(G8059="Male",VLOOKUP(H8059,'Shoe size conversion table'!$B$6:$D$22,2),VLOOKUP(H8059,'Shoe size conversion table'!$J$6:$L$22,2))</f>
        <v>44-45</v>
      </c>
      <c r="J8059" s="12" t="n">
        <f aca="false">IF(G8059="Male",VLOOKUP(H8059,'Shoe size conversion table'!$B$6:$D$22,3),VLOOKUP(H8059,'Shoe size conversion table'!$J$6:$L$22,3))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MONTH(C8059:C23026)</f>
        <v>1</v>
      </c>
      <c r="O8059" s="8" t="n">
        <f aca="false">K8059*(1-L8059)</f>
        <v>132.3</v>
      </c>
    </row>
    <row r="8060" customFormat="false" ht="11.4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IF(G8060="Male",VLOOKUP(H8060,'Shoe size conversion table'!$B$6:$D$22,2),VLOOKUP(H8060,'Shoe size conversion table'!$J$6:$L$22,2))</f>
        <v>44-45</v>
      </c>
      <c r="J8060" s="12" t="n">
        <f aca="false">IF(G8060="Male",VLOOKUP(H8060,'Shoe size conversion table'!$B$6:$D$22,3),VLOOKUP(H8060,'Shoe size conversion table'!$J$6:$L$22,3))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MONTH(C8060:C23027)</f>
        <v>1</v>
      </c>
      <c r="O8060" s="8" t="n">
        <f aca="false">K8060*(1-L8060)</f>
        <v>159</v>
      </c>
    </row>
    <row r="8061" customFormat="false" ht="11.4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IF(G8061="Male",VLOOKUP(H8061,'Shoe size conversion table'!$B$6:$D$22,2),VLOOKUP(H8061,'Shoe size conversion table'!$J$6:$L$22,2))</f>
        <v>42</v>
      </c>
      <c r="J8061" s="12" t="n">
        <f aca="false">IF(G8061="Male",VLOOKUP(H8061,'Shoe size conversion table'!$B$6:$D$22,3),VLOOKUP(H8061,'Shoe size conversion table'!$J$6:$L$22,3))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MONTH(C8061:C23028)</f>
        <v>1</v>
      </c>
      <c r="O8061" s="8" t="n">
        <f aca="false">K8061*(1-L8061)</f>
        <v>125.1</v>
      </c>
    </row>
    <row r="8062" customFormat="false" ht="11.4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IF(G8062="Male",VLOOKUP(H8062,'Shoe size conversion table'!$B$6:$D$22,2),VLOOKUP(H8062,'Shoe size conversion table'!$J$6:$L$22,2))</f>
        <v>42</v>
      </c>
      <c r="J8062" s="12" t="n">
        <f aca="false">IF(G8062="Male",VLOOKUP(H8062,'Shoe size conversion table'!$B$6:$D$22,3),VLOOKUP(H8062,'Shoe size conversion table'!$J$6:$L$22,3))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MONTH(C8062:C23029)</f>
        <v>1</v>
      </c>
      <c r="O8062" s="8" t="n">
        <f aca="false">K8062*(1-L8062)</f>
        <v>179.1</v>
      </c>
    </row>
    <row r="8063" customFormat="false" ht="11.4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IF(G8063="Male",VLOOKUP(H8063,'Shoe size conversion table'!$B$6:$D$22,2),VLOOKUP(H8063,'Shoe size conversion table'!$J$6:$L$22,2))</f>
        <v>41-42</v>
      </c>
      <c r="J8063" s="12" t="n">
        <f aca="false">IF(G8063="Male",VLOOKUP(H8063,'Shoe size conversion table'!$B$6:$D$22,3),VLOOKUP(H8063,'Shoe size conversion table'!$J$6:$L$22,3))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MONTH(C8063:C23030)</f>
        <v>1</v>
      </c>
      <c r="O8063" s="8" t="n">
        <f aca="false">K8063*(1-L8063)</f>
        <v>159</v>
      </c>
    </row>
    <row r="8064" customFormat="false" ht="11.4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IF(G8064="Male",VLOOKUP(H8064,'Shoe size conversion table'!$B$6:$D$22,2),VLOOKUP(H8064,'Shoe size conversion table'!$J$6:$L$22,2))</f>
        <v>43</v>
      </c>
      <c r="J8064" s="12" t="n">
        <f aca="false">IF(G8064="Male",VLOOKUP(H8064,'Shoe size conversion table'!$B$6:$D$22,3),VLOOKUP(H8064,'Shoe size conversion table'!$J$6:$L$22,3))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MONTH(C8064:C23031)</f>
        <v>1</v>
      </c>
      <c r="O8064" s="8" t="n">
        <f aca="false">K8064*(1-L8064)</f>
        <v>99.5</v>
      </c>
    </row>
    <row r="8065" customFormat="false" ht="11.4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IF(G8065="Male",VLOOKUP(H8065,'Shoe size conversion table'!$B$6:$D$22,2),VLOOKUP(H8065,'Shoe size conversion table'!$J$6:$L$22,2))</f>
        <v>47</v>
      </c>
      <c r="J8065" s="12" t="n">
        <f aca="false">IF(G8065="Male",VLOOKUP(H8065,'Shoe size conversion table'!$B$6:$D$22,3),VLOOKUP(H8065,'Shoe size conversion table'!$J$6:$L$22,3))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MONTH(C8065:C23032)</f>
        <v>1</v>
      </c>
      <c r="O8065" s="8" t="n">
        <f aca="false">K8065*(1-L8065)</f>
        <v>169</v>
      </c>
    </row>
    <row r="8066" customFormat="false" ht="11.4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IF(G8066="Male",VLOOKUP(H8066,'Shoe size conversion table'!$B$6:$D$22,2),VLOOKUP(H8066,'Shoe size conversion table'!$J$6:$L$22,2))</f>
        <v>41</v>
      </c>
      <c r="J8066" s="12" t="n">
        <f aca="false">IF(G8066="Male",VLOOKUP(H8066,'Shoe size conversion table'!$B$6:$D$22,3),VLOOKUP(H8066,'Shoe size conversion table'!$J$6:$L$22,3))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MONTH(C8066:C23033)</f>
        <v>1</v>
      </c>
      <c r="O8066" s="8" t="n">
        <f aca="false">K8066*(1-L8066)</f>
        <v>169</v>
      </c>
    </row>
    <row r="8067" customFormat="false" ht="11.4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IF(G8067="Male",VLOOKUP(H8067,'Shoe size conversion table'!$B$6:$D$22,2),VLOOKUP(H8067,'Shoe size conversion table'!$J$6:$L$22,2))</f>
        <v>42</v>
      </c>
      <c r="J8067" s="12" t="n">
        <f aca="false">IF(G8067="Male",VLOOKUP(H8067,'Shoe size conversion table'!$B$6:$D$22,3),VLOOKUP(H8067,'Shoe size conversion table'!$J$6:$L$22,3))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MONTH(C8067:C23034)</f>
        <v>1</v>
      </c>
      <c r="O8067" s="8" t="n">
        <f aca="false">K8067*(1-L8067)</f>
        <v>149</v>
      </c>
    </row>
    <row r="8068" customFormat="false" ht="11.4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IF(G8068="Male",VLOOKUP(H8068,'Shoe size conversion table'!$B$6:$D$22,2),VLOOKUP(H8068,'Shoe size conversion table'!$J$6:$L$22,2))</f>
        <v>42</v>
      </c>
      <c r="J8068" s="12" t="n">
        <f aca="false">IF(G8068="Male",VLOOKUP(H8068,'Shoe size conversion table'!$B$6:$D$22,3),VLOOKUP(H8068,'Shoe size conversion table'!$J$6:$L$22,3))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MONTH(C8068:C23035)</f>
        <v>1</v>
      </c>
      <c r="O8068" s="8" t="n">
        <f aca="false">K8068*(1-L8068)</f>
        <v>179</v>
      </c>
    </row>
    <row r="8069" customFormat="false" ht="11.4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IF(G8069="Male",VLOOKUP(H8069,'Shoe size conversion table'!$B$6:$D$22,2),VLOOKUP(H8069,'Shoe size conversion table'!$J$6:$L$22,2))</f>
        <v>42-43</v>
      </c>
      <c r="J8069" s="12" t="n">
        <f aca="false">IF(G8069="Male",VLOOKUP(H8069,'Shoe size conversion table'!$B$6:$D$22,3),VLOOKUP(H8069,'Shoe size conversion table'!$J$6:$L$22,3))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MONTH(C8069:C23036)</f>
        <v>1</v>
      </c>
      <c r="O8069" s="8" t="n">
        <f aca="false">K8069*(1-L8069)</f>
        <v>199</v>
      </c>
    </row>
    <row r="8070" customFormat="false" ht="11.4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IF(G8070="Male",VLOOKUP(H8070,'Shoe size conversion table'!$B$6:$D$22,2),VLOOKUP(H8070,'Shoe size conversion table'!$J$6:$L$22,2))</f>
        <v>38-39</v>
      </c>
      <c r="J8070" s="12" t="n">
        <f aca="false">IF(G8070="Male",VLOOKUP(H8070,'Shoe size conversion table'!$B$6:$D$22,3),VLOOKUP(H8070,'Shoe size conversion table'!$J$6:$L$22,3))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MONTH(C8070:C23037)</f>
        <v>1</v>
      </c>
      <c r="O8070" s="8" t="n">
        <f aca="false">K8070*(1-L8070)</f>
        <v>103.2</v>
      </c>
    </row>
    <row r="8071" customFormat="false" ht="11.4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IF(G8071="Male",VLOOKUP(H8071,'Shoe size conversion table'!$B$6:$D$22,2),VLOOKUP(H8071,'Shoe size conversion table'!$J$6:$L$22,2))</f>
        <v>35-36</v>
      </c>
      <c r="J8071" s="12" t="n">
        <f aca="false">IF(G8071="Male",VLOOKUP(H8071,'Shoe size conversion table'!$B$6:$D$22,3),VLOOKUP(H8071,'Shoe size conversion table'!$J$6:$L$22,3))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MONTH(C8071:C23038)</f>
        <v>1</v>
      </c>
      <c r="O8071" s="8" t="n">
        <f aca="false">K8071*(1-L8071)</f>
        <v>159</v>
      </c>
    </row>
    <row r="8072" customFormat="false" ht="11.4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IF(G8072="Male",VLOOKUP(H8072,'Shoe size conversion table'!$B$6:$D$22,2),VLOOKUP(H8072,'Shoe size conversion table'!$J$6:$L$22,2))</f>
        <v>38</v>
      </c>
      <c r="J8072" s="12" t="n">
        <f aca="false">IF(G8072="Male",VLOOKUP(H8072,'Shoe size conversion table'!$B$6:$D$22,3),VLOOKUP(H8072,'Shoe size conversion table'!$J$6:$L$22,3))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MONTH(C8072:C23039)</f>
        <v>1</v>
      </c>
      <c r="O8072" s="8" t="n">
        <f aca="false">K8072*(1-L8072)</f>
        <v>179</v>
      </c>
    </row>
    <row r="8073" customFormat="false" ht="11.4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IF(G8073="Male",VLOOKUP(H8073,'Shoe size conversion table'!$B$6:$D$22,2),VLOOKUP(H8073,'Shoe size conversion table'!$J$6:$L$22,2))</f>
        <v>42</v>
      </c>
      <c r="J8073" s="12" t="n">
        <f aca="false">IF(G8073="Male",VLOOKUP(H8073,'Shoe size conversion table'!$B$6:$D$22,3),VLOOKUP(H8073,'Shoe size conversion table'!$J$6:$L$22,3))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MONTH(C8073:C23040)</f>
        <v>1</v>
      </c>
      <c r="O8073" s="8" t="n">
        <f aca="false">K8073*(1-L8073)</f>
        <v>169</v>
      </c>
    </row>
    <row r="8074" customFormat="false" ht="11.4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IF(G8074="Male",VLOOKUP(H8074,'Shoe size conversion table'!$B$6:$D$22,2),VLOOKUP(H8074,'Shoe size conversion table'!$J$6:$L$22,2))</f>
        <v>42</v>
      </c>
      <c r="J8074" s="12" t="n">
        <f aca="false">IF(G8074="Male",VLOOKUP(H8074,'Shoe size conversion table'!$B$6:$D$22,3),VLOOKUP(H8074,'Shoe size conversion table'!$J$6:$L$22,3))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MONTH(C8074:C23041)</f>
        <v>1</v>
      </c>
      <c r="O8074" s="8" t="n">
        <f aca="false">K8074*(1-L8074)</f>
        <v>169</v>
      </c>
    </row>
    <row r="8075" customFormat="false" ht="11.4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IF(G8075="Male",VLOOKUP(H8075,'Shoe size conversion table'!$B$6:$D$22,2),VLOOKUP(H8075,'Shoe size conversion table'!$J$6:$L$22,2))</f>
        <v>45</v>
      </c>
      <c r="J8075" s="12" t="n">
        <f aca="false">IF(G8075="Male",VLOOKUP(H8075,'Shoe size conversion table'!$B$6:$D$22,3),VLOOKUP(H8075,'Shoe size conversion table'!$J$6:$L$22,3))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MONTH(C8075:C23042)</f>
        <v>1</v>
      </c>
      <c r="O8075" s="8" t="n">
        <f aca="false">K8075*(1-L8075)</f>
        <v>159</v>
      </c>
    </row>
    <row r="8076" customFormat="false" ht="11.4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IF(G8076="Male",VLOOKUP(H8076,'Shoe size conversion table'!$B$6:$D$22,2),VLOOKUP(H8076,'Shoe size conversion table'!$J$6:$L$22,2))</f>
        <v>42</v>
      </c>
      <c r="J8076" s="12" t="n">
        <f aca="false">IF(G8076="Male",VLOOKUP(H8076,'Shoe size conversion table'!$B$6:$D$22,3),VLOOKUP(H8076,'Shoe size conversion table'!$J$6:$L$22,3))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MONTH(C8076:C23043)</f>
        <v>1</v>
      </c>
      <c r="O8076" s="8" t="n">
        <f aca="false">K8076*(1-L8076)</f>
        <v>129</v>
      </c>
    </row>
    <row r="8077" customFormat="false" ht="11.4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IF(G8077="Male",VLOOKUP(H8077,'Shoe size conversion table'!$B$6:$D$22,2),VLOOKUP(H8077,'Shoe size conversion table'!$J$6:$L$22,2))</f>
        <v>42-43</v>
      </c>
      <c r="J8077" s="12" t="n">
        <f aca="false">IF(G8077="Male",VLOOKUP(H8077,'Shoe size conversion table'!$B$6:$D$22,3),VLOOKUP(H8077,'Shoe size conversion table'!$J$6:$L$22,3))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MONTH(C8077:C23044)</f>
        <v>1</v>
      </c>
      <c r="O8077" s="8" t="n">
        <f aca="false">K8077*(1-L8077)</f>
        <v>170.1</v>
      </c>
    </row>
    <row r="8078" customFormat="false" ht="11.4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IF(G8078="Male",VLOOKUP(H8078,'Shoe size conversion table'!$B$6:$D$22,2),VLOOKUP(H8078,'Shoe size conversion table'!$J$6:$L$22,2))</f>
        <v>41-42</v>
      </c>
      <c r="J8078" s="12" t="n">
        <f aca="false">IF(G8078="Male",VLOOKUP(H8078,'Shoe size conversion table'!$B$6:$D$22,3),VLOOKUP(H8078,'Shoe size conversion table'!$J$6:$L$22,3))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MONTH(C8078:C23045)</f>
        <v>1</v>
      </c>
      <c r="O8078" s="8" t="n">
        <f aca="false">K8078*(1-L8078)</f>
        <v>159</v>
      </c>
    </row>
    <row r="8079" customFormat="false" ht="11.4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IF(G8079="Male",VLOOKUP(H8079,'Shoe size conversion table'!$B$6:$D$22,2),VLOOKUP(H8079,'Shoe size conversion table'!$J$6:$L$22,2))</f>
        <v>38</v>
      </c>
      <c r="J8079" s="12" t="n">
        <f aca="false">IF(G8079="Male",VLOOKUP(H8079,'Shoe size conversion table'!$B$6:$D$22,3),VLOOKUP(H8079,'Shoe size conversion table'!$J$6:$L$22,3))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MONTH(C8079:C23046)</f>
        <v>1</v>
      </c>
      <c r="O8079" s="8" t="n">
        <f aca="false">K8079*(1-L8079)</f>
        <v>119.2</v>
      </c>
    </row>
    <row r="8080" customFormat="false" ht="11.4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IF(G8080="Male",VLOOKUP(H8080,'Shoe size conversion table'!$B$6:$D$22,2),VLOOKUP(H8080,'Shoe size conversion table'!$J$6:$L$22,2))</f>
        <v>39-40</v>
      </c>
      <c r="J8080" s="12" t="n">
        <f aca="false">IF(G8080="Male",VLOOKUP(H8080,'Shoe size conversion table'!$B$6:$D$22,3),VLOOKUP(H8080,'Shoe size conversion table'!$J$6:$L$22,3))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MONTH(C8080:C23047)</f>
        <v>1</v>
      </c>
      <c r="O8080" s="8" t="n">
        <f aca="false">K8080*(1-L8080)</f>
        <v>199</v>
      </c>
    </row>
    <row r="8081" customFormat="false" ht="11.4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IF(G8081="Male",VLOOKUP(H8081,'Shoe size conversion table'!$B$6:$D$22,2),VLOOKUP(H8081,'Shoe size conversion table'!$J$6:$L$22,2))</f>
        <v>37-38</v>
      </c>
      <c r="J8081" s="12" t="n">
        <f aca="false">IF(G8081="Male",VLOOKUP(H8081,'Shoe size conversion table'!$B$6:$D$22,3),VLOOKUP(H8081,'Shoe size conversion table'!$J$6:$L$22,3))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MONTH(C8081:C23048)</f>
        <v>1</v>
      </c>
      <c r="O8081" s="8" t="n">
        <f aca="false">K8081*(1-L8081)</f>
        <v>169</v>
      </c>
    </row>
    <row r="8082" customFormat="false" ht="11.4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IF(G8082="Male",VLOOKUP(H8082,'Shoe size conversion table'!$B$6:$D$22,2),VLOOKUP(H8082,'Shoe size conversion table'!$J$6:$L$22,2))</f>
        <v>39</v>
      </c>
      <c r="J8082" s="12" t="n">
        <f aca="false">IF(G8082="Male",VLOOKUP(H8082,'Shoe size conversion table'!$B$6:$D$22,3),VLOOKUP(H8082,'Shoe size conversion table'!$J$6:$L$22,3))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MONTH(C8082:C23049)</f>
        <v>1</v>
      </c>
      <c r="O8082" s="8" t="n">
        <f aca="false">K8082*(1-L8082)</f>
        <v>90.3</v>
      </c>
    </row>
    <row r="8083" customFormat="false" ht="11.4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IF(G8083="Male",VLOOKUP(H8083,'Shoe size conversion table'!$B$6:$D$22,2),VLOOKUP(H8083,'Shoe size conversion table'!$J$6:$L$22,2))</f>
        <v>39</v>
      </c>
      <c r="J8083" s="12" t="n">
        <f aca="false">IF(G8083="Male",VLOOKUP(H8083,'Shoe size conversion table'!$B$6:$D$22,3),VLOOKUP(H8083,'Shoe size conversion table'!$J$6:$L$22,3))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MONTH(C8083:C23050)</f>
        <v>1</v>
      </c>
      <c r="O8083" s="8" t="n">
        <f aca="false">K8083*(1-L8083)</f>
        <v>89.5</v>
      </c>
    </row>
    <row r="8084" customFormat="false" ht="11.4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IF(G8084="Male",VLOOKUP(H8084,'Shoe size conversion table'!$B$6:$D$22,2),VLOOKUP(H8084,'Shoe size conversion table'!$J$6:$L$22,2))</f>
        <v>42</v>
      </c>
      <c r="J8084" s="12" t="n">
        <f aca="false">IF(G8084="Male",VLOOKUP(H8084,'Shoe size conversion table'!$B$6:$D$22,3),VLOOKUP(H8084,'Shoe size conversion table'!$J$6:$L$22,3))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MONTH(C8084:C23051)</f>
        <v>1</v>
      </c>
      <c r="O8084" s="8" t="n">
        <f aca="false">K8084*(1-L8084)</f>
        <v>129</v>
      </c>
    </row>
    <row r="8085" customFormat="false" ht="11.4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IF(G8085="Male",VLOOKUP(H8085,'Shoe size conversion table'!$B$6:$D$22,2),VLOOKUP(H8085,'Shoe size conversion table'!$J$6:$L$22,2))</f>
        <v>43</v>
      </c>
      <c r="J8085" s="12" t="n">
        <f aca="false">IF(G8085="Male",VLOOKUP(H8085,'Shoe size conversion table'!$B$6:$D$22,3),VLOOKUP(H8085,'Shoe size conversion table'!$J$6:$L$22,3))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MONTH(C8085:C23052)</f>
        <v>1</v>
      </c>
      <c r="O8085" s="8" t="n">
        <f aca="false">K8085*(1-L8085)</f>
        <v>143.1</v>
      </c>
    </row>
    <row r="8086" customFormat="false" ht="11.4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IF(G8086="Male",VLOOKUP(H8086,'Shoe size conversion table'!$B$6:$D$22,2),VLOOKUP(H8086,'Shoe size conversion table'!$J$6:$L$22,2))</f>
        <v>43-44</v>
      </c>
      <c r="J8086" s="12" t="n">
        <f aca="false">IF(G8086="Male",VLOOKUP(H8086,'Shoe size conversion table'!$B$6:$D$22,3),VLOOKUP(H8086,'Shoe size conversion table'!$J$6:$L$22,3))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MONTH(C8086:C23053)</f>
        <v>1</v>
      </c>
      <c r="O8086" s="8" t="n">
        <f aca="false">K8086*(1-L8086)</f>
        <v>116.1</v>
      </c>
    </row>
    <row r="8087" customFormat="false" ht="11.4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IF(G8087="Male",VLOOKUP(H8087,'Shoe size conversion table'!$B$6:$D$22,2),VLOOKUP(H8087,'Shoe size conversion table'!$J$6:$L$22,2))</f>
        <v>38-39</v>
      </c>
      <c r="J8087" s="12" t="n">
        <f aca="false">IF(G8087="Male",VLOOKUP(H8087,'Shoe size conversion table'!$B$6:$D$22,3),VLOOKUP(H8087,'Shoe size conversion table'!$J$6:$L$22,3))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MONTH(C8087:C23054)</f>
        <v>1</v>
      </c>
      <c r="O8087" s="8" t="n">
        <f aca="false">K8087*(1-L8087)</f>
        <v>111.2</v>
      </c>
    </row>
    <row r="8088" customFormat="false" ht="11.4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IF(G8088="Male",VLOOKUP(H8088,'Shoe size conversion table'!$B$6:$D$22,2),VLOOKUP(H8088,'Shoe size conversion table'!$J$6:$L$22,2))</f>
        <v>42-43</v>
      </c>
      <c r="J8088" s="12" t="n">
        <f aca="false">IF(G8088="Male",VLOOKUP(H8088,'Shoe size conversion table'!$B$6:$D$22,3),VLOOKUP(H8088,'Shoe size conversion table'!$J$6:$L$22,3))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MONTH(C8088:C23055)</f>
        <v>1</v>
      </c>
      <c r="O8088" s="8" t="n">
        <f aca="false">K8088*(1-L8088)</f>
        <v>139</v>
      </c>
    </row>
    <row r="8089" customFormat="false" ht="11.4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IF(G8089="Male",VLOOKUP(H8089,'Shoe size conversion table'!$B$6:$D$22,2),VLOOKUP(H8089,'Shoe size conversion table'!$J$6:$L$22,2))</f>
        <v>40</v>
      </c>
      <c r="J8089" s="12" t="n">
        <f aca="false">IF(G8089="Male",VLOOKUP(H8089,'Shoe size conversion table'!$B$6:$D$22,3),VLOOKUP(H8089,'Shoe size conversion table'!$J$6:$L$22,3))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MONTH(C8089:C23056)</f>
        <v>1</v>
      </c>
      <c r="O8089" s="8" t="n">
        <f aca="false">K8089*(1-L8089)</f>
        <v>143.2</v>
      </c>
    </row>
    <row r="8090" customFormat="false" ht="11.4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IF(G8090="Male",VLOOKUP(H8090,'Shoe size conversion table'!$B$6:$D$22,2),VLOOKUP(H8090,'Shoe size conversion table'!$J$6:$L$22,2))</f>
        <v>35-36</v>
      </c>
      <c r="J8090" s="12" t="n">
        <f aca="false">IF(G8090="Male",VLOOKUP(H8090,'Shoe size conversion table'!$B$6:$D$22,3),VLOOKUP(H8090,'Shoe size conversion table'!$J$6:$L$22,3))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MONTH(C8090:C23057)</f>
        <v>1</v>
      </c>
      <c r="O8090" s="8" t="n">
        <f aca="false">K8090*(1-L8090)</f>
        <v>159</v>
      </c>
    </row>
    <row r="8091" customFormat="false" ht="11.4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IF(G8091="Male",VLOOKUP(H8091,'Shoe size conversion table'!$B$6:$D$22,2),VLOOKUP(H8091,'Shoe size conversion table'!$J$6:$L$22,2))</f>
        <v>38</v>
      </c>
      <c r="J8091" s="12" t="n">
        <f aca="false">IF(G8091="Male",VLOOKUP(H8091,'Shoe size conversion table'!$B$6:$D$22,3),VLOOKUP(H8091,'Shoe size conversion table'!$J$6:$L$22,3))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MONTH(C8091:C23058)</f>
        <v>1</v>
      </c>
      <c r="O8091" s="8" t="n">
        <f aca="false">K8091*(1-L8091)</f>
        <v>159</v>
      </c>
    </row>
    <row r="8092" customFormat="false" ht="11.4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IF(G8092="Male",VLOOKUP(H8092,'Shoe size conversion table'!$B$6:$D$22,2),VLOOKUP(H8092,'Shoe size conversion table'!$J$6:$L$22,2))</f>
        <v>43</v>
      </c>
      <c r="J8092" s="12" t="n">
        <f aca="false">IF(G8092="Male",VLOOKUP(H8092,'Shoe size conversion table'!$B$6:$D$22,3),VLOOKUP(H8092,'Shoe size conversion table'!$J$6:$L$22,3))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MONTH(C8092:C23059)</f>
        <v>1</v>
      </c>
      <c r="O8092" s="8" t="n">
        <f aca="false">K8092*(1-L8092)</f>
        <v>116.1</v>
      </c>
    </row>
    <row r="8093" customFormat="false" ht="11.4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IF(G8093="Male",VLOOKUP(H8093,'Shoe size conversion table'!$B$6:$D$22,2),VLOOKUP(H8093,'Shoe size conversion table'!$J$6:$L$22,2))</f>
        <v>42</v>
      </c>
      <c r="J8093" s="12" t="n">
        <f aca="false">IF(G8093="Male",VLOOKUP(H8093,'Shoe size conversion table'!$B$6:$D$22,3),VLOOKUP(H8093,'Shoe size conversion table'!$J$6:$L$22,3))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MONTH(C8093:C23060)</f>
        <v>1</v>
      </c>
      <c r="O8093" s="8" t="n">
        <f aca="false">K8093*(1-L8093)</f>
        <v>149</v>
      </c>
    </row>
    <row r="8094" customFormat="false" ht="11.4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IF(G8094="Male",VLOOKUP(H8094,'Shoe size conversion table'!$B$6:$D$22,2),VLOOKUP(H8094,'Shoe size conversion table'!$J$6:$L$22,2))</f>
        <v>43-44</v>
      </c>
      <c r="J8094" s="12" t="n">
        <f aca="false">IF(G8094="Male",VLOOKUP(H8094,'Shoe size conversion table'!$B$6:$D$22,3),VLOOKUP(H8094,'Shoe size conversion table'!$J$6:$L$22,3))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MONTH(C8094:C23061)</f>
        <v>1</v>
      </c>
      <c r="O8094" s="8" t="n">
        <f aca="false">K8094*(1-L8094)</f>
        <v>125.1</v>
      </c>
    </row>
    <row r="8095" customFormat="false" ht="11.4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IF(G8095="Male",VLOOKUP(H8095,'Shoe size conversion table'!$B$6:$D$22,2),VLOOKUP(H8095,'Shoe size conversion table'!$J$6:$L$22,2))</f>
        <v>41</v>
      </c>
      <c r="J8095" s="12" t="n">
        <f aca="false">IF(G8095="Male",VLOOKUP(H8095,'Shoe size conversion table'!$B$6:$D$22,3),VLOOKUP(H8095,'Shoe size conversion table'!$J$6:$L$22,3))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MONTH(C8095:C23062)</f>
        <v>1</v>
      </c>
      <c r="O8095" s="8" t="n">
        <f aca="false">K8095*(1-L8095)</f>
        <v>143.2</v>
      </c>
    </row>
    <row r="8096" customFormat="false" ht="11.4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IF(G8096="Male",VLOOKUP(H8096,'Shoe size conversion table'!$B$6:$D$22,2),VLOOKUP(H8096,'Shoe size conversion table'!$J$6:$L$22,2))</f>
        <v>43</v>
      </c>
      <c r="J8096" s="12" t="n">
        <f aca="false">IF(G8096="Male",VLOOKUP(H8096,'Shoe size conversion table'!$B$6:$D$22,3),VLOOKUP(H8096,'Shoe size conversion table'!$J$6:$L$22,3))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MONTH(C8096:C23063)</f>
        <v>1</v>
      </c>
      <c r="O8096" s="8" t="n">
        <f aca="false">K8096*(1-L8096)</f>
        <v>189</v>
      </c>
    </row>
    <row r="8097" customFormat="false" ht="11.4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IF(G8097="Male",VLOOKUP(H8097,'Shoe size conversion table'!$B$6:$D$22,2),VLOOKUP(H8097,'Shoe size conversion table'!$J$6:$L$22,2))</f>
        <v>43-44</v>
      </c>
      <c r="J8097" s="12" t="n">
        <f aca="false">IF(G8097="Male",VLOOKUP(H8097,'Shoe size conversion table'!$B$6:$D$22,3),VLOOKUP(H8097,'Shoe size conversion table'!$J$6:$L$22,3))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MONTH(C8097:C23064)</f>
        <v>1</v>
      </c>
      <c r="O8097" s="8" t="n">
        <f aca="false">K8097*(1-L8097)</f>
        <v>169</v>
      </c>
    </row>
    <row r="8098" customFormat="false" ht="11.4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IF(G8098="Male",VLOOKUP(H8098,'Shoe size conversion table'!$B$6:$D$22,2),VLOOKUP(H8098,'Shoe size conversion table'!$J$6:$L$22,2))</f>
        <v>39</v>
      </c>
      <c r="J8098" s="12" t="n">
        <f aca="false">IF(G8098="Male",VLOOKUP(H8098,'Shoe size conversion table'!$B$6:$D$22,3),VLOOKUP(H8098,'Shoe size conversion table'!$J$6:$L$22,3))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MONTH(C8098:C23065)</f>
        <v>1</v>
      </c>
      <c r="O8098" s="8" t="n">
        <f aca="false">K8098*(1-L8098)</f>
        <v>90.3</v>
      </c>
    </row>
    <row r="8099" customFormat="false" ht="11.4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IF(G8099="Male",VLOOKUP(H8099,'Shoe size conversion table'!$B$6:$D$22,2),VLOOKUP(H8099,'Shoe size conversion table'!$J$6:$L$22,2))</f>
        <v>44</v>
      </c>
      <c r="J8099" s="12" t="n">
        <f aca="false">IF(G8099="Male",VLOOKUP(H8099,'Shoe size conversion table'!$B$6:$D$22,3),VLOOKUP(H8099,'Shoe size conversion table'!$J$6:$L$22,3))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MONTH(C8099:C23066)</f>
        <v>1</v>
      </c>
      <c r="O8099" s="8" t="n">
        <f aca="false">K8099*(1-L8099)</f>
        <v>129</v>
      </c>
    </row>
    <row r="8100" customFormat="false" ht="11.4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IF(G8100="Male",VLOOKUP(H8100,'Shoe size conversion table'!$B$6:$D$22,2),VLOOKUP(H8100,'Shoe size conversion table'!$J$6:$L$22,2))</f>
        <v>40</v>
      </c>
      <c r="J8100" s="12" t="n">
        <f aca="false">IF(G8100="Male",VLOOKUP(H8100,'Shoe size conversion table'!$B$6:$D$22,3),VLOOKUP(H8100,'Shoe size conversion table'!$J$6:$L$22,3))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MONTH(C8100:C23067)</f>
        <v>1</v>
      </c>
      <c r="O8100" s="8" t="n">
        <f aca="false">K8100*(1-L8100)</f>
        <v>169</v>
      </c>
    </row>
    <row r="8101" customFormat="false" ht="11.4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IF(G8101="Male",VLOOKUP(H8101,'Shoe size conversion table'!$B$6:$D$22,2),VLOOKUP(H8101,'Shoe size conversion table'!$J$6:$L$22,2))</f>
        <v>42</v>
      </c>
      <c r="J8101" s="12" t="n">
        <f aca="false">IF(G8101="Male",VLOOKUP(H8101,'Shoe size conversion table'!$B$6:$D$22,3),VLOOKUP(H8101,'Shoe size conversion table'!$J$6:$L$22,3))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MONTH(C8101:C23068)</f>
        <v>1</v>
      </c>
      <c r="O8101" s="8" t="n">
        <f aca="false">K8101*(1-L8101)</f>
        <v>118.3</v>
      </c>
    </row>
    <row r="8102" customFormat="false" ht="11.4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IF(G8102="Male",VLOOKUP(H8102,'Shoe size conversion table'!$B$6:$D$22,2),VLOOKUP(H8102,'Shoe size conversion table'!$J$6:$L$22,2))</f>
        <v>38-39</v>
      </c>
      <c r="J8102" s="12" t="n">
        <f aca="false">IF(G8102="Male",VLOOKUP(H8102,'Shoe size conversion table'!$B$6:$D$22,3),VLOOKUP(H8102,'Shoe size conversion table'!$J$6:$L$22,3))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MONTH(C8102:C23069)</f>
        <v>1</v>
      </c>
      <c r="O8102" s="8" t="n">
        <f aca="false">K8102*(1-L8102)</f>
        <v>79.5</v>
      </c>
    </row>
    <row r="8103" customFormat="false" ht="11.4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IF(G8103="Male",VLOOKUP(H8103,'Shoe size conversion table'!$B$6:$D$22,2),VLOOKUP(H8103,'Shoe size conversion table'!$J$6:$L$22,2))</f>
        <v>39-40</v>
      </c>
      <c r="J8103" s="12" t="n">
        <f aca="false">IF(G8103="Male",VLOOKUP(H8103,'Shoe size conversion table'!$B$6:$D$22,3),VLOOKUP(H8103,'Shoe size conversion table'!$J$6:$L$22,3))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MONTH(C8103:C23070)</f>
        <v>1</v>
      </c>
      <c r="O8103" s="8" t="n">
        <f aca="false">K8103*(1-L8103)</f>
        <v>129</v>
      </c>
    </row>
    <row r="8104" customFormat="false" ht="11.4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IF(G8104="Male",VLOOKUP(H8104,'Shoe size conversion table'!$B$6:$D$22,2),VLOOKUP(H8104,'Shoe size conversion table'!$J$6:$L$22,2))</f>
        <v>39</v>
      </c>
      <c r="J8104" s="12" t="n">
        <f aca="false">IF(G8104="Male",VLOOKUP(H8104,'Shoe size conversion table'!$B$6:$D$22,3),VLOOKUP(H8104,'Shoe size conversion table'!$J$6:$L$22,3))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MONTH(C8104:C23071)</f>
        <v>1</v>
      </c>
      <c r="O8104" s="8" t="n">
        <f aca="false">K8104*(1-L8104)</f>
        <v>99.5</v>
      </c>
    </row>
    <row r="8105" customFormat="false" ht="11.4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IF(G8105="Male",VLOOKUP(H8105,'Shoe size conversion table'!$B$6:$D$22,2),VLOOKUP(H8105,'Shoe size conversion table'!$J$6:$L$22,2))</f>
        <v>42-43</v>
      </c>
      <c r="J8105" s="12" t="n">
        <f aca="false">IF(G8105="Male",VLOOKUP(H8105,'Shoe size conversion table'!$B$6:$D$22,3),VLOOKUP(H8105,'Shoe size conversion table'!$J$6:$L$22,3))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MONTH(C8105:C23072)</f>
        <v>1</v>
      </c>
      <c r="O8105" s="8" t="n">
        <f aca="false">K8105*(1-L8105)</f>
        <v>143.1</v>
      </c>
    </row>
    <row r="8106" customFormat="false" ht="11.4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IF(G8106="Male",VLOOKUP(H8106,'Shoe size conversion table'!$B$6:$D$22,2),VLOOKUP(H8106,'Shoe size conversion table'!$J$6:$L$22,2))</f>
        <v>43</v>
      </c>
      <c r="J8106" s="12" t="n">
        <f aca="false">IF(G8106="Male",VLOOKUP(H8106,'Shoe size conversion table'!$B$6:$D$22,3),VLOOKUP(H8106,'Shoe size conversion table'!$J$6:$L$22,3))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MONTH(C8106:C23073)</f>
        <v>1</v>
      </c>
      <c r="O8106" s="8" t="n">
        <f aca="false">K8106*(1-L8106)</f>
        <v>99.5</v>
      </c>
    </row>
    <row r="8107" customFormat="false" ht="11.4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IF(G8107="Male",VLOOKUP(H8107,'Shoe size conversion table'!$B$6:$D$22,2),VLOOKUP(H8107,'Shoe size conversion table'!$J$6:$L$22,2))</f>
        <v>41</v>
      </c>
      <c r="J8107" s="12" t="n">
        <f aca="false">IF(G8107="Male",VLOOKUP(H8107,'Shoe size conversion table'!$B$6:$D$22,3),VLOOKUP(H8107,'Shoe size conversion table'!$J$6:$L$22,3))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MONTH(C8107:C23074)</f>
        <v>1</v>
      </c>
      <c r="O8107" s="8" t="n">
        <f aca="false">K8107*(1-L8107)</f>
        <v>179</v>
      </c>
    </row>
    <row r="8108" customFormat="false" ht="11.4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IF(G8108="Male",VLOOKUP(H8108,'Shoe size conversion table'!$B$6:$D$22,2),VLOOKUP(H8108,'Shoe size conversion table'!$J$6:$L$22,2))</f>
        <v>38</v>
      </c>
      <c r="J8108" s="12" t="n">
        <f aca="false">IF(G8108="Male",VLOOKUP(H8108,'Shoe size conversion table'!$B$6:$D$22,3),VLOOKUP(H8108,'Shoe size conversion table'!$J$6:$L$22,3))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MONTH(C8108:C23075)</f>
        <v>1</v>
      </c>
      <c r="O8108" s="8" t="n">
        <f aca="false">K8108*(1-L8108)</f>
        <v>143.2</v>
      </c>
    </row>
    <row r="8109" customFormat="false" ht="11.4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IF(G8109="Male",VLOOKUP(H8109,'Shoe size conversion table'!$B$6:$D$22,2),VLOOKUP(H8109,'Shoe size conversion table'!$J$6:$L$22,2))</f>
        <v>41</v>
      </c>
      <c r="J8109" s="12" t="n">
        <f aca="false">IF(G8109="Male",VLOOKUP(H8109,'Shoe size conversion table'!$B$6:$D$22,3),VLOOKUP(H8109,'Shoe size conversion table'!$J$6:$L$22,3))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MONTH(C8109:C23076)</f>
        <v>1</v>
      </c>
      <c r="O8109" s="8" t="n">
        <f aca="false">K8109*(1-L8109)</f>
        <v>179.1</v>
      </c>
    </row>
    <row r="8110" customFormat="false" ht="11.4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IF(G8110="Male",VLOOKUP(H8110,'Shoe size conversion table'!$B$6:$D$22,2),VLOOKUP(H8110,'Shoe size conversion table'!$J$6:$L$22,2))</f>
        <v>42</v>
      </c>
      <c r="J8110" s="12" t="n">
        <f aca="false">IF(G8110="Male",VLOOKUP(H8110,'Shoe size conversion table'!$B$6:$D$22,3),VLOOKUP(H8110,'Shoe size conversion table'!$J$6:$L$22,3))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MONTH(C8110:C23077)</f>
        <v>1</v>
      </c>
      <c r="O8110" s="8" t="n">
        <f aca="false">K8110*(1-L8110)</f>
        <v>103.2</v>
      </c>
    </row>
    <row r="8111" customFormat="false" ht="11.4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IF(G8111="Male",VLOOKUP(H8111,'Shoe size conversion table'!$B$6:$D$22,2),VLOOKUP(H8111,'Shoe size conversion table'!$J$6:$L$22,2))</f>
        <v>42</v>
      </c>
      <c r="J8111" s="12" t="n">
        <f aca="false">IF(G8111="Male",VLOOKUP(H8111,'Shoe size conversion table'!$B$6:$D$22,3),VLOOKUP(H8111,'Shoe size conversion table'!$J$6:$L$22,3))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MONTH(C8111:C23078)</f>
        <v>1</v>
      </c>
      <c r="O8111" s="8" t="n">
        <f aca="false">K8111*(1-L8111)</f>
        <v>179.1</v>
      </c>
    </row>
    <row r="8112" customFormat="false" ht="11.4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IF(G8112="Male",VLOOKUP(H8112,'Shoe size conversion table'!$B$6:$D$22,2),VLOOKUP(H8112,'Shoe size conversion table'!$J$6:$L$22,2))</f>
        <v>42</v>
      </c>
      <c r="J8112" s="12" t="n">
        <f aca="false">IF(G8112="Male",VLOOKUP(H8112,'Shoe size conversion table'!$B$6:$D$22,3),VLOOKUP(H8112,'Shoe size conversion table'!$J$6:$L$22,3))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MONTH(C8112:C23079)</f>
        <v>1</v>
      </c>
      <c r="O8112" s="8" t="n">
        <f aca="false">K8112*(1-L8112)</f>
        <v>152.1</v>
      </c>
    </row>
    <row r="8113" customFormat="false" ht="11.4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IF(G8113="Male",VLOOKUP(H8113,'Shoe size conversion table'!$B$6:$D$22,2),VLOOKUP(H8113,'Shoe size conversion table'!$J$6:$L$22,2))</f>
        <v>39-40</v>
      </c>
      <c r="J8113" s="12" t="n">
        <f aca="false">IF(G8113="Male",VLOOKUP(H8113,'Shoe size conversion table'!$B$6:$D$22,3),VLOOKUP(H8113,'Shoe size conversion table'!$J$6:$L$22,3))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MONTH(C8113:C23080)</f>
        <v>1</v>
      </c>
      <c r="O8113" s="8" t="n">
        <f aca="false">K8113*(1-L8113)</f>
        <v>125.3</v>
      </c>
    </row>
    <row r="8114" customFormat="false" ht="11.4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IF(G8114="Male",VLOOKUP(H8114,'Shoe size conversion table'!$B$6:$D$22,2),VLOOKUP(H8114,'Shoe size conversion table'!$J$6:$L$22,2))</f>
        <v>39</v>
      </c>
      <c r="J8114" s="12" t="n">
        <f aca="false">IF(G8114="Male",VLOOKUP(H8114,'Shoe size conversion table'!$B$6:$D$22,3),VLOOKUP(H8114,'Shoe size conversion table'!$J$6:$L$22,3))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MONTH(C8114:C23081)</f>
        <v>1</v>
      </c>
      <c r="O8114" s="8" t="n">
        <f aca="false">K8114*(1-L8114)</f>
        <v>179</v>
      </c>
    </row>
    <row r="8115" customFormat="false" ht="11.4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IF(G8115="Male",VLOOKUP(H8115,'Shoe size conversion table'!$B$6:$D$22,2),VLOOKUP(H8115,'Shoe size conversion table'!$J$6:$L$22,2))</f>
        <v>37-38</v>
      </c>
      <c r="J8115" s="12" t="n">
        <f aca="false">IF(G8115="Male",VLOOKUP(H8115,'Shoe size conversion table'!$B$6:$D$22,3),VLOOKUP(H8115,'Shoe size conversion table'!$J$6:$L$22,3))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MONTH(C8115:C23082)</f>
        <v>1</v>
      </c>
      <c r="O8115" s="8" t="n">
        <f aca="false">K8115*(1-L8115)</f>
        <v>199</v>
      </c>
    </row>
    <row r="8116" customFormat="false" ht="11.4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IF(G8116="Male",VLOOKUP(H8116,'Shoe size conversion table'!$B$6:$D$22,2),VLOOKUP(H8116,'Shoe size conversion table'!$J$6:$L$22,2))</f>
        <v>39</v>
      </c>
      <c r="J8116" s="12" t="n">
        <f aca="false">IF(G8116="Male",VLOOKUP(H8116,'Shoe size conversion table'!$B$6:$D$22,3),VLOOKUP(H8116,'Shoe size conversion table'!$J$6:$L$22,3))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MONTH(C8116:C23083)</f>
        <v>1</v>
      </c>
      <c r="O8116" s="8" t="n">
        <f aca="false">K8116*(1-L8116)</f>
        <v>111.2</v>
      </c>
    </row>
    <row r="8117" customFormat="false" ht="11.4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IF(G8117="Male",VLOOKUP(H8117,'Shoe size conversion table'!$B$6:$D$22,2),VLOOKUP(H8117,'Shoe size conversion table'!$J$6:$L$22,2))</f>
        <v>41-42</v>
      </c>
      <c r="J8117" s="12" t="n">
        <f aca="false">IF(G8117="Male",VLOOKUP(H8117,'Shoe size conversion table'!$B$6:$D$22,3),VLOOKUP(H8117,'Shoe size conversion table'!$J$6:$L$22,3))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MONTH(C8117:C23084)</f>
        <v>1</v>
      </c>
      <c r="O8117" s="8" t="n">
        <f aca="false">K8117*(1-L8117)</f>
        <v>159</v>
      </c>
    </row>
    <row r="8118" customFormat="false" ht="11.4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IF(G8118="Male",VLOOKUP(H8118,'Shoe size conversion table'!$B$6:$D$22,2),VLOOKUP(H8118,'Shoe size conversion table'!$J$6:$L$22,2))</f>
        <v>44</v>
      </c>
      <c r="J8118" s="12" t="n">
        <f aca="false">IF(G8118="Male",VLOOKUP(H8118,'Shoe size conversion table'!$B$6:$D$22,3),VLOOKUP(H8118,'Shoe size conversion table'!$J$6:$L$22,3))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MONTH(C8118:C23085)</f>
        <v>1</v>
      </c>
      <c r="O8118" s="8" t="n">
        <f aca="false">K8118*(1-L8118)</f>
        <v>129</v>
      </c>
    </row>
    <row r="8119" customFormat="false" ht="11.4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IF(G8119="Male",VLOOKUP(H8119,'Shoe size conversion table'!$B$6:$D$22,2),VLOOKUP(H8119,'Shoe size conversion table'!$J$6:$L$22,2))</f>
        <v>43-44</v>
      </c>
      <c r="J8119" s="12" t="n">
        <f aca="false">IF(G8119="Male",VLOOKUP(H8119,'Shoe size conversion table'!$B$6:$D$22,3),VLOOKUP(H8119,'Shoe size conversion table'!$J$6:$L$22,3))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MONTH(C8119:C23086)</f>
        <v>1</v>
      </c>
      <c r="O8119" s="8" t="n">
        <f aca="false">K8119*(1-L8119)</f>
        <v>129</v>
      </c>
    </row>
    <row r="8120" customFormat="false" ht="11.4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IF(G8120="Male",VLOOKUP(H8120,'Shoe size conversion table'!$B$6:$D$22,2),VLOOKUP(H8120,'Shoe size conversion table'!$J$6:$L$22,2))</f>
        <v>39-40</v>
      </c>
      <c r="J8120" s="12" t="n">
        <f aca="false">IF(G8120="Male",VLOOKUP(H8120,'Shoe size conversion table'!$B$6:$D$22,3),VLOOKUP(H8120,'Shoe size conversion table'!$J$6:$L$22,3))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MONTH(C8120:C23087)</f>
        <v>1</v>
      </c>
      <c r="O8120" s="8" t="n">
        <f aca="false">K8120*(1-L8120)</f>
        <v>179</v>
      </c>
    </row>
    <row r="8121" customFormat="false" ht="11.4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IF(G8121="Male",VLOOKUP(H8121,'Shoe size conversion table'!$B$6:$D$22,2),VLOOKUP(H8121,'Shoe size conversion table'!$J$6:$L$22,2))</f>
        <v>39</v>
      </c>
      <c r="J8121" s="12" t="n">
        <f aca="false">IF(G8121="Male",VLOOKUP(H8121,'Shoe size conversion table'!$B$6:$D$22,3),VLOOKUP(H8121,'Shoe size conversion table'!$J$6:$L$22,3))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MONTH(C8121:C23088)</f>
        <v>1</v>
      </c>
      <c r="O8121" s="8" t="n">
        <f aca="false">K8121*(1-L8121)</f>
        <v>169</v>
      </c>
    </row>
    <row r="8122" customFormat="false" ht="11.4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IF(G8122="Male",VLOOKUP(H8122,'Shoe size conversion table'!$B$6:$D$22,2),VLOOKUP(H8122,'Shoe size conversion table'!$J$6:$L$22,2))</f>
        <v>39</v>
      </c>
      <c r="J8122" s="12" t="n">
        <f aca="false">IF(G8122="Male",VLOOKUP(H8122,'Shoe size conversion table'!$B$6:$D$22,3),VLOOKUP(H8122,'Shoe size conversion table'!$J$6:$L$22,3))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MONTH(C8122:C23089)</f>
        <v>1</v>
      </c>
      <c r="O8122" s="8" t="n">
        <f aca="false">K8122*(1-L8122)</f>
        <v>159</v>
      </c>
    </row>
    <row r="8123" customFormat="false" ht="11.4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IF(G8123="Male",VLOOKUP(H8123,'Shoe size conversion table'!$B$6:$D$22,2),VLOOKUP(H8123,'Shoe size conversion table'!$J$6:$L$22,2))</f>
        <v>42</v>
      </c>
      <c r="J8123" s="12" t="n">
        <f aca="false">IF(G8123="Male",VLOOKUP(H8123,'Shoe size conversion table'!$B$6:$D$22,3),VLOOKUP(H8123,'Shoe size conversion table'!$J$6:$L$22,3))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MONTH(C8123:C23090)</f>
        <v>1</v>
      </c>
      <c r="O8123" s="8" t="n">
        <f aca="false">K8123*(1-L8123)</f>
        <v>161.1</v>
      </c>
    </row>
    <row r="8124" customFormat="false" ht="11.4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IF(G8124="Male",VLOOKUP(H8124,'Shoe size conversion table'!$B$6:$D$22,2),VLOOKUP(H8124,'Shoe size conversion table'!$J$6:$L$22,2))</f>
        <v>40</v>
      </c>
      <c r="J8124" s="12" t="n">
        <f aca="false">IF(G8124="Male",VLOOKUP(H8124,'Shoe size conversion table'!$B$6:$D$22,3),VLOOKUP(H8124,'Shoe size conversion table'!$J$6:$L$22,3))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MONTH(C8124:C23091)</f>
        <v>1</v>
      </c>
      <c r="O8124" s="8" t="n">
        <f aca="false">K8124*(1-L8124)</f>
        <v>125.3</v>
      </c>
    </row>
    <row r="8125" customFormat="false" ht="11.4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IF(G8125="Male",VLOOKUP(H8125,'Shoe size conversion table'!$B$6:$D$22,2),VLOOKUP(H8125,'Shoe size conversion table'!$J$6:$L$22,2))</f>
        <v>38-39</v>
      </c>
      <c r="J8125" s="12" t="n">
        <f aca="false">IF(G8125="Male",VLOOKUP(H8125,'Shoe size conversion table'!$B$6:$D$22,3),VLOOKUP(H8125,'Shoe size conversion table'!$J$6:$L$22,3))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MONTH(C8125:C23092)</f>
        <v>1</v>
      </c>
      <c r="O8125" s="8" t="n">
        <f aca="false">K8125*(1-L8125)</f>
        <v>139</v>
      </c>
    </row>
    <row r="8126" customFormat="false" ht="11.4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IF(G8126="Male",VLOOKUP(H8126,'Shoe size conversion table'!$B$6:$D$22,2),VLOOKUP(H8126,'Shoe size conversion table'!$J$6:$L$22,2))</f>
        <v>41-42</v>
      </c>
      <c r="J8126" s="12" t="n">
        <f aca="false">IF(G8126="Male",VLOOKUP(H8126,'Shoe size conversion table'!$B$6:$D$22,3),VLOOKUP(H8126,'Shoe size conversion table'!$J$6:$L$22,3))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MONTH(C8126:C23093)</f>
        <v>1</v>
      </c>
      <c r="O8126" s="8" t="n">
        <f aca="false">K8126*(1-L8126)</f>
        <v>143.1</v>
      </c>
    </row>
    <row r="8127" customFormat="false" ht="11.4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IF(G8127="Male",VLOOKUP(H8127,'Shoe size conversion table'!$B$6:$D$22,2),VLOOKUP(H8127,'Shoe size conversion table'!$J$6:$L$22,2))</f>
        <v>38-39</v>
      </c>
      <c r="J8127" s="12" t="n">
        <f aca="false">IF(G8127="Male",VLOOKUP(H8127,'Shoe size conversion table'!$B$6:$D$22,3),VLOOKUP(H8127,'Shoe size conversion table'!$J$6:$L$22,3))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MONTH(C8127:C23094)</f>
        <v>1</v>
      </c>
      <c r="O8127" s="8" t="n">
        <f aca="false">K8127*(1-L8127)</f>
        <v>139</v>
      </c>
    </row>
    <row r="8128" customFormat="false" ht="11.4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IF(G8128="Male",VLOOKUP(H8128,'Shoe size conversion table'!$B$6:$D$22,2),VLOOKUP(H8128,'Shoe size conversion table'!$J$6:$L$22,2))</f>
        <v>42-43</v>
      </c>
      <c r="J8128" s="12" t="n">
        <f aca="false">IF(G8128="Male",VLOOKUP(H8128,'Shoe size conversion table'!$B$6:$D$22,3),VLOOKUP(H8128,'Shoe size conversion table'!$J$6:$L$22,3))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MONTH(C8128:C23095)</f>
        <v>1</v>
      </c>
      <c r="O8128" s="8" t="n">
        <f aca="false">K8128*(1-L8128)</f>
        <v>139</v>
      </c>
    </row>
    <row r="8129" customFormat="false" ht="11.4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IF(G8129="Male",VLOOKUP(H8129,'Shoe size conversion table'!$B$6:$D$22,2),VLOOKUP(H8129,'Shoe size conversion table'!$J$6:$L$22,2))</f>
        <v>40</v>
      </c>
      <c r="J8129" s="12" t="n">
        <f aca="false">IF(G8129="Male",VLOOKUP(H8129,'Shoe size conversion table'!$B$6:$D$22,3),VLOOKUP(H8129,'Shoe size conversion table'!$J$6:$L$22,3))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MONTH(C8129:C23096)</f>
        <v>1</v>
      </c>
      <c r="O8129" s="8" t="n">
        <f aca="false">K8129*(1-L8129)</f>
        <v>127.2</v>
      </c>
    </row>
    <row r="8130" customFormat="false" ht="11.4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IF(G8130="Male",VLOOKUP(H8130,'Shoe size conversion table'!$B$6:$D$22,2),VLOOKUP(H8130,'Shoe size conversion table'!$J$6:$L$22,2))</f>
        <v>39</v>
      </c>
      <c r="J8130" s="12" t="n">
        <f aca="false">IF(G8130="Male",VLOOKUP(H8130,'Shoe size conversion table'!$B$6:$D$22,3),VLOOKUP(H8130,'Shoe size conversion table'!$J$6:$L$22,3))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MONTH(C8130:C23097)</f>
        <v>1</v>
      </c>
      <c r="O8130" s="8" t="n">
        <f aca="false">K8130*(1-L8130)</f>
        <v>99.5</v>
      </c>
    </row>
    <row r="8131" customFormat="false" ht="11.4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IF(G8131="Male",VLOOKUP(H8131,'Shoe size conversion table'!$B$6:$D$22,2),VLOOKUP(H8131,'Shoe size conversion table'!$J$6:$L$22,2))</f>
        <v>44-45</v>
      </c>
      <c r="J8131" s="12" t="n">
        <f aca="false">IF(G8131="Male",VLOOKUP(H8131,'Shoe size conversion table'!$B$6:$D$22,3),VLOOKUP(H8131,'Shoe size conversion table'!$J$6:$L$22,3))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MONTH(C8131:C23098)</f>
        <v>1</v>
      </c>
      <c r="O8131" s="8" t="n">
        <f aca="false">K8131*(1-L8131)</f>
        <v>129</v>
      </c>
    </row>
    <row r="8132" customFormat="false" ht="11.4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IF(G8132="Male",VLOOKUP(H8132,'Shoe size conversion table'!$B$6:$D$22,2),VLOOKUP(H8132,'Shoe size conversion table'!$J$6:$L$22,2))</f>
        <v>39</v>
      </c>
      <c r="J8132" s="12" t="n">
        <f aca="false">IF(G8132="Male",VLOOKUP(H8132,'Shoe size conversion table'!$B$6:$D$22,3),VLOOKUP(H8132,'Shoe size conversion table'!$J$6:$L$22,3))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MONTH(C8132:C23099)</f>
        <v>1</v>
      </c>
      <c r="O8132" s="8" t="n">
        <f aca="false">K8132*(1-L8132)</f>
        <v>74.5</v>
      </c>
    </row>
    <row r="8133" customFormat="false" ht="11.4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IF(G8133="Male",VLOOKUP(H8133,'Shoe size conversion table'!$B$6:$D$22,2),VLOOKUP(H8133,'Shoe size conversion table'!$J$6:$L$22,2))</f>
        <v>42</v>
      </c>
      <c r="J8133" s="12" t="n">
        <f aca="false">IF(G8133="Male",VLOOKUP(H8133,'Shoe size conversion table'!$B$6:$D$22,3),VLOOKUP(H8133,'Shoe size conversion table'!$J$6:$L$22,3))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MONTH(C8133:C23100)</f>
        <v>1</v>
      </c>
      <c r="O8133" s="8" t="n">
        <f aca="false">K8133*(1-L8133)</f>
        <v>104.3</v>
      </c>
    </row>
    <row r="8134" customFormat="false" ht="11.4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IF(G8134="Male",VLOOKUP(H8134,'Shoe size conversion table'!$B$6:$D$22,2),VLOOKUP(H8134,'Shoe size conversion table'!$J$6:$L$22,2))</f>
        <v>42</v>
      </c>
      <c r="J8134" s="12" t="n">
        <f aca="false">IF(G8134="Male",VLOOKUP(H8134,'Shoe size conversion table'!$B$6:$D$22,3),VLOOKUP(H8134,'Shoe size conversion table'!$J$6:$L$22,3))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MONTH(C8134:C23101)</f>
        <v>1</v>
      </c>
      <c r="O8134" s="8" t="n">
        <f aca="false">K8134*(1-L8134)</f>
        <v>149</v>
      </c>
    </row>
    <row r="8135" customFormat="false" ht="11.4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IF(G8135="Male",VLOOKUP(H8135,'Shoe size conversion table'!$B$6:$D$22,2),VLOOKUP(H8135,'Shoe size conversion table'!$J$6:$L$22,2))</f>
        <v>40-41</v>
      </c>
      <c r="J8135" s="12" t="n">
        <f aca="false">IF(G8135="Male",VLOOKUP(H8135,'Shoe size conversion table'!$B$6:$D$22,3),VLOOKUP(H8135,'Shoe size conversion table'!$J$6:$L$22,3))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MONTH(C8135:C23102)</f>
        <v>1</v>
      </c>
      <c r="O8135" s="8" t="n">
        <f aca="false">K8135*(1-L8135)</f>
        <v>129</v>
      </c>
    </row>
    <row r="8136" customFormat="false" ht="11.4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IF(G8136="Male",VLOOKUP(H8136,'Shoe size conversion table'!$B$6:$D$22,2),VLOOKUP(H8136,'Shoe size conversion table'!$J$6:$L$22,2))</f>
        <v>39</v>
      </c>
      <c r="J8136" s="12" t="n">
        <f aca="false">IF(G8136="Male",VLOOKUP(H8136,'Shoe size conversion table'!$B$6:$D$22,3),VLOOKUP(H8136,'Shoe size conversion table'!$J$6:$L$22,3))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MONTH(C8136:C23103)</f>
        <v>1</v>
      </c>
      <c r="O8136" s="8" t="n">
        <f aca="false">K8136*(1-L8136)</f>
        <v>99.5</v>
      </c>
    </row>
    <row r="8137" customFormat="false" ht="11.4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IF(G8137="Male",VLOOKUP(H8137,'Shoe size conversion table'!$B$6:$D$22,2),VLOOKUP(H8137,'Shoe size conversion table'!$J$6:$L$22,2))</f>
        <v>43</v>
      </c>
      <c r="J8137" s="12" t="n">
        <f aca="false">IF(G8137="Male",VLOOKUP(H8137,'Shoe size conversion table'!$B$6:$D$22,3),VLOOKUP(H8137,'Shoe size conversion table'!$J$6:$L$22,3))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MONTH(C8137:C23104)</f>
        <v>1</v>
      </c>
      <c r="O8137" s="8" t="n">
        <f aca="false">K8137*(1-L8137)</f>
        <v>199</v>
      </c>
    </row>
    <row r="8138" customFormat="false" ht="11.4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IF(G8138="Male",VLOOKUP(H8138,'Shoe size conversion table'!$B$6:$D$22,2),VLOOKUP(H8138,'Shoe size conversion table'!$J$6:$L$22,2))</f>
        <v>46</v>
      </c>
      <c r="J8138" s="12" t="n">
        <f aca="false">IF(G8138="Male",VLOOKUP(H8138,'Shoe size conversion table'!$B$6:$D$22,3),VLOOKUP(H8138,'Shoe size conversion table'!$J$6:$L$22,3))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MONTH(C8138:C23105)</f>
        <v>1</v>
      </c>
      <c r="O8138" s="8" t="n">
        <f aca="false">K8138*(1-L8138)</f>
        <v>189</v>
      </c>
    </row>
    <row r="8139" customFormat="false" ht="11.4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IF(G8139="Male",VLOOKUP(H8139,'Shoe size conversion table'!$B$6:$D$22,2),VLOOKUP(H8139,'Shoe size conversion table'!$J$6:$L$22,2))</f>
        <v>43-44</v>
      </c>
      <c r="J8139" s="12" t="n">
        <f aca="false">IF(G8139="Male",VLOOKUP(H8139,'Shoe size conversion table'!$B$6:$D$22,3),VLOOKUP(H8139,'Shoe size conversion table'!$J$6:$L$22,3))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MONTH(C8139:C23106)</f>
        <v>1</v>
      </c>
      <c r="O8139" s="8" t="n">
        <f aca="false">K8139*(1-L8139)</f>
        <v>149</v>
      </c>
    </row>
    <row r="8140" customFormat="false" ht="11.4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IF(G8140="Male",VLOOKUP(H8140,'Shoe size conversion table'!$B$6:$D$22,2),VLOOKUP(H8140,'Shoe size conversion table'!$J$6:$L$22,2))</f>
        <v>43-44</v>
      </c>
      <c r="J8140" s="12" t="n">
        <f aca="false">IF(G8140="Male",VLOOKUP(H8140,'Shoe size conversion table'!$B$6:$D$22,3),VLOOKUP(H8140,'Shoe size conversion table'!$J$6:$L$22,3))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MONTH(C8140:C23107)</f>
        <v>1</v>
      </c>
      <c r="O8140" s="8" t="n">
        <f aca="false">K8140*(1-L8140)</f>
        <v>116.1</v>
      </c>
    </row>
    <row r="8141" customFormat="false" ht="11.4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IF(G8141="Male",VLOOKUP(H8141,'Shoe size conversion table'!$B$6:$D$22,2),VLOOKUP(H8141,'Shoe size conversion table'!$J$6:$L$22,2))</f>
        <v>39</v>
      </c>
      <c r="J8141" s="12" t="n">
        <f aca="false">IF(G8141="Male",VLOOKUP(H8141,'Shoe size conversion table'!$B$6:$D$22,3),VLOOKUP(H8141,'Shoe size conversion table'!$J$6:$L$22,3))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MONTH(C8141:C23108)</f>
        <v>1</v>
      </c>
      <c r="O8141" s="8" t="n">
        <f aca="false">K8141*(1-L8141)</f>
        <v>169</v>
      </c>
    </row>
    <row r="8142" customFormat="false" ht="11.4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IF(G8142="Male",VLOOKUP(H8142,'Shoe size conversion table'!$B$6:$D$22,2),VLOOKUP(H8142,'Shoe size conversion table'!$J$6:$L$22,2))</f>
        <v>38-39</v>
      </c>
      <c r="J8142" s="12" t="n">
        <f aca="false">IF(G8142="Male",VLOOKUP(H8142,'Shoe size conversion table'!$B$6:$D$22,3),VLOOKUP(H8142,'Shoe size conversion table'!$J$6:$L$22,3))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MONTH(C8142:C23109)</f>
        <v>1</v>
      </c>
      <c r="O8142" s="8" t="n">
        <f aca="false">K8142*(1-L8142)</f>
        <v>84.5</v>
      </c>
    </row>
    <row r="8143" customFormat="false" ht="11.4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IF(G8143="Male",VLOOKUP(H8143,'Shoe size conversion table'!$B$6:$D$22,2),VLOOKUP(H8143,'Shoe size conversion table'!$J$6:$L$22,2))</f>
        <v>38</v>
      </c>
      <c r="J8143" s="12" t="n">
        <f aca="false">IF(G8143="Male",VLOOKUP(H8143,'Shoe size conversion table'!$B$6:$D$22,3),VLOOKUP(H8143,'Shoe size conversion table'!$J$6:$L$22,3))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MONTH(C8143:C23110)</f>
        <v>1</v>
      </c>
      <c r="O8143" s="8" t="n">
        <f aca="false">K8143*(1-L8143)</f>
        <v>169</v>
      </c>
    </row>
    <row r="8144" customFormat="false" ht="11.4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IF(G8144="Male",VLOOKUP(H8144,'Shoe size conversion table'!$B$6:$D$22,2),VLOOKUP(H8144,'Shoe size conversion table'!$J$6:$L$22,2))</f>
        <v>41</v>
      </c>
      <c r="J8144" s="12" t="n">
        <f aca="false">IF(G8144="Male",VLOOKUP(H8144,'Shoe size conversion table'!$B$6:$D$22,3),VLOOKUP(H8144,'Shoe size conversion table'!$J$6:$L$22,3))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MONTH(C8144:C23111)</f>
        <v>1</v>
      </c>
      <c r="O8144" s="8" t="n">
        <f aca="false">K8144*(1-L8144)</f>
        <v>189</v>
      </c>
    </row>
    <row r="8145" customFormat="false" ht="11.4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IF(G8145="Male",VLOOKUP(H8145,'Shoe size conversion table'!$B$6:$D$22,2),VLOOKUP(H8145,'Shoe size conversion table'!$J$6:$L$22,2))</f>
        <v>40-41</v>
      </c>
      <c r="J8145" s="12" t="n">
        <f aca="false">IF(G8145="Male",VLOOKUP(H8145,'Shoe size conversion table'!$B$6:$D$22,3),VLOOKUP(H8145,'Shoe size conversion table'!$J$6:$L$22,3))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MONTH(C8145:C23112)</f>
        <v>2</v>
      </c>
      <c r="O8145" s="8" t="n">
        <f aca="false">K8145*(1-L8145)</f>
        <v>129</v>
      </c>
    </row>
    <row r="8146" customFormat="false" ht="11.4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IF(G8146="Male",VLOOKUP(H8146,'Shoe size conversion table'!$B$6:$D$22,2),VLOOKUP(H8146,'Shoe size conversion table'!$J$6:$L$22,2))</f>
        <v>43-44</v>
      </c>
      <c r="J8146" s="12" t="n">
        <f aca="false">IF(G8146="Male",VLOOKUP(H8146,'Shoe size conversion table'!$B$6:$D$22,3),VLOOKUP(H8146,'Shoe size conversion table'!$J$6:$L$22,3))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MONTH(C8146:C23113)</f>
        <v>2</v>
      </c>
      <c r="O8146" s="8" t="n">
        <f aca="false">K8146*(1-L8146)</f>
        <v>169</v>
      </c>
    </row>
    <row r="8147" customFormat="false" ht="11.4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IF(G8147="Male",VLOOKUP(H8147,'Shoe size conversion table'!$B$6:$D$22,2),VLOOKUP(H8147,'Shoe size conversion table'!$J$6:$L$22,2))</f>
        <v>42-43</v>
      </c>
      <c r="J8147" s="12" t="n">
        <f aca="false">IF(G8147="Male",VLOOKUP(H8147,'Shoe size conversion table'!$B$6:$D$22,3),VLOOKUP(H8147,'Shoe size conversion table'!$J$6:$L$22,3))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MONTH(C8147:C23114)</f>
        <v>2</v>
      </c>
      <c r="O8147" s="8" t="n">
        <f aca="false">K8147*(1-L8147)</f>
        <v>159</v>
      </c>
    </row>
    <row r="8148" customFormat="false" ht="11.4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IF(G8148="Male",VLOOKUP(H8148,'Shoe size conversion table'!$B$6:$D$22,2),VLOOKUP(H8148,'Shoe size conversion table'!$J$6:$L$22,2))</f>
        <v>38-39</v>
      </c>
      <c r="J8148" s="12" t="n">
        <f aca="false">IF(G8148="Male",VLOOKUP(H8148,'Shoe size conversion table'!$B$6:$D$22,3),VLOOKUP(H8148,'Shoe size conversion table'!$J$6:$L$22,3))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MONTH(C8148:C23115)</f>
        <v>2</v>
      </c>
      <c r="O8148" s="8" t="n">
        <f aca="false">K8148*(1-L8148)</f>
        <v>149</v>
      </c>
    </row>
    <row r="8149" customFormat="false" ht="11.4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IF(G8149="Male",VLOOKUP(H8149,'Shoe size conversion table'!$B$6:$D$22,2),VLOOKUP(H8149,'Shoe size conversion table'!$J$6:$L$22,2))</f>
        <v>38-39</v>
      </c>
      <c r="J8149" s="12" t="n">
        <f aca="false">IF(G8149="Male",VLOOKUP(H8149,'Shoe size conversion table'!$B$6:$D$22,3),VLOOKUP(H8149,'Shoe size conversion table'!$J$6:$L$22,3))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MONTH(C8149:C23116)</f>
        <v>2</v>
      </c>
      <c r="O8149" s="8" t="n">
        <f aca="false">K8149*(1-L8149)</f>
        <v>189</v>
      </c>
    </row>
    <row r="8150" customFormat="false" ht="11.4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IF(G8150="Male",VLOOKUP(H8150,'Shoe size conversion table'!$B$6:$D$22,2),VLOOKUP(H8150,'Shoe size conversion table'!$J$6:$L$22,2))</f>
        <v>42-43</v>
      </c>
      <c r="J8150" s="12" t="n">
        <f aca="false">IF(G8150="Male",VLOOKUP(H8150,'Shoe size conversion table'!$B$6:$D$22,3),VLOOKUP(H8150,'Shoe size conversion table'!$J$6:$L$22,3))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MONTH(C8150:C23117)</f>
        <v>2</v>
      </c>
      <c r="O8150" s="8" t="n">
        <f aca="false">K8150*(1-L8150)</f>
        <v>169</v>
      </c>
    </row>
    <row r="8151" customFormat="false" ht="11.4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IF(G8151="Male",VLOOKUP(H8151,'Shoe size conversion table'!$B$6:$D$22,2),VLOOKUP(H8151,'Shoe size conversion table'!$J$6:$L$22,2))</f>
        <v>40</v>
      </c>
      <c r="J8151" s="12" t="n">
        <f aca="false">IF(G8151="Male",VLOOKUP(H8151,'Shoe size conversion table'!$B$6:$D$22,3),VLOOKUP(H8151,'Shoe size conversion table'!$J$6:$L$22,3))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MONTH(C8151:C23118)</f>
        <v>2</v>
      </c>
      <c r="O8151" s="8" t="n">
        <f aca="false">K8151*(1-L8151)</f>
        <v>125.1</v>
      </c>
    </row>
    <row r="8152" customFormat="false" ht="11.4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IF(G8152="Male",VLOOKUP(H8152,'Shoe size conversion table'!$B$6:$D$22,2),VLOOKUP(H8152,'Shoe size conversion table'!$J$6:$L$22,2))</f>
        <v>45</v>
      </c>
      <c r="J8152" s="12" t="n">
        <f aca="false">IF(G8152="Male",VLOOKUP(H8152,'Shoe size conversion table'!$B$6:$D$22,3),VLOOKUP(H8152,'Shoe size conversion table'!$J$6:$L$22,3))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MONTH(C8152:C23119)</f>
        <v>2</v>
      </c>
      <c r="O8152" s="8" t="n">
        <f aca="false">K8152*(1-L8152)</f>
        <v>99.5</v>
      </c>
    </row>
    <row r="8153" customFormat="false" ht="11.4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IF(G8153="Male",VLOOKUP(H8153,'Shoe size conversion table'!$B$6:$D$22,2),VLOOKUP(H8153,'Shoe size conversion table'!$J$6:$L$22,2))</f>
        <v>42-43</v>
      </c>
      <c r="J8153" s="12" t="n">
        <f aca="false">IF(G8153="Male",VLOOKUP(H8153,'Shoe size conversion table'!$B$6:$D$22,3),VLOOKUP(H8153,'Shoe size conversion table'!$J$6:$L$22,3))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MONTH(C8153:C23120)</f>
        <v>2</v>
      </c>
      <c r="O8153" s="8" t="n">
        <f aca="false">K8153*(1-L8153)</f>
        <v>179</v>
      </c>
    </row>
    <row r="8154" customFormat="false" ht="11.4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IF(G8154="Male",VLOOKUP(H8154,'Shoe size conversion table'!$B$6:$D$22,2),VLOOKUP(H8154,'Shoe size conversion table'!$J$6:$L$22,2))</f>
        <v>39</v>
      </c>
      <c r="J8154" s="12" t="n">
        <f aca="false">IF(G8154="Male",VLOOKUP(H8154,'Shoe size conversion table'!$B$6:$D$22,3),VLOOKUP(H8154,'Shoe size conversion table'!$J$6:$L$22,3))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MONTH(C8154:C23121)</f>
        <v>2</v>
      </c>
      <c r="O8154" s="8" t="n">
        <f aca="false">K8154*(1-L8154)</f>
        <v>161.1</v>
      </c>
    </row>
    <row r="8155" customFormat="false" ht="11.4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IF(G8155="Male",VLOOKUP(H8155,'Shoe size conversion table'!$B$6:$D$22,2),VLOOKUP(H8155,'Shoe size conversion table'!$J$6:$L$22,2))</f>
        <v>42-43</v>
      </c>
      <c r="J8155" s="12" t="n">
        <f aca="false">IF(G8155="Male",VLOOKUP(H8155,'Shoe size conversion table'!$B$6:$D$22,3),VLOOKUP(H8155,'Shoe size conversion table'!$J$6:$L$22,3))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MONTH(C8155:C23122)</f>
        <v>2</v>
      </c>
      <c r="O8155" s="8" t="n">
        <f aca="false">K8155*(1-L8155)</f>
        <v>149</v>
      </c>
    </row>
    <row r="8156" customFormat="false" ht="11.4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IF(G8156="Male",VLOOKUP(H8156,'Shoe size conversion table'!$B$6:$D$22,2),VLOOKUP(H8156,'Shoe size conversion table'!$J$6:$L$22,2))</f>
        <v>41-42</v>
      </c>
      <c r="J8156" s="12" t="n">
        <f aca="false">IF(G8156="Male",VLOOKUP(H8156,'Shoe size conversion table'!$B$6:$D$22,3),VLOOKUP(H8156,'Shoe size conversion table'!$J$6:$L$22,3))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MONTH(C8156:C23123)</f>
        <v>2</v>
      </c>
      <c r="O8156" s="8" t="n">
        <f aca="false">K8156*(1-L8156)</f>
        <v>179</v>
      </c>
    </row>
    <row r="8157" customFormat="false" ht="11.4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IF(G8157="Male",VLOOKUP(H8157,'Shoe size conversion table'!$B$6:$D$22,2),VLOOKUP(H8157,'Shoe size conversion table'!$J$6:$L$22,2))</f>
        <v>41</v>
      </c>
      <c r="J8157" s="12" t="n">
        <f aca="false">IF(G8157="Male",VLOOKUP(H8157,'Shoe size conversion table'!$B$6:$D$22,3),VLOOKUP(H8157,'Shoe size conversion table'!$J$6:$L$22,3))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MONTH(C8157:C23124)</f>
        <v>2</v>
      </c>
      <c r="O8157" s="8" t="n">
        <f aca="false">K8157*(1-L8157)</f>
        <v>159</v>
      </c>
    </row>
    <row r="8158" customFormat="false" ht="11.4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IF(G8158="Male",VLOOKUP(H8158,'Shoe size conversion table'!$B$6:$D$22,2),VLOOKUP(H8158,'Shoe size conversion table'!$J$6:$L$22,2))</f>
        <v>39-40</v>
      </c>
      <c r="J8158" s="12" t="n">
        <f aca="false">IF(G8158="Male",VLOOKUP(H8158,'Shoe size conversion table'!$B$6:$D$22,3),VLOOKUP(H8158,'Shoe size conversion table'!$J$6:$L$22,3))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MONTH(C8158:C23125)</f>
        <v>2</v>
      </c>
      <c r="O8158" s="8" t="n">
        <f aca="false">K8158*(1-L8158)</f>
        <v>199</v>
      </c>
    </row>
    <row r="8159" customFormat="false" ht="11.4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IF(G8159="Male",VLOOKUP(H8159,'Shoe size conversion table'!$B$6:$D$22,2),VLOOKUP(H8159,'Shoe size conversion table'!$J$6:$L$22,2))</f>
        <v>42</v>
      </c>
      <c r="J8159" s="12" t="n">
        <f aca="false">IF(G8159="Male",VLOOKUP(H8159,'Shoe size conversion table'!$B$6:$D$22,3),VLOOKUP(H8159,'Shoe size conversion table'!$J$6:$L$22,3))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MONTH(C8159:C23126)</f>
        <v>2</v>
      </c>
      <c r="O8159" s="8" t="n">
        <f aca="false">K8159*(1-L8159)</f>
        <v>125.1</v>
      </c>
    </row>
    <row r="8160" customFormat="false" ht="11.4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IF(G8160="Male",VLOOKUP(H8160,'Shoe size conversion table'!$B$6:$D$22,2),VLOOKUP(H8160,'Shoe size conversion table'!$J$6:$L$22,2))</f>
        <v>43</v>
      </c>
      <c r="J8160" s="12" t="n">
        <f aca="false">IF(G8160="Male",VLOOKUP(H8160,'Shoe size conversion table'!$B$6:$D$22,3),VLOOKUP(H8160,'Shoe size conversion table'!$J$6:$L$22,3))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MONTH(C8160:C23127)</f>
        <v>2</v>
      </c>
      <c r="O8160" s="8" t="n">
        <f aca="false">K8160*(1-L8160)</f>
        <v>189</v>
      </c>
    </row>
    <row r="8161" customFormat="false" ht="11.4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IF(G8161="Male",VLOOKUP(H8161,'Shoe size conversion table'!$B$6:$D$22,2),VLOOKUP(H8161,'Shoe size conversion table'!$J$6:$L$22,2))</f>
        <v>39</v>
      </c>
      <c r="J8161" s="12" t="n">
        <f aca="false">IF(G8161="Male",VLOOKUP(H8161,'Shoe size conversion table'!$B$6:$D$22,3),VLOOKUP(H8161,'Shoe size conversion table'!$J$6:$L$22,3))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MONTH(C8161:C23128)</f>
        <v>2</v>
      </c>
      <c r="O8161" s="8" t="n">
        <f aca="false">K8161*(1-L8161)</f>
        <v>64.5</v>
      </c>
    </row>
    <row r="8162" customFormat="false" ht="11.4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IF(G8162="Male",VLOOKUP(H8162,'Shoe size conversion table'!$B$6:$D$22,2),VLOOKUP(H8162,'Shoe size conversion table'!$J$6:$L$22,2))</f>
        <v>38-39</v>
      </c>
      <c r="J8162" s="12" t="n">
        <f aca="false">IF(G8162="Male",VLOOKUP(H8162,'Shoe size conversion table'!$B$6:$D$22,3),VLOOKUP(H8162,'Shoe size conversion table'!$J$6:$L$22,3))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MONTH(C8162:C23129)</f>
        <v>2</v>
      </c>
      <c r="O8162" s="8" t="n">
        <f aca="false">K8162*(1-L8162)</f>
        <v>159</v>
      </c>
    </row>
    <row r="8163" customFormat="false" ht="11.4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IF(G8163="Male",VLOOKUP(H8163,'Shoe size conversion table'!$B$6:$D$22,2),VLOOKUP(H8163,'Shoe size conversion table'!$J$6:$L$22,2))</f>
        <v>41</v>
      </c>
      <c r="J8163" s="12" t="n">
        <f aca="false">IF(G8163="Male",VLOOKUP(H8163,'Shoe size conversion table'!$B$6:$D$22,3),VLOOKUP(H8163,'Shoe size conversion table'!$J$6:$L$22,3))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MONTH(C8163:C23130)</f>
        <v>2</v>
      </c>
      <c r="O8163" s="8" t="n">
        <f aca="false">K8163*(1-L8163)</f>
        <v>189</v>
      </c>
    </row>
    <row r="8164" customFormat="false" ht="11.4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IF(G8164="Male",VLOOKUP(H8164,'Shoe size conversion table'!$B$6:$D$22,2),VLOOKUP(H8164,'Shoe size conversion table'!$J$6:$L$22,2))</f>
        <v>39-40</v>
      </c>
      <c r="J8164" s="12" t="n">
        <f aca="false">IF(G8164="Male",VLOOKUP(H8164,'Shoe size conversion table'!$B$6:$D$22,3),VLOOKUP(H8164,'Shoe size conversion table'!$J$6:$L$22,3))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MONTH(C8164:C23131)</f>
        <v>2</v>
      </c>
      <c r="O8164" s="8" t="n">
        <f aca="false">K8164*(1-L8164)</f>
        <v>152.1</v>
      </c>
    </row>
    <row r="8165" customFormat="false" ht="11.4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IF(G8165="Male",VLOOKUP(H8165,'Shoe size conversion table'!$B$6:$D$22,2),VLOOKUP(H8165,'Shoe size conversion table'!$J$6:$L$22,2))</f>
        <v>43</v>
      </c>
      <c r="J8165" s="12" t="n">
        <f aca="false">IF(G8165="Male",VLOOKUP(H8165,'Shoe size conversion table'!$B$6:$D$22,3),VLOOKUP(H8165,'Shoe size conversion table'!$J$6:$L$22,3))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MONTH(C8165:C23132)</f>
        <v>2</v>
      </c>
      <c r="O8165" s="8" t="n">
        <f aca="false">K8165*(1-L8165)</f>
        <v>79.5</v>
      </c>
    </row>
    <row r="8166" customFormat="false" ht="11.4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IF(G8166="Male",VLOOKUP(H8166,'Shoe size conversion table'!$B$6:$D$22,2),VLOOKUP(H8166,'Shoe size conversion table'!$J$6:$L$22,2))</f>
        <v>42-43</v>
      </c>
      <c r="J8166" s="12" t="n">
        <f aca="false">IF(G8166="Male",VLOOKUP(H8166,'Shoe size conversion table'!$B$6:$D$22,3),VLOOKUP(H8166,'Shoe size conversion table'!$J$6:$L$22,3))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MONTH(C8166:C23133)</f>
        <v>2</v>
      </c>
      <c r="O8166" s="8" t="n">
        <f aca="false">K8166*(1-L8166)</f>
        <v>199</v>
      </c>
    </row>
    <row r="8167" customFormat="false" ht="11.4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IF(G8167="Male",VLOOKUP(H8167,'Shoe size conversion table'!$B$6:$D$22,2),VLOOKUP(H8167,'Shoe size conversion table'!$J$6:$L$22,2))</f>
        <v>43</v>
      </c>
      <c r="J8167" s="12" t="n">
        <f aca="false">IF(G8167="Male",VLOOKUP(H8167,'Shoe size conversion table'!$B$6:$D$22,3),VLOOKUP(H8167,'Shoe size conversion table'!$J$6:$L$22,3))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MONTH(C8167:C23134)</f>
        <v>2</v>
      </c>
      <c r="O8167" s="8" t="n">
        <f aca="false">K8167*(1-L8167)</f>
        <v>139</v>
      </c>
    </row>
    <row r="8168" customFormat="false" ht="11.4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IF(G8168="Male",VLOOKUP(H8168,'Shoe size conversion table'!$B$6:$D$22,2),VLOOKUP(H8168,'Shoe size conversion table'!$J$6:$L$22,2))</f>
        <v>41-42</v>
      </c>
      <c r="J8168" s="12" t="n">
        <f aca="false">IF(G8168="Male",VLOOKUP(H8168,'Shoe size conversion table'!$B$6:$D$22,3),VLOOKUP(H8168,'Shoe size conversion table'!$J$6:$L$22,3))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MONTH(C8168:C23135)</f>
        <v>2</v>
      </c>
      <c r="O8168" s="8" t="n">
        <f aca="false">K8168*(1-L8168)</f>
        <v>125.3</v>
      </c>
    </row>
    <row r="8169" customFormat="false" ht="11.4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IF(G8169="Male",VLOOKUP(H8169,'Shoe size conversion table'!$B$6:$D$22,2),VLOOKUP(H8169,'Shoe size conversion table'!$J$6:$L$22,2))</f>
        <v>42</v>
      </c>
      <c r="J8169" s="12" t="n">
        <f aca="false">IF(G8169="Male",VLOOKUP(H8169,'Shoe size conversion table'!$B$6:$D$22,3),VLOOKUP(H8169,'Shoe size conversion table'!$J$6:$L$22,3))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MONTH(C8169:C23136)</f>
        <v>2</v>
      </c>
      <c r="O8169" s="8" t="n">
        <f aca="false">K8169*(1-L8169)</f>
        <v>179</v>
      </c>
    </row>
    <row r="8170" customFormat="false" ht="11.4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IF(G8170="Male",VLOOKUP(H8170,'Shoe size conversion table'!$B$6:$D$22,2),VLOOKUP(H8170,'Shoe size conversion table'!$J$6:$L$22,2))</f>
        <v>47</v>
      </c>
      <c r="J8170" s="12" t="n">
        <f aca="false">IF(G8170="Male",VLOOKUP(H8170,'Shoe size conversion table'!$B$6:$D$22,3),VLOOKUP(H8170,'Shoe size conversion table'!$J$6:$L$22,3))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MONTH(C8170:C23137)</f>
        <v>2</v>
      </c>
      <c r="O8170" s="8" t="n">
        <f aca="false">K8170*(1-L8170)</f>
        <v>169</v>
      </c>
    </row>
    <row r="8171" customFormat="false" ht="11.4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IF(G8171="Male",VLOOKUP(H8171,'Shoe size conversion table'!$B$6:$D$22,2),VLOOKUP(H8171,'Shoe size conversion table'!$J$6:$L$22,2))</f>
        <v>38</v>
      </c>
      <c r="J8171" s="12" t="n">
        <f aca="false">IF(G8171="Male",VLOOKUP(H8171,'Shoe size conversion table'!$B$6:$D$22,3),VLOOKUP(H8171,'Shoe size conversion table'!$J$6:$L$22,3))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MONTH(C8171:C23138)</f>
        <v>2</v>
      </c>
      <c r="O8171" s="8" t="n">
        <f aca="false">K8171*(1-L8171)</f>
        <v>139</v>
      </c>
    </row>
    <row r="8172" customFormat="false" ht="11.4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IF(G8172="Male",VLOOKUP(H8172,'Shoe size conversion table'!$B$6:$D$22,2),VLOOKUP(H8172,'Shoe size conversion table'!$J$6:$L$22,2))</f>
        <v>39</v>
      </c>
      <c r="J8172" s="12" t="n">
        <f aca="false">IF(G8172="Male",VLOOKUP(H8172,'Shoe size conversion table'!$B$6:$D$22,3),VLOOKUP(H8172,'Shoe size conversion table'!$J$6:$L$22,3))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MONTH(C8172:C23139)</f>
        <v>2</v>
      </c>
      <c r="O8172" s="8" t="n">
        <f aca="false">K8172*(1-L8172)</f>
        <v>149</v>
      </c>
    </row>
    <row r="8173" customFormat="false" ht="11.4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IF(G8173="Male",VLOOKUP(H8173,'Shoe size conversion table'!$B$6:$D$22,2),VLOOKUP(H8173,'Shoe size conversion table'!$J$6:$L$22,2))</f>
        <v>41</v>
      </c>
      <c r="J8173" s="12" t="n">
        <f aca="false">IF(G8173="Male",VLOOKUP(H8173,'Shoe size conversion table'!$B$6:$D$22,3),VLOOKUP(H8173,'Shoe size conversion table'!$J$6:$L$22,3))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MONTH(C8173:C23140)</f>
        <v>2</v>
      </c>
      <c r="O8173" s="8" t="n">
        <f aca="false">K8173*(1-L8173)</f>
        <v>159</v>
      </c>
    </row>
    <row r="8174" customFormat="false" ht="11.4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IF(G8174="Male",VLOOKUP(H8174,'Shoe size conversion table'!$B$6:$D$22,2),VLOOKUP(H8174,'Shoe size conversion table'!$J$6:$L$22,2))</f>
        <v>43-44</v>
      </c>
      <c r="J8174" s="12" t="n">
        <f aca="false">IF(G8174="Male",VLOOKUP(H8174,'Shoe size conversion table'!$B$6:$D$22,3),VLOOKUP(H8174,'Shoe size conversion table'!$J$6:$L$22,3))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MONTH(C8174:C23141)</f>
        <v>2</v>
      </c>
      <c r="O8174" s="8" t="n">
        <f aca="false">K8174*(1-L8174)</f>
        <v>129</v>
      </c>
    </row>
    <row r="8175" customFormat="false" ht="11.4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IF(G8175="Male",VLOOKUP(H8175,'Shoe size conversion table'!$B$6:$D$22,2),VLOOKUP(H8175,'Shoe size conversion table'!$J$6:$L$22,2))</f>
        <v>42-43</v>
      </c>
      <c r="J8175" s="12" t="n">
        <f aca="false">IF(G8175="Male",VLOOKUP(H8175,'Shoe size conversion table'!$B$6:$D$22,3),VLOOKUP(H8175,'Shoe size conversion table'!$J$6:$L$22,3))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MONTH(C8175:C23142)</f>
        <v>2</v>
      </c>
      <c r="O8175" s="8" t="n">
        <f aca="false">K8175*(1-L8175)</f>
        <v>134.1</v>
      </c>
    </row>
    <row r="8176" customFormat="false" ht="11.4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IF(G8176="Male",VLOOKUP(H8176,'Shoe size conversion table'!$B$6:$D$22,2),VLOOKUP(H8176,'Shoe size conversion table'!$J$6:$L$22,2))</f>
        <v>42-43</v>
      </c>
      <c r="J8176" s="12" t="n">
        <f aca="false">IF(G8176="Male",VLOOKUP(H8176,'Shoe size conversion table'!$B$6:$D$22,3),VLOOKUP(H8176,'Shoe size conversion table'!$J$6:$L$22,3))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MONTH(C8176:C23143)</f>
        <v>2</v>
      </c>
      <c r="O8176" s="8" t="n">
        <f aca="false">K8176*(1-L8176)</f>
        <v>69.5</v>
      </c>
    </row>
    <row r="8177" customFormat="false" ht="11.4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IF(G8177="Male",VLOOKUP(H8177,'Shoe size conversion table'!$B$6:$D$22,2),VLOOKUP(H8177,'Shoe size conversion table'!$J$6:$L$22,2))</f>
        <v>42</v>
      </c>
      <c r="J8177" s="12" t="n">
        <f aca="false">IF(G8177="Male",VLOOKUP(H8177,'Shoe size conversion table'!$B$6:$D$22,3),VLOOKUP(H8177,'Shoe size conversion table'!$J$6:$L$22,3))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MONTH(C8177:C23144)</f>
        <v>2</v>
      </c>
      <c r="O8177" s="8" t="n">
        <f aca="false">K8177*(1-L8177)</f>
        <v>179.1</v>
      </c>
    </row>
    <row r="8178" customFormat="false" ht="11.4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IF(G8178="Male",VLOOKUP(H8178,'Shoe size conversion table'!$B$6:$D$22,2),VLOOKUP(H8178,'Shoe size conversion table'!$J$6:$L$22,2))</f>
        <v>40-41</v>
      </c>
      <c r="J8178" s="12" t="n">
        <f aca="false">IF(G8178="Male",VLOOKUP(H8178,'Shoe size conversion table'!$B$6:$D$22,3),VLOOKUP(H8178,'Shoe size conversion table'!$J$6:$L$22,3))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MONTH(C8178:C23145)</f>
        <v>2</v>
      </c>
      <c r="O8178" s="8" t="n">
        <f aca="false">K8178*(1-L8178)</f>
        <v>97.3</v>
      </c>
    </row>
    <row r="8179" customFormat="false" ht="11.4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IF(G8179="Male",VLOOKUP(H8179,'Shoe size conversion table'!$B$6:$D$22,2),VLOOKUP(H8179,'Shoe size conversion table'!$J$6:$L$22,2))</f>
        <v>40-41</v>
      </c>
      <c r="J8179" s="12" t="n">
        <f aca="false">IF(G8179="Male",VLOOKUP(H8179,'Shoe size conversion table'!$B$6:$D$22,3),VLOOKUP(H8179,'Shoe size conversion table'!$J$6:$L$22,3))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MONTH(C8179:C23146)</f>
        <v>2</v>
      </c>
      <c r="O8179" s="8" t="n">
        <f aca="false">K8179*(1-L8179)</f>
        <v>139</v>
      </c>
    </row>
    <row r="8180" customFormat="false" ht="11.4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IF(G8180="Male",VLOOKUP(H8180,'Shoe size conversion table'!$B$6:$D$22,2),VLOOKUP(H8180,'Shoe size conversion table'!$J$6:$L$22,2))</f>
        <v>42-43</v>
      </c>
      <c r="J8180" s="12" t="n">
        <f aca="false">IF(G8180="Male",VLOOKUP(H8180,'Shoe size conversion table'!$B$6:$D$22,3),VLOOKUP(H8180,'Shoe size conversion table'!$J$6:$L$22,3))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MONTH(C8180:C23147)</f>
        <v>2</v>
      </c>
      <c r="O8180" s="8" t="n">
        <f aca="false">K8180*(1-L8180)</f>
        <v>69.5</v>
      </c>
    </row>
    <row r="8181" customFormat="false" ht="11.4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IF(G8181="Male",VLOOKUP(H8181,'Shoe size conversion table'!$B$6:$D$22,2),VLOOKUP(H8181,'Shoe size conversion table'!$J$6:$L$22,2))</f>
        <v>42-43</v>
      </c>
      <c r="J8181" s="12" t="n">
        <f aca="false">IF(G8181="Male",VLOOKUP(H8181,'Shoe size conversion table'!$B$6:$D$22,3),VLOOKUP(H8181,'Shoe size conversion table'!$J$6:$L$22,3))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MONTH(C8181:C23148)</f>
        <v>2</v>
      </c>
      <c r="O8181" s="8" t="n">
        <f aca="false">K8181*(1-L8181)</f>
        <v>69.5</v>
      </c>
    </row>
    <row r="8182" customFormat="false" ht="11.4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IF(G8182="Male",VLOOKUP(H8182,'Shoe size conversion table'!$B$6:$D$22,2),VLOOKUP(H8182,'Shoe size conversion table'!$J$6:$L$22,2))</f>
        <v>47</v>
      </c>
      <c r="J8182" s="12" t="n">
        <f aca="false">IF(G8182="Male",VLOOKUP(H8182,'Shoe size conversion table'!$B$6:$D$22,3),VLOOKUP(H8182,'Shoe size conversion table'!$J$6:$L$22,3))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MONTH(C8182:C23149)</f>
        <v>2</v>
      </c>
      <c r="O8182" s="8" t="n">
        <f aca="false">K8182*(1-L8182)</f>
        <v>169</v>
      </c>
    </row>
    <row r="8183" customFormat="false" ht="11.4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IF(G8183="Male",VLOOKUP(H8183,'Shoe size conversion table'!$B$6:$D$22,2),VLOOKUP(H8183,'Shoe size conversion table'!$J$6:$L$22,2))</f>
        <v>38-39</v>
      </c>
      <c r="J8183" s="12" t="n">
        <f aca="false">IF(G8183="Male",VLOOKUP(H8183,'Shoe size conversion table'!$B$6:$D$22,3),VLOOKUP(H8183,'Shoe size conversion table'!$J$6:$L$22,3))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MONTH(C8183:C23150)</f>
        <v>2</v>
      </c>
      <c r="O8183" s="8" t="n">
        <f aca="false">K8183*(1-L8183)</f>
        <v>69.5</v>
      </c>
    </row>
    <row r="8184" customFormat="false" ht="11.4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IF(G8184="Male",VLOOKUP(H8184,'Shoe size conversion table'!$B$6:$D$22,2),VLOOKUP(H8184,'Shoe size conversion table'!$J$6:$L$22,2))</f>
        <v>38-39</v>
      </c>
      <c r="J8184" s="12" t="n">
        <f aca="false">IF(G8184="Male",VLOOKUP(H8184,'Shoe size conversion table'!$B$6:$D$22,3),VLOOKUP(H8184,'Shoe size conversion table'!$J$6:$L$22,3))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MONTH(C8184:C23151)</f>
        <v>2</v>
      </c>
      <c r="O8184" s="8" t="n">
        <f aca="false">K8184*(1-L8184)</f>
        <v>111.2</v>
      </c>
    </row>
    <row r="8185" customFormat="false" ht="11.4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IF(G8185="Male",VLOOKUP(H8185,'Shoe size conversion table'!$B$6:$D$22,2),VLOOKUP(H8185,'Shoe size conversion table'!$J$6:$L$22,2))</f>
        <v>39-40</v>
      </c>
      <c r="J8185" s="12" t="n">
        <f aca="false">IF(G8185="Male",VLOOKUP(H8185,'Shoe size conversion table'!$B$6:$D$22,3),VLOOKUP(H8185,'Shoe size conversion table'!$J$6:$L$22,3))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MONTH(C8185:C23152)</f>
        <v>2</v>
      </c>
      <c r="O8185" s="8" t="n">
        <f aca="false">K8185*(1-L8185)</f>
        <v>149</v>
      </c>
    </row>
    <row r="8186" customFormat="false" ht="11.4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IF(G8186="Male",VLOOKUP(H8186,'Shoe size conversion table'!$B$6:$D$22,2),VLOOKUP(H8186,'Shoe size conversion table'!$J$6:$L$22,2))</f>
        <v>40-41</v>
      </c>
      <c r="J8186" s="12" t="n">
        <f aca="false">IF(G8186="Male",VLOOKUP(H8186,'Shoe size conversion table'!$B$6:$D$22,3),VLOOKUP(H8186,'Shoe size conversion table'!$J$6:$L$22,3))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MONTH(C8186:C23153)</f>
        <v>2</v>
      </c>
      <c r="O8186" s="8" t="n">
        <f aca="false">K8186*(1-L8186)</f>
        <v>129</v>
      </c>
    </row>
    <row r="8187" customFormat="false" ht="11.4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IF(G8187="Male",VLOOKUP(H8187,'Shoe size conversion table'!$B$6:$D$22,2),VLOOKUP(H8187,'Shoe size conversion table'!$J$6:$L$22,2))</f>
        <v>42</v>
      </c>
      <c r="J8187" s="12" t="n">
        <f aca="false">IF(G8187="Male",VLOOKUP(H8187,'Shoe size conversion table'!$B$6:$D$22,3),VLOOKUP(H8187,'Shoe size conversion table'!$J$6:$L$22,3))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MONTH(C8187:C23154)</f>
        <v>2</v>
      </c>
      <c r="O8187" s="8" t="n">
        <f aca="false">K8187*(1-L8187)</f>
        <v>179.1</v>
      </c>
    </row>
    <row r="8188" customFormat="false" ht="11.4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IF(G8188="Male",VLOOKUP(H8188,'Shoe size conversion table'!$B$6:$D$22,2),VLOOKUP(H8188,'Shoe size conversion table'!$J$6:$L$22,2))</f>
        <v>39</v>
      </c>
      <c r="J8188" s="12" t="n">
        <f aca="false">IF(G8188="Male",VLOOKUP(H8188,'Shoe size conversion table'!$B$6:$D$22,3),VLOOKUP(H8188,'Shoe size conversion table'!$J$6:$L$22,3))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MONTH(C8188:C23155)</f>
        <v>2</v>
      </c>
      <c r="O8188" s="8" t="n">
        <f aca="false">K8188*(1-L8188)</f>
        <v>152.1</v>
      </c>
    </row>
    <row r="8189" customFormat="false" ht="11.4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IF(G8189="Male",VLOOKUP(H8189,'Shoe size conversion table'!$B$6:$D$22,2),VLOOKUP(H8189,'Shoe size conversion table'!$J$6:$L$22,2))</f>
        <v>40-41</v>
      </c>
      <c r="J8189" s="12" t="n">
        <f aca="false">IF(G8189="Male",VLOOKUP(H8189,'Shoe size conversion table'!$B$6:$D$22,3),VLOOKUP(H8189,'Shoe size conversion table'!$J$6:$L$22,3))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MONTH(C8189:C23156)</f>
        <v>2</v>
      </c>
      <c r="O8189" s="8" t="n">
        <f aca="false">K8189*(1-L8189)</f>
        <v>199</v>
      </c>
    </row>
    <row r="8190" customFormat="false" ht="11.4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IF(G8190="Male",VLOOKUP(H8190,'Shoe size conversion table'!$B$6:$D$22,2),VLOOKUP(H8190,'Shoe size conversion table'!$J$6:$L$22,2))</f>
        <v>41</v>
      </c>
      <c r="J8190" s="12" t="n">
        <f aca="false">IF(G8190="Male",VLOOKUP(H8190,'Shoe size conversion table'!$B$6:$D$22,3),VLOOKUP(H8190,'Shoe size conversion table'!$J$6:$L$22,3))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MONTH(C8190:C23157)</f>
        <v>2</v>
      </c>
      <c r="O8190" s="8" t="n">
        <f aca="false">K8190*(1-L8190)</f>
        <v>118.3</v>
      </c>
    </row>
    <row r="8191" customFormat="false" ht="11.4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IF(G8191="Male",VLOOKUP(H8191,'Shoe size conversion table'!$B$6:$D$22,2),VLOOKUP(H8191,'Shoe size conversion table'!$J$6:$L$22,2))</f>
        <v>42-43</v>
      </c>
      <c r="J8191" s="12" t="n">
        <f aca="false">IF(G8191="Male",VLOOKUP(H8191,'Shoe size conversion table'!$B$6:$D$22,3),VLOOKUP(H8191,'Shoe size conversion table'!$J$6:$L$22,3))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MONTH(C8191:C23158)</f>
        <v>2</v>
      </c>
      <c r="O8191" s="8" t="n">
        <f aca="false">K8191*(1-L8191)</f>
        <v>79.5</v>
      </c>
    </row>
    <row r="8192" customFormat="false" ht="11.4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IF(G8192="Male",VLOOKUP(H8192,'Shoe size conversion table'!$B$6:$D$22,2),VLOOKUP(H8192,'Shoe size conversion table'!$J$6:$L$22,2))</f>
        <v>38</v>
      </c>
      <c r="J8192" s="12" t="n">
        <f aca="false">IF(G8192="Male",VLOOKUP(H8192,'Shoe size conversion table'!$B$6:$D$22,3),VLOOKUP(H8192,'Shoe size conversion table'!$J$6:$L$22,3))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MONTH(C8192:C23159)</f>
        <v>2</v>
      </c>
      <c r="O8192" s="8" t="n">
        <f aca="false">K8192*(1-L8192)</f>
        <v>149</v>
      </c>
    </row>
    <row r="8193" customFormat="false" ht="11.4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IF(G8193="Male",VLOOKUP(H8193,'Shoe size conversion table'!$B$6:$D$22,2),VLOOKUP(H8193,'Shoe size conversion table'!$J$6:$L$22,2))</f>
        <v>43</v>
      </c>
      <c r="J8193" s="12" t="n">
        <f aca="false">IF(G8193="Male",VLOOKUP(H8193,'Shoe size conversion table'!$B$6:$D$22,3),VLOOKUP(H8193,'Shoe size conversion table'!$J$6:$L$22,3))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MONTH(C8193:C23160)</f>
        <v>2</v>
      </c>
      <c r="O8193" s="8" t="n">
        <f aca="false">K8193*(1-L8193)</f>
        <v>84.5</v>
      </c>
    </row>
    <row r="8194" customFormat="false" ht="11.4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IF(G8194="Male",VLOOKUP(H8194,'Shoe size conversion table'!$B$6:$D$22,2),VLOOKUP(H8194,'Shoe size conversion table'!$J$6:$L$22,2))</f>
        <v>38-39</v>
      </c>
      <c r="J8194" s="12" t="n">
        <f aca="false">IF(G8194="Male",VLOOKUP(H8194,'Shoe size conversion table'!$B$6:$D$22,3),VLOOKUP(H8194,'Shoe size conversion table'!$J$6:$L$22,3))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MONTH(C8194:C23161)</f>
        <v>2</v>
      </c>
      <c r="O8194" s="8" t="n">
        <f aca="false">K8194*(1-L8194)</f>
        <v>118.3</v>
      </c>
    </row>
    <row r="8195" customFormat="false" ht="11.4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IF(G8195="Male",VLOOKUP(H8195,'Shoe size conversion table'!$B$6:$D$22,2),VLOOKUP(H8195,'Shoe size conversion table'!$J$6:$L$22,2))</f>
        <v>43</v>
      </c>
      <c r="J8195" s="12" t="n">
        <f aca="false">IF(G8195="Male",VLOOKUP(H8195,'Shoe size conversion table'!$B$6:$D$22,3),VLOOKUP(H8195,'Shoe size conversion table'!$J$6:$L$22,3))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MONTH(C8195:C23162)</f>
        <v>2</v>
      </c>
      <c r="O8195" s="8" t="n">
        <f aca="false">K8195*(1-L8195)</f>
        <v>111.3</v>
      </c>
    </row>
    <row r="8196" customFormat="false" ht="11.4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IF(G8196="Male",VLOOKUP(H8196,'Shoe size conversion table'!$B$6:$D$22,2),VLOOKUP(H8196,'Shoe size conversion table'!$J$6:$L$22,2))</f>
        <v>43-44</v>
      </c>
      <c r="J8196" s="12" t="n">
        <f aca="false">IF(G8196="Male",VLOOKUP(H8196,'Shoe size conversion table'!$B$6:$D$22,3),VLOOKUP(H8196,'Shoe size conversion table'!$J$6:$L$22,3))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MONTH(C8196:C23163)</f>
        <v>2</v>
      </c>
      <c r="O8196" s="8" t="n">
        <f aca="false">K8196*(1-L8196)</f>
        <v>129</v>
      </c>
    </row>
    <row r="8197" customFormat="false" ht="11.4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IF(G8197="Male",VLOOKUP(H8197,'Shoe size conversion table'!$B$6:$D$22,2),VLOOKUP(H8197,'Shoe size conversion table'!$J$6:$L$22,2))</f>
        <v>42</v>
      </c>
      <c r="J8197" s="12" t="n">
        <f aca="false">IF(G8197="Male",VLOOKUP(H8197,'Shoe size conversion table'!$B$6:$D$22,3),VLOOKUP(H8197,'Shoe size conversion table'!$J$6:$L$22,3))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MONTH(C8197:C23164)</f>
        <v>2</v>
      </c>
      <c r="O8197" s="8" t="n">
        <f aca="false">K8197*(1-L8197)</f>
        <v>99.5</v>
      </c>
    </row>
    <row r="8198" customFormat="false" ht="11.4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IF(G8198="Male",VLOOKUP(H8198,'Shoe size conversion table'!$B$6:$D$22,2),VLOOKUP(H8198,'Shoe size conversion table'!$J$6:$L$22,2))</f>
        <v>42-43</v>
      </c>
      <c r="J8198" s="12" t="n">
        <f aca="false">IF(G8198="Male",VLOOKUP(H8198,'Shoe size conversion table'!$B$6:$D$22,3),VLOOKUP(H8198,'Shoe size conversion table'!$J$6:$L$22,3))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MONTH(C8198:C23165)</f>
        <v>2</v>
      </c>
      <c r="O8198" s="8" t="n">
        <f aca="false">K8198*(1-L8198)</f>
        <v>104.3</v>
      </c>
    </row>
    <row r="8199" customFormat="false" ht="11.4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IF(G8199="Male",VLOOKUP(H8199,'Shoe size conversion table'!$B$6:$D$22,2),VLOOKUP(H8199,'Shoe size conversion table'!$J$6:$L$22,2))</f>
        <v>38-39</v>
      </c>
      <c r="J8199" s="12" t="n">
        <f aca="false">IF(G8199="Male",VLOOKUP(H8199,'Shoe size conversion table'!$B$6:$D$22,3),VLOOKUP(H8199,'Shoe size conversion table'!$J$6:$L$22,3))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MONTH(C8199:C23166)</f>
        <v>2</v>
      </c>
      <c r="O8199" s="8" t="n">
        <f aca="false">K8199*(1-L8199)</f>
        <v>135.2</v>
      </c>
    </row>
    <row r="8200" customFormat="false" ht="11.4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IF(G8200="Male",VLOOKUP(H8200,'Shoe size conversion table'!$B$6:$D$22,2),VLOOKUP(H8200,'Shoe size conversion table'!$J$6:$L$22,2))</f>
        <v>39-40</v>
      </c>
      <c r="J8200" s="12" t="n">
        <f aca="false">IF(G8200="Male",VLOOKUP(H8200,'Shoe size conversion table'!$B$6:$D$22,3),VLOOKUP(H8200,'Shoe size conversion table'!$J$6:$L$22,3))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MONTH(C8200:C23167)</f>
        <v>2</v>
      </c>
      <c r="O8200" s="8" t="n">
        <f aca="false">K8200*(1-L8200)</f>
        <v>143.2</v>
      </c>
    </row>
    <row r="8201" customFormat="false" ht="11.4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IF(G8201="Male",VLOOKUP(H8201,'Shoe size conversion table'!$B$6:$D$22,2),VLOOKUP(H8201,'Shoe size conversion table'!$J$6:$L$22,2))</f>
        <v>42-43</v>
      </c>
      <c r="J8201" s="12" t="n">
        <f aca="false">IF(G8201="Male",VLOOKUP(H8201,'Shoe size conversion table'!$B$6:$D$22,3),VLOOKUP(H8201,'Shoe size conversion table'!$J$6:$L$22,3))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MONTH(C8201:C23168)</f>
        <v>2</v>
      </c>
      <c r="O8201" s="8" t="n">
        <f aca="false">K8201*(1-L8201)</f>
        <v>125.3</v>
      </c>
    </row>
    <row r="8202" customFormat="false" ht="11.4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IF(G8202="Male",VLOOKUP(H8202,'Shoe size conversion table'!$B$6:$D$22,2),VLOOKUP(H8202,'Shoe size conversion table'!$J$6:$L$22,2))</f>
        <v>44</v>
      </c>
      <c r="J8202" s="12" t="n">
        <f aca="false">IF(G8202="Male",VLOOKUP(H8202,'Shoe size conversion table'!$B$6:$D$22,3),VLOOKUP(H8202,'Shoe size conversion table'!$J$6:$L$22,3))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MONTH(C8202:C23169)</f>
        <v>2</v>
      </c>
      <c r="O8202" s="8" t="n">
        <f aca="false">K8202*(1-L8202)</f>
        <v>139</v>
      </c>
    </row>
    <row r="8203" customFormat="false" ht="11.4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IF(G8203="Male",VLOOKUP(H8203,'Shoe size conversion table'!$B$6:$D$22,2),VLOOKUP(H8203,'Shoe size conversion table'!$J$6:$L$22,2))</f>
        <v>45</v>
      </c>
      <c r="J8203" s="12" t="n">
        <f aca="false">IF(G8203="Male",VLOOKUP(H8203,'Shoe size conversion table'!$B$6:$D$22,3),VLOOKUP(H8203,'Shoe size conversion table'!$J$6:$L$22,3))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MONTH(C8203:C23170)</f>
        <v>2</v>
      </c>
      <c r="O8203" s="8" t="n">
        <f aca="false">K8203*(1-L8203)</f>
        <v>99.5</v>
      </c>
    </row>
    <row r="8204" customFormat="false" ht="11.4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IF(G8204="Male",VLOOKUP(H8204,'Shoe size conversion table'!$B$6:$D$22,2),VLOOKUP(H8204,'Shoe size conversion table'!$J$6:$L$22,2))</f>
        <v>43</v>
      </c>
      <c r="J8204" s="12" t="n">
        <f aca="false">IF(G8204="Male",VLOOKUP(H8204,'Shoe size conversion table'!$B$6:$D$22,3),VLOOKUP(H8204,'Shoe size conversion table'!$J$6:$L$22,3))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MONTH(C8204:C23171)</f>
        <v>2</v>
      </c>
      <c r="O8204" s="8" t="n">
        <f aca="false">K8204*(1-L8204)</f>
        <v>74.5</v>
      </c>
    </row>
    <row r="8205" customFormat="false" ht="11.4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IF(G8205="Male",VLOOKUP(H8205,'Shoe size conversion table'!$B$6:$D$22,2),VLOOKUP(H8205,'Shoe size conversion table'!$J$6:$L$22,2))</f>
        <v>41-42</v>
      </c>
      <c r="J8205" s="12" t="n">
        <f aca="false">IF(G8205="Male",VLOOKUP(H8205,'Shoe size conversion table'!$B$6:$D$22,3),VLOOKUP(H8205,'Shoe size conversion table'!$J$6:$L$22,3))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MONTH(C8205:C23172)</f>
        <v>2</v>
      </c>
      <c r="O8205" s="8" t="n">
        <f aca="false">K8205*(1-L8205)</f>
        <v>97.3</v>
      </c>
    </row>
    <row r="8206" customFormat="false" ht="11.4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IF(G8206="Male",VLOOKUP(H8206,'Shoe size conversion table'!$B$6:$D$22,2),VLOOKUP(H8206,'Shoe size conversion table'!$J$6:$L$22,2))</f>
        <v>43</v>
      </c>
      <c r="J8206" s="12" t="n">
        <f aca="false">IF(G8206="Male",VLOOKUP(H8206,'Shoe size conversion table'!$B$6:$D$22,3),VLOOKUP(H8206,'Shoe size conversion table'!$J$6:$L$22,3))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MONTH(C8206:C23173)</f>
        <v>2</v>
      </c>
      <c r="O8206" s="8" t="n">
        <f aca="false">K8206*(1-L8206)</f>
        <v>149</v>
      </c>
    </row>
    <row r="8207" customFormat="false" ht="11.4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IF(G8207="Male",VLOOKUP(H8207,'Shoe size conversion table'!$B$6:$D$22,2),VLOOKUP(H8207,'Shoe size conversion table'!$J$6:$L$22,2))</f>
        <v>42</v>
      </c>
      <c r="J8207" s="12" t="n">
        <f aca="false">IF(G8207="Male",VLOOKUP(H8207,'Shoe size conversion table'!$B$6:$D$22,3),VLOOKUP(H8207,'Shoe size conversion table'!$J$6:$L$22,3))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MONTH(C8207:C23174)</f>
        <v>2</v>
      </c>
      <c r="O8207" s="8" t="n">
        <f aca="false">K8207*(1-L8207)</f>
        <v>189</v>
      </c>
    </row>
    <row r="8208" customFormat="false" ht="11.4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IF(G8208="Male",VLOOKUP(H8208,'Shoe size conversion table'!$B$6:$D$22,2),VLOOKUP(H8208,'Shoe size conversion table'!$J$6:$L$22,2))</f>
        <v>41-42</v>
      </c>
      <c r="J8208" s="12" t="n">
        <f aca="false">IF(G8208="Male",VLOOKUP(H8208,'Shoe size conversion table'!$B$6:$D$22,3),VLOOKUP(H8208,'Shoe size conversion table'!$J$6:$L$22,3))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MONTH(C8208:C23175)</f>
        <v>2</v>
      </c>
      <c r="O8208" s="8" t="n">
        <f aca="false">K8208*(1-L8208)</f>
        <v>119.2</v>
      </c>
    </row>
    <row r="8209" customFormat="false" ht="11.4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IF(G8209="Male",VLOOKUP(H8209,'Shoe size conversion table'!$B$6:$D$22,2),VLOOKUP(H8209,'Shoe size conversion table'!$J$6:$L$22,2))</f>
        <v>38-39</v>
      </c>
      <c r="J8209" s="12" t="n">
        <f aca="false">IF(G8209="Male",VLOOKUP(H8209,'Shoe size conversion table'!$B$6:$D$22,3),VLOOKUP(H8209,'Shoe size conversion table'!$J$6:$L$22,3))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MONTH(C8209:C23176)</f>
        <v>2</v>
      </c>
      <c r="O8209" s="8" t="n">
        <f aca="false">K8209*(1-L8209)</f>
        <v>179</v>
      </c>
    </row>
    <row r="8210" customFormat="false" ht="11.4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IF(G8210="Male",VLOOKUP(H8210,'Shoe size conversion table'!$B$6:$D$22,2),VLOOKUP(H8210,'Shoe size conversion table'!$J$6:$L$22,2))</f>
        <v>43-44</v>
      </c>
      <c r="J8210" s="12" t="n">
        <f aca="false">IF(G8210="Male",VLOOKUP(H8210,'Shoe size conversion table'!$B$6:$D$22,3),VLOOKUP(H8210,'Shoe size conversion table'!$J$6:$L$22,3))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MONTH(C8210:C23177)</f>
        <v>2</v>
      </c>
      <c r="O8210" s="8" t="n">
        <f aca="false">K8210*(1-L8210)</f>
        <v>129</v>
      </c>
    </row>
    <row r="8211" customFormat="false" ht="11.4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IF(G8211="Male",VLOOKUP(H8211,'Shoe size conversion table'!$B$6:$D$22,2),VLOOKUP(H8211,'Shoe size conversion table'!$J$6:$L$22,2))</f>
        <v>41</v>
      </c>
      <c r="J8211" s="12" t="n">
        <f aca="false">IF(G8211="Male",VLOOKUP(H8211,'Shoe size conversion table'!$B$6:$D$22,3),VLOOKUP(H8211,'Shoe size conversion table'!$J$6:$L$22,3))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MONTH(C8211:C23178)</f>
        <v>2</v>
      </c>
      <c r="O8211" s="8" t="n">
        <f aca="false">K8211*(1-L8211)</f>
        <v>118.3</v>
      </c>
    </row>
    <row r="8212" customFormat="false" ht="11.4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IF(G8212="Male",VLOOKUP(H8212,'Shoe size conversion table'!$B$6:$D$22,2),VLOOKUP(H8212,'Shoe size conversion table'!$J$6:$L$22,2))</f>
        <v>42-43</v>
      </c>
      <c r="J8212" s="12" t="n">
        <f aca="false">IF(G8212="Male",VLOOKUP(H8212,'Shoe size conversion table'!$B$6:$D$22,3),VLOOKUP(H8212,'Shoe size conversion table'!$J$6:$L$22,3))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MONTH(C8212:C23179)</f>
        <v>2</v>
      </c>
      <c r="O8212" s="8" t="n">
        <f aca="false">K8212*(1-L8212)</f>
        <v>79.5</v>
      </c>
    </row>
    <row r="8213" customFormat="false" ht="11.4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IF(G8213="Male",VLOOKUP(H8213,'Shoe size conversion table'!$B$6:$D$22,2),VLOOKUP(H8213,'Shoe size conversion table'!$J$6:$L$22,2))</f>
        <v>39</v>
      </c>
      <c r="J8213" s="12" t="n">
        <f aca="false">IF(G8213="Male",VLOOKUP(H8213,'Shoe size conversion table'!$B$6:$D$22,3),VLOOKUP(H8213,'Shoe size conversion table'!$J$6:$L$22,3))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MONTH(C8213:C23180)</f>
        <v>2</v>
      </c>
      <c r="O8213" s="8" t="n">
        <f aca="false">K8213*(1-L8213)</f>
        <v>179</v>
      </c>
    </row>
    <row r="8214" customFormat="false" ht="11.4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IF(G8214="Male",VLOOKUP(H8214,'Shoe size conversion table'!$B$6:$D$22,2),VLOOKUP(H8214,'Shoe size conversion table'!$J$6:$L$22,2))</f>
        <v>39</v>
      </c>
      <c r="J8214" s="12" t="n">
        <f aca="false">IF(G8214="Male",VLOOKUP(H8214,'Shoe size conversion table'!$B$6:$D$22,3),VLOOKUP(H8214,'Shoe size conversion table'!$J$6:$L$22,3))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MONTH(C8214:C23181)</f>
        <v>2</v>
      </c>
      <c r="O8214" s="8" t="n">
        <f aca="false">K8214*(1-L8214)</f>
        <v>159</v>
      </c>
    </row>
    <row r="8215" customFormat="false" ht="11.4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IF(G8215="Male",VLOOKUP(H8215,'Shoe size conversion table'!$B$6:$D$22,2),VLOOKUP(H8215,'Shoe size conversion table'!$J$6:$L$22,2))</f>
        <v>38-39</v>
      </c>
      <c r="J8215" s="12" t="n">
        <f aca="false">IF(G8215="Male",VLOOKUP(H8215,'Shoe size conversion table'!$B$6:$D$22,3),VLOOKUP(H8215,'Shoe size conversion table'!$J$6:$L$22,3))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MONTH(C8215:C23182)</f>
        <v>2</v>
      </c>
      <c r="O8215" s="8" t="n">
        <f aca="false">K8215*(1-L8215)</f>
        <v>143.1</v>
      </c>
    </row>
    <row r="8216" customFormat="false" ht="11.4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IF(G8216="Male",VLOOKUP(H8216,'Shoe size conversion table'!$B$6:$D$22,2),VLOOKUP(H8216,'Shoe size conversion table'!$J$6:$L$22,2))</f>
        <v>39-40</v>
      </c>
      <c r="J8216" s="12" t="n">
        <f aca="false">IF(G8216="Male",VLOOKUP(H8216,'Shoe size conversion table'!$B$6:$D$22,3),VLOOKUP(H8216,'Shoe size conversion table'!$J$6:$L$22,3))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MONTH(C8216:C23183)</f>
        <v>2</v>
      </c>
      <c r="O8216" s="8" t="n">
        <f aca="false">K8216*(1-L8216)</f>
        <v>169</v>
      </c>
    </row>
    <row r="8217" customFormat="false" ht="11.4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IF(G8217="Male",VLOOKUP(H8217,'Shoe size conversion table'!$B$6:$D$22,2),VLOOKUP(H8217,'Shoe size conversion table'!$J$6:$L$22,2))</f>
        <v>43</v>
      </c>
      <c r="J8217" s="12" t="n">
        <f aca="false">IF(G8217="Male",VLOOKUP(H8217,'Shoe size conversion table'!$B$6:$D$22,3),VLOOKUP(H8217,'Shoe size conversion table'!$J$6:$L$22,3))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MONTH(C8217:C23184)</f>
        <v>2</v>
      </c>
      <c r="O8217" s="8" t="n">
        <f aca="false">K8217*(1-L8217)</f>
        <v>125.3</v>
      </c>
    </row>
    <row r="8218" customFormat="false" ht="11.4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IF(G8218="Male",VLOOKUP(H8218,'Shoe size conversion table'!$B$6:$D$22,2),VLOOKUP(H8218,'Shoe size conversion table'!$J$6:$L$22,2))</f>
        <v>47</v>
      </c>
      <c r="J8218" s="12" t="n">
        <f aca="false">IF(G8218="Male",VLOOKUP(H8218,'Shoe size conversion table'!$B$6:$D$22,3),VLOOKUP(H8218,'Shoe size conversion table'!$J$6:$L$22,3))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MONTH(C8218:C23185)</f>
        <v>2</v>
      </c>
      <c r="O8218" s="8" t="n">
        <f aca="false">K8218*(1-L8218)</f>
        <v>169</v>
      </c>
    </row>
    <row r="8219" customFormat="false" ht="11.4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IF(G8219="Male",VLOOKUP(H8219,'Shoe size conversion table'!$B$6:$D$22,2),VLOOKUP(H8219,'Shoe size conversion table'!$J$6:$L$22,2))</f>
        <v>43-44</v>
      </c>
      <c r="J8219" s="12" t="n">
        <f aca="false">IF(G8219="Male",VLOOKUP(H8219,'Shoe size conversion table'!$B$6:$D$22,3),VLOOKUP(H8219,'Shoe size conversion table'!$J$6:$L$22,3))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MONTH(C8219:C23186)</f>
        <v>2</v>
      </c>
      <c r="O8219" s="8" t="n">
        <f aca="false">K8219*(1-L8219)</f>
        <v>169</v>
      </c>
    </row>
    <row r="8220" customFormat="false" ht="11.4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IF(G8220="Male",VLOOKUP(H8220,'Shoe size conversion table'!$B$6:$D$22,2),VLOOKUP(H8220,'Shoe size conversion table'!$J$6:$L$22,2))</f>
        <v>42-43</v>
      </c>
      <c r="J8220" s="12" t="n">
        <f aca="false">IF(G8220="Male",VLOOKUP(H8220,'Shoe size conversion table'!$B$6:$D$22,3),VLOOKUP(H8220,'Shoe size conversion table'!$J$6:$L$22,3))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MONTH(C8220:C23187)</f>
        <v>2</v>
      </c>
      <c r="O8220" s="8" t="n">
        <f aca="false">K8220*(1-L8220)</f>
        <v>69.5</v>
      </c>
    </row>
    <row r="8221" customFormat="false" ht="11.4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IF(G8221="Male",VLOOKUP(H8221,'Shoe size conversion table'!$B$6:$D$22,2),VLOOKUP(H8221,'Shoe size conversion table'!$J$6:$L$22,2))</f>
        <v>43</v>
      </c>
      <c r="J8221" s="12" t="n">
        <f aca="false">IF(G8221="Male",VLOOKUP(H8221,'Shoe size conversion table'!$B$6:$D$22,3),VLOOKUP(H8221,'Shoe size conversion table'!$J$6:$L$22,3))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MONTH(C8221:C23188)</f>
        <v>2</v>
      </c>
      <c r="O8221" s="8" t="n">
        <f aca="false">K8221*(1-L8221)</f>
        <v>74.5</v>
      </c>
    </row>
    <row r="8222" customFormat="false" ht="11.4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IF(G8222="Male",VLOOKUP(H8222,'Shoe size conversion table'!$B$6:$D$22,2),VLOOKUP(H8222,'Shoe size conversion table'!$J$6:$L$22,2))</f>
        <v>42</v>
      </c>
      <c r="J8222" s="12" t="n">
        <f aca="false">IF(G8222="Male",VLOOKUP(H8222,'Shoe size conversion table'!$B$6:$D$22,3),VLOOKUP(H8222,'Shoe size conversion table'!$J$6:$L$22,3))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MONTH(C8222:C23189)</f>
        <v>2</v>
      </c>
      <c r="O8222" s="8" t="n">
        <f aca="false">K8222*(1-L8222)</f>
        <v>129</v>
      </c>
    </row>
    <row r="8223" customFormat="false" ht="11.4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IF(G8223="Male",VLOOKUP(H8223,'Shoe size conversion table'!$B$6:$D$22,2),VLOOKUP(H8223,'Shoe size conversion table'!$J$6:$L$22,2))</f>
        <v>38-39</v>
      </c>
      <c r="J8223" s="12" t="n">
        <f aca="false">IF(G8223="Male",VLOOKUP(H8223,'Shoe size conversion table'!$B$6:$D$22,3),VLOOKUP(H8223,'Shoe size conversion table'!$J$6:$L$22,3))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MONTH(C8223:C23190)</f>
        <v>2</v>
      </c>
      <c r="O8223" s="8" t="n">
        <f aca="false">K8223*(1-L8223)</f>
        <v>152.1</v>
      </c>
    </row>
    <row r="8224" customFormat="false" ht="11.4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IF(G8224="Male",VLOOKUP(H8224,'Shoe size conversion table'!$B$6:$D$22,2),VLOOKUP(H8224,'Shoe size conversion table'!$J$6:$L$22,2))</f>
        <v>40-41</v>
      </c>
      <c r="J8224" s="12" t="n">
        <f aca="false">IF(G8224="Male",VLOOKUP(H8224,'Shoe size conversion table'!$B$6:$D$22,3),VLOOKUP(H8224,'Shoe size conversion table'!$J$6:$L$22,3))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MONTH(C8224:C23191)</f>
        <v>2</v>
      </c>
      <c r="O8224" s="8" t="n">
        <f aca="false">K8224*(1-L8224)</f>
        <v>199</v>
      </c>
    </row>
    <row r="8225" customFormat="false" ht="11.4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IF(G8225="Male",VLOOKUP(H8225,'Shoe size conversion table'!$B$6:$D$22,2),VLOOKUP(H8225,'Shoe size conversion table'!$J$6:$L$22,2))</f>
        <v>38-39</v>
      </c>
      <c r="J8225" s="12" t="n">
        <f aca="false">IF(G8225="Male",VLOOKUP(H8225,'Shoe size conversion table'!$B$6:$D$22,3),VLOOKUP(H8225,'Shoe size conversion table'!$J$6:$L$22,3))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MONTH(C8225:C23192)</f>
        <v>2</v>
      </c>
      <c r="O8225" s="8" t="n">
        <f aca="false">K8225*(1-L8225)</f>
        <v>139</v>
      </c>
    </row>
    <row r="8226" customFormat="false" ht="11.4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IF(G8226="Male",VLOOKUP(H8226,'Shoe size conversion table'!$B$6:$D$22,2),VLOOKUP(H8226,'Shoe size conversion table'!$J$6:$L$22,2))</f>
        <v>46</v>
      </c>
      <c r="J8226" s="12" t="n">
        <f aca="false">IF(G8226="Male",VLOOKUP(H8226,'Shoe size conversion table'!$B$6:$D$22,3),VLOOKUP(H8226,'Shoe size conversion table'!$J$6:$L$22,3))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MONTH(C8226:C23193)</f>
        <v>2</v>
      </c>
      <c r="O8226" s="8" t="n">
        <f aca="false">K8226*(1-L8226)</f>
        <v>179</v>
      </c>
    </row>
    <row r="8227" customFormat="false" ht="11.4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IF(G8227="Male",VLOOKUP(H8227,'Shoe size conversion table'!$B$6:$D$22,2),VLOOKUP(H8227,'Shoe size conversion table'!$J$6:$L$22,2))</f>
        <v>44-45</v>
      </c>
      <c r="J8227" s="12" t="n">
        <f aca="false">IF(G8227="Male",VLOOKUP(H8227,'Shoe size conversion table'!$B$6:$D$22,3),VLOOKUP(H8227,'Shoe size conversion table'!$J$6:$L$22,3))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MONTH(C8227:C23194)</f>
        <v>2</v>
      </c>
      <c r="O8227" s="8" t="n">
        <f aca="false">K8227*(1-L8227)</f>
        <v>103.2</v>
      </c>
    </row>
    <row r="8228" customFormat="false" ht="11.4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IF(G8228="Male",VLOOKUP(H8228,'Shoe size conversion table'!$B$6:$D$22,2),VLOOKUP(H8228,'Shoe size conversion table'!$J$6:$L$22,2))</f>
        <v>44</v>
      </c>
      <c r="J8228" s="12" t="n">
        <f aca="false">IF(G8228="Male",VLOOKUP(H8228,'Shoe size conversion table'!$B$6:$D$22,3),VLOOKUP(H8228,'Shoe size conversion table'!$J$6:$L$22,3))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MONTH(C8228:C23195)</f>
        <v>2</v>
      </c>
      <c r="O8228" s="8" t="n">
        <f aca="false">K8228*(1-L8228)</f>
        <v>149</v>
      </c>
    </row>
    <row r="8229" customFormat="false" ht="11.4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IF(G8229="Male",VLOOKUP(H8229,'Shoe size conversion table'!$B$6:$D$22,2),VLOOKUP(H8229,'Shoe size conversion table'!$J$6:$L$22,2))</f>
        <v>42-43</v>
      </c>
      <c r="J8229" s="12" t="n">
        <f aca="false">IF(G8229="Male",VLOOKUP(H8229,'Shoe size conversion table'!$B$6:$D$22,3),VLOOKUP(H8229,'Shoe size conversion table'!$J$6:$L$22,3))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MONTH(C8229:C23196)</f>
        <v>2</v>
      </c>
      <c r="O8229" s="8" t="n">
        <f aca="false">K8229*(1-L8229)</f>
        <v>118.3</v>
      </c>
    </row>
    <row r="8230" customFormat="false" ht="11.4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IF(G8230="Male",VLOOKUP(H8230,'Shoe size conversion table'!$B$6:$D$22,2),VLOOKUP(H8230,'Shoe size conversion table'!$J$6:$L$22,2))</f>
        <v>43-44</v>
      </c>
      <c r="J8230" s="12" t="n">
        <f aca="false">IF(G8230="Male",VLOOKUP(H8230,'Shoe size conversion table'!$B$6:$D$22,3),VLOOKUP(H8230,'Shoe size conversion table'!$J$6:$L$22,3))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MONTH(C8230:C23197)</f>
        <v>2</v>
      </c>
      <c r="O8230" s="8" t="n">
        <f aca="false">K8230*(1-L8230)</f>
        <v>149</v>
      </c>
    </row>
    <row r="8231" customFormat="false" ht="11.4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IF(G8231="Male",VLOOKUP(H8231,'Shoe size conversion table'!$B$6:$D$22,2),VLOOKUP(H8231,'Shoe size conversion table'!$J$6:$L$22,2))</f>
        <v>45</v>
      </c>
      <c r="J8231" s="12" t="n">
        <f aca="false">IF(G8231="Male",VLOOKUP(H8231,'Shoe size conversion table'!$B$6:$D$22,3),VLOOKUP(H8231,'Shoe size conversion table'!$J$6:$L$22,3))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MONTH(C8231:C23198)</f>
        <v>2</v>
      </c>
      <c r="O8231" s="8" t="n">
        <f aca="false">K8231*(1-L8231)</f>
        <v>99.5</v>
      </c>
    </row>
    <row r="8232" customFormat="false" ht="11.4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IF(G8232="Male",VLOOKUP(H8232,'Shoe size conversion table'!$B$6:$D$22,2),VLOOKUP(H8232,'Shoe size conversion table'!$J$6:$L$22,2))</f>
        <v>43-44</v>
      </c>
      <c r="J8232" s="12" t="n">
        <f aca="false">IF(G8232="Male",VLOOKUP(H8232,'Shoe size conversion table'!$B$6:$D$22,3),VLOOKUP(H8232,'Shoe size conversion table'!$J$6:$L$22,3))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MONTH(C8232:C23199)</f>
        <v>2</v>
      </c>
      <c r="O8232" s="8" t="n">
        <f aca="false">K8232*(1-L8232)</f>
        <v>129</v>
      </c>
    </row>
    <row r="8233" customFormat="false" ht="11.4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IF(G8233="Male",VLOOKUP(H8233,'Shoe size conversion table'!$B$6:$D$22,2),VLOOKUP(H8233,'Shoe size conversion table'!$J$6:$L$22,2))</f>
        <v>41</v>
      </c>
      <c r="J8233" s="12" t="n">
        <f aca="false">IF(G8233="Male",VLOOKUP(H8233,'Shoe size conversion table'!$B$6:$D$22,3),VLOOKUP(H8233,'Shoe size conversion table'!$J$6:$L$22,3))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MONTH(C8233:C23200)</f>
        <v>2</v>
      </c>
      <c r="O8233" s="8" t="n">
        <f aca="false">K8233*(1-L8233)</f>
        <v>118.3</v>
      </c>
    </row>
    <row r="8234" customFormat="false" ht="11.4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IF(G8234="Male",VLOOKUP(H8234,'Shoe size conversion table'!$B$6:$D$22,2),VLOOKUP(H8234,'Shoe size conversion table'!$J$6:$L$22,2))</f>
        <v>43</v>
      </c>
      <c r="J8234" s="12" t="n">
        <f aca="false">IF(G8234="Male",VLOOKUP(H8234,'Shoe size conversion table'!$B$6:$D$22,3),VLOOKUP(H8234,'Shoe size conversion table'!$J$6:$L$22,3))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MONTH(C8234:C23201)</f>
        <v>2</v>
      </c>
      <c r="O8234" s="8" t="n">
        <f aca="false">K8234*(1-L8234)</f>
        <v>125.1</v>
      </c>
    </row>
    <row r="8235" customFormat="false" ht="11.4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IF(G8235="Male",VLOOKUP(H8235,'Shoe size conversion table'!$B$6:$D$22,2),VLOOKUP(H8235,'Shoe size conversion table'!$J$6:$L$22,2))</f>
        <v>43-44</v>
      </c>
      <c r="J8235" s="12" t="n">
        <f aca="false">IF(G8235="Male",VLOOKUP(H8235,'Shoe size conversion table'!$B$6:$D$22,3),VLOOKUP(H8235,'Shoe size conversion table'!$J$6:$L$22,3))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MONTH(C8235:C23202)</f>
        <v>2</v>
      </c>
      <c r="O8235" s="8" t="n">
        <f aca="false">K8235*(1-L8235)</f>
        <v>129</v>
      </c>
    </row>
    <row r="8236" customFormat="false" ht="11.4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IF(G8236="Male",VLOOKUP(H8236,'Shoe size conversion table'!$B$6:$D$22,2),VLOOKUP(H8236,'Shoe size conversion table'!$J$6:$L$22,2))</f>
        <v>39</v>
      </c>
      <c r="J8236" s="12" t="n">
        <f aca="false">IF(G8236="Male",VLOOKUP(H8236,'Shoe size conversion table'!$B$6:$D$22,3),VLOOKUP(H8236,'Shoe size conversion table'!$J$6:$L$22,3))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MONTH(C8236:C23203)</f>
        <v>2</v>
      </c>
      <c r="O8236" s="8" t="n">
        <f aca="false">K8236*(1-L8236)</f>
        <v>99.5</v>
      </c>
    </row>
    <row r="8237" customFormat="false" ht="11.4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IF(G8237="Male",VLOOKUP(H8237,'Shoe size conversion table'!$B$6:$D$22,2),VLOOKUP(H8237,'Shoe size conversion table'!$J$6:$L$22,2))</f>
        <v>44-45</v>
      </c>
      <c r="J8237" s="12" t="n">
        <f aca="false">IF(G8237="Male",VLOOKUP(H8237,'Shoe size conversion table'!$B$6:$D$22,3),VLOOKUP(H8237,'Shoe size conversion table'!$J$6:$L$22,3))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MONTH(C8237:C23204)</f>
        <v>2</v>
      </c>
      <c r="O8237" s="8" t="n">
        <f aca="false">K8237*(1-L8237)</f>
        <v>149</v>
      </c>
    </row>
    <row r="8238" customFormat="false" ht="11.4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IF(G8238="Male",VLOOKUP(H8238,'Shoe size conversion table'!$B$6:$D$22,2),VLOOKUP(H8238,'Shoe size conversion table'!$J$6:$L$22,2))</f>
        <v>43</v>
      </c>
      <c r="J8238" s="12" t="n">
        <f aca="false">IF(G8238="Male",VLOOKUP(H8238,'Shoe size conversion table'!$B$6:$D$22,3),VLOOKUP(H8238,'Shoe size conversion table'!$J$6:$L$22,3))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MONTH(C8238:C23205)</f>
        <v>2</v>
      </c>
      <c r="O8238" s="8" t="n">
        <f aca="false">K8238*(1-L8238)</f>
        <v>125.3</v>
      </c>
    </row>
    <row r="8239" customFormat="false" ht="11.4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IF(G8239="Male",VLOOKUP(H8239,'Shoe size conversion table'!$B$6:$D$22,2),VLOOKUP(H8239,'Shoe size conversion table'!$J$6:$L$22,2))</f>
        <v>40</v>
      </c>
      <c r="J8239" s="12" t="n">
        <f aca="false">IF(G8239="Male",VLOOKUP(H8239,'Shoe size conversion table'!$B$6:$D$22,3),VLOOKUP(H8239,'Shoe size conversion table'!$J$6:$L$22,3))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MONTH(C8239:C23206)</f>
        <v>2</v>
      </c>
      <c r="O8239" s="8" t="n">
        <f aca="false">K8239*(1-L8239)</f>
        <v>199</v>
      </c>
    </row>
    <row r="8240" customFormat="false" ht="11.4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IF(G8240="Male",VLOOKUP(H8240,'Shoe size conversion table'!$B$6:$D$22,2),VLOOKUP(H8240,'Shoe size conversion table'!$J$6:$L$22,2))</f>
        <v>38-39</v>
      </c>
      <c r="J8240" s="12" t="n">
        <f aca="false">IF(G8240="Male",VLOOKUP(H8240,'Shoe size conversion table'!$B$6:$D$22,3),VLOOKUP(H8240,'Shoe size conversion table'!$J$6:$L$22,3))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MONTH(C8240:C23207)</f>
        <v>2</v>
      </c>
      <c r="O8240" s="8" t="n">
        <f aca="false">K8240*(1-L8240)</f>
        <v>103.2</v>
      </c>
    </row>
    <row r="8241" customFormat="false" ht="11.4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IF(G8241="Male",VLOOKUP(H8241,'Shoe size conversion table'!$B$6:$D$22,2),VLOOKUP(H8241,'Shoe size conversion table'!$J$6:$L$22,2))</f>
        <v>44-45</v>
      </c>
      <c r="J8241" s="12" t="n">
        <f aca="false">IF(G8241="Male",VLOOKUP(H8241,'Shoe size conversion table'!$B$6:$D$22,3),VLOOKUP(H8241,'Shoe size conversion table'!$J$6:$L$22,3))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MONTH(C8241:C23208)</f>
        <v>2</v>
      </c>
      <c r="O8241" s="8" t="n">
        <f aca="false">K8241*(1-L8241)</f>
        <v>159</v>
      </c>
    </row>
    <row r="8242" customFormat="false" ht="11.4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IF(G8242="Male",VLOOKUP(H8242,'Shoe size conversion table'!$B$6:$D$22,2),VLOOKUP(H8242,'Shoe size conversion table'!$J$6:$L$22,2))</f>
        <v>41-42</v>
      </c>
      <c r="J8242" s="12" t="n">
        <f aca="false">IF(G8242="Male",VLOOKUP(H8242,'Shoe size conversion table'!$B$6:$D$22,3),VLOOKUP(H8242,'Shoe size conversion table'!$J$6:$L$22,3))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MONTH(C8242:C23209)</f>
        <v>2</v>
      </c>
      <c r="O8242" s="8" t="n">
        <f aca="false">K8242*(1-L8242)</f>
        <v>119.2</v>
      </c>
    </row>
    <row r="8243" customFormat="false" ht="11.4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IF(G8243="Male",VLOOKUP(H8243,'Shoe size conversion table'!$B$6:$D$22,2),VLOOKUP(H8243,'Shoe size conversion table'!$J$6:$L$22,2))</f>
        <v>42-43</v>
      </c>
      <c r="J8243" s="12" t="n">
        <f aca="false">IF(G8243="Male",VLOOKUP(H8243,'Shoe size conversion table'!$B$6:$D$22,3),VLOOKUP(H8243,'Shoe size conversion table'!$J$6:$L$22,3))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MONTH(C8243:C23210)</f>
        <v>2</v>
      </c>
      <c r="O8243" s="8" t="n">
        <f aca="false">K8243*(1-L8243)</f>
        <v>69.5</v>
      </c>
    </row>
    <row r="8244" customFormat="false" ht="11.4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IF(G8244="Male",VLOOKUP(H8244,'Shoe size conversion table'!$B$6:$D$22,2),VLOOKUP(H8244,'Shoe size conversion table'!$J$6:$L$22,2))</f>
        <v>42-43</v>
      </c>
      <c r="J8244" s="12" t="n">
        <f aca="false">IF(G8244="Male",VLOOKUP(H8244,'Shoe size conversion table'!$B$6:$D$22,3),VLOOKUP(H8244,'Shoe size conversion table'!$J$6:$L$22,3))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MONTH(C8244:C23211)</f>
        <v>2</v>
      </c>
      <c r="O8244" s="8" t="n">
        <f aca="false">K8244*(1-L8244)</f>
        <v>169</v>
      </c>
    </row>
    <row r="8245" customFormat="false" ht="11.4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IF(G8245="Male",VLOOKUP(H8245,'Shoe size conversion table'!$B$6:$D$22,2),VLOOKUP(H8245,'Shoe size conversion table'!$J$6:$L$22,2))</f>
        <v>38</v>
      </c>
      <c r="J8245" s="12" t="n">
        <f aca="false">IF(G8245="Male",VLOOKUP(H8245,'Shoe size conversion table'!$B$6:$D$22,3),VLOOKUP(H8245,'Shoe size conversion table'!$J$6:$L$22,3))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MONTH(C8245:C23212)</f>
        <v>2</v>
      </c>
      <c r="O8245" s="8" t="n">
        <f aca="false">K8245*(1-L8245)</f>
        <v>94.5</v>
      </c>
    </row>
    <row r="8246" customFormat="false" ht="11.4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IF(G8246="Male",VLOOKUP(H8246,'Shoe size conversion table'!$B$6:$D$22,2),VLOOKUP(H8246,'Shoe size conversion table'!$J$6:$L$22,2))</f>
        <v>47</v>
      </c>
      <c r="J8246" s="12" t="n">
        <f aca="false">IF(G8246="Male",VLOOKUP(H8246,'Shoe size conversion table'!$B$6:$D$22,3),VLOOKUP(H8246,'Shoe size conversion table'!$J$6:$L$22,3))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MONTH(C8246:C23213)</f>
        <v>2</v>
      </c>
      <c r="O8246" s="8" t="n">
        <f aca="false">K8246*(1-L8246)</f>
        <v>169</v>
      </c>
    </row>
    <row r="8247" customFormat="false" ht="11.4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IF(G8247="Male",VLOOKUP(H8247,'Shoe size conversion table'!$B$6:$D$22,2),VLOOKUP(H8247,'Shoe size conversion table'!$J$6:$L$22,2))</f>
        <v>39-40</v>
      </c>
      <c r="J8247" s="12" t="n">
        <f aca="false">IF(G8247="Male",VLOOKUP(H8247,'Shoe size conversion table'!$B$6:$D$22,3),VLOOKUP(H8247,'Shoe size conversion table'!$J$6:$L$22,3))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MONTH(C8247:C23214)</f>
        <v>2</v>
      </c>
      <c r="O8247" s="8" t="n">
        <f aca="false">K8247*(1-L8247)</f>
        <v>94.5</v>
      </c>
    </row>
    <row r="8248" customFormat="false" ht="11.4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IF(G8248="Male",VLOOKUP(H8248,'Shoe size conversion table'!$B$6:$D$22,2),VLOOKUP(H8248,'Shoe size conversion table'!$J$6:$L$22,2))</f>
        <v>37</v>
      </c>
      <c r="J8248" s="12" t="n">
        <f aca="false">IF(G8248="Male",VLOOKUP(H8248,'Shoe size conversion table'!$B$6:$D$22,3),VLOOKUP(H8248,'Shoe size conversion table'!$J$6:$L$22,3))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MONTH(C8248:C23215)</f>
        <v>2</v>
      </c>
      <c r="O8248" s="8" t="n">
        <f aca="false">K8248*(1-L8248)</f>
        <v>129</v>
      </c>
    </row>
    <row r="8249" customFormat="false" ht="11.4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IF(G8249="Male",VLOOKUP(H8249,'Shoe size conversion table'!$B$6:$D$22,2),VLOOKUP(H8249,'Shoe size conversion table'!$J$6:$L$22,2))</f>
        <v>39</v>
      </c>
      <c r="J8249" s="12" t="n">
        <f aca="false">IF(G8249="Male",VLOOKUP(H8249,'Shoe size conversion table'!$B$6:$D$22,3),VLOOKUP(H8249,'Shoe size conversion table'!$J$6:$L$22,3))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MONTH(C8249:C23216)</f>
        <v>2</v>
      </c>
      <c r="O8249" s="8" t="n">
        <f aca="false">K8249*(1-L8249)</f>
        <v>129</v>
      </c>
    </row>
    <row r="8250" customFormat="false" ht="11.4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IF(G8250="Male",VLOOKUP(H8250,'Shoe size conversion table'!$B$6:$D$22,2),VLOOKUP(H8250,'Shoe size conversion table'!$J$6:$L$22,2))</f>
        <v>38-39</v>
      </c>
      <c r="J8250" s="12" t="n">
        <f aca="false">IF(G8250="Male",VLOOKUP(H8250,'Shoe size conversion table'!$B$6:$D$22,3),VLOOKUP(H8250,'Shoe size conversion table'!$J$6:$L$22,3))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MONTH(C8250:C23217)</f>
        <v>2</v>
      </c>
      <c r="O8250" s="8" t="n">
        <f aca="false">K8250*(1-L8250)</f>
        <v>139</v>
      </c>
    </row>
    <row r="8251" customFormat="false" ht="11.4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IF(G8251="Male",VLOOKUP(H8251,'Shoe size conversion table'!$B$6:$D$22,2),VLOOKUP(H8251,'Shoe size conversion table'!$J$6:$L$22,2))</f>
        <v>44</v>
      </c>
      <c r="J8251" s="12" t="n">
        <f aca="false">IF(G8251="Male",VLOOKUP(H8251,'Shoe size conversion table'!$B$6:$D$22,3),VLOOKUP(H8251,'Shoe size conversion table'!$J$6:$L$22,3))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MONTH(C8251:C23218)</f>
        <v>2</v>
      </c>
      <c r="O8251" s="8" t="n">
        <f aca="false">K8251*(1-L8251)</f>
        <v>97.3</v>
      </c>
    </row>
    <row r="8252" customFormat="false" ht="11.4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IF(G8252="Male",VLOOKUP(H8252,'Shoe size conversion table'!$B$6:$D$22,2),VLOOKUP(H8252,'Shoe size conversion table'!$J$6:$L$22,2))</f>
        <v>36-37</v>
      </c>
      <c r="J8252" s="12" t="n">
        <f aca="false">IF(G8252="Male",VLOOKUP(H8252,'Shoe size conversion table'!$B$6:$D$22,3),VLOOKUP(H8252,'Shoe size conversion table'!$J$6:$L$22,3))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MONTH(C8252:C23219)</f>
        <v>2</v>
      </c>
      <c r="O8252" s="8" t="n">
        <f aca="false">K8252*(1-L8252)</f>
        <v>135.2</v>
      </c>
    </row>
    <row r="8253" customFormat="false" ht="11.4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IF(G8253="Male",VLOOKUP(H8253,'Shoe size conversion table'!$B$6:$D$22,2),VLOOKUP(H8253,'Shoe size conversion table'!$J$6:$L$22,2))</f>
        <v>39</v>
      </c>
      <c r="J8253" s="12" t="n">
        <f aca="false">IF(G8253="Male",VLOOKUP(H8253,'Shoe size conversion table'!$B$6:$D$22,3),VLOOKUP(H8253,'Shoe size conversion table'!$J$6:$L$22,3))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MONTH(C8253:C23220)</f>
        <v>2</v>
      </c>
      <c r="O8253" s="8" t="n">
        <f aca="false">K8253*(1-L8253)</f>
        <v>159</v>
      </c>
    </row>
    <row r="8254" customFormat="false" ht="11.4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IF(G8254="Male",VLOOKUP(H8254,'Shoe size conversion table'!$B$6:$D$22,2),VLOOKUP(H8254,'Shoe size conversion table'!$J$6:$L$22,2))</f>
        <v>38-39</v>
      </c>
      <c r="J8254" s="12" t="n">
        <f aca="false">IF(G8254="Male",VLOOKUP(H8254,'Shoe size conversion table'!$B$6:$D$22,3),VLOOKUP(H8254,'Shoe size conversion table'!$J$6:$L$22,3))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MONTH(C8254:C23221)</f>
        <v>2</v>
      </c>
      <c r="O8254" s="8" t="n">
        <f aca="false">K8254*(1-L8254)</f>
        <v>199</v>
      </c>
    </row>
    <row r="8255" customFormat="false" ht="11.4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IF(G8255="Male",VLOOKUP(H8255,'Shoe size conversion table'!$B$6:$D$22,2),VLOOKUP(H8255,'Shoe size conversion table'!$J$6:$L$22,2))</f>
        <v>38-39</v>
      </c>
      <c r="J8255" s="12" t="n">
        <f aca="false">IF(G8255="Male",VLOOKUP(H8255,'Shoe size conversion table'!$B$6:$D$22,3),VLOOKUP(H8255,'Shoe size conversion table'!$J$6:$L$22,3))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MONTH(C8255:C23222)</f>
        <v>2</v>
      </c>
      <c r="O8255" s="8" t="n">
        <f aca="false">K8255*(1-L8255)</f>
        <v>129</v>
      </c>
    </row>
    <row r="8256" customFormat="false" ht="11.4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IF(G8256="Male",VLOOKUP(H8256,'Shoe size conversion table'!$B$6:$D$22,2),VLOOKUP(H8256,'Shoe size conversion table'!$J$6:$L$22,2))</f>
        <v>38-39</v>
      </c>
      <c r="J8256" s="12" t="n">
        <f aca="false">IF(G8256="Male",VLOOKUP(H8256,'Shoe size conversion table'!$B$6:$D$22,3),VLOOKUP(H8256,'Shoe size conversion table'!$J$6:$L$22,3))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MONTH(C8256:C23223)</f>
        <v>2</v>
      </c>
      <c r="O8256" s="8" t="n">
        <f aca="false">K8256*(1-L8256)</f>
        <v>132.3</v>
      </c>
    </row>
    <row r="8257" customFormat="false" ht="11.4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IF(G8257="Male",VLOOKUP(H8257,'Shoe size conversion table'!$B$6:$D$22,2),VLOOKUP(H8257,'Shoe size conversion table'!$J$6:$L$22,2))</f>
        <v>42-43</v>
      </c>
      <c r="J8257" s="12" t="n">
        <f aca="false">IF(G8257="Male",VLOOKUP(H8257,'Shoe size conversion table'!$B$6:$D$22,3),VLOOKUP(H8257,'Shoe size conversion table'!$J$6:$L$22,3))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MONTH(C8257:C23224)</f>
        <v>2</v>
      </c>
      <c r="O8257" s="8" t="n">
        <f aca="false">K8257*(1-L8257)</f>
        <v>125.3</v>
      </c>
    </row>
    <row r="8258" customFormat="false" ht="11.4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IF(G8258="Male",VLOOKUP(H8258,'Shoe size conversion table'!$B$6:$D$22,2),VLOOKUP(H8258,'Shoe size conversion table'!$J$6:$L$22,2))</f>
        <v>39</v>
      </c>
      <c r="J8258" s="12" t="n">
        <f aca="false">IF(G8258="Male",VLOOKUP(H8258,'Shoe size conversion table'!$B$6:$D$22,3),VLOOKUP(H8258,'Shoe size conversion table'!$J$6:$L$22,3))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MONTH(C8258:C23225)</f>
        <v>2</v>
      </c>
      <c r="O8258" s="8" t="n">
        <f aca="false">K8258*(1-L8258)</f>
        <v>143.2</v>
      </c>
    </row>
    <row r="8259" customFormat="false" ht="11.4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IF(G8259="Male",VLOOKUP(H8259,'Shoe size conversion table'!$B$6:$D$22,2),VLOOKUP(H8259,'Shoe size conversion table'!$J$6:$L$22,2))</f>
        <v>41-42</v>
      </c>
      <c r="J8259" s="12" t="n">
        <f aca="false">IF(G8259="Male",VLOOKUP(H8259,'Shoe size conversion table'!$B$6:$D$22,3),VLOOKUP(H8259,'Shoe size conversion table'!$J$6:$L$22,3))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MONTH(C8259:C23226)</f>
        <v>2</v>
      </c>
      <c r="O8259" s="8" t="n">
        <f aca="false">K8259*(1-L8259)</f>
        <v>143.1</v>
      </c>
    </row>
    <row r="8260" customFormat="false" ht="11.4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IF(G8260="Male",VLOOKUP(H8260,'Shoe size conversion table'!$B$6:$D$22,2),VLOOKUP(H8260,'Shoe size conversion table'!$J$6:$L$22,2))</f>
        <v>38</v>
      </c>
      <c r="J8260" s="12" t="n">
        <f aca="false">IF(G8260="Male",VLOOKUP(H8260,'Shoe size conversion table'!$B$6:$D$22,3),VLOOKUP(H8260,'Shoe size conversion table'!$J$6:$L$22,3))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MONTH(C8260:C23227)</f>
        <v>2</v>
      </c>
      <c r="O8260" s="8" t="n">
        <f aca="false">K8260*(1-L8260)</f>
        <v>134.1</v>
      </c>
    </row>
    <row r="8261" customFormat="false" ht="11.4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IF(G8261="Male",VLOOKUP(H8261,'Shoe size conversion table'!$B$6:$D$22,2),VLOOKUP(H8261,'Shoe size conversion table'!$J$6:$L$22,2))</f>
        <v>41</v>
      </c>
      <c r="J8261" s="12" t="n">
        <f aca="false">IF(G8261="Male",VLOOKUP(H8261,'Shoe size conversion table'!$B$6:$D$22,3),VLOOKUP(H8261,'Shoe size conversion table'!$J$6:$L$22,3))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MONTH(C8261:C23228)</f>
        <v>2</v>
      </c>
      <c r="O8261" s="8" t="n">
        <f aca="false">K8261*(1-L8261)</f>
        <v>143.1</v>
      </c>
    </row>
    <row r="8262" customFormat="false" ht="11.4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IF(G8262="Male",VLOOKUP(H8262,'Shoe size conversion table'!$B$6:$D$22,2),VLOOKUP(H8262,'Shoe size conversion table'!$J$6:$L$22,2))</f>
        <v>38</v>
      </c>
      <c r="J8262" s="12" t="n">
        <f aca="false">IF(G8262="Male",VLOOKUP(H8262,'Shoe size conversion table'!$B$6:$D$22,3),VLOOKUP(H8262,'Shoe size conversion table'!$J$6:$L$22,3))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MONTH(C8262:C23229)</f>
        <v>2</v>
      </c>
      <c r="O8262" s="8" t="n">
        <f aca="false">K8262*(1-L8262)</f>
        <v>149</v>
      </c>
    </row>
    <row r="8263" customFormat="false" ht="11.4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IF(G8263="Male",VLOOKUP(H8263,'Shoe size conversion table'!$B$6:$D$22,2),VLOOKUP(H8263,'Shoe size conversion table'!$J$6:$L$22,2))</f>
        <v>43-44</v>
      </c>
      <c r="J8263" s="12" t="n">
        <f aca="false">IF(G8263="Male",VLOOKUP(H8263,'Shoe size conversion table'!$B$6:$D$22,3),VLOOKUP(H8263,'Shoe size conversion table'!$J$6:$L$22,3))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MONTH(C8263:C23230)</f>
        <v>2</v>
      </c>
      <c r="O8263" s="8" t="n">
        <f aca="false">K8263*(1-L8263)</f>
        <v>179</v>
      </c>
    </row>
    <row r="8264" customFormat="false" ht="11.4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IF(G8264="Male",VLOOKUP(H8264,'Shoe size conversion table'!$B$6:$D$22,2),VLOOKUP(H8264,'Shoe size conversion table'!$J$6:$L$22,2))</f>
        <v>38-39</v>
      </c>
      <c r="J8264" s="12" t="n">
        <f aca="false">IF(G8264="Male",VLOOKUP(H8264,'Shoe size conversion table'!$B$6:$D$22,3),VLOOKUP(H8264,'Shoe size conversion table'!$J$6:$L$22,3))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MONTH(C8264:C23231)</f>
        <v>2</v>
      </c>
      <c r="O8264" s="8" t="n">
        <f aca="false">K8264*(1-L8264)</f>
        <v>129</v>
      </c>
    </row>
    <row r="8265" customFormat="false" ht="11.4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IF(G8265="Male",VLOOKUP(H8265,'Shoe size conversion table'!$B$6:$D$22,2),VLOOKUP(H8265,'Shoe size conversion table'!$J$6:$L$22,2))</f>
        <v>39</v>
      </c>
      <c r="J8265" s="12" t="n">
        <f aca="false">IF(G8265="Male",VLOOKUP(H8265,'Shoe size conversion table'!$B$6:$D$22,3),VLOOKUP(H8265,'Shoe size conversion table'!$J$6:$L$22,3))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MONTH(C8265:C23232)</f>
        <v>2</v>
      </c>
      <c r="O8265" s="8" t="n">
        <f aca="false">K8265*(1-L8265)</f>
        <v>74.5</v>
      </c>
    </row>
    <row r="8266" customFormat="false" ht="11.4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IF(G8266="Male",VLOOKUP(H8266,'Shoe size conversion table'!$B$6:$D$22,2),VLOOKUP(H8266,'Shoe size conversion table'!$J$6:$L$22,2))</f>
        <v>43</v>
      </c>
      <c r="J8266" s="12" t="n">
        <f aca="false">IF(G8266="Male",VLOOKUP(H8266,'Shoe size conversion table'!$B$6:$D$22,3),VLOOKUP(H8266,'Shoe size conversion table'!$J$6:$L$22,3))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MONTH(C8266:C23233)</f>
        <v>2</v>
      </c>
      <c r="O8266" s="8" t="n">
        <f aca="false">K8266*(1-L8266)</f>
        <v>189</v>
      </c>
    </row>
    <row r="8267" customFormat="false" ht="11.4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IF(G8267="Male",VLOOKUP(H8267,'Shoe size conversion table'!$B$6:$D$22,2),VLOOKUP(H8267,'Shoe size conversion table'!$J$6:$L$22,2))</f>
        <v>43</v>
      </c>
      <c r="J8267" s="12" t="n">
        <f aca="false">IF(G8267="Male",VLOOKUP(H8267,'Shoe size conversion table'!$B$6:$D$22,3),VLOOKUP(H8267,'Shoe size conversion table'!$J$6:$L$22,3))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MONTH(C8267:C23234)</f>
        <v>2</v>
      </c>
      <c r="O8267" s="8" t="n">
        <f aca="false">K8267*(1-L8267)</f>
        <v>159</v>
      </c>
    </row>
    <row r="8268" customFormat="false" ht="11.4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IF(G8268="Male",VLOOKUP(H8268,'Shoe size conversion table'!$B$6:$D$22,2),VLOOKUP(H8268,'Shoe size conversion table'!$J$6:$L$22,2))</f>
        <v>41-42</v>
      </c>
      <c r="J8268" s="12" t="n">
        <f aca="false">IF(G8268="Male",VLOOKUP(H8268,'Shoe size conversion table'!$B$6:$D$22,3),VLOOKUP(H8268,'Shoe size conversion table'!$J$6:$L$22,3))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MONTH(C8268:C23235)</f>
        <v>2</v>
      </c>
      <c r="O8268" s="8" t="n">
        <f aca="false">K8268*(1-L8268)</f>
        <v>199</v>
      </c>
    </row>
    <row r="8269" customFormat="false" ht="11.4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IF(G8269="Male",VLOOKUP(H8269,'Shoe size conversion table'!$B$6:$D$22,2),VLOOKUP(H8269,'Shoe size conversion table'!$J$6:$L$22,2))</f>
        <v>39</v>
      </c>
      <c r="J8269" s="12" t="n">
        <f aca="false">IF(G8269="Male",VLOOKUP(H8269,'Shoe size conversion table'!$B$6:$D$22,3),VLOOKUP(H8269,'Shoe size conversion table'!$J$6:$L$22,3))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MONTH(C8269:C23236)</f>
        <v>2</v>
      </c>
      <c r="O8269" s="8" t="n">
        <f aca="false">K8269*(1-L8269)</f>
        <v>189</v>
      </c>
    </row>
    <row r="8270" customFormat="false" ht="11.4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IF(G8270="Male",VLOOKUP(H8270,'Shoe size conversion table'!$B$6:$D$22,2),VLOOKUP(H8270,'Shoe size conversion table'!$J$6:$L$22,2))</f>
        <v>39</v>
      </c>
      <c r="J8270" s="12" t="n">
        <f aca="false">IF(G8270="Male",VLOOKUP(H8270,'Shoe size conversion table'!$B$6:$D$22,3),VLOOKUP(H8270,'Shoe size conversion table'!$J$6:$L$22,3))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MONTH(C8270:C23237)</f>
        <v>2</v>
      </c>
      <c r="O8270" s="8" t="n">
        <f aca="false">K8270*(1-L8270)</f>
        <v>79.5</v>
      </c>
    </row>
    <row r="8271" customFormat="false" ht="11.4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IF(G8271="Male",VLOOKUP(H8271,'Shoe size conversion table'!$B$6:$D$22,2),VLOOKUP(H8271,'Shoe size conversion table'!$J$6:$L$22,2))</f>
        <v>36-37</v>
      </c>
      <c r="J8271" s="12" t="n">
        <f aca="false">IF(G8271="Male",VLOOKUP(H8271,'Shoe size conversion table'!$B$6:$D$22,3),VLOOKUP(H8271,'Shoe size conversion table'!$J$6:$L$22,3))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MONTH(C8271:C23238)</f>
        <v>2</v>
      </c>
      <c r="O8271" s="8" t="n">
        <f aca="false">K8271*(1-L8271)</f>
        <v>179</v>
      </c>
    </row>
    <row r="8272" customFormat="false" ht="11.4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IF(G8272="Male",VLOOKUP(H8272,'Shoe size conversion table'!$B$6:$D$22,2),VLOOKUP(H8272,'Shoe size conversion table'!$J$6:$L$22,2))</f>
        <v>38-39</v>
      </c>
      <c r="J8272" s="12" t="n">
        <f aca="false">IF(G8272="Male",VLOOKUP(H8272,'Shoe size conversion table'!$B$6:$D$22,3),VLOOKUP(H8272,'Shoe size conversion table'!$J$6:$L$22,3))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MONTH(C8272:C23239)</f>
        <v>2</v>
      </c>
      <c r="O8272" s="8" t="n">
        <f aca="false">K8272*(1-L8272)</f>
        <v>199</v>
      </c>
    </row>
    <row r="8273" customFormat="false" ht="11.4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IF(G8273="Male",VLOOKUP(H8273,'Shoe size conversion table'!$B$6:$D$22,2),VLOOKUP(H8273,'Shoe size conversion table'!$J$6:$L$22,2))</f>
        <v>43</v>
      </c>
      <c r="J8273" s="12" t="n">
        <f aca="false">IF(G8273="Male",VLOOKUP(H8273,'Shoe size conversion table'!$B$6:$D$22,3),VLOOKUP(H8273,'Shoe size conversion table'!$J$6:$L$22,3))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MONTH(C8273:C23240)</f>
        <v>2</v>
      </c>
      <c r="O8273" s="8" t="n">
        <f aca="false">K8273*(1-L8273)</f>
        <v>169</v>
      </c>
    </row>
    <row r="8274" customFormat="false" ht="11.4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IF(G8274="Male",VLOOKUP(H8274,'Shoe size conversion table'!$B$6:$D$22,2),VLOOKUP(H8274,'Shoe size conversion table'!$J$6:$L$22,2))</f>
        <v>36-37</v>
      </c>
      <c r="J8274" s="12" t="n">
        <f aca="false">IF(G8274="Male",VLOOKUP(H8274,'Shoe size conversion table'!$B$6:$D$22,3),VLOOKUP(H8274,'Shoe size conversion table'!$J$6:$L$22,3))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MONTH(C8274:C23241)</f>
        <v>2</v>
      </c>
      <c r="O8274" s="8" t="n">
        <f aca="false">K8274*(1-L8274)</f>
        <v>179</v>
      </c>
    </row>
    <row r="8275" customFormat="false" ht="11.4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IF(G8275="Male",VLOOKUP(H8275,'Shoe size conversion table'!$B$6:$D$22,2),VLOOKUP(H8275,'Shoe size conversion table'!$J$6:$L$22,2))</f>
        <v>39-40</v>
      </c>
      <c r="J8275" s="12" t="n">
        <f aca="false">IF(G8275="Male",VLOOKUP(H8275,'Shoe size conversion table'!$B$6:$D$22,3),VLOOKUP(H8275,'Shoe size conversion table'!$J$6:$L$22,3))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MONTH(C8275:C23242)</f>
        <v>2</v>
      </c>
      <c r="O8275" s="8" t="n">
        <f aca="false">K8275*(1-L8275)</f>
        <v>159</v>
      </c>
    </row>
    <row r="8276" customFormat="false" ht="11.4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IF(G8276="Male",VLOOKUP(H8276,'Shoe size conversion table'!$B$6:$D$22,2),VLOOKUP(H8276,'Shoe size conversion table'!$J$6:$L$22,2))</f>
        <v>42-43</v>
      </c>
      <c r="J8276" s="12" t="n">
        <f aca="false">IF(G8276="Male",VLOOKUP(H8276,'Shoe size conversion table'!$B$6:$D$22,3),VLOOKUP(H8276,'Shoe size conversion table'!$J$6:$L$22,3))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MONTH(C8276:C23243)</f>
        <v>2</v>
      </c>
      <c r="O8276" s="8" t="n">
        <f aca="false">K8276*(1-L8276)</f>
        <v>143.2</v>
      </c>
    </row>
    <row r="8277" customFormat="false" ht="11.4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IF(G8277="Male",VLOOKUP(H8277,'Shoe size conversion table'!$B$6:$D$22,2),VLOOKUP(H8277,'Shoe size conversion table'!$J$6:$L$22,2))</f>
        <v>42-43</v>
      </c>
      <c r="J8277" s="12" t="n">
        <f aca="false">IF(G8277="Male",VLOOKUP(H8277,'Shoe size conversion table'!$B$6:$D$22,3),VLOOKUP(H8277,'Shoe size conversion table'!$J$6:$L$22,3))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MONTH(C8277:C23244)</f>
        <v>2</v>
      </c>
      <c r="O8277" s="8" t="n">
        <f aca="false">K8277*(1-L8277)</f>
        <v>79.5</v>
      </c>
    </row>
    <row r="8278" customFormat="false" ht="11.4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IF(G8278="Male",VLOOKUP(H8278,'Shoe size conversion table'!$B$6:$D$22,2),VLOOKUP(H8278,'Shoe size conversion table'!$J$6:$L$22,2))</f>
        <v>44-45</v>
      </c>
      <c r="J8278" s="12" t="n">
        <f aca="false">IF(G8278="Male",VLOOKUP(H8278,'Shoe size conversion table'!$B$6:$D$22,3),VLOOKUP(H8278,'Shoe size conversion table'!$J$6:$L$22,3))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MONTH(C8278:C23245)</f>
        <v>2</v>
      </c>
      <c r="O8278" s="8" t="n">
        <f aca="false">K8278*(1-L8278)</f>
        <v>103.2</v>
      </c>
    </row>
    <row r="8279" customFormat="false" ht="11.4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IF(G8279="Male",VLOOKUP(H8279,'Shoe size conversion table'!$B$6:$D$22,2),VLOOKUP(H8279,'Shoe size conversion table'!$J$6:$L$22,2))</f>
        <v>39-40</v>
      </c>
      <c r="J8279" s="12" t="n">
        <f aca="false">IF(G8279="Male",VLOOKUP(H8279,'Shoe size conversion table'!$B$6:$D$22,3),VLOOKUP(H8279,'Shoe size conversion table'!$J$6:$L$22,3))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MONTH(C8279:C23246)</f>
        <v>2</v>
      </c>
      <c r="O8279" s="8" t="n">
        <f aca="false">K8279*(1-L8279)</f>
        <v>199</v>
      </c>
    </row>
    <row r="8280" customFormat="false" ht="11.4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IF(G8280="Male",VLOOKUP(H8280,'Shoe size conversion table'!$B$6:$D$22,2),VLOOKUP(H8280,'Shoe size conversion table'!$J$6:$L$22,2))</f>
        <v>41-42</v>
      </c>
      <c r="J8280" s="12" t="n">
        <f aca="false">IF(G8280="Male",VLOOKUP(H8280,'Shoe size conversion table'!$B$6:$D$22,3),VLOOKUP(H8280,'Shoe size conversion table'!$J$6:$L$22,3))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MONTH(C8280:C23247)</f>
        <v>2</v>
      </c>
      <c r="O8280" s="8" t="n">
        <f aca="false">K8280*(1-L8280)</f>
        <v>129</v>
      </c>
    </row>
    <row r="8281" customFormat="false" ht="11.4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IF(G8281="Male",VLOOKUP(H8281,'Shoe size conversion table'!$B$6:$D$22,2),VLOOKUP(H8281,'Shoe size conversion table'!$J$6:$L$22,2))</f>
        <v>42</v>
      </c>
      <c r="J8281" s="12" t="n">
        <f aca="false">IF(G8281="Male",VLOOKUP(H8281,'Shoe size conversion table'!$B$6:$D$22,3),VLOOKUP(H8281,'Shoe size conversion table'!$J$6:$L$22,3))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MONTH(C8281:C23248)</f>
        <v>2</v>
      </c>
      <c r="O8281" s="8" t="n">
        <f aca="false">K8281*(1-L8281)</f>
        <v>99.5</v>
      </c>
    </row>
    <row r="8282" customFormat="false" ht="11.4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IF(G8282="Male",VLOOKUP(H8282,'Shoe size conversion table'!$B$6:$D$22,2),VLOOKUP(H8282,'Shoe size conversion table'!$J$6:$L$22,2))</f>
        <v>41</v>
      </c>
      <c r="J8282" s="12" t="n">
        <f aca="false">IF(G8282="Male",VLOOKUP(H8282,'Shoe size conversion table'!$B$6:$D$22,3),VLOOKUP(H8282,'Shoe size conversion table'!$J$6:$L$22,3))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MONTH(C8282:C23249)</f>
        <v>2</v>
      </c>
      <c r="O8282" s="8" t="n">
        <f aca="false">K8282*(1-L8282)</f>
        <v>129</v>
      </c>
    </row>
    <row r="8283" customFormat="false" ht="11.4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IF(G8283="Male",VLOOKUP(H8283,'Shoe size conversion table'!$B$6:$D$22,2),VLOOKUP(H8283,'Shoe size conversion table'!$J$6:$L$22,2))</f>
        <v>44</v>
      </c>
      <c r="J8283" s="12" t="n">
        <f aca="false">IF(G8283="Male",VLOOKUP(H8283,'Shoe size conversion table'!$B$6:$D$22,3),VLOOKUP(H8283,'Shoe size conversion table'!$J$6:$L$22,3))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MONTH(C8283:C23250)</f>
        <v>2</v>
      </c>
      <c r="O8283" s="8" t="n">
        <f aca="false">K8283*(1-L8283)</f>
        <v>129</v>
      </c>
    </row>
    <row r="8284" customFormat="false" ht="11.4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IF(G8284="Male",VLOOKUP(H8284,'Shoe size conversion table'!$B$6:$D$22,2),VLOOKUP(H8284,'Shoe size conversion table'!$J$6:$L$22,2))</f>
        <v>39-40</v>
      </c>
      <c r="J8284" s="12" t="n">
        <f aca="false">IF(G8284="Male",VLOOKUP(H8284,'Shoe size conversion table'!$B$6:$D$22,3),VLOOKUP(H8284,'Shoe size conversion table'!$J$6:$L$22,3))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MONTH(C8284:C23251)</f>
        <v>2</v>
      </c>
      <c r="O8284" s="8" t="n">
        <f aca="false">K8284*(1-L8284)</f>
        <v>159</v>
      </c>
    </row>
    <row r="8285" customFormat="false" ht="11.4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IF(G8285="Male",VLOOKUP(H8285,'Shoe size conversion table'!$B$6:$D$22,2),VLOOKUP(H8285,'Shoe size conversion table'!$J$6:$L$22,2))</f>
        <v>39</v>
      </c>
      <c r="J8285" s="12" t="n">
        <f aca="false">IF(G8285="Male",VLOOKUP(H8285,'Shoe size conversion table'!$B$6:$D$22,3),VLOOKUP(H8285,'Shoe size conversion table'!$J$6:$L$22,3))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MONTH(C8285:C23252)</f>
        <v>2</v>
      </c>
      <c r="O8285" s="8" t="n">
        <f aca="false">K8285*(1-L8285)</f>
        <v>159</v>
      </c>
    </row>
    <row r="8286" customFormat="false" ht="11.4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IF(G8286="Male",VLOOKUP(H8286,'Shoe size conversion table'!$B$6:$D$22,2),VLOOKUP(H8286,'Shoe size conversion table'!$J$6:$L$22,2))</f>
        <v>44</v>
      </c>
      <c r="J8286" s="12" t="n">
        <f aca="false">IF(G8286="Male",VLOOKUP(H8286,'Shoe size conversion table'!$B$6:$D$22,3),VLOOKUP(H8286,'Shoe size conversion table'!$J$6:$L$22,3))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MONTH(C8286:C23253)</f>
        <v>2</v>
      </c>
      <c r="O8286" s="8" t="n">
        <f aca="false">K8286*(1-L8286)</f>
        <v>90.3</v>
      </c>
    </row>
    <row r="8287" customFormat="false" ht="11.4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IF(G8287="Male",VLOOKUP(H8287,'Shoe size conversion table'!$B$6:$D$22,2),VLOOKUP(H8287,'Shoe size conversion table'!$J$6:$L$22,2))</f>
        <v>43</v>
      </c>
      <c r="J8287" s="12" t="n">
        <f aca="false">IF(G8287="Male",VLOOKUP(H8287,'Shoe size conversion table'!$B$6:$D$22,3),VLOOKUP(H8287,'Shoe size conversion table'!$J$6:$L$22,3))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MONTH(C8287:C23254)</f>
        <v>2</v>
      </c>
      <c r="O8287" s="8" t="n">
        <f aca="false">K8287*(1-L8287)</f>
        <v>139</v>
      </c>
    </row>
    <row r="8288" customFormat="false" ht="11.4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IF(G8288="Male",VLOOKUP(H8288,'Shoe size conversion table'!$B$6:$D$22,2),VLOOKUP(H8288,'Shoe size conversion table'!$J$6:$L$22,2))</f>
        <v>43</v>
      </c>
      <c r="J8288" s="12" t="n">
        <f aca="false">IF(G8288="Male",VLOOKUP(H8288,'Shoe size conversion table'!$B$6:$D$22,3),VLOOKUP(H8288,'Shoe size conversion table'!$J$6:$L$22,3))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MONTH(C8288:C23255)</f>
        <v>2</v>
      </c>
      <c r="O8288" s="8" t="n">
        <f aca="false">K8288*(1-L8288)</f>
        <v>169</v>
      </c>
    </row>
    <row r="8289" customFormat="false" ht="11.4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IF(G8289="Male",VLOOKUP(H8289,'Shoe size conversion table'!$B$6:$D$22,2),VLOOKUP(H8289,'Shoe size conversion table'!$J$6:$L$22,2))</f>
        <v>38-39</v>
      </c>
      <c r="J8289" s="12" t="n">
        <f aca="false">IF(G8289="Male",VLOOKUP(H8289,'Shoe size conversion table'!$B$6:$D$22,3),VLOOKUP(H8289,'Shoe size conversion table'!$J$6:$L$22,3))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MONTH(C8289:C23256)</f>
        <v>2</v>
      </c>
      <c r="O8289" s="8" t="n">
        <f aca="false">K8289*(1-L8289)</f>
        <v>139</v>
      </c>
    </row>
    <row r="8290" customFormat="false" ht="11.4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IF(G8290="Male",VLOOKUP(H8290,'Shoe size conversion table'!$B$6:$D$22,2),VLOOKUP(H8290,'Shoe size conversion table'!$J$6:$L$22,2))</f>
        <v>38</v>
      </c>
      <c r="J8290" s="12" t="n">
        <f aca="false">IF(G8290="Male",VLOOKUP(H8290,'Shoe size conversion table'!$B$6:$D$22,3),VLOOKUP(H8290,'Shoe size conversion table'!$J$6:$L$22,3))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MONTH(C8290:C23257)</f>
        <v>2</v>
      </c>
      <c r="O8290" s="8" t="n">
        <f aca="false">K8290*(1-L8290)</f>
        <v>199</v>
      </c>
    </row>
    <row r="8291" customFormat="false" ht="11.4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IF(G8291="Male",VLOOKUP(H8291,'Shoe size conversion table'!$B$6:$D$22,2),VLOOKUP(H8291,'Shoe size conversion table'!$J$6:$L$22,2))</f>
        <v>42-43</v>
      </c>
      <c r="J8291" s="12" t="n">
        <f aca="false">IF(G8291="Male",VLOOKUP(H8291,'Shoe size conversion table'!$B$6:$D$22,3),VLOOKUP(H8291,'Shoe size conversion table'!$J$6:$L$22,3))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MONTH(C8291:C23258)</f>
        <v>2</v>
      </c>
      <c r="O8291" s="8" t="n">
        <f aca="false">K8291*(1-L8291)</f>
        <v>149</v>
      </c>
    </row>
    <row r="8292" customFormat="false" ht="11.4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IF(G8292="Male",VLOOKUP(H8292,'Shoe size conversion table'!$B$6:$D$22,2),VLOOKUP(H8292,'Shoe size conversion table'!$J$6:$L$22,2))</f>
        <v>44-45</v>
      </c>
      <c r="J8292" s="12" t="n">
        <f aca="false">IF(G8292="Male",VLOOKUP(H8292,'Shoe size conversion table'!$B$6:$D$22,3),VLOOKUP(H8292,'Shoe size conversion table'!$J$6:$L$22,3))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MONTH(C8292:C23259)</f>
        <v>2</v>
      </c>
      <c r="O8292" s="8" t="n">
        <f aca="false">K8292*(1-L8292)</f>
        <v>199</v>
      </c>
    </row>
    <row r="8293" customFormat="false" ht="11.4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IF(G8293="Male",VLOOKUP(H8293,'Shoe size conversion table'!$B$6:$D$22,2),VLOOKUP(H8293,'Shoe size conversion table'!$J$6:$L$22,2))</f>
        <v>48</v>
      </c>
      <c r="J8293" s="12" t="n">
        <f aca="false">IF(G8293="Male",VLOOKUP(H8293,'Shoe size conversion table'!$B$6:$D$22,3),VLOOKUP(H8293,'Shoe size conversion table'!$J$6:$L$22,3))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MONTH(C8293:C23260)</f>
        <v>2</v>
      </c>
      <c r="O8293" s="8" t="n">
        <f aca="false">K8293*(1-L8293)</f>
        <v>127.2</v>
      </c>
    </row>
    <row r="8294" customFormat="false" ht="11.4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IF(G8294="Male",VLOOKUP(H8294,'Shoe size conversion table'!$B$6:$D$22,2),VLOOKUP(H8294,'Shoe size conversion table'!$J$6:$L$22,2))</f>
        <v>42-43</v>
      </c>
      <c r="J8294" s="12" t="n">
        <f aca="false">IF(G8294="Male",VLOOKUP(H8294,'Shoe size conversion table'!$B$6:$D$22,3),VLOOKUP(H8294,'Shoe size conversion table'!$J$6:$L$22,3))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MONTH(C8294:C23261)</f>
        <v>2</v>
      </c>
      <c r="O8294" s="8" t="n">
        <f aca="false">K8294*(1-L8294)</f>
        <v>143.2</v>
      </c>
    </row>
    <row r="8295" customFormat="false" ht="11.4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IF(G8295="Male",VLOOKUP(H8295,'Shoe size conversion table'!$B$6:$D$22,2),VLOOKUP(H8295,'Shoe size conversion table'!$J$6:$L$22,2))</f>
        <v>41-42</v>
      </c>
      <c r="J8295" s="12" t="n">
        <f aca="false">IF(G8295="Male",VLOOKUP(H8295,'Shoe size conversion table'!$B$6:$D$22,3),VLOOKUP(H8295,'Shoe size conversion table'!$J$6:$L$22,3))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MONTH(C8295:C23262)</f>
        <v>2</v>
      </c>
      <c r="O8295" s="8" t="n">
        <f aca="false">K8295*(1-L8295)</f>
        <v>139</v>
      </c>
    </row>
    <row r="8296" customFormat="false" ht="11.4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IF(G8296="Male",VLOOKUP(H8296,'Shoe size conversion table'!$B$6:$D$22,2),VLOOKUP(H8296,'Shoe size conversion table'!$J$6:$L$22,2))</f>
        <v>42-43</v>
      </c>
      <c r="J8296" s="12" t="n">
        <f aca="false">IF(G8296="Male",VLOOKUP(H8296,'Shoe size conversion table'!$B$6:$D$22,3),VLOOKUP(H8296,'Shoe size conversion table'!$J$6:$L$22,3))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MONTH(C8296:C23263)</f>
        <v>2</v>
      </c>
      <c r="O8296" s="8" t="n">
        <f aca="false">K8296*(1-L8296)</f>
        <v>129</v>
      </c>
    </row>
    <row r="8297" customFormat="false" ht="11.4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IF(G8297="Male",VLOOKUP(H8297,'Shoe size conversion table'!$B$6:$D$22,2),VLOOKUP(H8297,'Shoe size conversion table'!$J$6:$L$22,2))</f>
        <v>43</v>
      </c>
      <c r="J8297" s="12" t="n">
        <f aca="false">IF(G8297="Male",VLOOKUP(H8297,'Shoe size conversion table'!$B$6:$D$22,3),VLOOKUP(H8297,'Shoe size conversion table'!$J$6:$L$22,3))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MONTH(C8297:C23264)</f>
        <v>2</v>
      </c>
      <c r="O8297" s="8" t="n">
        <f aca="false">K8297*(1-L8297)</f>
        <v>199</v>
      </c>
    </row>
    <row r="8298" customFormat="false" ht="11.4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IF(G8298="Male",VLOOKUP(H8298,'Shoe size conversion table'!$B$6:$D$22,2),VLOOKUP(H8298,'Shoe size conversion table'!$J$6:$L$22,2))</f>
        <v>43</v>
      </c>
      <c r="J8298" s="12" t="n">
        <f aca="false">IF(G8298="Male",VLOOKUP(H8298,'Shoe size conversion table'!$B$6:$D$22,3),VLOOKUP(H8298,'Shoe size conversion table'!$J$6:$L$22,3))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MONTH(C8298:C23265)</f>
        <v>2</v>
      </c>
      <c r="O8298" s="8" t="n">
        <f aca="false">K8298*(1-L8298)</f>
        <v>159</v>
      </c>
    </row>
    <row r="8299" customFormat="false" ht="11.4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IF(G8299="Male",VLOOKUP(H8299,'Shoe size conversion table'!$B$6:$D$22,2),VLOOKUP(H8299,'Shoe size conversion table'!$J$6:$L$22,2))</f>
        <v>41</v>
      </c>
      <c r="J8299" s="12" t="n">
        <f aca="false">IF(G8299="Male",VLOOKUP(H8299,'Shoe size conversion table'!$B$6:$D$22,3),VLOOKUP(H8299,'Shoe size conversion table'!$J$6:$L$22,3))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MONTH(C8299:C23266)</f>
        <v>2</v>
      </c>
      <c r="O8299" s="8" t="n">
        <f aca="false">K8299*(1-L8299)</f>
        <v>97.3</v>
      </c>
    </row>
    <row r="8300" customFormat="false" ht="11.4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IF(G8300="Male",VLOOKUP(H8300,'Shoe size conversion table'!$B$6:$D$22,2),VLOOKUP(H8300,'Shoe size conversion table'!$J$6:$L$22,2))</f>
        <v>41-42</v>
      </c>
      <c r="J8300" s="12" t="n">
        <f aca="false">IF(G8300="Male",VLOOKUP(H8300,'Shoe size conversion table'!$B$6:$D$22,3),VLOOKUP(H8300,'Shoe size conversion table'!$J$6:$L$22,3))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MONTH(C8300:C23267)</f>
        <v>2</v>
      </c>
      <c r="O8300" s="8" t="n">
        <f aca="false">K8300*(1-L8300)</f>
        <v>97.3</v>
      </c>
    </row>
    <row r="8301" customFormat="false" ht="11.4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IF(G8301="Male",VLOOKUP(H8301,'Shoe size conversion table'!$B$6:$D$22,2),VLOOKUP(H8301,'Shoe size conversion table'!$J$6:$L$22,2))</f>
        <v>43</v>
      </c>
      <c r="J8301" s="12" t="n">
        <f aca="false">IF(G8301="Male",VLOOKUP(H8301,'Shoe size conversion table'!$B$6:$D$22,3),VLOOKUP(H8301,'Shoe size conversion table'!$J$6:$L$22,3))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MONTH(C8301:C23268)</f>
        <v>2</v>
      </c>
      <c r="O8301" s="8" t="n">
        <f aca="false">K8301*(1-L8301)</f>
        <v>125.1</v>
      </c>
    </row>
    <row r="8302" customFormat="false" ht="11.4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IF(G8302="Male",VLOOKUP(H8302,'Shoe size conversion table'!$B$6:$D$22,2),VLOOKUP(H8302,'Shoe size conversion table'!$J$6:$L$22,2))</f>
        <v>42-43</v>
      </c>
      <c r="J8302" s="12" t="n">
        <f aca="false">IF(G8302="Male",VLOOKUP(H8302,'Shoe size conversion table'!$B$6:$D$22,3),VLOOKUP(H8302,'Shoe size conversion table'!$J$6:$L$22,3))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MONTH(C8302:C23269)</f>
        <v>2</v>
      </c>
      <c r="O8302" s="8" t="n">
        <f aca="false">K8302*(1-L8302)</f>
        <v>199</v>
      </c>
    </row>
    <row r="8303" customFormat="false" ht="11.4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IF(G8303="Male",VLOOKUP(H8303,'Shoe size conversion table'!$B$6:$D$22,2),VLOOKUP(H8303,'Shoe size conversion table'!$J$6:$L$22,2))</f>
        <v>42-43</v>
      </c>
      <c r="J8303" s="12" t="n">
        <f aca="false">IF(G8303="Male",VLOOKUP(H8303,'Shoe size conversion table'!$B$6:$D$22,3),VLOOKUP(H8303,'Shoe size conversion table'!$J$6:$L$22,3))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MONTH(C8303:C23270)</f>
        <v>2</v>
      </c>
      <c r="O8303" s="8" t="n">
        <f aca="false">K8303*(1-L8303)</f>
        <v>119.2</v>
      </c>
    </row>
    <row r="8304" customFormat="false" ht="11.4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IF(G8304="Male",VLOOKUP(H8304,'Shoe size conversion table'!$B$6:$D$22,2),VLOOKUP(H8304,'Shoe size conversion table'!$J$6:$L$22,2))</f>
        <v>37</v>
      </c>
      <c r="J8304" s="12" t="n">
        <f aca="false">IF(G8304="Male",VLOOKUP(H8304,'Shoe size conversion table'!$B$6:$D$22,3),VLOOKUP(H8304,'Shoe size conversion table'!$J$6:$L$22,3))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MONTH(C8304:C23271)</f>
        <v>2</v>
      </c>
      <c r="O8304" s="8" t="n">
        <f aca="false">K8304*(1-L8304)</f>
        <v>179</v>
      </c>
    </row>
    <row r="8305" customFormat="false" ht="11.4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IF(G8305="Male",VLOOKUP(H8305,'Shoe size conversion table'!$B$6:$D$22,2),VLOOKUP(H8305,'Shoe size conversion table'!$J$6:$L$22,2))</f>
        <v>42-43</v>
      </c>
      <c r="J8305" s="12" t="n">
        <f aca="false">IF(G8305="Male",VLOOKUP(H8305,'Shoe size conversion table'!$B$6:$D$22,3),VLOOKUP(H8305,'Shoe size conversion table'!$J$6:$L$22,3))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MONTH(C8305:C23272)</f>
        <v>2</v>
      </c>
      <c r="O8305" s="8" t="n">
        <f aca="false">K8305*(1-L8305)</f>
        <v>169</v>
      </c>
    </row>
    <row r="8306" customFormat="false" ht="11.4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IF(G8306="Male",VLOOKUP(H8306,'Shoe size conversion table'!$B$6:$D$22,2),VLOOKUP(H8306,'Shoe size conversion table'!$J$6:$L$22,2))</f>
        <v>38-39</v>
      </c>
      <c r="J8306" s="12" t="n">
        <f aca="false">IF(G8306="Male",VLOOKUP(H8306,'Shoe size conversion table'!$B$6:$D$22,3),VLOOKUP(H8306,'Shoe size conversion table'!$J$6:$L$22,3))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MONTH(C8306:C23273)</f>
        <v>2</v>
      </c>
      <c r="O8306" s="8" t="n">
        <f aca="false">K8306*(1-L8306)</f>
        <v>134.1</v>
      </c>
    </row>
    <row r="8307" customFormat="false" ht="11.4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IF(G8307="Male",VLOOKUP(H8307,'Shoe size conversion table'!$B$6:$D$22,2),VLOOKUP(H8307,'Shoe size conversion table'!$J$6:$L$22,2))</f>
        <v>40</v>
      </c>
      <c r="J8307" s="12" t="n">
        <f aca="false">IF(G8307="Male",VLOOKUP(H8307,'Shoe size conversion table'!$B$6:$D$22,3),VLOOKUP(H8307,'Shoe size conversion table'!$J$6:$L$22,3))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MONTH(C8307:C23274)</f>
        <v>2</v>
      </c>
      <c r="O8307" s="8" t="n">
        <f aca="false">K8307*(1-L8307)</f>
        <v>179</v>
      </c>
    </row>
    <row r="8308" customFormat="false" ht="11.4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IF(G8308="Male",VLOOKUP(H8308,'Shoe size conversion table'!$B$6:$D$22,2),VLOOKUP(H8308,'Shoe size conversion table'!$J$6:$L$22,2))</f>
        <v>39-40</v>
      </c>
      <c r="J8308" s="12" t="n">
        <f aca="false">IF(G8308="Male",VLOOKUP(H8308,'Shoe size conversion table'!$B$6:$D$22,3),VLOOKUP(H8308,'Shoe size conversion table'!$J$6:$L$22,3))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MONTH(C8308:C23275)</f>
        <v>2</v>
      </c>
      <c r="O8308" s="8" t="n">
        <f aca="false">K8308*(1-L8308)</f>
        <v>159</v>
      </c>
    </row>
    <row r="8309" customFormat="false" ht="11.4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IF(G8309="Male",VLOOKUP(H8309,'Shoe size conversion table'!$B$6:$D$22,2),VLOOKUP(H8309,'Shoe size conversion table'!$J$6:$L$22,2))</f>
        <v>38</v>
      </c>
      <c r="J8309" s="12" t="n">
        <f aca="false">IF(G8309="Male",VLOOKUP(H8309,'Shoe size conversion table'!$B$6:$D$22,3),VLOOKUP(H8309,'Shoe size conversion table'!$J$6:$L$22,3))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MONTH(C8309:C23276)</f>
        <v>2</v>
      </c>
      <c r="O8309" s="8" t="n">
        <f aca="false">K8309*(1-L8309)</f>
        <v>79.5</v>
      </c>
    </row>
    <row r="8310" customFormat="false" ht="11.4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IF(G8310="Male",VLOOKUP(H8310,'Shoe size conversion table'!$B$6:$D$22,2),VLOOKUP(H8310,'Shoe size conversion table'!$J$6:$L$22,2))</f>
        <v>36-37</v>
      </c>
      <c r="J8310" s="12" t="n">
        <f aca="false">IF(G8310="Male",VLOOKUP(H8310,'Shoe size conversion table'!$B$6:$D$22,3),VLOOKUP(H8310,'Shoe size conversion table'!$J$6:$L$22,3))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MONTH(C8310:C23277)</f>
        <v>2</v>
      </c>
      <c r="O8310" s="8" t="n">
        <f aca="false">K8310*(1-L8310)</f>
        <v>161.1</v>
      </c>
    </row>
    <row r="8311" customFormat="false" ht="11.4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IF(G8311="Male",VLOOKUP(H8311,'Shoe size conversion table'!$B$6:$D$22,2),VLOOKUP(H8311,'Shoe size conversion table'!$J$6:$L$22,2))</f>
        <v>38</v>
      </c>
      <c r="J8311" s="12" t="n">
        <f aca="false">IF(G8311="Male",VLOOKUP(H8311,'Shoe size conversion table'!$B$6:$D$22,3),VLOOKUP(H8311,'Shoe size conversion table'!$J$6:$L$22,3))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MONTH(C8311:C23278)</f>
        <v>2</v>
      </c>
      <c r="O8311" s="8" t="n">
        <f aca="false">K8311*(1-L8311)</f>
        <v>149</v>
      </c>
    </row>
    <row r="8312" customFormat="false" ht="11.4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IF(G8312="Male",VLOOKUP(H8312,'Shoe size conversion table'!$B$6:$D$22,2),VLOOKUP(H8312,'Shoe size conversion table'!$J$6:$L$22,2))</f>
        <v>44-45</v>
      </c>
      <c r="J8312" s="12" t="n">
        <f aca="false">IF(G8312="Male",VLOOKUP(H8312,'Shoe size conversion table'!$B$6:$D$22,3),VLOOKUP(H8312,'Shoe size conversion table'!$J$6:$L$22,3))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MONTH(C8312:C23279)</f>
        <v>2</v>
      </c>
      <c r="O8312" s="8" t="n">
        <f aca="false">K8312*(1-L8312)</f>
        <v>159</v>
      </c>
    </row>
    <row r="8313" customFormat="false" ht="11.4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IF(G8313="Male",VLOOKUP(H8313,'Shoe size conversion table'!$B$6:$D$22,2),VLOOKUP(H8313,'Shoe size conversion table'!$J$6:$L$22,2))</f>
        <v>48</v>
      </c>
      <c r="J8313" s="12" t="n">
        <f aca="false">IF(G8313="Male",VLOOKUP(H8313,'Shoe size conversion table'!$B$6:$D$22,3),VLOOKUP(H8313,'Shoe size conversion table'!$J$6:$L$22,3))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MONTH(C8313:C23280)</f>
        <v>2</v>
      </c>
      <c r="O8313" s="8" t="n">
        <f aca="false">K8313*(1-L8313)</f>
        <v>127.2</v>
      </c>
    </row>
    <row r="8314" customFormat="false" ht="11.4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IF(G8314="Male",VLOOKUP(H8314,'Shoe size conversion table'!$B$6:$D$22,2),VLOOKUP(H8314,'Shoe size conversion table'!$J$6:$L$22,2))</f>
        <v>37-38</v>
      </c>
      <c r="J8314" s="12" t="n">
        <f aca="false">IF(G8314="Male",VLOOKUP(H8314,'Shoe size conversion table'!$B$6:$D$22,3),VLOOKUP(H8314,'Shoe size conversion table'!$J$6:$L$22,3))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MONTH(C8314:C23281)</f>
        <v>2</v>
      </c>
      <c r="O8314" s="8" t="n">
        <f aca="false">K8314*(1-L8314)</f>
        <v>179</v>
      </c>
    </row>
    <row r="8315" customFormat="false" ht="11.4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IF(G8315="Male",VLOOKUP(H8315,'Shoe size conversion table'!$B$6:$D$22,2),VLOOKUP(H8315,'Shoe size conversion table'!$J$6:$L$22,2))</f>
        <v>43-44</v>
      </c>
      <c r="J8315" s="12" t="n">
        <f aca="false">IF(G8315="Male",VLOOKUP(H8315,'Shoe size conversion table'!$B$6:$D$22,3),VLOOKUP(H8315,'Shoe size conversion table'!$J$6:$L$22,3))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MONTH(C8315:C23282)</f>
        <v>2</v>
      </c>
      <c r="O8315" s="8" t="n">
        <f aca="false">K8315*(1-L8315)</f>
        <v>159</v>
      </c>
    </row>
    <row r="8316" customFormat="false" ht="11.4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IF(G8316="Male",VLOOKUP(H8316,'Shoe size conversion table'!$B$6:$D$22,2),VLOOKUP(H8316,'Shoe size conversion table'!$J$6:$L$22,2))</f>
        <v>41-42</v>
      </c>
      <c r="J8316" s="12" t="n">
        <f aca="false">IF(G8316="Male",VLOOKUP(H8316,'Shoe size conversion table'!$B$6:$D$22,3),VLOOKUP(H8316,'Shoe size conversion table'!$J$6:$L$22,3))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MONTH(C8316:C23283)</f>
        <v>2</v>
      </c>
      <c r="O8316" s="8" t="n">
        <f aca="false">K8316*(1-L8316)</f>
        <v>129</v>
      </c>
    </row>
    <row r="8317" customFormat="false" ht="11.4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IF(G8317="Male",VLOOKUP(H8317,'Shoe size conversion table'!$B$6:$D$22,2),VLOOKUP(H8317,'Shoe size conversion table'!$J$6:$L$22,2))</f>
        <v>42-43</v>
      </c>
      <c r="J8317" s="12" t="n">
        <f aca="false">IF(G8317="Male",VLOOKUP(H8317,'Shoe size conversion table'!$B$6:$D$22,3),VLOOKUP(H8317,'Shoe size conversion table'!$J$6:$L$22,3))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MONTH(C8317:C23284)</f>
        <v>2</v>
      </c>
      <c r="O8317" s="8" t="n">
        <f aca="false">K8317*(1-L8317)</f>
        <v>69.5</v>
      </c>
    </row>
    <row r="8318" customFormat="false" ht="11.4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IF(G8318="Male",VLOOKUP(H8318,'Shoe size conversion table'!$B$6:$D$22,2),VLOOKUP(H8318,'Shoe size conversion table'!$J$6:$L$22,2))</f>
        <v>38</v>
      </c>
      <c r="J8318" s="12" t="n">
        <f aca="false">IF(G8318="Male",VLOOKUP(H8318,'Shoe size conversion table'!$B$6:$D$22,3),VLOOKUP(H8318,'Shoe size conversion table'!$J$6:$L$22,3))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MONTH(C8318:C23285)</f>
        <v>2</v>
      </c>
      <c r="O8318" s="8" t="n">
        <f aca="false">K8318*(1-L8318)</f>
        <v>139</v>
      </c>
    </row>
    <row r="8319" customFormat="false" ht="11.4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IF(G8319="Male",VLOOKUP(H8319,'Shoe size conversion table'!$B$6:$D$22,2),VLOOKUP(H8319,'Shoe size conversion table'!$J$6:$L$22,2))</f>
        <v>37</v>
      </c>
      <c r="J8319" s="12" t="n">
        <f aca="false">IF(G8319="Male",VLOOKUP(H8319,'Shoe size conversion table'!$B$6:$D$22,3),VLOOKUP(H8319,'Shoe size conversion table'!$J$6:$L$22,3))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MONTH(C8319:C23286)</f>
        <v>2</v>
      </c>
      <c r="O8319" s="8" t="n">
        <f aca="false">K8319*(1-L8319)</f>
        <v>179</v>
      </c>
    </row>
    <row r="8320" customFormat="false" ht="11.4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IF(G8320="Male",VLOOKUP(H8320,'Shoe size conversion table'!$B$6:$D$22,2),VLOOKUP(H8320,'Shoe size conversion table'!$J$6:$L$22,2))</f>
        <v>42-43</v>
      </c>
      <c r="J8320" s="12" t="n">
        <f aca="false">IF(G8320="Male",VLOOKUP(H8320,'Shoe size conversion table'!$B$6:$D$22,3),VLOOKUP(H8320,'Shoe size conversion table'!$J$6:$L$22,3))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MONTH(C8320:C23287)</f>
        <v>2</v>
      </c>
      <c r="O8320" s="8" t="n">
        <f aca="false">K8320*(1-L8320)</f>
        <v>79.5</v>
      </c>
    </row>
    <row r="8321" customFormat="false" ht="11.4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IF(G8321="Male",VLOOKUP(H8321,'Shoe size conversion table'!$B$6:$D$22,2),VLOOKUP(H8321,'Shoe size conversion table'!$J$6:$L$22,2))</f>
        <v>43</v>
      </c>
      <c r="J8321" s="12" t="n">
        <f aca="false">IF(G8321="Male",VLOOKUP(H8321,'Shoe size conversion table'!$B$6:$D$22,3),VLOOKUP(H8321,'Shoe size conversion table'!$J$6:$L$22,3))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MONTH(C8321:C23288)</f>
        <v>2</v>
      </c>
      <c r="O8321" s="8" t="n">
        <f aca="false">K8321*(1-L8321)</f>
        <v>74.5</v>
      </c>
    </row>
    <row r="8322" customFormat="false" ht="11.4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IF(G8322="Male",VLOOKUP(H8322,'Shoe size conversion table'!$B$6:$D$22,2),VLOOKUP(H8322,'Shoe size conversion table'!$J$6:$L$22,2))</f>
        <v>44</v>
      </c>
      <c r="J8322" s="12" t="n">
        <f aca="false">IF(G8322="Male",VLOOKUP(H8322,'Shoe size conversion table'!$B$6:$D$22,3),VLOOKUP(H8322,'Shoe size conversion table'!$J$6:$L$22,3))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MONTH(C8322:C23289)</f>
        <v>2</v>
      </c>
      <c r="O8322" s="8" t="n">
        <f aca="false">K8322*(1-L8322)</f>
        <v>125.3</v>
      </c>
    </row>
    <row r="8323" customFormat="false" ht="11.4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IF(G8323="Male",VLOOKUP(H8323,'Shoe size conversion table'!$B$6:$D$22,2),VLOOKUP(H8323,'Shoe size conversion table'!$J$6:$L$22,2))</f>
        <v>41-42</v>
      </c>
      <c r="J8323" s="12" t="n">
        <f aca="false">IF(G8323="Male",VLOOKUP(H8323,'Shoe size conversion table'!$B$6:$D$22,3),VLOOKUP(H8323,'Shoe size conversion table'!$J$6:$L$22,3))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MONTH(C8323:C23290)</f>
        <v>2</v>
      </c>
      <c r="O8323" s="8" t="n">
        <f aca="false">K8323*(1-L8323)</f>
        <v>129</v>
      </c>
    </row>
    <row r="8324" customFormat="false" ht="11.4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IF(G8324="Male",VLOOKUP(H8324,'Shoe size conversion table'!$B$6:$D$22,2),VLOOKUP(H8324,'Shoe size conversion table'!$J$6:$L$22,2))</f>
        <v>37</v>
      </c>
      <c r="J8324" s="12" t="n">
        <f aca="false">IF(G8324="Male",VLOOKUP(H8324,'Shoe size conversion table'!$B$6:$D$22,3),VLOOKUP(H8324,'Shoe size conversion table'!$J$6:$L$22,3))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MONTH(C8324:C23291)</f>
        <v>2</v>
      </c>
      <c r="O8324" s="8" t="n">
        <f aca="false">K8324*(1-L8324)</f>
        <v>103.2</v>
      </c>
    </row>
    <row r="8325" customFormat="false" ht="11.4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IF(G8325="Male",VLOOKUP(H8325,'Shoe size conversion table'!$B$6:$D$22,2),VLOOKUP(H8325,'Shoe size conversion table'!$J$6:$L$22,2))</f>
        <v>38</v>
      </c>
      <c r="J8325" s="12" t="n">
        <f aca="false">IF(G8325="Male",VLOOKUP(H8325,'Shoe size conversion table'!$B$6:$D$22,3),VLOOKUP(H8325,'Shoe size conversion table'!$J$6:$L$22,3))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MONTH(C8325:C23292)</f>
        <v>2</v>
      </c>
      <c r="O8325" s="8" t="n">
        <f aca="false">K8325*(1-L8325)</f>
        <v>159</v>
      </c>
    </row>
    <row r="8326" customFormat="false" ht="11.4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IF(G8326="Male",VLOOKUP(H8326,'Shoe size conversion table'!$B$6:$D$22,2),VLOOKUP(H8326,'Shoe size conversion table'!$J$6:$L$22,2))</f>
        <v>41-42</v>
      </c>
      <c r="J8326" s="12" t="n">
        <f aca="false">IF(G8326="Male",VLOOKUP(H8326,'Shoe size conversion table'!$B$6:$D$22,3),VLOOKUP(H8326,'Shoe size conversion table'!$J$6:$L$22,3))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MONTH(C8326:C23293)</f>
        <v>2</v>
      </c>
      <c r="O8326" s="8" t="n">
        <f aca="false">K8326*(1-L8326)</f>
        <v>94.5</v>
      </c>
    </row>
    <row r="8327" customFormat="false" ht="11.4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IF(G8327="Male",VLOOKUP(H8327,'Shoe size conversion table'!$B$6:$D$22,2),VLOOKUP(H8327,'Shoe size conversion table'!$J$6:$L$22,2))</f>
        <v>42-43</v>
      </c>
      <c r="J8327" s="12" t="n">
        <f aca="false">IF(G8327="Male",VLOOKUP(H8327,'Shoe size conversion table'!$B$6:$D$22,3),VLOOKUP(H8327,'Shoe size conversion table'!$J$6:$L$22,3))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MONTH(C8327:C23294)</f>
        <v>2</v>
      </c>
      <c r="O8327" s="8" t="n">
        <f aca="false">K8327*(1-L8327)</f>
        <v>169</v>
      </c>
    </row>
    <row r="8328" customFormat="false" ht="11.4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IF(G8328="Male",VLOOKUP(H8328,'Shoe size conversion table'!$B$6:$D$22,2),VLOOKUP(H8328,'Shoe size conversion table'!$J$6:$L$22,2))</f>
        <v>42-43</v>
      </c>
      <c r="J8328" s="12" t="n">
        <f aca="false">IF(G8328="Male",VLOOKUP(H8328,'Shoe size conversion table'!$B$6:$D$22,3),VLOOKUP(H8328,'Shoe size conversion table'!$J$6:$L$22,3))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MONTH(C8328:C23295)</f>
        <v>2</v>
      </c>
      <c r="O8328" s="8" t="n">
        <f aca="false">K8328*(1-L8328)</f>
        <v>143.2</v>
      </c>
    </row>
    <row r="8329" customFormat="false" ht="11.4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IF(G8329="Male",VLOOKUP(H8329,'Shoe size conversion table'!$B$6:$D$22,2),VLOOKUP(H8329,'Shoe size conversion table'!$J$6:$L$22,2))</f>
        <v>35</v>
      </c>
      <c r="J8329" s="12" t="n">
        <f aca="false">IF(G8329="Male",VLOOKUP(H8329,'Shoe size conversion table'!$B$6:$D$22,3),VLOOKUP(H8329,'Shoe size conversion table'!$J$6:$L$22,3))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MONTH(C8329:C23296)</f>
        <v>2</v>
      </c>
      <c r="O8329" s="8" t="n">
        <f aca="false">K8329*(1-L8329)</f>
        <v>143.1</v>
      </c>
    </row>
    <row r="8330" customFormat="false" ht="11.4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IF(G8330="Male",VLOOKUP(H8330,'Shoe size conversion table'!$B$6:$D$22,2),VLOOKUP(H8330,'Shoe size conversion table'!$J$6:$L$22,2))</f>
        <v>44-45</v>
      </c>
      <c r="J8330" s="12" t="n">
        <f aca="false">IF(G8330="Male",VLOOKUP(H8330,'Shoe size conversion table'!$B$6:$D$22,3),VLOOKUP(H8330,'Shoe size conversion table'!$J$6:$L$22,3))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MONTH(C8330:C23297)</f>
        <v>2</v>
      </c>
      <c r="O8330" s="8" t="n">
        <f aca="false">K8330*(1-L8330)</f>
        <v>103.2</v>
      </c>
    </row>
    <row r="8331" customFormat="false" ht="11.4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IF(G8331="Male",VLOOKUP(H8331,'Shoe size conversion table'!$B$6:$D$22,2),VLOOKUP(H8331,'Shoe size conversion table'!$J$6:$L$22,2))</f>
        <v>42-43</v>
      </c>
      <c r="J8331" s="12" t="n">
        <f aca="false">IF(G8331="Male",VLOOKUP(H8331,'Shoe size conversion table'!$B$6:$D$22,3),VLOOKUP(H8331,'Shoe size conversion table'!$J$6:$L$22,3))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MONTH(C8331:C23298)</f>
        <v>2</v>
      </c>
      <c r="O8331" s="8" t="n">
        <f aca="false">K8331*(1-L8331)</f>
        <v>189</v>
      </c>
    </row>
    <row r="8332" customFormat="false" ht="11.4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IF(G8332="Male",VLOOKUP(H8332,'Shoe size conversion table'!$B$6:$D$22,2),VLOOKUP(H8332,'Shoe size conversion table'!$J$6:$L$22,2))</f>
        <v>45</v>
      </c>
      <c r="J8332" s="12" t="n">
        <f aca="false">IF(G8332="Male",VLOOKUP(H8332,'Shoe size conversion table'!$B$6:$D$22,3),VLOOKUP(H8332,'Shoe size conversion table'!$J$6:$L$22,3))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MONTH(C8332:C23299)</f>
        <v>2</v>
      </c>
      <c r="O8332" s="8" t="n">
        <f aca="false">K8332*(1-L8332)</f>
        <v>129</v>
      </c>
    </row>
    <row r="8333" customFormat="false" ht="11.4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IF(G8333="Male",VLOOKUP(H8333,'Shoe size conversion table'!$B$6:$D$22,2),VLOOKUP(H8333,'Shoe size conversion table'!$J$6:$L$22,2))</f>
        <v>42-43</v>
      </c>
      <c r="J8333" s="12" t="n">
        <f aca="false">IF(G8333="Male",VLOOKUP(H8333,'Shoe size conversion table'!$B$6:$D$22,3),VLOOKUP(H8333,'Shoe size conversion table'!$J$6:$L$22,3))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MONTH(C8333:C23300)</f>
        <v>2</v>
      </c>
      <c r="O8333" s="8" t="n">
        <f aca="false">K8333*(1-L8333)</f>
        <v>149</v>
      </c>
    </row>
    <row r="8334" customFormat="false" ht="11.4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IF(G8334="Male",VLOOKUP(H8334,'Shoe size conversion table'!$B$6:$D$22,2),VLOOKUP(H8334,'Shoe size conversion table'!$J$6:$L$22,2))</f>
        <v>41-42</v>
      </c>
      <c r="J8334" s="12" t="n">
        <f aca="false">IF(G8334="Male",VLOOKUP(H8334,'Shoe size conversion table'!$B$6:$D$22,3),VLOOKUP(H8334,'Shoe size conversion table'!$J$6:$L$22,3))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MONTH(C8334:C23301)</f>
        <v>2</v>
      </c>
      <c r="O8334" s="8" t="n">
        <f aca="false">K8334*(1-L8334)</f>
        <v>119.2</v>
      </c>
    </row>
    <row r="8335" customFormat="false" ht="11.4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IF(G8335="Male",VLOOKUP(H8335,'Shoe size conversion table'!$B$6:$D$22,2),VLOOKUP(H8335,'Shoe size conversion table'!$J$6:$L$22,2))</f>
        <v>37-38</v>
      </c>
      <c r="J8335" s="12" t="n">
        <f aca="false">IF(G8335="Male",VLOOKUP(H8335,'Shoe size conversion table'!$B$6:$D$22,3),VLOOKUP(H8335,'Shoe size conversion table'!$J$6:$L$22,3))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MONTH(C8335:C23302)</f>
        <v>2</v>
      </c>
      <c r="O8335" s="8" t="n">
        <f aca="false">K8335*(1-L8335)</f>
        <v>149</v>
      </c>
    </row>
    <row r="8336" customFormat="false" ht="11.4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IF(G8336="Male",VLOOKUP(H8336,'Shoe size conversion table'!$B$6:$D$22,2),VLOOKUP(H8336,'Shoe size conversion table'!$J$6:$L$22,2))</f>
        <v>40</v>
      </c>
      <c r="J8336" s="12" t="n">
        <f aca="false">IF(G8336="Male",VLOOKUP(H8336,'Shoe size conversion table'!$B$6:$D$22,3),VLOOKUP(H8336,'Shoe size conversion table'!$J$6:$L$22,3))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MONTH(C8336:C23303)</f>
        <v>2</v>
      </c>
      <c r="O8336" s="8" t="n">
        <f aca="false">K8336*(1-L8336)</f>
        <v>103.2</v>
      </c>
    </row>
    <row r="8337" customFormat="false" ht="11.4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IF(G8337="Male",VLOOKUP(H8337,'Shoe size conversion table'!$B$6:$D$22,2),VLOOKUP(H8337,'Shoe size conversion table'!$J$6:$L$22,2))</f>
        <v>38-39</v>
      </c>
      <c r="J8337" s="12" t="n">
        <f aca="false">IF(G8337="Male",VLOOKUP(H8337,'Shoe size conversion table'!$B$6:$D$22,3),VLOOKUP(H8337,'Shoe size conversion table'!$J$6:$L$22,3))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MONTH(C8337:C23304)</f>
        <v>2</v>
      </c>
      <c r="O8337" s="8" t="n">
        <f aca="false">K8337*(1-L8337)</f>
        <v>116.1</v>
      </c>
    </row>
    <row r="8338" customFormat="false" ht="11.4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IF(G8338="Male",VLOOKUP(H8338,'Shoe size conversion table'!$B$6:$D$22,2),VLOOKUP(H8338,'Shoe size conversion table'!$J$6:$L$22,2))</f>
        <v>42-43</v>
      </c>
      <c r="J8338" s="12" t="n">
        <f aca="false">IF(G8338="Male",VLOOKUP(H8338,'Shoe size conversion table'!$B$6:$D$22,3),VLOOKUP(H8338,'Shoe size conversion table'!$J$6:$L$22,3))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MONTH(C8338:C23305)</f>
        <v>2</v>
      </c>
      <c r="O8338" s="8" t="n">
        <f aca="false">K8338*(1-L8338)</f>
        <v>169</v>
      </c>
    </row>
    <row r="8339" customFormat="false" ht="11.4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IF(G8339="Male",VLOOKUP(H8339,'Shoe size conversion table'!$B$6:$D$22,2),VLOOKUP(H8339,'Shoe size conversion table'!$J$6:$L$22,2))</f>
        <v>39-40</v>
      </c>
      <c r="J8339" s="12" t="n">
        <f aca="false">IF(G8339="Male",VLOOKUP(H8339,'Shoe size conversion table'!$B$6:$D$22,3),VLOOKUP(H8339,'Shoe size conversion table'!$J$6:$L$22,3))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MONTH(C8339:C23306)</f>
        <v>2</v>
      </c>
      <c r="O8339" s="8" t="n">
        <f aca="false">K8339*(1-L8339)</f>
        <v>94.5</v>
      </c>
    </row>
    <row r="8340" customFormat="false" ht="11.4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IF(G8340="Male",VLOOKUP(H8340,'Shoe size conversion table'!$B$6:$D$22,2),VLOOKUP(H8340,'Shoe size conversion table'!$J$6:$L$22,2))</f>
        <v>38-39</v>
      </c>
      <c r="J8340" s="12" t="n">
        <f aca="false">IF(G8340="Male",VLOOKUP(H8340,'Shoe size conversion table'!$B$6:$D$22,3),VLOOKUP(H8340,'Shoe size conversion table'!$J$6:$L$22,3))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MONTH(C8340:C23307)</f>
        <v>2</v>
      </c>
      <c r="O8340" s="8" t="n">
        <f aca="false">K8340*(1-L8340)</f>
        <v>189</v>
      </c>
    </row>
    <row r="8341" customFormat="false" ht="11.4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IF(G8341="Male",VLOOKUP(H8341,'Shoe size conversion table'!$B$6:$D$22,2),VLOOKUP(H8341,'Shoe size conversion table'!$J$6:$L$22,2))</f>
        <v>44</v>
      </c>
      <c r="J8341" s="12" t="n">
        <f aca="false">IF(G8341="Male",VLOOKUP(H8341,'Shoe size conversion table'!$B$6:$D$22,3),VLOOKUP(H8341,'Shoe size conversion table'!$J$6:$L$22,3))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MONTH(C8341:C23308)</f>
        <v>2</v>
      </c>
      <c r="O8341" s="8" t="n">
        <f aca="false">K8341*(1-L8341)</f>
        <v>90.3</v>
      </c>
    </row>
    <row r="8342" customFormat="false" ht="11.4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IF(G8342="Male",VLOOKUP(H8342,'Shoe size conversion table'!$B$6:$D$22,2),VLOOKUP(H8342,'Shoe size conversion table'!$J$6:$L$22,2))</f>
        <v>37</v>
      </c>
      <c r="J8342" s="12" t="n">
        <f aca="false">IF(G8342="Male",VLOOKUP(H8342,'Shoe size conversion table'!$B$6:$D$22,3),VLOOKUP(H8342,'Shoe size conversion table'!$J$6:$L$22,3))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MONTH(C8342:C23309)</f>
        <v>2</v>
      </c>
      <c r="O8342" s="8" t="n">
        <f aca="false">K8342*(1-L8342)</f>
        <v>149</v>
      </c>
    </row>
    <row r="8343" customFormat="false" ht="11.4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IF(G8343="Male",VLOOKUP(H8343,'Shoe size conversion table'!$B$6:$D$22,2),VLOOKUP(H8343,'Shoe size conversion table'!$J$6:$L$22,2))</f>
        <v>41-42</v>
      </c>
      <c r="J8343" s="12" t="n">
        <f aca="false">IF(G8343="Male",VLOOKUP(H8343,'Shoe size conversion table'!$B$6:$D$22,3),VLOOKUP(H8343,'Shoe size conversion table'!$J$6:$L$22,3))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MONTH(C8343:C23310)</f>
        <v>2</v>
      </c>
      <c r="O8343" s="8" t="n">
        <f aca="false">K8343*(1-L8343)</f>
        <v>94.5</v>
      </c>
    </row>
    <row r="8344" customFormat="false" ht="11.4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IF(G8344="Male",VLOOKUP(H8344,'Shoe size conversion table'!$B$6:$D$22,2),VLOOKUP(H8344,'Shoe size conversion table'!$J$6:$L$22,2))</f>
        <v>44-45</v>
      </c>
      <c r="J8344" s="12" t="n">
        <f aca="false">IF(G8344="Male",VLOOKUP(H8344,'Shoe size conversion table'!$B$6:$D$22,3),VLOOKUP(H8344,'Shoe size conversion table'!$J$6:$L$22,3))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MONTH(C8344:C23311)</f>
        <v>2</v>
      </c>
      <c r="O8344" s="8" t="n">
        <f aca="false">K8344*(1-L8344)</f>
        <v>129</v>
      </c>
    </row>
    <row r="8345" customFormat="false" ht="11.4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IF(G8345="Male",VLOOKUP(H8345,'Shoe size conversion table'!$B$6:$D$22,2),VLOOKUP(H8345,'Shoe size conversion table'!$J$6:$L$22,2))</f>
        <v>43</v>
      </c>
      <c r="J8345" s="12" t="n">
        <f aca="false">IF(G8345="Male",VLOOKUP(H8345,'Shoe size conversion table'!$B$6:$D$22,3),VLOOKUP(H8345,'Shoe size conversion table'!$J$6:$L$22,3))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MONTH(C8345:C23312)</f>
        <v>2</v>
      </c>
      <c r="O8345" s="8" t="n">
        <f aca="false">K8345*(1-L8345)</f>
        <v>74.5</v>
      </c>
    </row>
    <row r="8346" customFormat="false" ht="11.4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IF(G8346="Male",VLOOKUP(H8346,'Shoe size conversion table'!$B$6:$D$22,2),VLOOKUP(H8346,'Shoe size conversion table'!$J$6:$L$22,2))</f>
        <v>41</v>
      </c>
      <c r="J8346" s="12" t="n">
        <f aca="false">IF(G8346="Male",VLOOKUP(H8346,'Shoe size conversion table'!$B$6:$D$22,3),VLOOKUP(H8346,'Shoe size conversion table'!$J$6:$L$22,3))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MONTH(C8346:C23313)</f>
        <v>2</v>
      </c>
      <c r="O8346" s="8" t="n">
        <f aca="false">K8346*(1-L8346)</f>
        <v>159</v>
      </c>
    </row>
    <row r="8347" customFormat="false" ht="11.4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IF(G8347="Male",VLOOKUP(H8347,'Shoe size conversion table'!$B$6:$D$22,2),VLOOKUP(H8347,'Shoe size conversion table'!$J$6:$L$22,2))</f>
        <v>38</v>
      </c>
      <c r="J8347" s="12" t="n">
        <f aca="false">IF(G8347="Male",VLOOKUP(H8347,'Shoe size conversion table'!$B$6:$D$22,3),VLOOKUP(H8347,'Shoe size conversion table'!$J$6:$L$22,3))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MONTH(C8347:C23314)</f>
        <v>2</v>
      </c>
      <c r="O8347" s="8" t="n">
        <f aca="false">K8347*(1-L8347)</f>
        <v>125.1</v>
      </c>
    </row>
    <row r="8348" customFormat="false" ht="11.4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IF(G8348="Male",VLOOKUP(H8348,'Shoe size conversion table'!$B$6:$D$22,2),VLOOKUP(H8348,'Shoe size conversion table'!$J$6:$L$22,2))</f>
        <v>43</v>
      </c>
      <c r="J8348" s="12" t="n">
        <f aca="false">IF(G8348="Male",VLOOKUP(H8348,'Shoe size conversion table'!$B$6:$D$22,3),VLOOKUP(H8348,'Shoe size conversion table'!$J$6:$L$22,3))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MONTH(C8348:C23315)</f>
        <v>2</v>
      </c>
      <c r="O8348" s="8" t="n">
        <f aca="false">K8348*(1-L8348)</f>
        <v>179.1</v>
      </c>
    </row>
    <row r="8349" customFormat="false" ht="11.4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IF(G8349="Male",VLOOKUP(H8349,'Shoe size conversion table'!$B$6:$D$22,2),VLOOKUP(H8349,'Shoe size conversion table'!$J$6:$L$22,2))</f>
        <v>38-39</v>
      </c>
      <c r="J8349" s="12" t="n">
        <f aca="false">IF(G8349="Male",VLOOKUP(H8349,'Shoe size conversion table'!$B$6:$D$22,3),VLOOKUP(H8349,'Shoe size conversion table'!$J$6:$L$22,3))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MONTH(C8349:C23316)</f>
        <v>2</v>
      </c>
      <c r="O8349" s="8" t="n">
        <f aca="false">K8349*(1-L8349)</f>
        <v>143.2</v>
      </c>
    </row>
    <row r="8350" customFormat="false" ht="11.4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IF(G8350="Male",VLOOKUP(H8350,'Shoe size conversion table'!$B$6:$D$22,2),VLOOKUP(H8350,'Shoe size conversion table'!$J$6:$L$22,2))</f>
        <v>46</v>
      </c>
      <c r="J8350" s="12" t="n">
        <f aca="false">IF(G8350="Male",VLOOKUP(H8350,'Shoe size conversion table'!$B$6:$D$22,3),VLOOKUP(H8350,'Shoe size conversion table'!$J$6:$L$22,3))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MONTH(C8350:C23317)</f>
        <v>2</v>
      </c>
      <c r="O8350" s="8" t="n">
        <f aca="false">K8350*(1-L8350)</f>
        <v>84.5</v>
      </c>
    </row>
    <row r="8351" customFormat="false" ht="11.4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IF(G8351="Male",VLOOKUP(H8351,'Shoe size conversion table'!$B$6:$D$22,2),VLOOKUP(H8351,'Shoe size conversion table'!$J$6:$L$22,2))</f>
        <v>41-42</v>
      </c>
      <c r="J8351" s="12" t="n">
        <f aca="false">IF(G8351="Male",VLOOKUP(H8351,'Shoe size conversion table'!$B$6:$D$22,3),VLOOKUP(H8351,'Shoe size conversion table'!$J$6:$L$22,3))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MONTH(C8351:C23318)</f>
        <v>2</v>
      </c>
      <c r="O8351" s="8" t="n">
        <f aca="false">K8351*(1-L8351)</f>
        <v>139</v>
      </c>
    </row>
    <row r="8352" customFormat="false" ht="11.4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IF(G8352="Male",VLOOKUP(H8352,'Shoe size conversion table'!$B$6:$D$22,2),VLOOKUP(H8352,'Shoe size conversion table'!$J$6:$L$22,2))</f>
        <v>42-43</v>
      </c>
      <c r="J8352" s="12" t="n">
        <f aca="false">IF(G8352="Male",VLOOKUP(H8352,'Shoe size conversion table'!$B$6:$D$22,3),VLOOKUP(H8352,'Shoe size conversion table'!$J$6:$L$22,3))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MONTH(C8352:C23319)</f>
        <v>2</v>
      </c>
      <c r="O8352" s="8" t="n">
        <f aca="false">K8352*(1-L8352)</f>
        <v>189</v>
      </c>
    </row>
    <row r="8353" customFormat="false" ht="11.4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IF(G8353="Male",VLOOKUP(H8353,'Shoe size conversion table'!$B$6:$D$22,2),VLOOKUP(H8353,'Shoe size conversion table'!$J$6:$L$22,2))</f>
        <v>37-38</v>
      </c>
      <c r="J8353" s="12" t="n">
        <f aca="false">IF(G8353="Male",VLOOKUP(H8353,'Shoe size conversion table'!$B$6:$D$22,3),VLOOKUP(H8353,'Shoe size conversion table'!$J$6:$L$22,3))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MONTH(C8353:C23320)</f>
        <v>2</v>
      </c>
      <c r="O8353" s="8" t="n">
        <f aca="false">K8353*(1-L8353)</f>
        <v>169</v>
      </c>
    </row>
    <row r="8354" customFormat="false" ht="11.4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IF(G8354="Male",VLOOKUP(H8354,'Shoe size conversion table'!$B$6:$D$22,2),VLOOKUP(H8354,'Shoe size conversion table'!$J$6:$L$22,2))</f>
        <v>43-44</v>
      </c>
      <c r="J8354" s="12" t="n">
        <f aca="false">IF(G8354="Male",VLOOKUP(H8354,'Shoe size conversion table'!$B$6:$D$22,3),VLOOKUP(H8354,'Shoe size conversion table'!$J$6:$L$22,3))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MONTH(C8354:C23321)</f>
        <v>2</v>
      </c>
      <c r="O8354" s="8" t="n">
        <f aca="false">K8354*(1-L8354)</f>
        <v>97.3</v>
      </c>
    </row>
    <row r="8355" customFormat="false" ht="11.4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IF(G8355="Male",VLOOKUP(H8355,'Shoe size conversion table'!$B$6:$D$22,2),VLOOKUP(H8355,'Shoe size conversion table'!$J$6:$L$22,2))</f>
        <v>38-39</v>
      </c>
      <c r="J8355" s="12" t="n">
        <f aca="false">IF(G8355="Male",VLOOKUP(H8355,'Shoe size conversion table'!$B$6:$D$22,3),VLOOKUP(H8355,'Shoe size conversion table'!$J$6:$L$22,3))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MONTH(C8355:C23322)</f>
        <v>2</v>
      </c>
      <c r="O8355" s="8" t="n">
        <f aca="false">K8355*(1-L8355)</f>
        <v>129</v>
      </c>
    </row>
    <row r="8356" customFormat="false" ht="11.4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IF(G8356="Male",VLOOKUP(H8356,'Shoe size conversion table'!$B$6:$D$22,2),VLOOKUP(H8356,'Shoe size conversion table'!$J$6:$L$22,2))</f>
        <v>42-43</v>
      </c>
      <c r="J8356" s="12" t="n">
        <f aca="false">IF(G8356="Male",VLOOKUP(H8356,'Shoe size conversion table'!$B$6:$D$22,3),VLOOKUP(H8356,'Shoe size conversion table'!$J$6:$L$22,3))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MONTH(C8356:C23323)</f>
        <v>2</v>
      </c>
      <c r="O8356" s="8" t="n">
        <f aca="false">K8356*(1-L8356)</f>
        <v>161.1</v>
      </c>
    </row>
    <row r="8357" customFormat="false" ht="11.4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IF(G8357="Male",VLOOKUP(H8357,'Shoe size conversion table'!$B$6:$D$22,2),VLOOKUP(H8357,'Shoe size conversion table'!$J$6:$L$22,2))</f>
        <v>38-39</v>
      </c>
      <c r="J8357" s="12" t="n">
        <f aca="false">IF(G8357="Male",VLOOKUP(H8357,'Shoe size conversion table'!$B$6:$D$22,3),VLOOKUP(H8357,'Shoe size conversion table'!$J$6:$L$22,3))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MONTH(C8357:C23324)</f>
        <v>2</v>
      </c>
      <c r="O8357" s="8" t="n">
        <f aca="false">K8357*(1-L8357)</f>
        <v>149</v>
      </c>
    </row>
    <row r="8358" customFormat="false" ht="11.4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IF(G8358="Male",VLOOKUP(H8358,'Shoe size conversion table'!$B$6:$D$22,2),VLOOKUP(H8358,'Shoe size conversion table'!$J$6:$L$22,2))</f>
        <v>39</v>
      </c>
      <c r="J8358" s="12" t="n">
        <f aca="false">IF(G8358="Male",VLOOKUP(H8358,'Shoe size conversion table'!$B$6:$D$22,3),VLOOKUP(H8358,'Shoe size conversion table'!$J$6:$L$22,3))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MONTH(C8358:C23325)</f>
        <v>2</v>
      </c>
      <c r="O8358" s="8" t="n">
        <f aca="false">K8358*(1-L8358)</f>
        <v>129</v>
      </c>
    </row>
    <row r="8359" customFormat="false" ht="11.4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IF(G8359="Male",VLOOKUP(H8359,'Shoe size conversion table'!$B$6:$D$22,2),VLOOKUP(H8359,'Shoe size conversion table'!$J$6:$L$22,2))</f>
        <v>38</v>
      </c>
      <c r="J8359" s="12" t="n">
        <f aca="false">IF(G8359="Male",VLOOKUP(H8359,'Shoe size conversion table'!$B$6:$D$22,3),VLOOKUP(H8359,'Shoe size conversion table'!$J$6:$L$22,3))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MONTH(C8359:C23326)</f>
        <v>2</v>
      </c>
      <c r="O8359" s="8" t="n">
        <f aca="false">K8359*(1-L8359)</f>
        <v>129</v>
      </c>
    </row>
    <row r="8360" customFormat="false" ht="11.4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IF(G8360="Male",VLOOKUP(H8360,'Shoe size conversion table'!$B$6:$D$22,2),VLOOKUP(H8360,'Shoe size conversion table'!$J$6:$L$22,2))</f>
        <v>41</v>
      </c>
      <c r="J8360" s="12" t="n">
        <f aca="false">IF(G8360="Male",VLOOKUP(H8360,'Shoe size conversion table'!$B$6:$D$22,3),VLOOKUP(H8360,'Shoe size conversion table'!$J$6:$L$22,3))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MONTH(C8360:C23327)</f>
        <v>2</v>
      </c>
      <c r="O8360" s="8" t="n">
        <f aca="false">K8360*(1-L8360)</f>
        <v>169</v>
      </c>
    </row>
    <row r="8361" customFormat="false" ht="11.4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IF(G8361="Male",VLOOKUP(H8361,'Shoe size conversion table'!$B$6:$D$22,2),VLOOKUP(H8361,'Shoe size conversion table'!$J$6:$L$22,2))</f>
        <v>43</v>
      </c>
      <c r="J8361" s="12" t="n">
        <f aca="false">IF(G8361="Male",VLOOKUP(H8361,'Shoe size conversion table'!$B$6:$D$22,3),VLOOKUP(H8361,'Shoe size conversion table'!$J$6:$L$22,3))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MONTH(C8361:C23328)</f>
        <v>2</v>
      </c>
      <c r="O8361" s="8" t="n">
        <f aca="false">K8361*(1-L8361)</f>
        <v>159</v>
      </c>
    </row>
    <row r="8362" customFormat="false" ht="11.4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IF(G8362="Male",VLOOKUP(H8362,'Shoe size conversion table'!$B$6:$D$22,2),VLOOKUP(H8362,'Shoe size conversion table'!$J$6:$L$22,2))</f>
        <v>40-41</v>
      </c>
      <c r="J8362" s="12" t="n">
        <f aca="false">IF(G8362="Male",VLOOKUP(H8362,'Shoe size conversion table'!$B$6:$D$22,3),VLOOKUP(H8362,'Shoe size conversion table'!$J$6:$L$22,3))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MONTH(C8362:C23329)</f>
        <v>2</v>
      </c>
      <c r="O8362" s="8" t="n">
        <f aca="false">K8362*(1-L8362)</f>
        <v>179</v>
      </c>
    </row>
    <row r="8363" customFormat="false" ht="11.4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IF(G8363="Male",VLOOKUP(H8363,'Shoe size conversion table'!$B$6:$D$22,2),VLOOKUP(H8363,'Shoe size conversion table'!$J$6:$L$22,2))</f>
        <v>38-39</v>
      </c>
      <c r="J8363" s="12" t="n">
        <f aca="false">IF(G8363="Male",VLOOKUP(H8363,'Shoe size conversion table'!$B$6:$D$22,3),VLOOKUP(H8363,'Shoe size conversion table'!$J$6:$L$22,3))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MONTH(C8363:C23330)</f>
        <v>2</v>
      </c>
      <c r="O8363" s="8" t="n">
        <f aca="false">K8363*(1-L8363)</f>
        <v>129</v>
      </c>
    </row>
    <row r="8364" customFormat="false" ht="11.4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IF(G8364="Male",VLOOKUP(H8364,'Shoe size conversion table'!$B$6:$D$22,2),VLOOKUP(H8364,'Shoe size conversion table'!$J$6:$L$22,2))</f>
        <v>37-38</v>
      </c>
      <c r="J8364" s="12" t="n">
        <f aca="false">IF(G8364="Male",VLOOKUP(H8364,'Shoe size conversion table'!$B$6:$D$22,3),VLOOKUP(H8364,'Shoe size conversion table'!$J$6:$L$22,3))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MONTH(C8364:C23331)</f>
        <v>2</v>
      </c>
      <c r="O8364" s="8" t="n">
        <f aca="false">K8364*(1-L8364)</f>
        <v>97.3</v>
      </c>
    </row>
    <row r="8365" customFormat="false" ht="11.4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IF(G8365="Male",VLOOKUP(H8365,'Shoe size conversion table'!$B$6:$D$22,2),VLOOKUP(H8365,'Shoe size conversion table'!$J$6:$L$22,2))</f>
        <v>38-39</v>
      </c>
      <c r="J8365" s="12" t="n">
        <f aca="false">IF(G8365="Male",VLOOKUP(H8365,'Shoe size conversion table'!$B$6:$D$22,3),VLOOKUP(H8365,'Shoe size conversion table'!$J$6:$L$22,3))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MONTH(C8365:C23332)</f>
        <v>2</v>
      </c>
      <c r="O8365" s="8" t="n">
        <f aca="false">K8365*(1-L8365)</f>
        <v>134.1</v>
      </c>
    </row>
    <row r="8366" customFormat="false" ht="11.4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IF(G8366="Male",VLOOKUP(H8366,'Shoe size conversion table'!$B$6:$D$22,2),VLOOKUP(H8366,'Shoe size conversion table'!$J$6:$L$22,2))</f>
        <v>40-41</v>
      </c>
      <c r="J8366" s="12" t="n">
        <f aca="false">IF(G8366="Male",VLOOKUP(H8366,'Shoe size conversion table'!$B$6:$D$22,3),VLOOKUP(H8366,'Shoe size conversion table'!$J$6:$L$22,3))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MONTH(C8366:C23333)</f>
        <v>2</v>
      </c>
      <c r="O8366" s="8" t="n">
        <f aca="false">K8366*(1-L8366)</f>
        <v>189</v>
      </c>
    </row>
    <row r="8367" customFormat="false" ht="11.4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IF(G8367="Male",VLOOKUP(H8367,'Shoe size conversion table'!$B$6:$D$22,2),VLOOKUP(H8367,'Shoe size conversion table'!$J$6:$L$22,2))</f>
        <v>39</v>
      </c>
      <c r="J8367" s="12" t="n">
        <f aca="false">IF(G8367="Male",VLOOKUP(H8367,'Shoe size conversion table'!$B$6:$D$22,3),VLOOKUP(H8367,'Shoe size conversion table'!$J$6:$L$22,3))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MONTH(C8367:C23334)</f>
        <v>2</v>
      </c>
      <c r="O8367" s="8" t="n">
        <f aca="false">K8367*(1-L8367)</f>
        <v>90.3</v>
      </c>
    </row>
    <row r="8368" customFormat="false" ht="11.4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IF(G8368="Male",VLOOKUP(H8368,'Shoe size conversion table'!$B$6:$D$22,2),VLOOKUP(H8368,'Shoe size conversion table'!$J$6:$L$22,2))</f>
        <v>38</v>
      </c>
      <c r="J8368" s="12" t="n">
        <f aca="false">IF(G8368="Male",VLOOKUP(H8368,'Shoe size conversion table'!$B$6:$D$22,3),VLOOKUP(H8368,'Shoe size conversion table'!$J$6:$L$22,3))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MONTH(C8368:C23335)</f>
        <v>2</v>
      </c>
      <c r="O8368" s="8" t="n">
        <f aca="false">K8368*(1-L8368)</f>
        <v>159</v>
      </c>
    </row>
    <row r="8369" customFormat="false" ht="11.4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IF(G8369="Male",VLOOKUP(H8369,'Shoe size conversion table'!$B$6:$D$22,2),VLOOKUP(H8369,'Shoe size conversion table'!$J$6:$L$22,2))</f>
        <v>48</v>
      </c>
      <c r="J8369" s="12" t="n">
        <f aca="false">IF(G8369="Male",VLOOKUP(H8369,'Shoe size conversion table'!$B$6:$D$22,3),VLOOKUP(H8369,'Shoe size conversion table'!$J$6:$L$22,3))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MONTH(C8369:C23336)</f>
        <v>2</v>
      </c>
      <c r="O8369" s="8" t="n">
        <f aca="false">K8369*(1-L8369)</f>
        <v>103.2</v>
      </c>
    </row>
    <row r="8370" customFormat="false" ht="11.4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IF(G8370="Male",VLOOKUP(H8370,'Shoe size conversion table'!$B$6:$D$22,2),VLOOKUP(H8370,'Shoe size conversion table'!$J$6:$L$22,2))</f>
        <v>43</v>
      </c>
      <c r="J8370" s="12" t="n">
        <f aca="false">IF(G8370="Male",VLOOKUP(H8370,'Shoe size conversion table'!$B$6:$D$22,3),VLOOKUP(H8370,'Shoe size conversion table'!$J$6:$L$22,3))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MONTH(C8370:C23337)</f>
        <v>2</v>
      </c>
      <c r="O8370" s="8" t="n">
        <f aca="false">K8370*(1-L8370)</f>
        <v>125.1</v>
      </c>
    </row>
    <row r="8371" customFormat="false" ht="11.4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IF(G8371="Male",VLOOKUP(H8371,'Shoe size conversion table'!$B$6:$D$22,2),VLOOKUP(H8371,'Shoe size conversion table'!$J$6:$L$22,2))</f>
        <v>42-43</v>
      </c>
      <c r="J8371" s="12" t="n">
        <f aca="false">IF(G8371="Male",VLOOKUP(H8371,'Shoe size conversion table'!$B$6:$D$22,3),VLOOKUP(H8371,'Shoe size conversion table'!$J$6:$L$22,3))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MONTH(C8371:C23338)</f>
        <v>2</v>
      </c>
      <c r="O8371" s="8" t="n">
        <f aca="false">K8371*(1-L8371)</f>
        <v>79.5</v>
      </c>
    </row>
    <row r="8372" customFormat="false" ht="11.4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IF(G8372="Male",VLOOKUP(H8372,'Shoe size conversion table'!$B$6:$D$22,2),VLOOKUP(H8372,'Shoe size conversion table'!$J$6:$L$22,2))</f>
        <v>38-39</v>
      </c>
      <c r="J8372" s="12" t="n">
        <f aca="false">IF(G8372="Male",VLOOKUP(H8372,'Shoe size conversion table'!$B$6:$D$22,3),VLOOKUP(H8372,'Shoe size conversion table'!$J$6:$L$22,3))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MONTH(C8372:C23339)</f>
        <v>2</v>
      </c>
      <c r="O8372" s="8" t="n">
        <f aca="false">K8372*(1-L8372)</f>
        <v>143.1</v>
      </c>
    </row>
    <row r="8373" customFormat="false" ht="11.4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IF(G8373="Male",VLOOKUP(H8373,'Shoe size conversion table'!$B$6:$D$22,2),VLOOKUP(H8373,'Shoe size conversion table'!$J$6:$L$22,2))</f>
        <v>42-43</v>
      </c>
      <c r="J8373" s="12" t="n">
        <f aca="false">IF(G8373="Male",VLOOKUP(H8373,'Shoe size conversion table'!$B$6:$D$22,3),VLOOKUP(H8373,'Shoe size conversion table'!$J$6:$L$22,3))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MONTH(C8373:C23340)</f>
        <v>2</v>
      </c>
      <c r="O8373" s="8" t="n">
        <f aca="false">K8373*(1-L8373)</f>
        <v>179.1</v>
      </c>
    </row>
    <row r="8374" customFormat="false" ht="11.4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IF(G8374="Male",VLOOKUP(H8374,'Shoe size conversion table'!$B$6:$D$22,2),VLOOKUP(H8374,'Shoe size conversion table'!$J$6:$L$22,2))</f>
        <v>38-39</v>
      </c>
      <c r="J8374" s="12" t="n">
        <f aca="false">IF(G8374="Male",VLOOKUP(H8374,'Shoe size conversion table'!$B$6:$D$22,3),VLOOKUP(H8374,'Shoe size conversion table'!$J$6:$L$22,3))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MONTH(C8374:C23341)</f>
        <v>2</v>
      </c>
      <c r="O8374" s="8" t="n">
        <f aca="false">K8374*(1-L8374)</f>
        <v>169</v>
      </c>
    </row>
    <row r="8375" customFormat="false" ht="11.4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IF(G8375="Male",VLOOKUP(H8375,'Shoe size conversion table'!$B$6:$D$22,2),VLOOKUP(H8375,'Shoe size conversion table'!$J$6:$L$22,2))</f>
        <v>36-37</v>
      </c>
      <c r="J8375" s="12" t="n">
        <f aca="false">IF(G8375="Male",VLOOKUP(H8375,'Shoe size conversion table'!$B$6:$D$22,3),VLOOKUP(H8375,'Shoe size conversion table'!$J$6:$L$22,3))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MONTH(C8375:C23342)</f>
        <v>2</v>
      </c>
      <c r="O8375" s="8" t="n">
        <f aca="false">K8375*(1-L8375)</f>
        <v>189</v>
      </c>
    </row>
    <row r="8376" customFormat="false" ht="11.4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IF(G8376="Male",VLOOKUP(H8376,'Shoe size conversion table'!$B$6:$D$22,2),VLOOKUP(H8376,'Shoe size conversion table'!$J$6:$L$22,2))</f>
        <v>43</v>
      </c>
      <c r="J8376" s="12" t="n">
        <f aca="false">IF(G8376="Male",VLOOKUP(H8376,'Shoe size conversion table'!$B$6:$D$22,3),VLOOKUP(H8376,'Shoe size conversion table'!$J$6:$L$22,3))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MONTH(C8376:C23343)</f>
        <v>2</v>
      </c>
      <c r="O8376" s="8" t="n">
        <f aca="false">K8376*(1-L8376)</f>
        <v>170.1</v>
      </c>
    </row>
    <row r="8377" customFormat="false" ht="11.4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IF(G8377="Male",VLOOKUP(H8377,'Shoe size conversion table'!$B$6:$D$22,2),VLOOKUP(H8377,'Shoe size conversion table'!$J$6:$L$22,2))</f>
        <v>41</v>
      </c>
      <c r="J8377" s="12" t="n">
        <f aca="false">IF(G8377="Male",VLOOKUP(H8377,'Shoe size conversion table'!$B$6:$D$22,3),VLOOKUP(H8377,'Shoe size conversion table'!$J$6:$L$22,3))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MONTH(C8377:C23344)</f>
        <v>2</v>
      </c>
      <c r="O8377" s="8" t="n">
        <f aca="false">K8377*(1-L8377)</f>
        <v>169</v>
      </c>
    </row>
    <row r="8378" customFormat="false" ht="11.4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IF(G8378="Male",VLOOKUP(H8378,'Shoe size conversion table'!$B$6:$D$22,2),VLOOKUP(H8378,'Shoe size conversion table'!$J$6:$L$22,2))</f>
        <v>43-44</v>
      </c>
      <c r="J8378" s="12" t="n">
        <f aca="false">IF(G8378="Male",VLOOKUP(H8378,'Shoe size conversion table'!$B$6:$D$22,3),VLOOKUP(H8378,'Shoe size conversion table'!$J$6:$L$22,3))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MONTH(C8378:C23345)</f>
        <v>2</v>
      </c>
      <c r="O8378" s="8" t="n">
        <f aca="false">K8378*(1-L8378)</f>
        <v>84.5</v>
      </c>
    </row>
    <row r="8379" customFormat="false" ht="11.4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IF(G8379="Male",VLOOKUP(H8379,'Shoe size conversion table'!$B$6:$D$22,2),VLOOKUP(H8379,'Shoe size conversion table'!$J$6:$L$22,2))</f>
        <v>42</v>
      </c>
      <c r="J8379" s="12" t="n">
        <f aca="false">IF(G8379="Male",VLOOKUP(H8379,'Shoe size conversion table'!$B$6:$D$22,3),VLOOKUP(H8379,'Shoe size conversion table'!$J$6:$L$22,3))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MONTH(C8379:C23346)</f>
        <v>2</v>
      </c>
      <c r="O8379" s="8" t="n">
        <f aca="false">K8379*(1-L8379)</f>
        <v>189</v>
      </c>
    </row>
    <row r="8380" customFormat="false" ht="11.4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IF(G8380="Male",VLOOKUP(H8380,'Shoe size conversion table'!$B$6:$D$22,2),VLOOKUP(H8380,'Shoe size conversion table'!$J$6:$L$22,2))</f>
        <v>41</v>
      </c>
      <c r="J8380" s="12" t="n">
        <f aca="false">IF(G8380="Male",VLOOKUP(H8380,'Shoe size conversion table'!$B$6:$D$22,3),VLOOKUP(H8380,'Shoe size conversion table'!$J$6:$L$22,3))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MONTH(C8380:C23347)</f>
        <v>2</v>
      </c>
      <c r="O8380" s="8" t="n">
        <f aca="false">K8380*(1-L8380)</f>
        <v>90.3</v>
      </c>
    </row>
    <row r="8381" customFormat="false" ht="11.4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IF(G8381="Male",VLOOKUP(H8381,'Shoe size conversion table'!$B$6:$D$22,2),VLOOKUP(H8381,'Shoe size conversion table'!$J$6:$L$22,2))</f>
        <v>39-40</v>
      </c>
      <c r="J8381" s="12" t="n">
        <f aca="false">IF(G8381="Male",VLOOKUP(H8381,'Shoe size conversion table'!$B$6:$D$22,3),VLOOKUP(H8381,'Shoe size conversion table'!$J$6:$L$22,3))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MONTH(C8381:C23348)</f>
        <v>2</v>
      </c>
      <c r="O8381" s="8" t="n">
        <f aca="false">K8381*(1-L8381)</f>
        <v>97.3</v>
      </c>
    </row>
    <row r="8382" customFormat="false" ht="11.4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IF(G8382="Male",VLOOKUP(H8382,'Shoe size conversion table'!$B$6:$D$22,2),VLOOKUP(H8382,'Shoe size conversion table'!$J$6:$L$22,2))</f>
        <v>42-43</v>
      </c>
      <c r="J8382" s="12" t="n">
        <f aca="false">IF(G8382="Male",VLOOKUP(H8382,'Shoe size conversion table'!$B$6:$D$22,3),VLOOKUP(H8382,'Shoe size conversion table'!$J$6:$L$22,3))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MONTH(C8382:C23349)</f>
        <v>2</v>
      </c>
      <c r="O8382" s="8" t="n">
        <f aca="false">K8382*(1-L8382)</f>
        <v>189</v>
      </c>
    </row>
    <row r="8383" customFormat="false" ht="11.4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IF(G8383="Male",VLOOKUP(H8383,'Shoe size conversion table'!$B$6:$D$22,2),VLOOKUP(H8383,'Shoe size conversion table'!$J$6:$L$22,2))</f>
        <v>43</v>
      </c>
      <c r="J8383" s="12" t="n">
        <f aca="false">IF(G8383="Male",VLOOKUP(H8383,'Shoe size conversion table'!$B$6:$D$22,3),VLOOKUP(H8383,'Shoe size conversion table'!$J$6:$L$22,3))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MONTH(C8383:C23350)</f>
        <v>2</v>
      </c>
      <c r="O8383" s="8" t="n">
        <f aca="false">K8383*(1-L8383)</f>
        <v>169</v>
      </c>
    </row>
    <row r="8384" customFormat="false" ht="11.4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IF(G8384="Male",VLOOKUP(H8384,'Shoe size conversion table'!$B$6:$D$22,2),VLOOKUP(H8384,'Shoe size conversion table'!$J$6:$L$22,2))</f>
        <v>42-43</v>
      </c>
      <c r="J8384" s="12" t="n">
        <f aca="false">IF(G8384="Male",VLOOKUP(H8384,'Shoe size conversion table'!$B$6:$D$22,3),VLOOKUP(H8384,'Shoe size conversion table'!$J$6:$L$22,3))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MONTH(C8384:C23351)</f>
        <v>2</v>
      </c>
      <c r="O8384" s="8" t="n">
        <f aca="false">K8384*(1-L8384)</f>
        <v>69.5</v>
      </c>
    </row>
    <row r="8385" customFormat="false" ht="11.4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IF(G8385="Male",VLOOKUP(H8385,'Shoe size conversion table'!$B$6:$D$22,2),VLOOKUP(H8385,'Shoe size conversion table'!$J$6:$L$22,2))</f>
        <v>37-38</v>
      </c>
      <c r="J8385" s="12" t="n">
        <f aca="false">IF(G8385="Male",VLOOKUP(H8385,'Shoe size conversion table'!$B$6:$D$22,3),VLOOKUP(H8385,'Shoe size conversion table'!$J$6:$L$22,3))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MONTH(C8385:C23352)</f>
        <v>2</v>
      </c>
      <c r="O8385" s="8" t="n">
        <f aca="false">K8385*(1-L8385)</f>
        <v>159</v>
      </c>
    </row>
    <row r="8386" customFormat="false" ht="11.4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IF(G8386="Male",VLOOKUP(H8386,'Shoe size conversion table'!$B$6:$D$22,2),VLOOKUP(H8386,'Shoe size conversion table'!$J$6:$L$22,2))</f>
        <v>41-42</v>
      </c>
      <c r="J8386" s="12" t="n">
        <f aca="false">IF(G8386="Male",VLOOKUP(H8386,'Shoe size conversion table'!$B$6:$D$22,3),VLOOKUP(H8386,'Shoe size conversion table'!$J$6:$L$22,3))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MONTH(C8386:C23353)</f>
        <v>2</v>
      </c>
      <c r="O8386" s="8" t="n">
        <f aca="false">K8386*(1-L8386)</f>
        <v>74.5</v>
      </c>
    </row>
    <row r="8387" customFormat="false" ht="11.4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IF(G8387="Male",VLOOKUP(H8387,'Shoe size conversion table'!$B$6:$D$22,2),VLOOKUP(H8387,'Shoe size conversion table'!$J$6:$L$22,2))</f>
        <v>40</v>
      </c>
      <c r="J8387" s="12" t="n">
        <f aca="false">IF(G8387="Male",VLOOKUP(H8387,'Shoe size conversion table'!$B$6:$D$22,3),VLOOKUP(H8387,'Shoe size conversion table'!$J$6:$L$22,3))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MONTH(C8387:C23354)</f>
        <v>2</v>
      </c>
      <c r="O8387" s="8" t="n">
        <f aca="false">K8387*(1-L8387)</f>
        <v>139</v>
      </c>
    </row>
    <row r="8388" customFormat="false" ht="11.4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IF(G8388="Male",VLOOKUP(H8388,'Shoe size conversion table'!$B$6:$D$22,2),VLOOKUP(H8388,'Shoe size conversion table'!$J$6:$L$22,2))</f>
        <v>41</v>
      </c>
      <c r="J8388" s="12" t="n">
        <f aca="false">IF(G8388="Male",VLOOKUP(H8388,'Shoe size conversion table'!$B$6:$D$22,3),VLOOKUP(H8388,'Shoe size conversion table'!$J$6:$L$22,3))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MONTH(C8388:C23355)</f>
        <v>2</v>
      </c>
      <c r="O8388" s="8" t="n">
        <f aca="false">K8388*(1-L8388)</f>
        <v>64.5</v>
      </c>
    </row>
    <row r="8389" customFormat="false" ht="11.4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IF(G8389="Male",VLOOKUP(H8389,'Shoe size conversion table'!$B$6:$D$22,2),VLOOKUP(H8389,'Shoe size conversion table'!$J$6:$L$22,2))</f>
        <v>43</v>
      </c>
      <c r="J8389" s="12" t="n">
        <f aca="false">IF(G8389="Male",VLOOKUP(H8389,'Shoe size conversion table'!$B$6:$D$22,3),VLOOKUP(H8389,'Shoe size conversion table'!$J$6:$L$22,3))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MONTH(C8389:C23356)</f>
        <v>2</v>
      </c>
      <c r="O8389" s="8" t="n">
        <f aca="false">K8389*(1-L8389)</f>
        <v>125.1</v>
      </c>
    </row>
    <row r="8390" customFormat="false" ht="11.4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IF(G8390="Male",VLOOKUP(H8390,'Shoe size conversion table'!$B$6:$D$22,2),VLOOKUP(H8390,'Shoe size conversion table'!$J$6:$L$22,2))</f>
        <v>38</v>
      </c>
      <c r="J8390" s="12" t="n">
        <f aca="false">IF(G8390="Male",VLOOKUP(H8390,'Shoe size conversion table'!$B$6:$D$22,3),VLOOKUP(H8390,'Shoe size conversion table'!$J$6:$L$22,3))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MONTH(C8390:C23357)</f>
        <v>2</v>
      </c>
      <c r="O8390" s="8" t="n">
        <f aca="false">K8390*(1-L8390)</f>
        <v>199</v>
      </c>
    </row>
    <row r="8391" customFormat="false" ht="11.4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IF(G8391="Male",VLOOKUP(H8391,'Shoe size conversion table'!$B$6:$D$22,2),VLOOKUP(H8391,'Shoe size conversion table'!$J$6:$L$22,2))</f>
        <v>41</v>
      </c>
      <c r="J8391" s="12" t="n">
        <f aca="false">IF(G8391="Male",VLOOKUP(H8391,'Shoe size conversion table'!$B$6:$D$22,3),VLOOKUP(H8391,'Shoe size conversion table'!$J$6:$L$22,3))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MONTH(C8391:C23358)</f>
        <v>2</v>
      </c>
      <c r="O8391" s="8" t="n">
        <f aca="false">K8391*(1-L8391)</f>
        <v>179</v>
      </c>
    </row>
    <row r="8392" customFormat="false" ht="11.4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IF(G8392="Male",VLOOKUP(H8392,'Shoe size conversion table'!$B$6:$D$22,2),VLOOKUP(H8392,'Shoe size conversion table'!$J$6:$L$22,2))</f>
        <v>43</v>
      </c>
      <c r="J8392" s="12" t="n">
        <f aca="false">IF(G8392="Male",VLOOKUP(H8392,'Shoe size conversion table'!$B$6:$D$22,3),VLOOKUP(H8392,'Shoe size conversion table'!$J$6:$L$22,3))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MONTH(C8392:C23359)</f>
        <v>2</v>
      </c>
      <c r="O8392" s="8" t="n">
        <f aca="false">K8392*(1-L8392)</f>
        <v>170.1</v>
      </c>
    </row>
    <row r="8393" customFormat="false" ht="11.4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IF(G8393="Male",VLOOKUP(H8393,'Shoe size conversion table'!$B$6:$D$22,2),VLOOKUP(H8393,'Shoe size conversion table'!$J$6:$L$22,2))</f>
        <v>44</v>
      </c>
      <c r="J8393" s="12" t="n">
        <f aca="false">IF(G8393="Male",VLOOKUP(H8393,'Shoe size conversion table'!$B$6:$D$22,3),VLOOKUP(H8393,'Shoe size conversion table'!$J$6:$L$22,3))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MONTH(C8393:C23360)</f>
        <v>2</v>
      </c>
      <c r="O8393" s="8" t="n">
        <f aca="false">K8393*(1-L8393)</f>
        <v>139</v>
      </c>
    </row>
    <row r="8394" customFormat="false" ht="11.4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IF(G8394="Male",VLOOKUP(H8394,'Shoe size conversion table'!$B$6:$D$22,2),VLOOKUP(H8394,'Shoe size conversion table'!$J$6:$L$22,2))</f>
        <v>38</v>
      </c>
      <c r="J8394" s="12" t="n">
        <f aca="false">IF(G8394="Male",VLOOKUP(H8394,'Shoe size conversion table'!$B$6:$D$22,3),VLOOKUP(H8394,'Shoe size conversion table'!$J$6:$L$22,3))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MONTH(C8394:C23361)</f>
        <v>2</v>
      </c>
      <c r="O8394" s="8" t="n">
        <f aca="false">K8394*(1-L8394)</f>
        <v>149</v>
      </c>
    </row>
    <row r="8395" customFormat="false" ht="11.4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IF(G8395="Male",VLOOKUP(H8395,'Shoe size conversion table'!$B$6:$D$22,2),VLOOKUP(H8395,'Shoe size conversion table'!$J$6:$L$22,2))</f>
        <v>42-43</v>
      </c>
      <c r="J8395" s="12" t="n">
        <f aca="false">IF(G8395="Male",VLOOKUP(H8395,'Shoe size conversion table'!$B$6:$D$22,3),VLOOKUP(H8395,'Shoe size conversion table'!$J$6:$L$22,3))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MONTH(C8395:C23362)</f>
        <v>2</v>
      </c>
      <c r="O8395" s="8" t="n">
        <f aca="false">K8395*(1-L8395)</f>
        <v>199</v>
      </c>
    </row>
    <row r="8396" customFormat="false" ht="11.4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IF(G8396="Male",VLOOKUP(H8396,'Shoe size conversion table'!$B$6:$D$22,2),VLOOKUP(H8396,'Shoe size conversion table'!$J$6:$L$22,2))</f>
        <v>47</v>
      </c>
      <c r="J8396" s="12" t="n">
        <f aca="false">IF(G8396="Male",VLOOKUP(H8396,'Shoe size conversion table'!$B$6:$D$22,3),VLOOKUP(H8396,'Shoe size conversion table'!$J$6:$L$22,3))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MONTH(C8396:C23363)</f>
        <v>2</v>
      </c>
      <c r="O8396" s="8" t="n">
        <f aca="false">K8396*(1-L8396)</f>
        <v>129</v>
      </c>
    </row>
    <row r="8397" customFormat="false" ht="11.4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IF(G8397="Male",VLOOKUP(H8397,'Shoe size conversion table'!$B$6:$D$22,2),VLOOKUP(H8397,'Shoe size conversion table'!$J$6:$L$22,2))</f>
        <v>41</v>
      </c>
      <c r="J8397" s="12" t="n">
        <f aca="false">IF(G8397="Male",VLOOKUP(H8397,'Shoe size conversion table'!$B$6:$D$22,3),VLOOKUP(H8397,'Shoe size conversion table'!$J$6:$L$22,3))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MONTH(C8397:C23364)</f>
        <v>2</v>
      </c>
      <c r="O8397" s="8" t="n">
        <f aca="false">K8397*(1-L8397)</f>
        <v>159</v>
      </c>
    </row>
    <row r="8398" customFormat="false" ht="11.4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IF(G8398="Male",VLOOKUP(H8398,'Shoe size conversion table'!$B$6:$D$22,2),VLOOKUP(H8398,'Shoe size conversion table'!$J$6:$L$22,2))</f>
        <v>38-39</v>
      </c>
      <c r="J8398" s="12" t="n">
        <f aca="false">IF(G8398="Male",VLOOKUP(H8398,'Shoe size conversion table'!$B$6:$D$22,3),VLOOKUP(H8398,'Shoe size conversion table'!$J$6:$L$22,3))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MONTH(C8398:C23365)</f>
        <v>2</v>
      </c>
      <c r="O8398" s="8" t="n">
        <f aca="false">K8398*(1-L8398)</f>
        <v>169</v>
      </c>
    </row>
    <row r="8399" customFormat="false" ht="11.4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IF(G8399="Male",VLOOKUP(H8399,'Shoe size conversion table'!$B$6:$D$22,2),VLOOKUP(H8399,'Shoe size conversion table'!$J$6:$L$22,2))</f>
        <v>42-43</v>
      </c>
      <c r="J8399" s="12" t="n">
        <f aca="false">IF(G8399="Male",VLOOKUP(H8399,'Shoe size conversion table'!$B$6:$D$22,3),VLOOKUP(H8399,'Shoe size conversion table'!$J$6:$L$22,3))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MONTH(C8399:C23366)</f>
        <v>2</v>
      </c>
      <c r="O8399" s="8" t="n">
        <f aca="false">K8399*(1-L8399)</f>
        <v>139.3</v>
      </c>
    </row>
    <row r="8400" customFormat="false" ht="11.4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IF(G8400="Male",VLOOKUP(H8400,'Shoe size conversion table'!$B$6:$D$22,2),VLOOKUP(H8400,'Shoe size conversion table'!$J$6:$L$22,2))</f>
        <v>39-40</v>
      </c>
      <c r="J8400" s="12" t="n">
        <f aca="false">IF(G8400="Male",VLOOKUP(H8400,'Shoe size conversion table'!$B$6:$D$22,3),VLOOKUP(H8400,'Shoe size conversion table'!$J$6:$L$22,3))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MONTH(C8400:C23367)</f>
        <v>2</v>
      </c>
      <c r="O8400" s="8" t="n">
        <f aca="false">K8400*(1-L8400)</f>
        <v>129</v>
      </c>
    </row>
    <row r="8401" customFormat="false" ht="11.4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IF(G8401="Male",VLOOKUP(H8401,'Shoe size conversion table'!$B$6:$D$22,2),VLOOKUP(H8401,'Shoe size conversion table'!$J$6:$L$22,2))</f>
        <v>37-38</v>
      </c>
      <c r="J8401" s="12" t="n">
        <f aca="false">IF(G8401="Male",VLOOKUP(H8401,'Shoe size conversion table'!$B$6:$D$22,3),VLOOKUP(H8401,'Shoe size conversion table'!$J$6:$L$22,3))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MONTH(C8401:C23368)</f>
        <v>2</v>
      </c>
      <c r="O8401" s="8" t="n">
        <f aca="false">K8401*(1-L8401)</f>
        <v>199</v>
      </c>
    </row>
    <row r="8402" customFormat="false" ht="11.4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IF(G8402="Male",VLOOKUP(H8402,'Shoe size conversion table'!$B$6:$D$22,2),VLOOKUP(H8402,'Shoe size conversion table'!$J$6:$L$22,2))</f>
        <v>41</v>
      </c>
      <c r="J8402" s="12" t="n">
        <f aca="false">IF(G8402="Male",VLOOKUP(H8402,'Shoe size conversion table'!$B$6:$D$22,3),VLOOKUP(H8402,'Shoe size conversion table'!$J$6:$L$22,3))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MONTH(C8402:C23369)</f>
        <v>2</v>
      </c>
      <c r="O8402" s="8" t="n">
        <f aca="false">K8402*(1-L8402)</f>
        <v>199</v>
      </c>
    </row>
    <row r="8403" customFormat="false" ht="11.4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IF(G8403="Male",VLOOKUP(H8403,'Shoe size conversion table'!$B$6:$D$22,2),VLOOKUP(H8403,'Shoe size conversion table'!$J$6:$L$22,2))</f>
        <v>44</v>
      </c>
      <c r="J8403" s="12" t="n">
        <f aca="false">IF(G8403="Male",VLOOKUP(H8403,'Shoe size conversion table'!$B$6:$D$22,3),VLOOKUP(H8403,'Shoe size conversion table'!$J$6:$L$22,3))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MONTH(C8403:C23370)</f>
        <v>2</v>
      </c>
      <c r="O8403" s="8" t="n">
        <f aca="false">K8403*(1-L8403)</f>
        <v>129</v>
      </c>
    </row>
    <row r="8404" customFormat="false" ht="11.4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IF(G8404="Male",VLOOKUP(H8404,'Shoe size conversion table'!$B$6:$D$22,2),VLOOKUP(H8404,'Shoe size conversion table'!$J$6:$L$22,2))</f>
        <v>43</v>
      </c>
      <c r="J8404" s="12" t="n">
        <f aca="false">IF(G8404="Male",VLOOKUP(H8404,'Shoe size conversion table'!$B$6:$D$22,3),VLOOKUP(H8404,'Shoe size conversion table'!$J$6:$L$22,3))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MONTH(C8404:C23371)</f>
        <v>2</v>
      </c>
      <c r="O8404" s="8" t="n">
        <f aca="false">K8404*(1-L8404)</f>
        <v>69.5</v>
      </c>
    </row>
    <row r="8405" customFormat="false" ht="11.4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IF(G8405="Male",VLOOKUP(H8405,'Shoe size conversion table'!$B$6:$D$22,2),VLOOKUP(H8405,'Shoe size conversion table'!$J$6:$L$22,2))</f>
        <v>38-39</v>
      </c>
      <c r="J8405" s="12" t="n">
        <f aca="false">IF(G8405="Male",VLOOKUP(H8405,'Shoe size conversion table'!$B$6:$D$22,3),VLOOKUP(H8405,'Shoe size conversion table'!$J$6:$L$22,3))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MONTH(C8405:C23372)</f>
        <v>2</v>
      </c>
      <c r="O8405" s="8" t="n">
        <f aca="false">K8405*(1-L8405)</f>
        <v>69.5</v>
      </c>
    </row>
    <row r="8406" customFormat="false" ht="11.4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IF(G8406="Male",VLOOKUP(H8406,'Shoe size conversion table'!$B$6:$D$22,2),VLOOKUP(H8406,'Shoe size conversion table'!$J$6:$L$22,2))</f>
        <v>39-40</v>
      </c>
      <c r="J8406" s="12" t="n">
        <f aca="false">IF(G8406="Male",VLOOKUP(H8406,'Shoe size conversion table'!$B$6:$D$22,3),VLOOKUP(H8406,'Shoe size conversion table'!$J$6:$L$22,3))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MONTH(C8406:C23373)</f>
        <v>2</v>
      </c>
      <c r="O8406" s="8" t="n">
        <f aca="false">K8406*(1-L8406)</f>
        <v>159</v>
      </c>
    </row>
    <row r="8407" customFormat="false" ht="11.4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IF(G8407="Male",VLOOKUP(H8407,'Shoe size conversion table'!$B$6:$D$22,2),VLOOKUP(H8407,'Shoe size conversion table'!$J$6:$L$22,2))</f>
        <v>39</v>
      </c>
      <c r="J8407" s="12" t="n">
        <f aca="false">IF(G8407="Male",VLOOKUP(H8407,'Shoe size conversion table'!$B$6:$D$22,3),VLOOKUP(H8407,'Shoe size conversion table'!$J$6:$L$22,3))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MONTH(C8407:C23374)</f>
        <v>2</v>
      </c>
      <c r="O8407" s="8" t="n">
        <f aca="false">K8407*(1-L8407)</f>
        <v>97.3</v>
      </c>
    </row>
    <row r="8408" customFormat="false" ht="11.4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IF(G8408="Male",VLOOKUP(H8408,'Shoe size conversion table'!$B$6:$D$22,2),VLOOKUP(H8408,'Shoe size conversion table'!$J$6:$L$22,2))</f>
        <v>38</v>
      </c>
      <c r="J8408" s="12" t="n">
        <f aca="false">IF(G8408="Male",VLOOKUP(H8408,'Shoe size conversion table'!$B$6:$D$22,3),VLOOKUP(H8408,'Shoe size conversion table'!$J$6:$L$22,3))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MONTH(C8408:C23375)</f>
        <v>2</v>
      </c>
      <c r="O8408" s="8" t="n">
        <f aca="false">K8408*(1-L8408)</f>
        <v>139</v>
      </c>
    </row>
    <row r="8409" customFormat="false" ht="11.4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IF(G8409="Male",VLOOKUP(H8409,'Shoe size conversion table'!$B$6:$D$22,2),VLOOKUP(H8409,'Shoe size conversion table'!$J$6:$L$22,2))</f>
        <v>41</v>
      </c>
      <c r="J8409" s="12" t="n">
        <f aca="false">IF(G8409="Male",VLOOKUP(H8409,'Shoe size conversion table'!$B$6:$D$22,3),VLOOKUP(H8409,'Shoe size conversion table'!$J$6:$L$22,3))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MONTH(C8409:C23376)</f>
        <v>2</v>
      </c>
      <c r="O8409" s="8" t="n">
        <f aca="false">K8409*(1-L8409)</f>
        <v>134.1</v>
      </c>
    </row>
    <row r="8410" customFormat="false" ht="11.4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IF(G8410="Male",VLOOKUP(H8410,'Shoe size conversion table'!$B$6:$D$22,2),VLOOKUP(H8410,'Shoe size conversion table'!$J$6:$L$22,2))</f>
        <v>44</v>
      </c>
      <c r="J8410" s="12" t="n">
        <f aca="false">IF(G8410="Male",VLOOKUP(H8410,'Shoe size conversion table'!$B$6:$D$22,3),VLOOKUP(H8410,'Shoe size conversion table'!$J$6:$L$22,3))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MONTH(C8410:C23377)</f>
        <v>2</v>
      </c>
      <c r="O8410" s="8" t="n">
        <f aca="false">K8410*(1-L8410)</f>
        <v>169</v>
      </c>
    </row>
    <row r="8411" customFormat="false" ht="11.4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IF(G8411="Male",VLOOKUP(H8411,'Shoe size conversion table'!$B$6:$D$22,2),VLOOKUP(H8411,'Shoe size conversion table'!$J$6:$L$22,2))</f>
        <v>43-44</v>
      </c>
      <c r="J8411" s="12" t="n">
        <f aca="false">IF(G8411="Male",VLOOKUP(H8411,'Shoe size conversion table'!$B$6:$D$22,3),VLOOKUP(H8411,'Shoe size conversion table'!$J$6:$L$22,3))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MONTH(C8411:C23378)</f>
        <v>2</v>
      </c>
      <c r="O8411" s="8" t="n">
        <f aca="false">K8411*(1-L8411)</f>
        <v>199</v>
      </c>
    </row>
    <row r="8412" customFormat="false" ht="11.4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IF(G8412="Male",VLOOKUP(H8412,'Shoe size conversion table'!$B$6:$D$22,2),VLOOKUP(H8412,'Shoe size conversion table'!$J$6:$L$22,2))</f>
        <v>38-39</v>
      </c>
      <c r="J8412" s="12" t="n">
        <f aca="false">IF(G8412="Male",VLOOKUP(H8412,'Shoe size conversion table'!$B$6:$D$22,3),VLOOKUP(H8412,'Shoe size conversion table'!$J$6:$L$22,3))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MONTH(C8412:C23379)</f>
        <v>2</v>
      </c>
      <c r="O8412" s="8" t="n">
        <f aca="false">K8412*(1-L8412)</f>
        <v>179</v>
      </c>
    </row>
    <row r="8413" customFormat="false" ht="11.4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IF(G8413="Male",VLOOKUP(H8413,'Shoe size conversion table'!$B$6:$D$22,2),VLOOKUP(H8413,'Shoe size conversion table'!$J$6:$L$22,2))</f>
        <v>42-43</v>
      </c>
      <c r="J8413" s="12" t="n">
        <f aca="false">IF(G8413="Male",VLOOKUP(H8413,'Shoe size conversion table'!$B$6:$D$22,3),VLOOKUP(H8413,'Shoe size conversion table'!$J$6:$L$22,3))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MONTH(C8413:C23380)</f>
        <v>2</v>
      </c>
      <c r="O8413" s="8" t="n">
        <f aca="false">K8413*(1-L8413)</f>
        <v>79.5</v>
      </c>
    </row>
    <row r="8414" customFormat="false" ht="11.4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IF(G8414="Male",VLOOKUP(H8414,'Shoe size conversion table'!$B$6:$D$22,2),VLOOKUP(H8414,'Shoe size conversion table'!$J$6:$L$22,2))</f>
        <v>39-40</v>
      </c>
      <c r="J8414" s="12" t="n">
        <f aca="false">IF(G8414="Male",VLOOKUP(H8414,'Shoe size conversion table'!$B$6:$D$22,3),VLOOKUP(H8414,'Shoe size conversion table'!$J$6:$L$22,3))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MONTH(C8414:C23381)</f>
        <v>2</v>
      </c>
      <c r="O8414" s="8" t="n">
        <f aca="false">K8414*(1-L8414)</f>
        <v>129</v>
      </c>
    </row>
    <row r="8415" customFormat="false" ht="11.4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IF(G8415="Male",VLOOKUP(H8415,'Shoe size conversion table'!$B$6:$D$22,2),VLOOKUP(H8415,'Shoe size conversion table'!$J$6:$L$22,2))</f>
        <v>41-42</v>
      </c>
      <c r="J8415" s="12" t="n">
        <f aca="false">IF(G8415="Male",VLOOKUP(H8415,'Shoe size conversion table'!$B$6:$D$22,3),VLOOKUP(H8415,'Shoe size conversion table'!$J$6:$L$22,3))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MONTH(C8415:C23382)</f>
        <v>2</v>
      </c>
      <c r="O8415" s="8" t="n">
        <f aca="false">K8415*(1-L8415)</f>
        <v>179</v>
      </c>
    </row>
    <row r="8416" customFormat="false" ht="11.4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IF(G8416="Male",VLOOKUP(H8416,'Shoe size conversion table'!$B$6:$D$22,2),VLOOKUP(H8416,'Shoe size conversion table'!$J$6:$L$22,2))</f>
        <v>42</v>
      </c>
      <c r="J8416" s="12" t="n">
        <f aca="false">IF(G8416="Male",VLOOKUP(H8416,'Shoe size conversion table'!$B$6:$D$22,3),VLOOKUP(H8416,'Shoe size conversion table'!$J$6:$L$22,3))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MONTH(C8416:C23383)</f>
        <v>2</v>
      </c>
      <c r="O8416" s="8" t="n">
        <f aca="false">K8416*(1-L8416)</f>
        <v>179</v>
      </c>
    </row>
    <row r="8417" customFormat="false" ht="11.4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IF(G8417="Male",VLOOKUP(H8417,'Shoe size conversion table'!$B$6:$D$22,2),VLOOKUP(H8417,'Shoe size conversion table'!$J$6:$L$22,2))</f>
        <v>42</v>
      </c>
      <c r="J8417" s="12" t="n">
        <f aca="false">IF(G8417="Male",VLOOKUP(H8417,'Shoe size conversion table'!$B$6:$D$22,3),VLOOKUP(H8417,'Shoe size conversion table'!$J$6:$L$22,3))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MONTH(C8417:C23384)</f>
        <v>2</v>
      </c>
      <c r="O8417" s="8" t="n">
        <f aca="false">K8417*(1-L8417)</f>
        <v>199</v>
      </c>
    </row>
    <row r="8418" customFormat="false" ht="11.4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IF(G8418="Male",VLOOKUP(H8418,'Shoe size conversion table'!$B$6:$D$22,2),VLOOKUP(H8418,'Shoe size conversion table'!$J$6:$L$22,2))</f>
        <v>43-44</v>
      </c>
      <c r="J8418" s="12" t="n">
        <f aca="false">IF(G8418="Male",VLOOKUP(H8418,'Shoe size conversion table'!$B$6:$D$22,3),VLOOKUP(H8418,'Shoe size conversion table'!$J$6:$L$22,3))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MONTH(C8418:C23385)</f>
        <v>2</v>
      </c>
      <c r="O8418" s="8" t="n">
        <f aca="false">K8418*(1-L8418)</f>
        <v>119.2</v>
      </c>
    </row>
    <row r="8419" customFormat="false" ht="11.4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IF(G8419="Male",VLOOKUP(H8419,'Shoe size conversion table'!$B$6:$D$22,2),VLOOKUP(H8419,'Shoe size conversion table'!$J$6:$L$22,2))</f>
        <v>43-44</v>
      </c>
      <c r="J8419" s="12" t="n">
        <f aca="false">IF(G8419="Male",VLOOKUP(H8419,'Shoe size conversion table'!$B$6:$D$22,3),VLOOKUP(H8419,'Shoe size conversion table'!$J$6:$L$22,3))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MONTH(C8419:C23386)</f>
        <v>2</v>
      </c>
      <c r="O8419" s="8" t="n">
        <f aca="false">K8419*(1-L8419)</f>
        <v>84.5</v>
      </c>
    </row>
    <row r="8420" customFormat="false" ht="11.4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IF(G8420="Male",VLOOKUP(H8420,'Shoe size conversion table'!$B$6:$D$22,2),VLOOKUP(H8420,'Shoe size conversion table'!$J$6:$L$22,2))</f>
        <v>41</v>
      </c>
      <c r="J8420" s="12" t="n">
        <f aca="false">IF(G8420="Male",VLOOKUP(H8420,'Shoe size conversion table'!$B$6:$D$22,3),VLOOKUP(H8420,'Shoe size conversion table'!$J$6:$L$22,3))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MONTH(C8420:C23387)</f>
        <v>2</v>
      </c>
      <c r="O8420" s="8" t="n">
        <f aca="false">K8420*(1-L8420)</f>
        <v>127.2</v>
      </c>
    </row>
    <row r="8421" customFormat="false" ht="11.4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IF(G8421="Male",VLOOKUP(H8421,'Shoe size conversion table'!$B$6:$D$22,2),VLOOKUP(H8421,'Shoe size conversion table'!$J$6:$L$22,2))</f>
        <v>47</v>
      </c>
      <c r="J8421" s="12" t="n">
        <f aca="false">IF(G8421="Male",VLOOKUP(H8421,'Shoe size conversion table'!$B$6:$D$22,3),VLOOKUP(H8421,'Shoe size conversion table'!$J$6:$L$22,3))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MONTH(C8421:C23388)</f>
        <v>2</v>
      </c>
      <c r="O8421" s="8" t="n">
        <f aca="false">K8421*(1-L8421)</f>
        <v>199</v>
      </c>
    </row>
    <row r="8422" customFormat="false" ht="11.4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IF(G8422="Male",VLOOKUP(H8422,'Shoe size conversion table'!$B$6:$D$22,2),VLOOKUP(H8422,'Shoe size conversion table'!$J$6:$L$22,2))</f>
        <v>39</v>
      </c>
      <c r="J8422" s="12" t="n">
        <f aca="false">IF(G8422="Male",VLOOKUP(H8422,'Shoe size conversion table'!$B$6:$D$22,3),VLOOKUP(H8422,'Shoe size conversion table'!$J$6:$L$22,3))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MONTH(C8422:C23389)</f>
        <v>2</v>
      </c>
      <c r="O8422" s="8" t="n">
        <f aca="false">K8422*(1-L8422)</f>
        <v>129</v>
      </c>
    </row>
    <row r="8423" customFormat="false" ht="11.4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IF(G8423="Male",VLOOKUP(H8423,'Shoe size conversion table'!$B$6:$D$22,2),VLOOKUP(H8423,'Shoe size conversion table'!$J$6:$L$22,2))</f>
        <v>43</v>
      </c>
      <c r="J8423" s="12" t="n">
        <f aca="false">IF(G8423="Male",VLOOKUP(H8423,'Shoe size conversion table'!$B$6:$D$22,3),VLOOKUP(H8423,'Shoe size conversion table'!$J$6:$L$22,3))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MONTH(C8423:C23390)</f>
        <v>2</v>
      </c>
      <c r="O8423" s="8" t="n">
        <f aca="false">K8423*(1-L8423)</f>
        <v>169</v>
      </c>
    </row>
    <row r="8424" customFormat="false" ht="11.4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IF(G8424="Male",VLOOKUP(H8424,'Shoe size conversion table'!$B$6:$D$22,2),VLOOKUP(H8424,'Shoe size conversion table'!$J$6:$L$22,2))</f>
        <v>42-43</v>
      </c>
      <c r="J8424" s="12" t="n">
        <f aca="false">IF(G8424="Male",VLOOKUP(H8424,'Shoe size conversion table'!$B$6:$D$22,3),VLOOKUP(H8424,'Shoe size conversion table'!$J$6:$L$22,3))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MONTH(C8424:C23391)</f>
        <v>2</v>
      </c>
      <c r="O8424" s="8" t="n">
        <f aca="false">K8424*(1-L8424)</f>
        <v>179</v>
      </c>
    </row>
    <row r="8425" customFormat="false" ht="11.4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IF(G8425="Male",VLOOKUP(H8425,'Shoe size conversion table'!$B$6:$D$22,2),VLOOKUP(H8425,'Shoe size conversion table'!$J$6:$L$22,2))</f>
        <v>41</v>
      </c>
      <c r="J8425" s="12" t="n">
        <f aca="false">IF(G8425="Male",VLOOKUP(H8425,'Shoe size conversion table'!$B$6:$D$22,3),VLOOKUP(H8425,'Shoe size conversion table'!$J$6:$L$22,3))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MONTH(C8425:C23392)</f>
        <v>2</v>
      </c>
      <c r="O8425" s="8" t="n">
        <f aca="false">K8425*(1-L8425)</f>
        <v>139.3</v>
      </c>
    </row>
    <row r="8426" customFormat="false" ht="11.4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IF(G8426="Male",VLOOKUP(H8426,'Shoe size conversion table'!$B$6:$D$22,2),VLOOKUP(H8426,'Shoe size conversion table'!$J$6:$L$22,2))</f>
        <v>44</v>
      </c>
      <c r="J8426" s="12" t="n">
        <f aca="false">IF(G8426="Male",VLOOKUP(H8426,'Shoe size conversion table'!$B$6:$D$22,3),VLOOKUP(H8426,'Shoe size conversion table'!$J$6:$L$22,3))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MONTH(C8426:C23393)</f>
        <v>2</v>
      </c>
      <c r="O8426" s="8" t="n">
        <f aca="false">K8426*(1-L8426)</f>
        <v>159</v>
      </c>
    </row>
    <row r="8427" customFormat="false" ht="11.4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IF(G8427="Male",VLOOKUP(H8427,'Shoe size conversion table'!$B$6:$D$22,2),VLOOKUP(H8427,'Shoe size conversion table'!$J$6:$L$22,2))</f>
        <v>42-43</v>
      </c>
      <c r="J8427" s="12" t="n">
        <f aca="false">IF(G8427="Male",VLOOKUP(H8427,'Shoe size conversion table'!$B$6:$D$22,3),VLOOKUP(H8427,'Shoe size conversion table'!$J$6:$L$22,3))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MONTH(C8427:C23394)</f>
        <v>2</v>
      </c>
      <c r="O8427" s="8" t="n">
        <f aca="false">K8427*(1-L8427)</f>
        <v>189</v>
      </c>
    </row>
    <row r="8428" customFormat="false" ht="11.4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IF(G8428="Male",VLOOKUP(H8428,'Shoe size conversion table'!$B$6:$D$22,2),VLOOKUP(H8428,'Shoe size conversion table'!$J$6:$L$22,2))</f>
        <v>43</v>
      </c>
      <c r="J8428" s="12" t="n">
        <f aca="false">IF(G8428="Male",VLOOKUP(H8428,'Shoe size conversion table'!$B$6:$D$22,3),VLOOKUP(H8428,'Shoe size conversion table'!$J$6:$L$22,3))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MONTH(C8428:C23395)</f>
        <v>2</v>
      </c>
      <c r="O8428" s="8" t="n">
        <f aca="false">K8428*(1-L8428)</f>
        <v>179</v>
      </c>
    </row>
    <row r="8429" customFormat="false" ht="11.4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IF(G8429="Male",VLOOKUP(H8429,'Shoe size conversion table'!$B$6:$D$22,2),VLOOKUP(H8429,'Shoe size conversion table'!$J$6:$L$22,2))</f>
        <v>36-37</v>
      </c>
      <c r="J8429" s="12" t="n">
        <f aca="false">IF(G8429="Male",VLOOKUP(H8429,'Shoe size conversion table'!$B$6:$D$22,3),VLOOKUP(H8429,'Shoe size conversion table'!$J$6:$L$22,3))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MONTH(C8429:C23396)</f>
        <v>2</v>
      </c>
      <c r="O8429" s="8" t="n">
        <f aca="false">K8429*(1-L8429)</f>
        <v>134.1</v>
      </c>
    </row>
    <row r="8430" customFormat="false" ht="11.4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IF(G8430="Male",VLOOKUP(H8430,'Shoe size conversion table'!$B$6:$D$22,2),VLOOKUP(H8430,'Shoe size conversion table'!$J$6:$L$22,2))</f>
        <v>43</v>
      </c>
      <c r="J8430" s="12" t="n">
        <f aca="false">IF(G8430="Male",VLOOKUP(H8430,'Shoe size conversion table'!$B$6:$D$22,3),VLOOKUP(H8430,'Shoe size conversion table'!$J$6:$L$22,3))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MONTH(C8430:C23397)</f>
        <v>2</v>
      </c>
      <c r="O8430" s="8" t="n">
        <f aca="false">K8430*(1-L8430)</f>
        <v>169</v>
      </c>
    </row>
    <row r="8431" customFormat="false" ht="11.4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IF(G8431="Male",VLOOKUP(H8431,'Shoe size conversion table'!$B$6:$D$22,2),VLOOKUP(H8431,'Shoe size conversion table'!$J$6:$L$22,2))</f>
        <v>38-39</v>
      </c>
      <c r="J8431" s="12" t="n">
        <f aca="false">IF(G8431="Male",VLOOKUP(H8431,'Shoe size conversion table'!$B$6:$D$22,3),VLOOKUP(H8431,'Shoe size conversion table'!$J$6:$L$22,3))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MONTH(C8431:C23398)</f>
        <v>2</v>
      </c>
      <c r="O8431" s="8" t="n">
        <f aca="false">K8431*(1-L8431)</f>
        <v>189</v>
      </c>
    </row>
    <row r="8432" customFormat="false" ht="11.4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IF(G8432="Male",VLOOKUP(H8432,'Shoe size conversion table'!$B$6:$D$22,2),VLOOKUP(H8432,'Shoe size conversion table'!$J$6:$L$22,2))</f>
        <v>38</v>
      </c>
      <c r="J8432" s="12" t="n">
        <f aca="false">IF(G8432="Male",VLOOKUP(H8432,'Shoe size conversion table'!$B$6:$D$22,3),VLOOKUP(H8432,'Shoe size conversion table'!$J$6:$L$22,3))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MONTH(C8432:C23399)</f>
        <v>2</v>
      </c>
      <c r="O8432" s="8" t="n">
        <f aca="false">K8432*(1-L8432)</f>
        <v>132.3</v>
      </c>
    </row>
    <row r="8433" customFormat="false" ht="11.4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IF(G8433="Male",VLOOKUP(H8433,'Shoe size conversion table'!$B$6:$D$22,2),VLOOKUP(H8433,'Shoe size conversion table'!$J$6:$L$22,2))</f>
        <v>44-45</v>
      </c>
      <c r="J8433" s="12" t="n">
        <f aca="false">IF(G8433="Male",VLOOKUP(H8433,'Shoe size conversion table'!$B$6:$D$22,3),VLOOKUP(H8433,'Shoe size conversion table'!$J$6:$L$22,3))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MONTH(C8433:C23400)</f>
        <v>2</v>
      </c>
      <c r="O8433" s="8" t="n">
        <f aca="false">K8433*(1-L8433)</f>
        <v>199</v>
      </c>
    </row>
    <row r="8434" customFormat="false" ht="11.4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IF(G8434="Male",VLOOKUP(H8434,'Shoe size conversion table'!$B$6:$D$22,2),VLOOKUP(H8434,'Shoe size conversion table'!$J$6:$L$22,2))</f>
        <v>41-42</v>
      </c>
      <c r="J8434" s="12" t="n">
        <f aca="false">IF(G8434="Male",VLOOKUP(H8434,'Shoe size conversion table'!$B$6:$D$22,3),VLOOKUP(H8434,'Shoe size conversion table'!$J$6:$L$22,3))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MONTH(C8434:C23401)</f>
        <v>2</v>
      </c>
      <c r="O8434" s="8" t="n">
        <f aca="false">K8434*(1-L8434)</f>
        <v>179</v>
      </c>
    </row>
    <row r="8435" customFormat="false" ht="11.4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IF(G8435="Male",VLOOKUP(H8435,'Shoe size conversion table'!$B$6:$D$22,2),VLOOKUP(H8435,'Shoe size conversion table'!$J$6:$L$22,2))</f>
        <v>44</v>
      </c>
      <c r="J8435" s="12" t="n">
        <f aca="false">IF(G8435="Male",VLOOKUP(H8435,'Shoe size conversion table'!$B$6:$D$22,3),VLOOKUP(H8435,'Shoe size conversion table'!$J$6:$L$22,3))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MONTH(C8435:C23402)</f>
        <v>2</v>
      </c>
      <c r="O8435" s="8" t="n">
        <f aca="false">K8435*(1-L8435)</f>
        <v>139</v>
      </c>
    </row>
    <row r="8436" customFormat="false" ht="11.4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IF(G8436="Male",VLOOKUP(H8436,'Shoe size conversion table'!$B$6:$D$22,2),VLOOKUP(H8436,'Shoe size conversion table'!$J$6:$L$22,2))</f>
        <v>41-42</v>
      </c>
      <c r="J8436" s="12" t="n">
        <f aca="false">IF(G8436="Male",VLOOKUP(H8436,'Shoe size conversion table'!$B$6:$D$22,3),VLOOKUP(H8436,'Shoe size conversion table'!$J$6:$L$22,3))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MONTH(C8436:C23403)</f>
        <v>2</v>
      </c>
      <c r="O8436" s="8" t="n">
        <f aca="false">K8436*(1-L8436)</f>
        <v>90.3</v>
      </c>
    </row>
    <row r="8437" customFormat="false" ht="11.4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IF(G8437="Male",VLOOKUP(H8437,'Shoe size conversion table'!$B$6:$D$22,2),VLOOKUP(H8437,'Shoe size conversion table'!$J$6:$L$22,2))</f>
        <v>36-37</v>
      </c>
      <c r="J8437" s="12" t="n">
        <f aca="false">IF(G8437="Male",VLOOKUP(H8437,'Shoe size conversion table'!$B$6:$D$22,3),VLOOKUP(H8437,'Shoe size conversion table'!$J$6:$L$22,3))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MONTH(C8437:C23404)</f>
        <v>2</v>
      </c>
      <c r="O8437" s="8" t="n">
        <f aca="false">K8437*(1-L8437)</f>
        <v>159</v>
      </c>
    </row>
    <row r="8438" customFormat="false" ht="11.4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IF(G8438="Male",VLOOKUP(H8438,'Shoe size conversion table'!$B$6:$D$22,2),VLOOKUP(H8438,'Shoe size conversion table'!$J$6:$L$22,2))</f>
        <v>43</v>
      </c>
      <c r="J8438" s="12" t="n">
        <f aca="false">IF(G8438="Male",VLOOKUP(H8438,'Shoe size conversion table'!$B$6:$D$22,3),VLOOKUP(H8438,'Shoe size conversion table'!$J$6:$L$22,3))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MONTH(C8438:C23405)</f>
        <v>2</v>
      </c>
      <c r="O8438" s="8" t="n">
        <f aca="false">K8438*(1-L8438)</f>
        <v>139</v>
      </c>
    </row>
    <row r="8439" customFormat="false" ht="11.4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IF(G8439="Male",VLOOKUP(H8439,'Shoe size conversion table'!$B$6:$D$22,2),VLOOKUP(H8439,'Shoe size conversion table'!$J$6:$L$22,2))</f>
        <v>39</v>
      </c>
      <c r="J8439" s="12" t="n">
        <f aca="false">IF(G8439="Male",VLOOKUP(H8439,'Shoe size conversion table'!$B$6:$D$22,3),VLOOKUP(H8439,'Shoe size conversion table'!$J$6:$L$22,3))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MONTH(C8439:C23406)</f>
        <v>2</v>
      </c>
      <c r="O8439" s="8" t="n">
        <f aca="false">K8439*(1-L8439)</f>
        <v>199</v>
      </c>
    </row>
    <row r="8440" customFormat="false" ht="11.4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IF(G8440="Male",VLOOKUP(H8440,'Shoe size conversion table'!$B$6:$D$22,2),VLOOKUP(H8440,'Shoe size conversion table'!$J$6:$L$22,2))</f>
        <v>47</v>
      </c>
      <c r="J8440" s="12" t="n">
        <f aca="false">IF(G8440="Male",VLOOKUP(H8440,'Shoe size conversion table'!$B$6:$D$22,3),VLOOKUP(H8440,'Shoe size conversion table'!$J$6:$L$22,3))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MONTH(C8440:C23407)</f>
        <v>2</v>
      </c>
      <c r="O8440" s="8" t="n">
        <f aca="false">K8440*(1-L8440)</f>
        <v>129</v>
      </c>
    </row>
    <row r="8441" customFormat="false" ht="11.4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IF(G8441="Male",VLOOKUP(H8441,'Shoe size conversion table'!$B$6:$D$22,2),VLOOKUP(H8441,'Shoe size conversion table'!$J$6:$L$22,2))</f>
        <v>45</v>
      </c>
      <c r="J8441" s="12" t="n">
        <f aca="false">IF(G8441="Male",VLOOKUP(H8441,'Shoe size conversion table'!$B$6:$D$22,3),VLOOKUP(H8441,'Shoe size conversion table'!$J$6:$L$22,3))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MONTH(C8441:C23408)</f>
        <v>2</v>
      </c>
      <c r="O8441" s="8" t="n">
        <f aca="false">K8441*(1-L8441)</f>
        <v>139.3</v>
      </c>
    </row>
    <row r="8442" customFormat="false" ht="11.4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IF(G8442="Male",VLOOKUP(H8442,'Shoe size conversion table'!$B$6:$D$22,2),VLOOKUP(H8442,'Shoe size conversion table'!$J$6:$L$22,2))</f>
        <v>40</v>
      </c>
      <c r="J8442" s="12" t="n">
        <f aca="false">IF(G8442="Male",VLOOKUP(H8442,'Shoe size conversion table'!$B$6:$D$22,3),VLOOKUP(H8442,'Shoe size conversion table'!$J$6:$L$22,3))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MONTH(C8442:C23409)</f>
        <v>2</v>
      </c>
      <c r="O8442" s="8" t="n">
        <f aca="false">K8442*(1-L8442)</f>
        <v>139</v>
      </c>
    </row>
    <row r="8443" customFormat="false" ht="11.4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IF(G8443="Male",VLOOKUP(H8443,'Shoe size conversion table'!$B$6:$D$22,2),VLOOKUP(H8443,'Shoe size conversion table'!$J$6:$L$22,2))</f>
        <v>42</v>
      </c>
      <c r="J8443" s="12" t="n">
        <f aca="false">IF(G8443="Male",VLOOKUP(H8443,'Shoe size conversion table'!$B$6:$D$22,3),VLOOKUP(H8443,'Shoe size conversion table'!$J$6:$L$22,3))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MONTH(C8443:C23410)</f>
        <v>2</v>
      </c>
      <c r="O8443" s="8" t="n">
        <f aca="false">K8443*(1-L8443)</f>
        <v>159</v>
      </c>
    </row>
    <row r="8444" customFormat="false" ht="11.4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IF(G8444="Male",VLOOKUP(H8444,'Shoe size conversion table'!$B$6:$D$22,2),VLOOKUP(H8444,'Shoe size conversion table'!$J$6:$L$22,2))</f>
        <v>41</v>
      </c>
      <c r="J8444" s="12" t="n">
        <f aca="false">IF(G8444="Male",VLOOKUP(H8444,'Shoe size conversion table'!$B$6:$D$22,3),VLOOKUP(H8444,'Shoe size conversion table'!$J$6:$L$22,3))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MONTH(C8444:C23411)</f>
        <v>2</v>
      </c>
      <c r="O8444" s="8" t="n">
        <f aca="false">K8444*(1-L8444)</f>
        <v>169</v>
      </c>
    </row>
    <row r="8445" customFormat="false" ht="11.4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IF(G8445="Male",VLOOKUP(H8445,'Shoe size conversion table'!$B$6:$D$22,2),VLOOKUP(H8445,'Shoe size conversion table'!$J$6:$L$22,2))</f>
        <v>40</v>
      </c>
      <c r="J8445" s="12" t="n">
        <f aca="false">IF(G8445="Male",VLOOKUP(H8445,'Shoe size conversion table'!$B$6:$D$22,3),VLOOKUP(H8445,'Shoe size conversion table'!$J$6:$L$22,3))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MONTH(C8445:C23412)</f>
        <v>2</v>
      </c>
      <c r="O8445" s="8" t="n">
        <f aca="false">K8445*(1-L8445)</f>
        <v>103.2</v>
      </c>
    </row>
    <row r="8446" customFormat="false" ht="11.4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IF(G8446="Male",VLOOKUP(H8446,'Shoe size conversion table'!$B$6:$D$22,2),VLOOKUP(H8446,'Shoe size conversion table'!$J$6:$L$22,2))</f>
        <v>43-44</v>
      </c>
      <c r="J8446" s="12" t="n">
        <f aca="false">IF(G8446="Male",VLOOKUP(H8446,'Shoe size conversion table'!$B$6:$D$22,3),VLOOKUP(H8446,'Shoe size conversion table'!$J$6:$L$22,3))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MONTH(C8446:C23413)</f>
        <v>2</v>
      </c>
      <c r="O8446" s="8" t="n">
        <f aca="false">K8446*(1-L8446)</f>
        <v>169</v>
      </c>
    </row>
    <row r="8447" customFormat="false" ht="11.4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IF(G8447="Male",VLOOKUP(H8447,'Shoe size conversion table'!$B$6:$D$22,2),VLOOKUP(H8447,'Shoe size conversion table'!$J$6:$L$22,2))</f>
        <v>39</v>
      </c>
      <c r="J8447" s="12" t="n">
        <f aca="false">IF(G8447="Male",VLOOKUP(H8447,'Shoe size conversion table'!$B$6:$D$22,3),VLOOKUP(H8447,'Shoe size conversion table'!$J$6:$L$22,3))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MONTH(C8447:C23414)</f>
        <v>2</v>
      </c>
      <c r="O8447" s="8" t="n">
        <f aca="false">K8447*(1-L8447)</f>
        <v>132.3</v>
      </c>
    </row>
    <row r="8448" customFormat="false" ht="11.4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IF(G8448="Male",VLOOKUP(H8448,'Shoe size conversion table'!$B$6:$D$22,2),VLOOKUP(H8448,'Shoe size conversion table'!$J$6:$L$22,2))</f>
        <v>44</v>
      </c>
      <c r="J8448" s="12" t="n">
        <f aca="false">IF(G8448="Male",VLOOKUP(H8448,'Shoe size conversion table'!$B$6:$D$22,3),VLOOKUP(H8448,'Shoe size conversion table'!$J$6:$L$22,3))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MONTH(C8448:C23415)</f>
        <v>2</v>
      </c>
      <c r="O8448" s="8" t="n">
        <f aca="false">K8448*(1-L8448)</f>
        <v>74.5</v>
      </c>
    </row>
    <row r="8449" customFormat="false" ht="11.4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IF(G8449="Male",VLOOKUP(H8449,'Shoe size conversion table'!$B$6:$D$22,2),VLOOKUP(H8449,'Shoe size conversion table'!$J$6:$L$22,2))</f>
        <v>42</v>
      </c>
      <c r="J8449" s="12" t="n">
        <f aca="false">IF(G8449="Male",VLOOKUP(H8449,'Shoe size conversion table'!$B$6:$D$22,3),VLOOKUP(H8449,'Shoe size conversion table'!$J$6:$L$22,3))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MONTH(C8449:C23416)</f>
        <v>2</v>
      </c>
      <c r="O8449" s="8" t="n">
        <f aca="false">K8449*(1-L8449)</f>
        <v>139</v>
      </c>
    </row>
    <row r="8450" customFormat="false" ht="11.4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IF(G8450="Male",VLOOKUP(H8450,'Shoe size conversion table'!$B$6:$D$22,2),VLOOKUP(H8450,'Shoe size conversion table'!$J$6:$L$22,2))</f>
        <v>44</v>
      </c>
      <c r="J8450" s="12" t="n">
        <f aca="false">IF(G8450="Male",VLOOKUP(H8450,'Shoe size conversion table'!$B$6:$D$22,3),VLOOKUP(H8450,'Shoe size conversion table'!$J$6:$L$22,3))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MONTH(C8450:C23417)</f>
        <v>2</v>
      </c>
      <c r="O8450" s="8" t="n">
        <f aca="false">K8450*(1-L8450)</f>
        <v>134.1</v>
      </c>
    </row>
    <row r="8451" customFormat="false" ht="11.4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IF(G8451="Male",VLOOKUP(H8451,'Shoe size conversion table'!$B$6:$D$22,2),VLOOKUP(H8451,'Shoe size conversion table'!$J$6:$L$22,2))</f>
        <v>42-43</v>
      </c>
      <c r="J8451" s="12" t="n">
        <f aca="false">IF(G8451="Male",VLOOKUP(H8451,'Shoe size conversion table'!$B$6:$D$22,3),VLOOKUP(H8451,'Shoe size conversion table'!$J$6:$L$22,3))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MONTH(C8451:C23418)</f>
        <v>2</v>
      </c>
      <c r="O8451" s="8" t="n">
        <f aca="false">K8451*(1-L8451)</f>
        <v>139</v>
      </c>
    </row>
    <row r="8452" customFormat="false" ht="11.4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IF(G8452="Male",VLOOKUP(H8452,'Shoe size conversion table'!$B$6:$D$22,2),VLOOKUP(H8452,'Shoe size conversion table'!$J$6:$L$22,2))</f>
        <v>42</v>
      </c>
      <c r="J8452" s="12" t="n">
        <f aca="false">IF(G8452="Male",VLOOKUP(H8452,'Shoe size conversion table'!$B$6:$D$22,3),VLOOKUP(H8452,'Shoe size conversion table'!$J$6:$L$22,3))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MONTH(C8452:C23419)</f>
        <v>2</v>
      </c>
      <c r="O8452" s="8" t="n">
        <f aca="false">K8452*(1-L8452)</f>
        <v>199</v>
      </c>
    </row>
    <row r="8453" customFormat="false" ht="11.4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IF(G8453="Male",VLOOKUP(H8453,'Shoe size conversion table'!$B$6:$D$22,2),VLOOKUP(H8453,'Shoe size conversion table'!$J$6:$L$22,2))</f>
        <v>47</v>
      </c>
      <c r="J8453" s="12" t="n">
        <f aca="false">IF(G8453="Male",VLOOKUP(H8453,'Shoe size conversion table'!$B$6:$D$22,3),VLOOKUP(H8453,'Shoe size conversion table'!$J$6:$L$22,3))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MONTH(C8453:C23420)</f>
        <v>2</v>
      </c>
      <c r="O8453" s="8" t="n">
        <f aca="false">K8453*(1-L8453)</f>
        <v>149</v>
      </c>
    </row>
    <row r="8454" customFormat="false" ht="11.4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IF(G8454="Male",VLOOKUP(H8454,'Shoe size conversion table'!$B$6:$D$22,2),VLOOKUP(H8454,'Shoe size conversion table'!$J$6:$L$22,2))</f>
        <v>42-43</v>
      </c>
      <c r="J8454" s="12" t="n">
        <f aca="false">IF(G8454="Male",VLOOKUP(H8454,'Shoe size conversion table'!$B$6:$D$22,3),VLOOKUP(H8454,'Shoe size conversion table'!$J$6:$L$22,3))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MONTH(C8454:C23421)</f>
        <v>2</v>
      </c>
      <c r="O8454" s="8" t="n">
        <f aca="false">K8454*(1-L8454)</f>
        <v>94.5</v>
      </c>
    </row>
    <row r="8455" customFormat="false" ht="11.4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IF(G8455="Male",VLOOKUP(H8455,'Shoe size conversion table'!$B$6:$D$22,2),VLOOKUP(H8455,'Shoe size conversion table'!$J$6:$L$22,2))</f>
        <v>43-44</v>
      </c>
      <c r="J8455" s="12" t="n">
        <f aca="false">IF(G8455="Male",VLOOKUP(H8455,'Shoe size conversion table'!$B$6:$D$22,3),VLOOKUP(H8455,'Shoe size conversion table'!$J$6:$L$22,3))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MONTH(C8455:C23422)</f>
        <v>2</v>
      </c>
      <c r="O8455" s="8" t="n">
        <f aca="false">K8455*(1-L8455)</f>
        <v>179.1</v>
      </c>
    </row>
    <row r="8456" customFormat="false" ht="11.4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IF(G8456="Male",VLOOKUP(H8456,'Shoe size conversion table'!$B$6:$D$22,2),VLOOKUP(H8456,'Shoe size conversion table'!$J$6:$L$22,2))</f>
        <v>38</v>
      </c>
      <c r="J8456" s="12" t="n">
        <f aca="false">IF(G8456="Male",VLOOKUP(H8456,'Shoe size conversion table'!$B$6:$D$22,3),VLOOKUP(H8456,'Shoe size conversion table'!$J$6:$L$22,3))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MONTH(C8456:C23423)</f>
        <v>2</v>
      </c>
      <c r="O8456" s="8" t="n">
        <f aca="false">K8456*(1-L8456)</f>
        <v>89.5</v>
      </c>
    </row>
    <row r="8457" customFormat="false" ht="11.4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IF(G8457="Male",VLOOKUP(H8457,'Shoe size conversion table'!$B$6:$D$22,2),VLOOKUP(H8457,'Shoe size conversion table'!$J$6:$L$22,2))</f>
        <v>38</v>
      </c>
      <c r="J8457" s="12" t="n">
        <f aca="false">IF(G8457="Male",VLOOKUP(H8457,'Shoe size conversion table'!$B$6:$D$22,3),VLOOKUP(H8457,'Shoe size conversion table'!$J$6:$L$22,3))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MONTH(C8457:C23424)</f>
        <v>2</v>
      </c>
      <c r="O8457" s="8" t="n">
        <f aca="false">K8457*(1-L8457)</f>
        <v>149</v>
      </c>
    </row>
    <row r="8458" customFormat="false" ht="11.4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IF(G8458="Male",VLOOKUP(H8458,'Shoe size conversion table'!$B$6:$D$22,2),VLOOKUP(H8458,'Shoe size conversion table'!$J$6:$L$22,2))</f>
        <v>43</v>
      </c>
      <c r="J8458" s="12" t="n">
        <f aca="false">IF(G8458="Male",VLOOKUP(H8458,'Shoe size conversion table'!$B$6:$D$22,3),VLOOKUP(H8458,'Shoe size conversion table'!$J$6:$L$22,3))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MONTH(C8458:C23425)</f>
        <v>2</v>
      </c>
      <c r="O8458" s="8" t="n">
        <f aca="false">K8458*(1-L8458)</f>
        <v>69.5</v>
      </c>
    </row>
    <row r="8459" customFormat="false" ht="11.4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IF(G8459="Male",VLOOKUP(H8459,'Shoe size conversion table'!$B$6:$D$22,2),VLOOKUP(H8459,'Shoe size conversion table'!$J$6:$L$22,2))</f>
        <v>42-43</v>
      </c>
      <c r="J8459" s="12" t="n">
        <f aca="false">IF(G8459="Male",VLOOKUP(H8459,'Shoe size conversion table'!$B$6:$D$22,3),VLOOKUP(H8459,'Shoe size conversion table'!$J$6:$L$22,3))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MONTH(C8459:C23426)</f>
        <v>2</v>
      </c>
      <c r="O8459" s="8" t="n">
        <f aca="false">K8459*(1-L8459)</f>
        <v>79.5</v>
      </c>
    </row>
    <row r="8460" customFormat="false" ht="11.4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IF(G8460="Male",VLOOKUP(H8460,'Shoe size conversion table'!$B$6:$D$22,2),VLOOKUP(H8460,'Shoe size conversion table'!$J$6:$L$22,2))</f>
        <v>42</v>
      </c>
      <c r="J8460" s="12" t="n">
        <f aca="false">IF(G8460="Male",VLOOKUP(H8460,'Shoe size conversion table'!$B$6:$D$22,3),VLOOKUP(H8460,'Shoe size conversion table'!$J$6:$L$22,3))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MONTH(C8460:C23427)</f>
        <v>2</v>
      </c>
      <c r="O8460" s="8" t="n">
        <f aca="false">K8460*(1-L8460)</f>
        <v>149</v>
      </c>
    </row>
    <row r="8461" customFormat="false" ht="11.4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IF(G8461="Male",VLOOKUP(H8461,'Shoe size conversion table'!$B$6:$D$22,2),VLOOKUP(H8461,'Shoe size conversion table'!$J$6:$L$22,2))</f>
        <v>41-42</v>
      </c>
      <c r="J8461" s="12" t="n">
        <f aca="false">IF(G8461="Male",VLOOKUP(H8461,'Shoe size conversion table'!$B$6:$D$22,3),VLOOKUP(H8461,'Shoe size conversion table'!$J$6:$L$22,3))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MONTH(C8461:C23428)</f>
        <v>2</v>
      </c>
      <c r="O8461" s="8" t="n">
        <f aca="false">K8461*(1-L8461)</f>
        <v>189</v>
      </c>
    </row>
    <row r="8462" customFormat="false" ht="11.4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IF(G8462="Male",VLOOKUP(H8462,'Shoe size conversion table'!$B$6:$D$22,2),VLOOKUP(H8462,'Shoe size conversion table'!$J$6:$L$22,2))</f>
        <v>43-44</v>
      </c>
      <c r="J8462" s="12" t="n">
        <f aca="false">IF(G8462="Male",VLOOKUP(H8462,'Shoe size conversion table'!$B$6:$D$22,3),VLOOKUP(H8462,'Shoe size conversion table'!$J$6:$L$22,3))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MONTH(C8462:C23429)</f>
        <v>2</v>
      </c>
      <c r="O8462" s="8" t="n">
        <f aca="false">K8462*(1-L8462)</f>
        <v>116.1</v>
      </c>
    </row>
    <row r="8463" customFormat="false" ht="11.4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IF(G8463="Male",VLOOKUP(H8463,'Shoe size conversion table'!$B$6:$D$22,2),VLOOKUP(H8463,'Shoe size conversion table'!$J$6:$L$22,2))</f>
        <v>38</v>
      </c>
      <c r="J8463" s="12" t="n">
        <f aca="false">IF(G8463="Male",VLOOKUP(H8463,'Shoe size conversion table'!$B$6:$D$22,3),VLOOKUP(H8463,'Shoe size conversion table'!$J$6:$L$22,3))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MONTH(C8463:C23430)</f>
        <v>2</v>
      </c>
      <c r="O8463" s="8" t="n">
        <f aca="false">K8463*(1-L8463)</f>
        <v>199</v>
      </c>
    </row>
    <row r="8464" customFormat="false" ht="11.4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IF(G8464="Male",VLOOKUP(H8464,'Shoe size conversion table'!$B$6:$D$22,2),VLOOKUP(H8464,'Shoe size conversion table'!$J$6:$L$22,2))</f>
        <v>42-43</v>
      </c>
      <c r="J8464" s="12" t="n">
        <f aca="false">IF(G8464="Male",VLOOKUP(H8464,'Shoe size conversion table'!$B$6:$D$22,3),VLOOKUP(H8464,'Shoe size conversion table'!$J$6:$L$22,3))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MONTH(C8464:C23431)</f>
        <v>2</v>
      </c>
      <c r="O8464" s="8" t="n">
        <f aca="false">K8464*(1-L8464)</f>
        <v>125.3</v>
      </c>
    </row>
    <row r="8465" customFormat="false" ht="11.4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IF(G8465="Male",VLOOKUP(H8465,'Shoe size conversion table'!$B$6:$D$22,2),VLOOKUP(H8465,'Shoe size conversion table'!$J$6:$L$22,2))</f>
        <v>48</v>
      </c>
      <c r="J8465" s="12" t="n">
        <f aca="false">IF(G8465="Male",VLOOKUP(H8465,'Shoe size conversion table'!$B$6:$D$22,3),VLOOKUP(H8465,'Shoe size conversion table'!$J$6:$L$22,3))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MONTH(C8465:C23432)</f>
        <v>2</v>
      </c>
      <c r="O8465" s="8" t="n">
        <f aca="false">K8465*(1-L8465)</f>
        <v>179</v>
      </c>
    </row>
    <row r="8466" customFormat="false" ht="11.4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IF(G8466="Male",VLOOKUP(H8466,'Shoe size conversion table'!$B$6:$D$22,2),VLOOKUP(H8466,'Shoe size conversion table'!$J$6:$L$22,2))</f>
        <v>39</v>
      </c>
      <c r="J8466" s="12" t="n">
        <f aca="false">IF(G8466="Male",VLOOKUP(H8466,'Shoe size conversion table'!$B$6:$D$22,3),VLOOKUP(H8466,'Shoe size conversion table'!$J$6:$L$22,3))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MONTH(C8466:C23433)</f>
        <v>2</v>
      </c>
      <c r="O8466" s="8" t="n">
        <f aca="false">K8466*(1-L8466)</f>
        <v>152.1</v>
      </c>
    </row>
    <row r="8467" customFormat="false" ht="11.4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IF(G8467="Male",VLOOKUP(H8467,'Shoe size conversion table'!$B$6:$D$22,2),VLOOKUP(H8467,'Shoe size conversion table'!$J$6:$L$22,2))</f>
        <v>42-43</v>
      </c>
      <c r="J8467" s="12" t="n">
        <f aca="false">IF(G8467="Male",VLOOKUP(H8467,'Shoe size conversion table'!$B$6:$D$22,3),VLOOKUP(H8467,'Shoe size conversion table'!$J$6:$L$22,3))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MONTH(C8467:C23434)</f>
        <v>2</v>
      </c>
      <c r="O8467" s="8" t="n">
        <f aca="false">K8467*(1-L8467)</f>
        <v>179</v>
      </c>
    </row>
    <row r="8468" customFormat="false" ht="11.4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IF(G8468="Male",VLOOKUP(H8468,'Shoe size conversion table'!$B$6:$D$22,2),VLOOKUP(H8468,'Shoe size conversion table'!$J$6:$L$22,2))</f>
        <v>43</v>
      </c>
      <c r="J8468" s="12" t="n">
        <f aca="false">IF(G8468="Male",VLOOKUP(H8468,'Shoe size conversion table'!$B$6:$D$22,3),VLOOKUP(H8468,'Shoe size conversion table'!$J$6:$L$22,3))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MONTH(C8468:C23435)</f>
        <v>2</v>
      </c>
      <c r="O8468" s="8" t="n">
        <f aca="false">K8468*(1-L8468)</f>
        <v>179</v>
      </c>
    </row>
    <row r="8469" customFormat="false" ht="11.4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IF(G8469="Male",VLOOKUP(H8469,'Shoe size conversion table'!$B$6:$D$22,2),VLOOKUP(H8469,'Shoe size conversion table'!$J$6:$L$22,2))</f>
        <v>42</v>
      </c>
      <c r="J8469" s="12" t="n">
        <f aca="false">IF(G8469="Male",VLOOKUP(H8469,'Shoe size conversion table'!$B$6:$D$22,3),VLOOKUP(H8469,'Shoe size conversion table'!$J$6:$L$22,3))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MONTH(C8469:C23436)</f>
        <v>2</v>
      </c>
      <c r="O8469" s="8" t="n">
        <f aca="false">K8469*(1-L8469)</f>
        <v>139</v>
      </c>
    </row>
    <row r="8470" customFormat="false" ht="11.4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IF(G8470="Male",VLOOKUP(H8470,'Shoe size conversion table'!$B$6:$D$22,2),VLOOKUP(H8470,'Shoe size conversion table'!$J$6:$L$22,2))</f>
        <v>43</v>
      </c>
      <c r="J8470" s="12" t="n">
        <f aca="false">IF(G8470="Male",VLOOKUP(H8470,'Shoe size conversion table'!$B$6:$D$22,3),VLOOKUP(H8470,'Shoe size conversion table'!$J$6:$L$22,3))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MONTH(C8470:C23437)</f>
        <v>2</v>
      </c>
      <c r="O8470" s="8" t="n">
        <f aca="false">K8470*(1-L8470)</f>
        <v>179</v>
      </c>
    </row>
    <row r="8471" customFormat="false" ht="11.4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IF(G8471="Male",VLOOKUP(H8471,'Shoe size conversion table'!$B$6:$D$22,2),VLOOKUP(H8471,'Shoe size conversion table'!$J$6:$L$22,2))</f>
        <v>41-42</v>
      </c>
      <c r="J8471" s="12" t="n">
        <f aca="false">IF(G8471="Male",VLOOKUP(H8471,'Shoe size conversion table'!$B$6:$D$22,3),VLOOKUP(H8471,'Shoe size conversion table'!$J$6:$L$22,3))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MONTH(C8471:C23438)</f>
        <v>2</v>
      </c>
      <c r="O8471" s="8" t="n">
        <f aca="false">K8471*(1-L8471)</f>
        <v>90.3</v>
      </c>
    </row>
    <row r="8472" customFormat="false" ht="11.4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IF(G8472="Male",VLOOKUP(H8472,'Shoe size conversion table'!$B$6:$D$22,2),VLOOKUP(H8472,'Shoe size conversion table'!$J$6:$L$22,2))</f>
        <v>44</v>
      </c>
      <c r="J8472" s="12" t="n">
        <f aca="false">IF(G8472="Male",VLOOKUP(H8472,'Shoe size conversion table'!$B$6:$D$22,3),VLOOKUP(H8472,'Shoe size conversion table'!$J$6:$L$22,3))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MONTH(C8472:C23439)</f>
        <v>2</v>
      </c>
      <c r="O8472" s="8" t="n">
        <f aca="false">K8472*(1-L8472)</f>
        <v>97.3</v>
      </c>
    </row>
    <row r="8473" customFormat="false" ht="11.4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IF(G8473="Male",VLOOKUP(H8473,'Shoe size conversion table'!$B$6:$D$22,2),VLOOKUP(H8473,'Shoe size conversion table'!$J$6:$L$22,2))</f>
        <v>40-41</v>
      </c>
      <c r="J8473" s="12" t="n">
        <f aca="false">IF(G8473="Male",VLOOKUP(H8473,'Shoe size conversion table'!$B$6:$D$22,3),VLOOKUP(H8473,'Shoe size conversion table'!$J$6:$L$22,3))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MONTH(C8473:C23440)</f>
        <v>2</v>
      </c>
      <c r="O8473" s="8" t="n">
        <f aca="false">K8473*(1-L8473)</f>
        <v>179</v>
      </c>
    </row>
    <row r="8474" customFormat="false" ht="11.4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IF(G8474="Male",VLOOKUP(H8474,'Shoe size conversion table'!$B$6:$D$22,2),VLOOKUP(H8474,'Shoe size conversion table'!$J$6:$L$22,2))</f>
        <v>41-42</v>
      </c>
      <c r="J8474" s="12" t="n">
        <f aca="false">IF(G8474="Male",VLOOKUP(H8474,'Shoe size conversion table'!$B$6:$D$22,3),VLOOKUP(H8474,'Shoe size conversion table'!$J$6:$L$22,3))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MONTH(C8474:C23441)</f>
        <v>2</v>
      </c>
      <c r="O8474" s="8" t="n">
        <f aca="false">K8474*(1-L8474)</f>
        <v>129</v>
      </c>
    </row>
    <row r="8475" customFormat="false" ht="11.4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IF(G8475="Male",VLOOKUP(H8475,'Shoe size conversion table'!$B$6:$D$22,2),VLOOKUP(H8475,'Shoe size conversion table'!$J$6:$L$22,2))</f>
        <v>39</v>
      </c>
      <c r="J8475" s="12" t="n">
        <f aca="false">IF(G8475="Male",VLOOKUP(H8475,'Shoe size conversion table'!$B$6:$D$22,3),VLOOKUP(H8475,'Shoe size conversion table'!$J$6:$L$22,3))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MONTH(C8475:C23442)</f>
        <v>2</v>
      </c>
      <c r="O8475" s="8" t="n">
        <f aca="false">K8475*(1-L8475)</f>
        <v>159</v>
      </c>
    </row>
    <row r="8476" customFormat="false" ht="11.4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IF(G8476="Male",VLOOKUP(H8476,'Shoe size conversion table'!$B$6:$D$22,2),VLOOKUP(H8476,'Shoe size conversion table'!$J$6:$L$22,2))</f>
        <v>39</v>
      </c>
      <c r="J8476" s="12" t="n">
        <f aca="false">IF(G8476="Male",VLOOKUP(H8476,'Shoe size conversion table'!$B$6:$D$22,3),VLOOKUP(H8476,'Shoe size conversion table'!$J$6:$L$22,3))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MONTH(C8476:C23443)</f>
        <v>2</v>
      </c>
      <c r="O8476" s="8" t="n">
        <f aca="false">K8476*(1-L8476)</f>
        <v>179</v>
      </c>
    </row>
    <row r="8477" customFormat="false" ht="11.4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IF(G8477="Male",VLOOKUP(H8477,'Shoe size conversion table'!$B$6:$D$22,2),VLOOKUP(H8477,'Shoe size conversion table'!$J$6:$L$22,2))</f>
        <v>45</v>
      </c>
      <c r="J8477" s="12" t="n">
        <f aca="false">IF(G8477="Male",VLOOKUP(H8477,'Shoe size conversion table'!$B$6:$D$22,3),VLOOKUP(H8477,'Shoe size conversion table'!$J$6:$L$22,3))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MONTH(C8477:C23444)</f>
        <v>2</v>
      </c>
      <c r="O8477" s="8" t="n">
        <f aca="false">K8477*(1-L8477)</f>
        <v>139.3</v>
      </c>
    </row>
    <row r="8478" customFormat="false" ht="11.4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IF(G8478="Male",VLOOKUP(H8478,'Shoe size conversion table'!$B$6:$D$22,2),VLOOKUP(H8478,'Shoe size conversion table'!$J$6:$L$22,2))</f>
        <v>42</v>
      </c>
      <c r="J8478" s="12" t="n">
        <f aca="false">IF(G8478="Male",VLOOKUP(H8478,'Shoe size conversion table'!$B$6:$D$22,3),VLOOKUP(H8478,'Shoe size conversion table'!$J$6:$L$22,3))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MONTH(C8478:C23445)</f>
        <v>2</v>
      </c>
      <c r="O8478" s="8" t="n">
        <f aca="false">K8478*(1-L8478)</f>
        <v>129</v>
      </c>
    </row>
    <row r="8479" customFormat="false" ht="11.4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IF(G8479="Male",VLOOKUP(H8479,'Shoe size conversion table'!$B$6:$D$22,2),VLOOKUP(H8479,'Shoe size conversion table'!$J$6:$L$22,2))</f>
        <v>39-40</v>
      </c>
      <c r="J8479" s="12" t="n">
        <f aca="false">IF(G8479="Male",VLOOKUP(H8479,'Shoe size conversion table'!$B$6:$D$22,3),VLOOKUP(H8479,'Shoe size conversion table'!$J$6:$L$22,3))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MONTH(C8479:C23446)</f>
        <v>2</v>
      </c>
      <c r="O8479" s="8" t="n">
        <f aca="false">K8479*(1-L8479)</f>
        <v>104.3</v>
      </c>
    </row>
    <row r="8480" customFormat="false" ht="11.4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IF(G8480="Male",VLOOKUP(H8480,'Shoe size conversion table'!$B$6:$D$22,2),VLOOKUP(H8480,'Shoe size conversion table'!$J$6:$L$22,2))</f>
        <v>42</v>
      </c>
      <c r="J8480" s="12" t="n">
        <f aca="false">IF(G8480="Male",VLOOKUP(H8480,'Shoe size conversion table'!$B$6:$D$22,3),VLOOKUP(H8480,'Shoe size conversion table'!$J$6:$L$22,3))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MONTH(C8480:C23447)</f>
        <v>2</v>
      </c>
      <c r="O8480" s="8" t="n">
        <f aca="false">K8480*(1-L8480)</f>
        <v>199</v>
      </c>
    </row>
    <row r="8481" customFormat="false" ht="11.4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IF(G8481="Male",VLOOKUP(H8481,'Shoe size conversion table'!$B$6:$D$22,2),VLOOKUP(H8481,'Shoe size conversion table'!$J$6:$L$22,2))</f>
        <v>43</v>
      </c>
      <c r="J8481" s="12" t="n">
        <f aca="false">IF(G8481="Male",VLOOKUP(H8481,'Shoe size conversion table'!$B$6:$D$22,3),VLOOKUP(H8481,'Shoe size conversion table'!$J$6:$L$22,3))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MONTH(C8481:C23448)</f>
        <v>2</v>
      </c>
      <c r="O8481" s="8" t="n">
        <f aca="false">K8481*(1-L8481)</f>
        <v>143.1</v>
      </c>
    </row>
    <row r="8482" customFormat="false" ht="11.4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IF(G8482="Male",VLOOKUP(H8482,'Shoe size conversion table'!$B$6:$D$22,2),VLOOKUP(H8482,'Shoe size conversion table'!$J$6:$L$22,2))</f>
        <v>39</v>
      </c>
      <c r="J8482" s="12" t="n">
        <f aca="false">IF(G8482="Male",VLOOKUP(H8482,'Shoe size conversion table'!$B$6:$D$22,3),VLOOKUP(H8482,'Shoe size conversion table'!$J$6:$L$22,3))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MONTH(C8482:C23449)</f>
        <v>2</v>
      </c>
      <c r="O8482" s="8" t="n">
        <f aca="false">K8482*(1-L8482)</f>
        <v>199</v>
      </c>
    </row>
    <row r="8483" customFormat="false" ht="11.4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IF(G8483="Male",VLOOKUP(H8483,'Shoe size conversion table'!$B$6:$D$22,2),VLOOKUP(H8483,'Shoe size conversion table'!$J$6:$L$22,2))</f>
        <v>42</v>
      </c>
      <c r="J8483" s="12" t="n">
        <f aca="false">IF(G8483="Male",VLOOKUP(H8483,'Shoe size conversion table'!$B$6:$D$22,3),VLOOKUP(H8483,'Shoe size conversion table'!$J$6:$L$22,3))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MONTH(C8483:C23450)</f>
        <v>2</v>
      </c>
      <c r="O8483" s="8" t="n">
        <f aca="false">K8483*(1-L8483)</f>
        <v>139</v>
      </c>
    </row>
    <row r="8484" customFormat="false" ht="11.4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IF(G8484="Male",VLOOKUP(H8484,'Shoe size conversion table'!$B$6:$D$22,2),VLOOKUP(H8484,'Shoe size conversion table'!$J$6:$L$22,2))</f>
        <v>39-40</v>
      </c>
      <c r="J8484" s="12" t="n">
        <f aca="false">IF(G8484="Male",VLOOKUP(H8484,'Shoe size conversion table'!$B$6:$D$22,3),VLOOKUP(H8484,'Shoe size conversion table'!$J$6:$L$22,3))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MONTH(C8484:C23451)</f>
        <v>2</v>
      </c>
      <c r="O8484" s="8" t="n">
        <f aca="false">K8484*(1-L8484)</f>
        <v>170.1</v>
      </c>
    </row>
    <row r="8485" customFormat="false" ht="11.4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IF(G8485="Male",VLOOKUP(H8485,'Shoe size conversion table'!$B$6:$D$22,2),VLOOKUP(H8485,'Shoe size conversion table'!$J$6:$L$22,2))</f>
        <v>44</v>
      </c>
      <c r="J8485" s="12" t="n">
        <f aca="false">IF(G8485="Male",VLOOKUP(H8485,'Shoe size conversion table'!$B$6:$D$22,3),VLOOKUP(H8485,'Shoe size conversion table'!$J$6:$L$22,3))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MONTH(C8485:C23452)</f>
        <v>2</v>
      </c>
      <c r="O8485" s="8" t="n">
        <f aca="false">K8485*(1-L8485)</f>
        <v>169</v>
      </c>
    </row>
    <row r="8486" customFormat="false" ht="11.4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IF(G8486="Male",VLOOKUP(H8486,'Shoe size conversion table'!$B$6:$D$22,2),VLOOKUP(H8486,'Shoe size conversion table'!$J$6:$L$22,2))</f>
        <v>42-43</v>
      </c>
      <c r="J8486" s="12" t="n">
        <f aca="false">IF(G8486="Male",VLOOKUP(H8486,'Shoe size conversion table'!$B$6:$D$22,3),VLOOKUP(H8486,'Shoe size conversion table'!$J$6:$L$22,3))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MONTH(C8486:C23453)</f>
        <v>2</v>
      </c>
      <c r="O8486" s="8" t="n">
        <f aca="false">K8486*(1-L8486)</f>
        <v>97.3</v>
      </c>
    </row>
    <row r="8487" customFormat="false" ht="11.4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IF(G8487="Male",VLOOKUP(H8487,'Shoe size conversion table'!$B$6:$D$22,2),VLOOKUP(H8487,'Shoe size conversion table'!$J$6:$L$22,2))</f>
        <v>42</v>
      </c>
      <c r="J8487" s="12" t="n">
        <f aca="false">IF(G8487="Male",VLOOKUP(H8487,'Shoe size conversion table'!$B$6:$D$22,3),VLOOKUP(H8487,'Shoe size conversion table'!$J$6:$L$22,3))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MONTH(C8487:C23454)</f>
        <v>2</v>
      </c>
      <c r="O8487" s="8" t="n">
        <f aca="false">K8487*(1-L8487)</f>
        <v>189</v>
      </c>
    </row>
    <row r="8488" customFormat="false" ht="11.4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IF(G8488="Male",VLOOKUP(H8488,'Shoe size conversion table'!$B$6:$D$22,2),VLOOKUP(H8488,'Shoe size conversion table'!$J$6:$L$22,2))</f>
        <v>42</v>
      </c>
      <c r="J8488" s="12" t="n">
        <f aca="false">IF(G8488="Male",VLOOKUP(H8488,'Shoe size conversion table'!$B$6:$D$22,3),VLOOKUP(H8488,'Shoe size conversion table'!$J$6:$L$22,3))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MONTH(C8488:C23455)</f>
        <v>2</v>
      </c>
      <c r="O8488" s="8" t="n">
        <f aca="false">K8488*(1-L8488)</f>
        <v>169</v>
      </c>
    </row>
    <row r="8489" customFormat="false" ht="11.4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IF(G8489="Male",VLOOKUP(H8489,'Shoe size conversion table'!$B$6:$D$22,2),VLOOKUP(H8489,'Shoe size conversion table'!$J$6:$L$22,2))</f>
        <v>39-40</v>
      </c>
      <c r="J8489" s="12" t="n">
        <f aca="false">IF(G8489="Male",VLOOKUP(H8489,'Shoe size conversion table'!$B$6:$D$22,3),VLOOKUP(H8489,'Shoe size conversion table'!$J$6:$L$22,3))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MONTH(C8489:C23456)</f>
        <v>2</v>
      </c>
      <c r="O8489" s="8" t="n">
        <f aca="false">K8489*(1-L8489)</f>
        <v>199</v>
      </c>
    </row>
    <row r="8490" customFormat="false" ht="11.4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IF(G8490="Male",VLOOKUP(H8490,'Shoe size conversion table'!$B$6:$D$22,2),VLOOKUP(H8490,'Shoe size conversion table'!$J$6:$L$22,2))</f>
        <v>44</v>
      </c>
      <c r="J8490" s="12" t="n">
        <f aca="false">IF(G8490="Male",VLOOKUP(H8490,'Shoe size conversion table'!$B$6:$D$22,3),VLOOKUP(H8490,'Shoe size conversion table'!$J$6:$L$22,3))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MONTH(C8490:C23457)</f>
        <v>2</v>
      </c>
      <c r="O8490" s="8" t="n">
        <f aca="false">K8490*(1-L8490)</f>
        <v>134.1</v>
      </c>
    </row>
    <row r="8491" customFormat="false" ht="11.4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IF(G8491="Male",VLOOKUP(H8491,'Shoe size conversion table'!$B$6:$D$22,2),VLOOKUP(H8491,'Shoe size conversion table'!$J$6:$L$22,2))</f>
        <v>38-39</v>
      </c>
      <c r="J8491" s="12" t="n">
        <f aca="false">IF(G8491="Male",VLOOKUP(H8491,'Shoe size conversion table'!$B$6:$D$22,3),VLOOKUP(H8491,'Shoe size conversion table'!$J$6:$L$22,3))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MONTH(C8491:C23458)</f>
        <v>2</v>
      </c>
      <c r="O8491" s="8" t="n">
        <f aca="false">K8491*(1-L8491)</f>
        <v>159</v>
      </c>
    </row>
    <row r="8492" customFormat="false" ht="11.4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IF(G8492="Male",VLOOKUP(H8492,'Shoe size conversion table'!$B$6:$D$22,2),VLOOKUP(H8492,'Shoe size conversion table'!$J$6:$L$22,2))</f>
        <v>41-42</v>
      </c>
      <c r="J8492" s="12" t="n">
        <f aca="false">IF(G8492="Male",VLOOKUP(H8492,'Shoe size conversion table'!$B$6:$D$22,3),VLOOKUP(H8492,'Shoe size conversion table'!$J$6:$L$22,3))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MONTH(C8492:C23459)</f>
        <v>2</v>
      </c>
      <c r="O8492" s="8" t="n">
        <f aca="false">K8492*(1-L8492)</f>
        <v>139.3</v>
      </c>
    </row>
    <row r="8493" customFormat="false" ht="11.4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IF(G8493="Male",VLOOKUP(H8493,'Shoe size conversion table'!$B$6:$D$22,2),VLOOKUP(H8493,'Shoe size conversion table'!$J$6:$L$22,2))</f>
        <v>43</v>
      </c>
      <c r="J8493" s="12" t="n">
        <f aca="false">IF(G8493="Male",VLOOKUP(H8493,'Shoe size conversion table'!$B$6:$D$22,3),VLOOKUP(H8493,'Shoe size conversion table'!$J$6:$L$22,3))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MONTH(C8493:C23460)</f>
        <v>2</v>
      </c>
      <c r="O8493" s="8" t="n">
        <f aca="false">K8493*(1-L8493)</f>
        <v>179</v>
      </c>
    </row>
    <row r="8494" customFormat="false" ht="11.4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IF(G8494="Male",VLOOKUP(H8494,'Shoe size conversion table'!$B$6:$D$22,2),VLOOKUP(H8494,'Shoe size conversion table'!$J$6:$L$22,2))</f>
        <v>38-39</v>
      </c>
      <c r="J8494" s="12" t="n">
        <f aca="false">IF(G8494="Male",VLOOKUP(H8494,'Shoe size conversion table'!$B$6:$D$22,3),VLOOKUP(H8494,'Shoe size conversion table'!$J$6:$L$22,3))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MONTH(C8494:C23461)</f>
        <v>2</v>
      </c>
      <c r="O8494" s="8" t="n">
        <f aca="false">K8494*(1-L8494)</f>
        <v>129</v>
      </c>
    </row>
    <row r="8495" customFormat="false" ht="11.4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IF(G8495="Male",VLOOKUP(H8495,'Shoe size conversion table'!$B$6:$D$22,2),VLOOKUP(H8495,'Shoe size conversion table'!$J$6:$L$22,2))</f>
        <v>38</v>
      </c>
      <c r="J8495" s="12" t="n">
        <f aca="false">IF(G8495="Male",VLOOKUP(H8495,'Shoe size conversion table'!$B$6:$D$22,3),VLOOKUP(H8495,'Shoe size conversion table'!$J$6:$L$22,3))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MONTH(C8495:C23462)</f>
        <v>2</v>
      </c>
      <c r="O8495" s="8" t="n">
        <f aca="false">K8495*(1-L8495)</f>
        <v>139</v>
      </c>
    </row>
    <row r="8496" customFormat="false" ht="11.4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IF(G8496="Male",VLOOKUP(H8496,'Shoe size conversion table'!$B$6:$D$22,2),VLOOKUP(H8496,'Shoe size conversion table'!$J$6:$L$22,2))</f>
        <v>43-44</v>
      </c>
      <c r="J8496" s="12" t="n">
        <f aca="false">IF(G8496="Male",VLOOKUP(H8496,'Shoe size conversion table'!$B$6:$D$22,3),VLOOKUP(H8496,'Shoe size conversion table'!$J$6:$L$22,3))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MONTH(C8496:C23463)</f>
        <v>2</v>
      </c>
      <c r="O8496" s="8" t="n">
        <f aca="false">K8496*(1-L8496)</f>
        <v>118.3</v>
      </c>
    </row>
    <row r="8497" customFormat="false" ht="11.4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IF(G8497="Male",VLOOKUP(H8497,'Shoe size conversion table'!$B$6:$D$22,2),VLOOKUP(H8497,'Shoe size conversion table'!$J$6:$L$22,2))</f>
        <v>43-44</v>
      </c>
      <c r="J8497" s="12" t="n">
        <f aca="false">IF(G8497="Male",VLOOKUP(H8497,'Shoe size conversion table'!$B$6:$D$22,3),VLOOKUP(H8497,'Shoe size conversion table'!$J$6:$L$22,3))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MONTH(C8497:C23464)</f>
        <v>2</v>
      </c>
      <c r="O8497" s="8" t="n">
        <f aca="false">K8497*(1-L8497)</f>
        <v>79.5</v>
      </c>
    </row>
    <row r="8498" customFormat="false" ht="11.4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IF(G8498="Male",VLOOKUP(H8498,'Shoe size conversion table'!$B$6:$D$22,2),VLOOKUP(H8498,'Shoe size conversion table'!$J$6:$L$22,2))</f>
        <v>43</v>
      </c>
      <c r="J8498" s="12" t="n">
        <f aca="false">IF(G8498="Male",VLOOKUP(H8498,'Shoe size conversion table'!$B$6:$D$22,3),VLOOKUP(H8498,'Shoe size conversion table'!$J$6:$L$22,3))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MONTH(C8498:C23465)</f>
        <v>2</v>
      </c>
      <c r="O8498" s="8" t="n">
        <f aca="false">K8498*(1-L8498)</f>
        <v>129</v>
      </c>
    </row>
    <row r="8499" customFormat="false" ht="11.4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IF(G8499="Male",VLOOKUP(H8499,'Shoe size conversion table'!$B$6:$D$22,2),VLOOKUP(H8499,'Shoe size conversion table'!$J$6:$L$22,2))</f>
        <v>40-41</v>
      </c>
      <c r="J8499" s="12" t="n">
        <f aca="false">IF(G8499="Male",VLOOKUP(H8499,'Shoe size conversion table'!$B$6:$D$22,3),VLOOKUP(H8499,'Shoe size conversion table'!$J$6:$L$22,3))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MONTH(C8499:C23466)</f>
        <v>2</v>
      </c>
      <c r="O8499" s="8" t="n">
        <f aca="false">K8499*(1-L8499)</f>
        <v>159</v>
      </c>
    </row>
    <row r="8500" customFormat="false" ht="11.4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IF(G8500="Male",VLOOKUP(H8500,'Shoe size conversion table'!$B$6:$D$22,2),VLOOKUP(H8500,'Shoe size conversion table'!$J$6:$L$22,2))</f>
        <v>38-39</v>
      </c>
      <c r="J8500" s="12" t="n">
        <f aca="false">IF(G8500="Male",VLOOKUP(H8500,'Shoe size conversion table'!$B$6:$D$22,3),VLOOKUP(H8500,'Shoe size conversion table'!$J$6:$L$22,3))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MONTH(C8500:C23467)</f>
        <v>2</v>
      </c>
      <c r="O8500" s="8" t="n">
        <f aca="false">K8500*(1-L8500)</f>
        <v>94.5</v>
      </c>
    </row>
    <row r="8501" customFormat="false" ht="11.4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IF(G8501="Male",VLOOKUP(H8501,'Shoe size conversion table'!$B$6:$D$22,2),VLOOKUP(H8501,'Shoe size conversion table'!$J$6:$L$22,2))</f>
        <v>38</v>
      </c>
      <c r="J8501" s="12" t="n">
        <f aca="false">IF(G8501="Male",VLOOKUP(H8501,'Shoe size conversion table'!$B$6:$D$22,3),VLOOKUP(H8501,'Shoe size conversion table'!$J$6:$L$22,3))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MONTH(C8501:C23468)</f>
        <v>2</v>
      </c>
      <c r="O8501" s="8" t="n">
        <f aca="false">K8501*(1-L8501)</f>
        <v>132.3</v>
      </c>
    </row>
    <row r="8502" customFormat="false" ht="11.4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IF(G8502="Male",VLOOKUP(H8502,'Shoe size conversion table'!$B$6:$D$22,2),VLOOKUP(H8502,'Shoe size conversion table'!$J$6:$L$22,2))</f>
        <v>39-40</v>
      </c>
      <c r="J8502" s="12" t="n">
        <f aca="false">IF(G8502="Male",VLOOKUP(H8502,'Shoe size conversion table'!$B$6:$D$22,3),VLOOKUP(H8502,'Shoe size conversion table'!$J$6:$L$22,3))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MONTH(C8502:C23469)</f>
        <v>2</v>
      </c>
      <c r="O8502" s="8" t="n">
        <f aca="false">K8502*(1-L8502)</f>
        <v>149</v>
      </c>
    </row>
    <row r="8503" customFormat="false" ht="11.4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IF(G8503="Male",VLOOKUP(H8503,'Shoe size conversion table'!$B$6:$D$22,2),VLOOKUP(H8503,'Shoe size conversion table'!$J$6:$L$22,2))</f>
        <v>43</v>
      </c>
      <c r="J8503" s="12" t="n">
        <f aca="false">IF(G8503="Male",VLOOKUP(H8503,'Shoe size conversion table'!$B$6:$D$22,3),VLOOKUP(H8503,'Shoe size conversion table'!$J$6:$L$22,3))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MONTH(C8503:C23470)</f>
        <v>2</v>
      </c>
      <c r="O8503" s="8" t="n">
        <f aca="false">K8503*(1-L8503)</f>
        <v>169</v>
      </c>
    </row>
    <row r="8504" customFormat="false" ht="11.4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IF(G8504="Male",VLOOKUP(H8504,'Shoe size conversion table'!$B$6:$D$22,2),VLOOKUP(H8504,'Shoe size conversion table'!$J$6:$L$22,2))</f>
        <v>38</v>
      </c>
      <c r="J8504" s="12" t="n">
        <f aca="false">IF(G8504="Male",VLOOKUP(H8504,'Shoe size conversion table'!$B$6:$D$22,3),VLOOKUP(H8504,'Shoe size conversion table'!$J$6:$L$22,3))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MONTH(C8504:C23471)</f>
        <v>2</v>
      </c>
      <c r="O8504" s="8" t="n">
        <f aca="false">K8504*(1-L8504)</f>
        <v>129</v>
      </c>
    </row>
    <row r="8505" customFormat="false" ht="11.4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IF(G8505="Male",VLOOKUP(H8505,'Shoe size conversion table'!$B$6:$D$22,2),VLOOKUP(H8505,'Shoe size conversion table'!$J$6:$L$22,2))</f>
        <v>42</v>
      </c>
      <c r="J8505" s="12" t="n">
        <f aca="false">IF(G8505="Male",VLOOKUP(H8505,'Shoe size conversion table'!$B$6:$D$22,3),VLOOKUP(H8505,'Shoe size conversion table'!$J$6:$L$22,3))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MONTH(C8505:C23472)</f>
        <v>2</v>
      </c>
      <c r="O8505" s="8" t="n">
        <f aca="false">K8505*(1-L8505)</f>
        <v>189</v>
      </c>
    </row>
    <row r="8506" customFormat="false" ht="11.4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IF(G8506="Male",VLOOKUP(H8506,'Shoe size conversion table'!$B$6:$D$22,2),VLOOKUP(H8506,'Shoe size conversion table'!$J$6:$L$22,2))</f>
        <v>43</v>
      </c>
      <c r="J8506" s="12" t="n">
        <f aca="false">IF(G8506="Male",VLOOKUP(H8506,'Shoe size conversion table'!$B$6:$D$22,3),VLOOKUP(H8506,'Shoe size conversion table'!$J$6:$L$22,3))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MONTH(C8506:C23473)</f>
        <v>2</v>
      </c>
      <c r="O8506" s="8" t="n">
        <f aca="false">K8506*(1-L8506)</f>
        <v>84.5</v>
      </c>
    </row>
    <row r="8507" customFormat="false" ht="11.4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IF(G8507="Male",VLOOKUP(H8507,'Shoe size conversion table'!$B$6:$D$22,2),VLOOKUP(H8507,'Shoe size conversion table'!$J$6:$L$22,2))</f>
        <v>38-39</v>
      </c>
      <c r="J8507" s="12" t="n">
        <f aca="false">IF(G8507="Male",VLOOKUP(H8507,'Shoe size conversion table'!$B$6:$D$22,3),VLOOKUP(H8507,'Shoe size conversion table'!$J$6:$L$22,3))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MONTH(C8507:C23474)</f>
        <v>2</v>
      </c>
      <c r="O8507" s="8" t="n">
        <f aca="false">K8507*(1-L8507)</f>
        <v>139</v>
      </c>
    </row>
    <row r="8508" customFormat="false" ht="11.4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IF(G8508="Male",VLOOKUP(H8508,'Shoe size conversion table'!$B$6:$D$22,2),VLOOKUP(H8508,'Shoe size conversion table'!$J$6:$L$22,2))</f>
        <v>41-42</v>
      </c>
      <c r="J8508" s="12" t="n">
        <f aca="false">IF(G8508="Male",VLOOKUP(H8508,'Shoe size conversion table'!$B$6:$D$22,3),VLOOKUP(H8508,'Shoe size conversion table'!$J$6:$L$22,3))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MONTH(C8508:C23475)</f>
        <v>2</v>
      </c>
      <c r="O8508" s="8" t="n">
        <f aca="false">K8508*(1-L8508)</f>
        <v>139</v>
      </c>
    </row>
    <row r="8509" customFormat="false" ht="11.4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IF(G8509="Male",VLOOKUP(H8509,'Shoe size conversion table'!$B$6:$D$22,2),VLOOKUP(H8509,'Shoe size conversion table'!$J$6:$L$22,2))</f>
        <v>39-40</v>
      </c>
      <c r="J8509" s="12" t="n">
        <f aca="false">IF(G8509="Male",VLOOKUP(H8509,'Shoe size conversion table'!$B$6:$D$22,3),VLOOKUP(H8509,'Shoe size conversion table'!$J$6:$L$22,3))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MONTH(C8509:C23476)</f>
        <v>2</v>
      </c>
      <c r="O8509" s="8" t="n">
        <f aca="false">K8509*(1-L8509)</f>
        <v>149</v>
      </c>
    </row>
    <row r="8510" customFormat="false" ht="11.4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IF(G8510="Male",VLOOKUP(H8510,'Shoe size conversion table'!$B$6:$D$22,2),VLOOKUP(H8510,'Shoe size conversion table'!$J$6:$L$22,2))</f>
        <v>36-37</v>
      </c>
      <c r="J8510" s="12" t="n">
        <f aca="false">IF(G8510="Male",VLOOKUP(H8510,'Shoe size conversion table'!$B$6:$D$22,3),VLOOKUP(H8510,'Shoe size conversion table'!$J$6:$L$22,3))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MONTH(C8510:C23477)</f>
        <v>2</v>
      </c>
      <c r="O8510" s="8" t="n">
        <f aca="false">K8510*(1-L8510)</f>
        <v>159</v>
      </c>
    </row>
    <row r="8511" customFormat="false" ht="11.4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IF(G8511="Male",VLOOKUP(H8511,'Shoe size conversion table'!$B$6:$D$22,2),VLOOKUP(H8511,'Shoe size conversion table'!$J$6:$L$22,2))</f>
        <v>38</v>
      </c>
      <c r="J8511" s="12" t="n">
        <f aca="false">IF(G8511="Male",VLOOKUP(H8511,'Shoe size conversion table'!$B$6:$D$22,3),VLOOKUP(H8511,'Shoe size conversion table'!$J$6:$L$22,3))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MONTH(C8511:C23478)</f>
        <v>2</v>
      </c>
      <c r="O8511" s="8" t="n">
        <f aca="false">K8511*(1-L8511)</f>
        <v>129</v>
      </c>
    </row>
    <row r="8512" customFormat="false" ht="11.4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IF(G8512="Male",VLOOKUP(H8512,'Shoe size conversion table'!$B$6:$D$22,2),VLOOKUP(H8512,'Shoe size conversion table'!$J$6:$L$22,2))</f>
        <v>41-42</v>
      </c>
      <c r="J8512" s="12" t="n">
        <f aca="false">IF(G8512="Male",VLOOKUP(H8512,'Shoe size conversion table'!$B$6:$D$22,3),VLOOKUP(H8512,'Shoe size conversion table'!$J$6:$L$22,3))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MONTH(C8512:C23479)</f>
        <v>2</v>
      </c>
      <c r="O8512" s="8" t="n">
        <f aca="false">K8512*(1-L8512)</f>
        <v>139.3</v>
      </c>
    </row>
    <row r="8513" customFormat="false" ht="11.4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IF(G8513="Male",VLOOKUP(H8513,'Shoe size conversion table'!$B$6:$D$22,2),VLOOKUP(H8513,'Shoe size conversion table'!$J$6:$L$22,2))</f>
        <v>38-39</v>
      </c>
      <c r="J8513" s="12" t="n">
        <f aca="false">IF(G8513="Male",VLOOKUP(H8513,'Shoe size conversion table'!$B$6:$D$22,3),VLOOKUP(H8513,'Shoe size conversion table'!$J$6:$L$22,3))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MONTH(C8513:C23480)</f>
        <v>2</v>
      </c>
      <c r="O8513" s="8" t="n">
        <f aca="false">K8513*(1-L8513)</f>
        <v>189</v>
      </c>
    </row>
    <row r="8514" customFormat="false" ht="11.4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IF(G8514="Male",VLOOKUP(H8514,'Shoe size conversion table'!$B$6:$D$22,2),VLOOKUP(H8514,'Shoe size conversion table'!$J$6:$L$22,2))</f>
        <v>38-39</v>
      </c>
      <c r="J8514" s="12" t="n">
        <f aca="false">IF(G8514="Male",VLOOKUP(H8514,'Shoe size conversion table'!$B$6:$D$22,3),VLOOKUP(H8514,'Shoe size conversion table'!$J$6:$L$22,3))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MONTH(C8514:C23481)</f>
        <v>2</v>
      </c>
      <c r="O8514" s="8" t="n">
        <f aca="false">K8514*(1-L8514)</f>
        <v>170.1</v>
      </c>
    </row>
    <row r="8515" customFormat="false" ht="11.4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IF(G8515="Male",VLOOKUP(H8515,'Shoe size conversion table'!$B$6:$D$22,2),VLOOKUP(H8515,'Shoe size conversion table'!$J$6:$L$22,2))</f>
        <v>43-44</v>
      </c>
      <c r="J8515" s="12" t="n">
        <f aca="false">IF(G8515="Male",VLOOKUP(H8515,'Shoe size conversion table'!$B$6:$D$22,3),VLOOKUP(H8515,'Shoe size conversion table'!$J$6:$L$22,3))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MONTH(C8515:C23482)</f>
        <v>2</v>
      </c>
      <c r="O8515" s="8" t="n">
        <f aca="false">K8515*(1-L8515)</f>
        <v>118.3</v>
      </c>
    </row>
    <row r="8516" customFormat="false" ht="11.4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IF(G8516="Male",VLOOKUP(H8516,'Shoe size conversion table'!$B$6:$D$22,2),VLOOKUP(H8516,'Shoe size conversion table'!$J$6:$L$22,2))</f>
        <v>42</v>
      </c>
      <c r="J8516" s="12" t="n">
        <f aca="false">IF(G8516="Male",VLOOKUP(H8516,'Shoe size conversion table'!$B$6:$D$22,3),VLOOKUP(H8516,'Shoe size conversion table'!$J$6:$L$22,3))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MONTH(C8516:C23483)</f>
        <v>2</v>
      </c>
      <c r="O8516" s="8" t="n">
        <f aca="false">K8516*(1-L8516)</f>
        <v>179</v>
      </c>
    </row>
    <row r="8517" customFormat="false" ht="11.4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IF(G8517="Male",VLOOKUP(H8517,'Shoe size conversion table'!$B$6:$D$22,2),VLOOKUP(H8517,'Shoe size conversion table'!$J$6:$L$22,2))</f>
        <v>39</v>
      </c>
      <c r="J8517" s="12" t="n">
        <f aca="false">IF(G8517="Male",VLOOKUP(H8517,'Shoe size conversion table'!$B$6:$D$22,3),VLOOKUP(H8517,'Shoe size conversion table'!$J$6:$L$22,3))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MONTH(C8517:C23484)</f>
        <v>2</v>
      </c>
      <c r="O8517" s="8" t="n">
        <f aca="false">K8517*(1-L8517)</f>
        <v>159</v>
      </c>
    </row>
    <row r="8518" customFormat="false" ht="11.4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IF(G8518="Male",VLOOKUP(H8518,'Shoe size conversion table'!$B$6:$D$22,2),VLOOKUP(H8518,'Shoe size conversion table'!$J$6:$L$22,2))</f>
        <v>38</v>
      </c>
      <c r="J8518" s="12" t="n">
        <f aca="false">IF(G8518="Male",VLOOKUP(H8518,'Shoe size conversion table'!$B$6:$D$22,3),VLOOKUP(H8518,'Shoe size conversion table'!$J$6:$L$22,3))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MONTH(C8518:C23485)</f>
        <v>2</v>
      </c>
      <c r="O8518" s="8" t="n">
        <f aca="false">K8518*(1-L8518)</f>
        <v>90.3</v>
      </c>
    </row>
    <row r="8519" customFormat="false" ht="11.4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IF(G8519="Male",VLOOKUP(H8519,'Shoe size conversion table'!$B$6:$D$22,2),VLOOKUP(H8519,'Shoe size conversion table'!$J$6:$L$22,2))</f>
        <v>43</v>
      </c>
      <c r="J8519" s="12" t="n">
        <f aca="false">IF(G8519="Male",VLOOKUP(H8519,'Shoe size conversion table'!$B$6:$D$22,3),VLOOKUP(H8519,'Shoe size conversion table'!$J$6:$L$22,3))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MONTH(C8519:C23486)</f>
        <v>2</v>
      </c>
      <c r="O8519" s="8" t="n">
        <f aca="false">K8519*(1-L8519)</f>
        <v>189</v>
      </c>
    </row>
    <row r="8520" customFormat="false" ht="11.4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IF(G8520="Male",VLOOKUP(H8520,'Shoe size conversion table'!$B$6:$D$22,2),VLOOKUP(H8520,'Shoe size conversion table'!$J$6:$L$22,2))</f>
        <v>43</v>
      </c>
      <c r="J8520" s="12" t="n">
        <f aca="false">IF(G8520="Male",VLOOKUP(H8520,'Shoe size conversion table'!$B$6:$D$22,3),VLOOKUP(H8520,'Shoe size conversion table'!$J$6:$L$22,3))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MONTH(C8520:C23487)</f>
        <v>2</v>
      </c>
      <c r="O8520" s="8" t="n">
        <f aca="false">K8520*(1-L8520)</f>
        <v>129</v>
      </c>
    </row>
    <row r="8521" customFormat="false" ht="11.4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IF(G8521="Male",VLOOKUP(H8521,'Shoe size conversion table'!$B$6:$D$22,2),VLOOKUP(H8521,'Shoe size conversion table'!$J$6:$L$22,2))</f>
        <v>43-44</v>
      </c>
      <c r="J8521" s="12" t="n">
        <f aca="false">IF(G8521="Male",VLOOKUP(H8521,'Shoe size conversion table'!$B$6:$D$22,3),VLOOKUP(H8521,'Shoe size conversion table'!$J$6:$L$22,3))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MONTH(C8521:C23488)</f>
        <v>2</v>
      </c>
      <c r="O8521" s="8" t="n">
        <f aca="false">K8521*(1-L8521)</f>
        <v>79.5</v>
      </c>
    </row>
    <row r="8522" customFormat="false" ht="11.4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IF(G8522="Male",VLOOKUP(H8522,'Shoe size conversion table'!$B$6:$D$22,2),VLOOKUP(H8522,'Shoe size conversion table'!$J$6:$L$22,2))</f>
        <v>42-43</v>
      </c>
      <c r="J8522" s="12" t="n">
        <f aca="false">IF(G8522="Male",VLOOKUP(H8522,'Shoe size conversion table'!$B$6:$D$22,3),VLOOKUP(H8522,'Shoe size conversion table'!$J$6:$L$22,3))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MONTH(C8522:C23489)</f>
        <v>2</v>
      </c>
      <c r="O8522" s="8" t="n">
        <f aca="false">K8522*(1-L8522)</f>
        <v>189</v>
      </c>
    </row>
    <row r="8523" customFormat="false" ht="11.4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IF(G8523="Male",VLOOKUP(H8523,'Shoe size conversion table'!$B$6:$D$22,2),VLOOKUP(H8523,'Shoe size conversion table'!$J$6:$L$22,2))</f>
        <v>42-43</v>
      </c>
      <c r="J8523" s="12" t="n">
        <f aca="false">IF(G8523="Male",VLOOKUP(H8523,'Shoe size conversion table'!$B$6:$D$22,3),VLOOKUP(H8523,'Shoe size conversion table'!$J$6:$L$22,3))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MONTH(C8523:C23490)</f>
        <v>2</v>
      </c>
      <c r="O8523" s="8" t="n">
        <f aca="false">K8523*(1-L8523)</f>
        <v>199</v>
      </c>
    </row>
    <row r="8524" customFormat="false" ht="11.4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IF(G8524="Male",VLOOKUP(H8524,'Shoe size conversion table'!$B$6:$D$22,2),VLOOKUP(H8524,'Shoe size conversion table'!$J$6:$L$22,2))</f>
        <v>37</v>
      </c>
      <c r="J8524" s="12" t="n">
        <f aca="false">IF(G8524="Male",VLOOKUP(H8524,'Shoe size conversion table'!$B$6:$D$22,3),VLOOKUP(H8524,'Shoe size conversion table'!$J$6:$L$22,3))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MONTH(C8524:C23491)</f>
        <v>2</v>
      </c>
      <c r="O8524" s="8" t="n">
        <f aca="false">K8524*(1-L8524)</f>
        <v>139</v>
      </c>
    </row>
    <row r="8525" customFormat="false" ht="11.4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IF(G8525="Male",VLOOKUP(H8525,'Shoe size conversion table'!$B$6:$D$22,2),VLOOKUP(H8525,'Shoe size conversion table'!$J$6:$L$22,2))</f>
        <v>48</v>
      </c>
      <c r="J8525" s="12" t="n">
        <f aca="false">IF(G8525="Male",VLOOKUP(H8525,'Shoe size conversion table'!$B$6:$D$22,3),VLOOKUP(H8525,'Shoe size conversion table'!$J$6:$L$22,3))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MONTH(C8525:C23492)</f>
        <v>2</v>
      </c>
      <c r="O8525" s="8" t="n">
        <f aca="false">K8525*(1-L8525)</f>
        <v>179</v>
      </c>
    </row>
    <row r="8526" customFormat="false" ht="11.4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IF(G8526="Male",VLOOKUP(H8526,'Shoe size conversion table'!$B$6:$D$22,2),VLOOKUP(H8526,'Shoe size conversion table'!$J$6:$L$22,2))</f>
        <v>42</v>
      </c>
      <c r="J8526" s="12" t="n">
        <f aca="false">IF(G8526="Male",VLOOKUP(H8526,'Shoe size conversion table'!$B$6:$D$22,3),VLOOKUP(H8526,'Shoe size conversion table'!$J$6:$L$22,3))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MONTH(C8526:C23493)</f>
        <v>2</v>
      </c>
      <c r="O8526" s="8" t="n">
        <f aca="false">K8526*(1-L8526)</f>
        <v>199</v>
      </c>
    </row>
    <row r="8527" customFormat="false" ht="11.4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IF(G8527="Male",VLOOKUP(H8527,'Shoe size conversion table'!$B$6:$D$22,2),VLOOKUP(H8527,'Shoe size conversion table'!$J$6:$L$22,2))</f>
        <v>39-40</v>
      </c>
      <c r="J8527" s="12" t="n">
        <f aca="false">IF(G8527="Male",VLOOKUP(H8527,'Shoe size conversion table'!$B$6:$D$22,3),VLOOKUP(H8527,'Shoe size conversion table'!$J$6:$L$22,3))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MONTH(C8527:C23494)</f>
        <v>2</v>
      </c>
      <c r="O8527" s="8" t="n">
        <f aca="false">K8527*(1-L8527)</f>
        <v>111.2</v>
      </c>
    </row>
    <row r="8528" customFormat="false" ht="11.4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IF(G8528="Male",VLOOKUP(H8528,'Shoe size conversion table'!$B$6:$D$22,2),VLOOKUP(H8528,'Shoe size conversion table'!$J$6:$L$22,2))</f>
        <v>44</v>
      </c>
      <c r="J8528" s="12" t="n">
        <f aca="false">IF(G8528="Male",VLOOKUP(H8528,'Shoe size conversion table'!$B$6:$D$22,3),VLOOKUP(H8528,'Shoe size conversion table'!$J$6:$L$22,3))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MONTH(C8528:C23495)</f>
        <v>2</v>
      </c>
      <c r="O8528" s="8" t="n">
        <f aca="false">K8528*(1-L8528)</f>
        <v>129</v>
      </c>
    </row>
    <row r="8529" customFormat="false" ht="11.4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IF(G8529="Male",VLOOKUP(H8529,'Shoe size conversion table'!$B$6:$D$22,2),VLOOKUP(H8529,'Shoe size conversion table'!$J$6:$L$22,2))</f>
        <v>47</v>
      </c>
      <c r="J8529" s="12" t="n">
        <f aca="false">IF(G8529="Male",VLOOKUP(H8529,'Shoe size conversion table'!$B$6:$D$22,3),VLOOKUP(H8529,'Shoe size conversion table'!$J$6:$L$22,3))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MONTH(C8529:C23496)</f>
        <v>2</v>
      </c>
      <c r="O8529" s="8" t="n">
        <f aca="false">K8529*(1-L8529)</f>
        <v>199</v>
      </c>
    </row>
    <row r="8530" customFormat="false" ht="11.4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IF(G8530="Male",VLOOKUP(H8530,'Shoe size conversion table'!$B$6:$D$22,2),VLOOKUP(H8530,'Shoe size conversion table'!$J$6:$L$22,2))</f>
        <v>43</v>
      </c>
      <c r="J8530" s="12" t="n">
        <f aca="false">IF(G8530="Male",VLOOKUP(H8530,'Shoe size conversion table'!$B$6:$D$22,3),VLOOKUP(H8530,'Shoe size conversion table'!$J$6:$L$22,3))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MONTH(C8530:C23497)</f>
        <v>2</v>
      </c>
      <c r="O8530" s="8" t="n">
        <f aca="false">K8530*(1-L8530)</f>
        <v>84.5</v>
      </c>
    </row>
    <row r="8531" customFormat="false" ht="11.4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IF(G8531="Male",VLOOKUP(H8531,'Shoe size conversion table'!$B$6:$D$22,2),VLOOKUP(H8531,'Shoe size conversion table'!$J$6:$L$22,2))</f>
        <v>38-39</v>
      </c>
      <c r="J8531" s="12" t="n">
        <f aca="false">IF(G8531="Male",VLOOKUP(H8531,'Shoe size conversion table'!$B$6:$D$22,3),VLOOKUP(H8531,'Shoe size conversion table'!$J$6:$L$22,3))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MONTH(C8531:C23498)</f>
        <v>2</v>
      </c>
      <c r="O8531" s="8" t="n">
        <f aca="false">K8531*(1-L8531)</f>
        <v>159</v>
      </c>
    </row>
    <row r="8532" customFormat="false" ht="11.4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IF(G8532="Male",VLOOKUP(H8532,'Shoe size conversion table'!$B$6:$D$22,2),VLOOKUP(H8532,'Shoe size conversion table'!$J$6:$L$22,2))</f>
        <v>36-37</v>
      </c>
      <c r="J8532" s="12" t="n">
        <f aca="false">IF(G8532="Male",VLOOKUP(H8532,'Shoe size conversion table'!$B$6:$D$22,3),VLOOKUP(H8532,'Shoe size conversion table'!$J$6:$L$22,3))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MONTH(C8532:C23499)</f>
        <v>2</v>
      </c>
      <c r="O8532" s="8" t="n">
        <f aca="false">K8532*(1-L8532)</f>
        <v>129</v>
      </c>
    </row>
    <row r="8533" customFormat="false" ht="11.4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IF(G8533="Male",VLOOKUP(H8533,'Shoe size conversion table'!$B$6:$D$22,2),VLOOKUP(H8533,'Shoe size conversion table'!$J$6:$L$22,2))</f>
        <v>38-39</v>
      </c>
      <c r="J8533" s="12" t="n">
        <f aca="false">IF(G8533="Male",VLOOKUP(H8533,'Shoe size conversion table'!$B$6:$D$22,3),VLOOKUP(H8533,'Shoe size conversion table'!$J$6:$L$22,3))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MONTH(C8533:C23500)</f>
        <v>2</v>
      </c>
      <c r="O8533" s="8" t="n">
        <f aca="false">K8533*(1-L8533)</f>
        <v>189</v>
      </c>
    </row>
    <row r="8534" customFormat="false" ht="11.4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IF(G8534="Male",VLOOKUP(H8534,'Shoe size conversion table'!$B$6:$D$22,2),VLOOKUP(H8534,'Shoe size conversion table'!$J$6:$L$22,2))</f>
        <v>41</v>
      </c>
      <c r="J8534" s="12" t="n">
        <f aca="false">IF(G8534="Male",VLOOKUP(H8534,'Shoe size conversion table'!$B$6:$D$22,3),VLOOKUP(H8534,'Shoe size conversion table'!$J$6:$L$22,3))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MONTH(C8534:C23501)</f>
        <v>2</v>
      </c>
      <c r="O8534" s="8" t="n">
        <f aca="false">K8534*(1-L8534)</f>
        <v>129</v>
      </c>
    </row>
    <row r="8535" customFormat="false" ht="11.4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IF(G8535="Male",VLOOKUP(H8535,'Shoe size conversion table'!$B$6:$D$22,2),VLOOKUP(H8535,'Shoe size conversion table'!$J$6:$L$22,2))</f>
        <v>42</v>
      </c>
      <c r="J8535" s="12" t="n">
        <f aca="false">IF(G8535="Male",VLOOKUP(H8535,'Shoe size conversion table'!$B$6:$D$22,3),VLOOKUP(H8535,'Shoe size conversion table'!$J$6:$L$22,3))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MONTH(C8535:C23502)</f>
        <v>2</v>
      </c>
      <c r="O8535" s="8" t="n">
        <f aca="false">K8535*(1-L8535)</f>
        <v>189</v>
      </c>
    </row>
    <row r="8536" customFormat="false" ht="11.4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IF(G8536="Male",VLOOKUP(H8536,'Shoe size conversion table'!$B$6:$D$22,2),VLOOKUP(H8536,'Shoe size conversion table'!$J$6:$L$22,2))</f>
        <v>37-38</v>
      </c>
      <c r="J8536" s="12" t="n">
        <f aca="false">IF(G8536="Male",VLOOKUP(H8536,'Shoe size conversion table'!$B$6:$D$22,3),VLOOKUP(H8536,'Shoe size conversion table'!$J$6:$L$22,3))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MONTH(C8536:C23503)</f>
        <v>2</v>
      </c>
      <c r="O8536" s="8" t="n">
        <f aca="false">K8536*(1-L8536)</f>
        <v>104.3</v>
      </c>
    </row>
    <row r="8537" customFormat="false" ht="11.4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IF(G8537="Male",VLOOKUP(H8537,'Shoe size conversion table'!$B$6:$D$22,2),VLOOKUP(H8537,'Shoe size conversion table'!$J$6:$L$22,2))</f>
        <v>38-39</v>
      </c>
      <c r="J8537" s="12" t="n">
        <f aca="false">IF(G8537="Male",VLOOKUP(H8537,'Shoe size conversion table'!$B$6:$D$22,3),VLOOKUP(H8537,'Shoe size conversion table'!$J$6:$L$22,3))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MONTH(C8537:C23504)</f>
        <v>2</v>
      </c>
      <c r="O8537" s="8" t="n">
        <f aca="false">K8537*(1-L8537)</f>
        <v>118.3</v>
      </c>
    </row>
    <row r="8538" customFormat="false" ht="11.4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IF(G8538="Male",VLOOKUP(H8538,'Shoe size conversion table'!$B$6:$D$22,2),VLOOKUP(H8538,'Shoe size conversion table'!$J$6:$L$22,2))</f>
        <v>43-44</v>
      </c>
      <c r="J8538" s="12" t="n">
        <f aca="false">IF(G8538="Male",VLOOKUP(H8538,'Shoe size conversion table'!$B$6:$D$22,3),VLOOKUP(H8538,'Shoe size conversion table'!$J$6:$L$22,3))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MONTH(C8538:C23505)</f>
        <v>2</v>
      </c>
      <c r="O8538" s="8" t="n">
        <f aca="false">K8538*(1-L8538)</f>
        <v>116.1</v>
      </c>
    </row>
    <row r="8539" customFormat="false" ht="11.4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IF(G8539="Male",VLOOKUP(H8539,'Shoe size conversion table'!$B$6:$D$22,2),VLOOKUP(H8539,'Shoe size conversion table'!$J$6:$L$22,2))</f>
        <v>42</v>
      </c>
      <c r="J8539" s="12" t="n">
        <f aca="false">IF(G8539="Male",VLOOKUP(H8539,'Shoe size conversion table'!$B$6:$D$22,3),VLOOKUP(H8539,'Shoe size conversion table'!$J$6:$L$22,3))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MONTH(C8539:C23506)</f>
        <v>2</v>
      </c>
      <c r="O8539" s="8" t="n">
        <f aca="false">K8539*(1-L8539)</f>
        <v>139</v>
      </c>
    </row>
    <row r="8540" customFormat="false" ht="11.4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IF(G8540="Male",VLOOKUP(H8540,'Shoe size conversion table'!$B$6:$D$22,2),VLOOKUP(H8540,'Shoe size conversion table'!$J$6:$L$22,2))</f>
        <v>41-42</v>
      </c>
      <c r="J8540" s="12" t="n">
        <f aca="false">IF(G8540="Male",VLOOKUP(H8540,'Shoe size conversion table'!$B$6:$D$22,3),VLOOKUP(H8540,'Shoe size conversion table'!$J$6:$L$22,3))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MONTH(C8540:C23507)</f>
        <v>2</v>
      </c>
      <c r="O8540" s="8" t="n">
        <f aca="false">K8540*(1-L8540)</f>
        <v>139</v>
      </c>
    </row>
    <row r="8541" customFormat="false" ht="11.4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IF(G8541="Male",VLOOKUP(H8541,'Shoe size conversion table'!$B$6:$D$22,2),VLOOKUP(H8541,'Shoe size conversion table'!$J$6:$L$22,2))</f>
        <v>38</v>
      </c>
      <c r="J8541" s="12" t="n">
        <f aca="false">IF(G8541="Male",VLOOKUP(H8541,'Shoe size conversion table'!$B$6:$D$22,3),VLOOKUP(H8541,'Shoe size conversion table'!$J$6:$L$22,3))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MONTH(C8541:C23508)</f>
        <v>2</v>
      </c>
      <c r="O8541" s="8" t="n">
        <f aca="false">K8541*(1-L8541)</f>
        <v>119.2</v>
      </c>
    </row>
    <row r="8542" customFormat="false" ht="11.4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IF(G8542="Male",VLOOKUP(H8542,'Shoe size conversion table'!$B$6:$D$22,2),VLOOKUP(H8542,'Shoe size conversion table'!$J$6:$L$22,2))</f>
        <v>38-39</v>
      </c>
      <c r="J8542" s="12" t="n">
        <f aca="false">IF(G8542="Male",VLOOKUP(H8542,'Shoe size conversion table'!$B$6:$D$22,3),VLOOKUP(H8542,'Shoe size conversion table'!$J$6:$L$22,3))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MONTH(C8542:C23509)</f>
        <v>2</v>
      </c>
      <c r="O8542" s="8" t="n">
        <f aca="false">K8542*(1-L8542)</f>
        <v>161.1</v>
      </c>
    </row>
    <row r="8543" customFormat="false" ht="11.4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IF(G8543="Male",VLOOKUP(H8543,'Shoe size conversion table'!$B$6:$D$22,2),VLOOKUP(H8543,'Shoe size conversion table'!$J$6:$L$22,2))</f>
        <v>38-39</v>
      </c>
      <c r="J8543" s="12" t="n">
        <f aca="false">IF(G8543="Male",VLOOKUP(H8543,'Shoe size conversion table'!$B$6:$D$22,3),VLOOKUP(H8543,'Shoe size conversion table'!$J$6:$L$22,3))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MONTH(C8543:C23510)</f>
        <v>2</v>
      </c>
      <c r="O8543" s="8" t="n">
        <f aca="false">K8543*(1-L8543)</f>
        <v>139</v>
      </c>
    </row>
    <row r="8544" customFormat="false" ht="11.4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IF(G8544="Male",VLOOKUP(H8544,'Shoe size conversion table'!$B$6:$D$22,2),VLOOKUP(H8544,'Shoe size conversion table'!$J$6:$L$22,2))</f>
        <v>44</v>
      </c>
      <c r="J8544" s="12" t="n">
        <f aca="false">IF(G8544="Male",VLOOKUP(H8544,'Shoe size conversion table'!$B$6:$D$22,3),VLOOKUP(H8544,'Shoe size conversion table'!$J$6:$L$22,3))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MONTH(C8544:C23511)</f>
        <v>2</v>
      </c>
      <c r="O8544" s="8" t="n">
        <f aca="false">K8544*(1-L8544)</f>
        <v>134.1</v>
      </c>
    </row>
    <row r="8545" customFormat="false" ht="11.4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IF(G8545="Male",VLOOKUP(H8545,'Shoe size conversion table'!$B$6:$D$22,2),VLOOKUP(H8545,'Shoe size conversion table'!$J$6:$L$22,2))</f>
        <v>40-41</v>
      </c>
      <c r="J8545" s="12" t="n">
        <f aca="false">IF(G8545="Male",VLOOKUP(H8545,'Shoe size conversion table'!$B$6:$D$22,3),VLOOKUP(H8545,'Shoe size conversion table'!$J$6:$L$22,3))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MONTH(C8545:C23512)</f>
        <v>2</v>
      </c>
      <c r="O8545" s="8" t="n">
        <f aca="false">K8545*(1-L8545)</f>
        <v>134.1</v>
      </c>
    </row>
    <row r="8546" customFormat="false" ht="11.4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IF(G8546="Male",VLOOKUP(H8546,'Shoe size conversion table'!$B$6:$D$22,2),VLOOKUP(H8546,'Shoe size conversion table'!$J$6:$L$22,2))</f>
        <v>43-44</v>
      </c>
      <c r="J8546" s="12" t="n">
        <f aca="false">IF(G8546="Male",VLOOKUP(H8546,'Shoe size conversion table'!$B$6:$D$22,3),VLOOKUP(H8546,'Shoe size conversion table'!$J$6:$L$22,3))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MONTH(C8546:C23513)</f>
        <v>2</v>
      </c>
      <c r="O8546" s="8" t="n">
        <f aca="false">K8546*(1-L8546)</f>
        <v>129</v>
      </c>
    </row>
    <row r="8547" customFormat="false" ht="11.4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IF(G8547="Male",VLOOKUP(H8547,'Shoe size conversion table'!$B$6:$D$22,2),VLOOKUP(H8547,'Shoe size conversion table'!$J$6:$L$22,2))</f>
        <v>43</v>
      </c>
      <c r="J8547" s="12" t="n">
        <f aca="false">IF(G8547="Male",VLOOKUP(H8547,'Shoe size conversion table'!$B$6:$D$22,3),VLOOKUP(H8547,'Shoe size conversion table'!$J$6:$L$22,3))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MONTH(C8547:C23514)</f>
        <v>2</v>
      </c>
      <c r="O8547" s="8" t="n">
        <f aca="false">K8547*(1-L8547)</f>
        <v>139</v>
      </c>
    </row>
    <row r="8548" customFormat="false" ht="11.4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IF(G8548="Male",VLOOKUP(H8548,'Shoe size conversion table'!$B$6:$D$22,2),VLOOKUP(H8548,'Shoe size conversion table'!$J$6:$L$22,2))</f>
        <v>40</v>
      </c>
      <c r="J8548" s="12" t="n">
        <f aca="false">IF(G8548="Male",VLOOKUP(H8548,'Shoe size conversion table'!$B$6:$D$22,3),VLOOKUP(H8548,'Shoe size conversion table'!$J$6:$L$22,3))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MONTH(C8548:C23515)</f>
        <v>2</v>
      </c>
      <c r="O8548" s="8" t="n">
        <f aca="false">K8548*(1-L8548)</f>
        <v>169</v>
      </c>
    </row>
    <row r="8549" customFormat="false" ht="11.4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IF(G8549="Male",VLOOKUP(H8549,'Shoe size conversion table'!$B$6:$D$22,2),VLOOKUP(H8549,'Shoe size conversion table'!$J$6:$L$22,2))</f>
        <v>39</v>
      </c>
      <c r="J8549" s="12" t="n">
        <f aca="false">IF(G8549="Male",VLOOKUP(H8549,'Shoe size conversion table'!$B$6:$D$22,3),VLOOKUP(H8549,'Shoe size conversion table'!$J$6:$L$22,3))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MONTH(C8549:C23516)</f>
        <v>2</v>
      </c>
      <c r="O8549" s="8" t="n">
        <f aca="false">K8549*(1-L8549)</f>
        <v>179</v>
      </c>
    </row>
    <row r="8550" customFormat="false" ht="11.4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IF(G8550="Male",VLOOKUP(H8550,'Shoe size conversion table'!$B$6:$D$22,2),VLOOKUP(H8550,'Shoe size conversion table'!$J$6:$L$22,2))</f>
        <v>43</v>
      </c>
      <c r="J8550" s="12" t="n">
        <f aca="false">IF(G8550="Male",VLOOKUP(H8550,'Shoe size conversion table'!$B$6:$D$22,3),VLOOKUP(H8550,'Shoe size conversion table'!$J$6:$L$22,3))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MONTH(C8550:C23517)</f>
        <v>2</v>
      </c>
      <c r="O8550" s="8" t="n">
        <f aca="false">K8550*(1-L8550)</f>
        <v>79.5</v>
      </c>
    </row>
    <row r="8551" customFormat="false" ht="11.4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IF(G8551="Male",VLOOKUP(H8551,'Shoe size conversion table'!$B$6:$D$22,2),VLOOKUP(H8551,'Shoe size conversion table'!$J$6:$L$22,2))</f>
        <v>43-44</v>
      </c>
      <c r="J8551" s="12" t="n">
        <f aca="false">IF(G8551="Male",VLOOKUP(H8551,'Shoe size conversion table'!$B$6:$D$22,3),VLOOKUP(H8551,'Shoe size conversion table'!$J$6:$L$22,3))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MONTH(C8551:C23518)</f>
        <v>2</v>
      </c>
      <c r="O8551" s="8" t="n">
        <f aca="false">K8551*(1-L8551)</f>
        <v>159</v>
      </c>
    </row>
    <row r="8552" customFormat="false" ht="11.4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IF(G8552="Male",VLOOKUP(H8552,'Shoe size conversion table'!$B$6:$D$22,2),VLOOKUP(H8552,'Shoe size conversion table'!$J$6:$L$22,2))</f>
        <v>42</v>
      </c>
      <c r="J8552" s="12" t="n">
        <f aca="false">IF(G8552="Male",VLOOKUP(H8552,'Shoe size conversion table'!$B$6:$D$22,3),VLOOKUP(H8552,'Shoe size conversion table'!$J$6:$L$22,3))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MONTH(C8552:C23519)</f>
        <v>2</v>
      </c>
      <c r="O8552" s="8" t="n">
        <f aca="false">K8552*(1-L8552)</f>
        <v>125.3</v>
      </c>
    </row>
    <row r="8553" customFormat="false" ht="11.4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IF(G8553="Male",VLOOKUP(H8553,'Shoe size conversion table'!$B$6:$D$22,2),VLOOKUP(H8553,'Shoe size conversion table'!$J$6:$L$22,2))</f>
        <v>36-37</v>
      </c>
      <c r="J8553" s="12" t="n">
        <f aca="false">IF(G8553="Male",VLOOKUP(H8553,'Shoe size conversion table'!$B$6:$D$22,3),VLOOKUP(H8553,'Shoe size conversion table'!$J$6:$L$22,3))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MONTH(C8553:C23520)</f>
        <v>2</v>
      </c>
      <c r="O8553" s="8" t="n">
        <f aca="false">K8553*(1-L8553)</f>
        <v>159</v>
      </c>
    </row>
    <row r="8554" customFormat="false" ht="11.4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IF(G8554="Male",VLOOKUP(H8554,'Shoe size conversion table'!$B$6:$D$22,2),VLOOKUP(H8554,'Shoe size conversion table'!$J$6:$L$22,2))</f>
        <v>44</v>
      </c>
      <c r="J8554" s="12" t="n">
        <f aca="false">IF(G8554="Male",VLOOKUP(H8554,'Shoe size conversion table'!$B$6:$D$22,3),VLOOKUP(H8554,'Shoe size conversion table'!$J$6:$L$22,3))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MONTH(C8554:C23521)</f>
        <v>2</v>
      </c>
      <c r="O8554" s="8" t="n">
        <f aca="false">K8554*(1-L8554)</f>
        <v>149</v>
      </c>
    </row>
    <row r="8555" customFormat="false" ht="11.4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IF(G8555="Male",VLOOKUP(H8555,'Shoe size conversion table'!$B$6:$D$22,2),VLOOKUP(H8555,'Shoe size conversion table'!$J$6:$L$22,2))</f>
        <v>39-40</v>
      </c>
      <c r="J8555" s="12" t="n">
        <f aca="false">IF(G8555="Male",VLOOKUP(H8555,'Shoe size conversion table'!$B$6:$D$22,3),VLOOKUP(H8555,'Shoe size conversion table'!$J$6:$L$22,3))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MONTH(C8555:C23522)</f>
        <v>2</v>
      </c>
      <c r="O8555" s="8" t="n">
        <f aca="false">K8555*(1-L8555)</f>
        <v>127.2</v>
      </c>
    </row>
    <row r="8556" customFormat="false" ht="11.4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IF(G8556="Male",VLOOKUP(H8556,'Shoe size conversion table'!$B$6:$D$22,2),VLOOKUP(H8556,'Shoe size conversion table'!$J$6:$L$22,2))</f>
        <v>38</v>
      </c>
      <c r="J8556" s="12" t="n">
        <f aca="false">IF(G8556="Male",VLOOKUP(H8556,'Shoe size conversion table'!$B$6:$D$22,3),VLOOKUP(H8556,'Shoe size conversion table'!$J$6:$L$22,3))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MONTH(C8556:C23523)</f>
        <v>2</v>
      </c>
      <c r="O8556" s="8" t="n">
        <f aca="false">K8556*(1-L8556)</f>
        <v>169</v>
      </c>
    </row>
    <row r="8557" customFormat="false" ht="11.4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IF(G8557="Male",VLOOKUP(H8557,'Shoe size conversion table'!$B$6:$D$22,2),VLOOKUP(H8557,'Shoe size conversion table'!$J$6:$L$22,2))</f>
        <v>38</v>
      </c>
      <c r="J8557" s="12" t="n">
        <f aca="false">IF(G8557="Male",VLOOKUP(H8557,'Shoe size conversion table'!$B$6:$D$22,3),VLOOKUP(H8557,'Shoe size conversion table'!$J$6:$L$22,3))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MONTH(C8557:C23524)</f>
        <v>2</v>
      </c>
      <c r="O8557" s="8" t="n">
        <f aca="false">K8557*(1-L8557)</f>
        <v>152.1</v>
      </c>
    </row>
    <row r="8558" customFormat="false" ht="11.4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IF(G8558="Male",VLOOKUP(H8558,'Shoe size conversion table'!$B$6:$D$22,2),VLOOKUP(H8558,'Shoe size conversion table'!$J$6:$L$22,2))</f>
        <v>43-44</v>
      </c>
      <c r="J8558" s="12" t="n">
        <f aca="false">IF(G8558="Male",VLOOKUP(H8558,'Shoe size conversion table'!$B$6:$D$22,3),VLOOKUP(H8558,'Shoe size conversion table'!$J$6:$L$22,3))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MONTH(C8558:C23525)</f>
        <v>2</v>
      </c>
      <c r="O8558" s="8" t="n">
        <f aca="false">K8558*(1-L8558)</f>
        <v>99.5</v>
      </c>
    </row>
    <row r="8559" customFormat="false" ht="11.4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IF(G8559="Male",VLOOKUP(H8559,'Shoe size conversion table'!$B$6:$D$22,2),VLOOKUP(H8559,'Shoe size conversion table'!$J$6:$L$22,2))</f>
        <v>43</v>
      </c>
      <c r="J8559" s="12" t="n">
        <f aca="false">IF(G8559="Male",VLOOKUP(H8559,'Shoe size conversion table'!$B$6:$D$22,3),VLOOKUP(H8559,'Shoe size conversion table'!$J$6:$L$22,3))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MONTH(C8559:C23526)</f>
        <v>2</v>
      </c>
      <c r="O8559" s="8" t="n">
        <f aca="false">K8559*(1-L8559)</f>
        <v>189</v>
      </c>
    </row>
    <row r="8560" customFormat="false" ht="11.4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IF(G8560="Male",VLOOKUP(H8560,'Shoe size conversion table'!$B$6:$D$22,2),VLOOKUP(H8560,'Shoe size conversion table'!$J$6:$L$22,2))</f>
        <v>38-39</v>
      </c>
      <c r="J8560" s="12" t="n">
        <f aca="false">IF(G8560="Male",VLOOKUP(H8560,'Shoe size conversion table'!$B$6:$D$22,3),VLOOKUP(H8560,'Shoe size conversion table'!$J$6:$L$22,3))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MONTH(C8560:C23527)</f>
        <v>2</v>
      </c>
      <c r="O8560" s="8" t="n">
        <f aca="false">K8560*(1-L8560)</f>
        <v>161.1</v>
      </c>
    </row>
    <row r="8561" customFormat="false" ht="11.4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IF(G8561="Male",VLOOKUP(H8561,'Shoe size conversion table'!$B$6:$D$22,2),VLOOKUP(H8561,'Shoe size conversion table'!$J$6:$L$22,2))</f>
        <v>43-44</v>
      </c>
      <c r="J8561" s="12" t="n">
        <f aca="false">IF(G8561="Male",VLOOKUP(H8561,'Shoe size conversion table'!$B$6:$D$22,3),VLOOKUP(H8561,'Shoe size conversion table'!$J$6:$L$22,3))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MONTH(C8561:C23528)</f>
        <v>2</v>
      </c>
      <c r="O8561" s="8" t="n">
        <f aca="false">K8561*(1-L8561)</f>
        <v>125.1</v>
      </c>
    </row>
    <row r="8562" customFormat="false" ht="11.4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IF(G8562="Male",VLOOKUP(H8562,'Shoe size conversion table'!$B$6:$D$22,2),VLOOKUP(H8562,'Shoe size conversion table'!$J$6:$L$22,2))</f>
        <v>40-41</v>
      </c>
      <c r="J8562" s="12" t="n">
        <f aca="false">IF(G8562="Male",VLOOKUP(H8562,'Shoe size conversion table'!$B$6:$D$22,3),VLOOKUP(H8562,'Shoe size conversion table'!$J$6:$L$22,3))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MONTH(C8562:C23529)</f>
        <v>2</v>
      </c>
      <c r="O8562" s="8" t="n">
        <f aca="false">K8562*(1-L8562)</f>
        <v>90.3</v>
      </c>
    </row>
    <row r="8563" customFormat="false" ht="11.4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IF(G8563="Male",VLOOKUP(H8563,'Shoe size conversion table'!$B$6:$D$22,2),VLOOKUP(H8563,'Shoe size conversion table'!$J$6:$L$22,2))</f>
        <v>44-45</v>
      </c>
      <c r="J8563" s="12" t="n">
        <f aca="false">IF(G8563="Male",VLOOKUP(H8563,'Shoe size conversion table'!$B$6:$D$22,3),VLOOKUP(H8563,'Shoe size conversion table'!$J$6:$L$22,3))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MONTH(C8563:C23530)</f>
        <v>2</v>
      </c>
      <c r="O8563" s="8" t="n">
        <f aca="false">K8563*(1-L8563)</f>
        <v>129</v>
      </c>
    </row>
    <row r="8564" customFormat="false" ht="11.4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IF(G8564="Male",VLOOKUP(H8564,'Shoe size conversion table'!$B$6:$D$22,2),VLOOKUP(H8564,'Shoe size conversion table'!$J$6:$L$22,2))</f>
        <v>37</v>
      </c>
      <c r="J8564" s="12" t="n">
        <f aca="false">IF(G8564="Male",VLOOKUP(H8564,'Shoe size conversion table'!$B$6:$D$22,3),VLOOKUP(H8564,'Shoe size conversion table'!$J$6:$L$22,3))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MONTH(C8564:C23531)</f>
        <v>2</v>
      </c>
      <c r="O8564" s="8" t="n">
        <f aca="false">K8564*(1-L8564)</f>
        <v>84.5</v>
      </c>
    </row>
    <row r="8565" customFormat="false" ht="11.4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IF(G8565="Male",VLOOKUP(H8565,'Shoe size conversion table'!$B$6:$D$22,2),VLOOKUP(H8565,'Shoe size conversion table'!$J$6:$L$22,2))</f>
        <v>39</v>
      </c>
      <c r="J8565" s="12" t="n">
        <f aca="false">IF(G8565="Male",VLOOKUP(H8565,'Shoe size conversion table'!$B$6:$D$22,3),VLOOKUP(H8565,'Shoe size conversion table'!$J$6:$L$22,3))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MONTH(C8565:C23532)</f>
        <v>2</v>
      </c>
      <c r="O8565" s="8" t="n">
        <f aca="false">K8565*(1-L8565)</f>
        <v>169</v>
      </c>
    </row>
    <row r="8566" customFormat="false" ht="11.4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IF(G8566="Male",VLOOKUP(H8566,'Shoe size conversion table'!$B$6:$D$22,2),VLOOKUP(H8566,'Shoe size conversion table'!$J$6:$L$22,2))</f>
        <v>37-38</v>
      </c>
      <c r="J8566" s="12" t="n">
        <f aca="false">IF(G8566="Male",VLOOKUP(H8566,'Shoe size conversion table'!$B$6:$D$22,3),VLOOKUP(H8566,'Shoe size conversion table'!$J$6:$L$22,3))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MONTH(C8566:C23533)</f>
        <v>2</v>
      </c>
      <c r="O8566" s="8" t="n">
        <f aca="false">K8566*(1-L8566)</f>
        <v>125.3</v>
      </c>
    </row>
    <row r="8567" customFormat="false" ht="11.4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IF(G8567="Male",VLOOKUP(H8567,'Shoe size conversion table'!$B$6:$D$22,2),VLOOKUP(H8567,'Shoe size conversion table'!$J$6:$L$22,2))</f>
        <v>45</v>
      </c>
      <c r="J8567" s="12" t="n">
        <f aca="false">IF(G8567="Male",VLOOKUP(H8567,'Shoe size conversion table'!$B$6:$D$22,3),VLOOKUP(H8567,'Shoe size conversion table'!$J$6:$L$22,3))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MONTH(C8567:C23534)</f>
        <v>2</v>
      </c>
      <c r="O8567" s="8" t="n">
        <f aca="false">K8567*(1-L8567)</f>
        <v>159.2</v>
      </c>
    </row>
    <row r="8568" customFormat="false" ht="11.4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IF(G8568="Male",VLOOKUP(H8568,'Shoe size conversion table'!$B$6:$D$22,2),VLOOKUP(H8568,'Shoe size conversion table'!$J$6:$L$22,2))</f>
        <v>36-37</v>
      </c>
      <c r="J8568" s="12" t="n">
        <f aca="false">IF(G8568="Male",VLOOKUP(H8568,'Shoe size conversion table'!$B$6:$D$22,3),VLOOKUP(H8568,'Shoe size conversion table'!$J$6:$L$22,3))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MONTH(C8568:C23535)</f>
        <v>2</v>
      </c>
      <c r="O8568" s="8" t="n">
        <f aca="false">K8568*(1-L8568)</f>
        <v>129</v>
      </c>
    </row>
    <row r="8569" customFormat="false" ht="11.4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IF(G8569="Male",VLOOKUP(H8569,'Shoe size conversion table'!$B$6:$D$22,2),VLOOKUP(H8569,'Shoe size conversion table'!$J$6:$L$22,2))</f>
        <v>39</v>
      </c>
      <c r="J8569" s="12" t="n">
        <f aca="false">IF(G8569="Male",VLOOKUP(H8569,'Shoe size conversion table'!$B$6:$D$22,3),VLOOKUP(H8569,'Shoe size conversion table'!$J$6:$L$22,3))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MONTH(C8569:C23536)</f>
        <v>2</v>
      </c>
      <c r="O8569" s="8" t="n">
        <f aca="false">K8569*(1-L8569)</f>
        <v>159.2</v>
      </c>
    </row>
    <row r="8570" customFormat="false" ht="11.4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IF(G8570="Male",VLOOKUP(H8570,'Shoe size conversion table'!$B$6:$D$22,2),VLOOKUP(H8570,'Shoe size conversion table'!$J$6:$L$22,2))</f>
        <v>38-39</v>
      </c>
      <c r="J8570" s="12" t="n">
        <f aca="false">IF(G8570="Male",VLOOKUP(H8570,'Shoe size conversion table'!$B$6:$D$22,3),VLOOKUP(H8570,'Shoe size conversion table'!$J$6:$L$22,3))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MONTH(C8570:C23537)</f>
        <v>2</v>
      </c>
      <c r="O8570" s="8" t="n">
        <f aca="false">K8570*(1-L8570)</f>
        <v>132.3</v>
      </c>
    </row>
    <row r="8571" customFormat="false" ht="11.4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IF(G8571="Male",VLOOKUP(H8571,'Shoe size conversion table'!$B$6:$D$22,2),VLOOKUP(H8571,'Shoe size conversion table'!$J$6:$L$22,2))</f>
        <v>48</v>
      </c>
      <c r="J8571" s="12" t="n">
        <f aca="false">IF(G8571="Male",VLOOKUP(H8571,'Shoe size conversion table'!$B$6:$D$22,3),VLOOKUP(H8571,'Shoe size conversion table'!$J$6:$L$22,3))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MONTH(C8571:C23538)</f>
        <v>2</v>
      </c>
      <c r="O8571" s="8" t="n">
        <f aca="false">K8571*(1-L8571)</f>
        <v>179</v>
      </c>
    </row>
    <row r="8572" customFormat="false" ht="11.4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IF(G8572="Male",VLOOKUP(H8572,'Shoe size conversion table'!$B$6:$D$22,2),VLOOKUP(H8572,'Shoe size conversion table'!$J$6:$L$22,2))</f>
        <v>38</v>
      </c>
      <c r="J8572" s="12" t="n">
        <f aca="false">IF(G8572="Male",VLOOKUP(H8572,'Shoe size conversion table'!$B$6:$D$22,3),VLOOKUP(H8572,'Shoe size conversion table'!$J$6:$L$22,3))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MONTH(C8572:C23539)</f>
        <v>2</v>
      </c>
      <c r="O8572" s="8" t="n">
        <f aca="false">K8572*(1-L8572)</f>
        <v>79.5</v>
      </c>
    </row>
    <row r="8573" customFormat="false" ht="11.4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IF(G8573="Male",VLOOKUP(H8573,'Shoe size conversion table'!$B$6:$D$22,2),VLOOKUP(H8573,'Shoe size conversion table'!$J$6:$L$22,2))</f>
        <v>38</v>
      </c>
      <c r="J8573" s="12" t="n">
        <f aca="false">IF(G8573="Male",VLOOKUP(H8573,'Shoe size conversion table'!$B$6:$D$22,3),VLOOKUP(H8573,'Shoe size conversion table'!$J$6:$L$22,3))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MONTH(C8573:C23540)</f>
        <v>2</v>
      </c>
      <c r="O8573" s="8" t="n">
        <f aca="false">K8573*(1-L8573)</f>
        <v>159</v>
      </c>
    </row>
    <row r="8574" customFormat="false" ht="11.4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IF(G8574="Male",VLOOKUP(H8574,'Shoe size conversion table'!$B$6:$D$22,2),VLOOKUP(H8574,'Shoe size conversion table'!$J$6:$L$22,2))</f>
        <v>42-43</v>
      </c>
      <c r="J8574" s="12" t="n">
        <f aca="false">IF(G8574="Male",VLOOKUP(H8574,'Shoe size conversion table'!$B$6:$D$22,3),VLOOKUP(H8574,'Shoe size conversion table'!$J$6:$L$22,3))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MONTH(C8574:C23541)</f>
        <v>2</v>
      </c>
      <c r="O8574" s="8" t="n">
        <f aca="false">K8574*(1-L8574)</f>
        <v>159.2</v>
      </c>
    </row>
    <row r="8575" customFormat="false" ht="11.4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IF(G8575="Male",VLOOKUP(H8575,'Shoe size conversion table'!$B$6:$D$22,2),VLOOKUP(H8575,'Shoe size conversion table'!$J$6:$L$22,2))</f>
        <v>43</v>
      </c>
      <c r="J8575" s="12" t="n">
        <f aca="false">IF(G8575="Male",VLOOKUP(H8575,'Shoe size conversion table'!$B$6:$D$22,3),VLOOKUP(H8575,'Shoe size conversion table'!$J$6:$L$22,3))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MONTH(C8575:C23542)</f>
        <v>2</v>
      </c>
      <c r="O8575" s="8" t="n">
        <f aca="false">K8575*(1-L8575)</f>
        <v>125.1</v>
      </c>
    </row>
    <row r="8576" customFormat="false" ht="11.4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IF(G8576="Male",VLOOKUP(H8576,'Shoe size conversion table'!$B$6:$D$22,2),VLOOKUP(H8576,'Shoe size conversion table'!$J$6:$L$22,2))</f>
        <v>42-43</v>
      </c>
      <c r="J8576" s="12" t="n">
        <f aca="false">IF(G8576="Male",VLOOKUP(H8576,'Shoe size conversion table'!$B$6:$D$22,3),VLOOKUP(H8576,'Shoe size conversion table'!$J$6:$L$22,3))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MONTH(C8576:C23543)</f>
        <v>2</v>
      </c>
      <c r="O8576" s="8" t="n">
        <f aca="false">K8576*(1-L8576)</f>
        <v>139.3</v>
      </c>
    </row>
    <row r="8577" customFormat="false" ht="11.4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IF(G8577="Male",VLOOKUP(H8577,'Shoe size conversion table'!$B$6:$D$22,2),VLOOKUP(H8577,'Shoe size conversion table'!$J$6:$L$22,2))</f>
        <v>41</v>
      </c>
      <c r="J8577" s="12" t="n">
        <f aca="false">IF(G8577="Male",VLOOKUP(H8577,'Shoe size conversion table'!$B$6:$D$22,3),VLOOKUP(H8577,'Shoe size conversion table'!$J$6:$L$22,3))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MONTH(C8577:C23544)</f>
        <v>2</v>
      </c>
      <c r="O8577" s="8" t="n">
        <f aca="false">K8577*(1-L8577)</f>
        <v>189</v>
      </c>
    </row>
    <row r="8578" customFormat="false" ht="11.4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IF(G8578="Male",VLOOKUP(H8578,'Shoe size conversion table'!$B$6:$D$22,2),VLOOKUP(H8578,'Shoe size conversion table'!$J$6:$L$22,2))</f>
        <v>41-42</v>
      </c>
      <c r="J8578" s="12" t="n">
        <f aca="false">IF(G8578="Male",VLOOKUP(H8578,'Shoe size conversion table'!$B$6:$D$22,3),VLOOKUP(H8578,'Shoe size conversion table'!$J$6:$L$22,3))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MONTH(C8578:C23545)</f>
        <v>2</v>
      </c>
      <c r="O8578" s="8" t="n">
        <f aca="false">K8578*(1-L8578)</f>
        <v>139</v>
      </c>
    </row>
    <row r="8579" customFormat="false" ht="11.4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IF(G8579="Male",VLOOKUP(H8579,'Shoe size conversion table'!$B$6:$D$22,2),VLOOKUP(H8579,'Shoe size conversion table'!$J$6:$L$22,2))</f>
        <v>42</v>
      </c>
      <c r="J8579" s="12" t="n">
        <f aca="false">IF(G8579="Male",VLOOKUP(H8579,'Shoe size conversion table'!$B$6:$D$22,3),VLOOKUP(H8579,'Shoe size conversion table'!$J$6:$L$22,3))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MONTH(C8579:C23546)</f>
        <v>2</v>
      </c>
      <c r="O8579" s="8" t="n">
        <f aca="false">K8579*(1-L8579)</f>
        <v>139</v>
      </c>
    </row>
    <row r="8580" customFormat="false" ht="11.4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IF(G8580="Male",VLOOKUP(H8580,'Shoe size conversion table'!$B$6:$D$22,2),VLOOKUP(H8580,'Shoe size conversion table'!$J$6:$L$22,2))</f>
        <v>42</v>
      </c>
      <c r="J8580" s="12" t="n">
        <f aca="false">IF(G8580="Male",VLOOKUP(H8580,'Shoe size conversion table'!$B$6:$D$22,3),VLOOKUP(H8580,'Shoe size conversion table'!$J$6:$L$22,3))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MONTH(C8580:C23547)</f>
        <v>2</v>
      </c>
      <c r="O8580" s="8" t="n">
        <f aca="false">K8580*(1-L8580)</f>
        <v>189</v>
      </c>
    </row>
    <row r="8581" customFormat="false" ht="11.4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IF(G8581="Male",VLOOKUP(H8581,'Shoe size conversion table'!$B$6:$D$22,2),VLOOKUP(H8581,'Shoe size conversion table'!$J$6:$L$22,2))</f>
        <v>39</v>
      </c>
      <c r="J8581" s="12" t="n">
        <f aca="false">IF(G8581="Male",VLOOKUP(H8581,'Shoe size conversion table'!$B$6:$D$22,3),VLOOKUP(H8581,'Shoe size conversion table'!$J$6:$L$22,3))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MONTH(C8581:C23548)</f>
        <v>2</v>
      </c>
      <c r="O8581" s="8" t="n">
        <f aca="false">K8581*(1-L8581)</f>
        <v>179</v>
      </c>
    </row>
    <row r="8582" customFormat="false" ht="11.4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IF(G8582="Male",VLOOKUP(H8582,'Shoe size conversion table'!$B$6:$D$22,2),VLOOKUP(H8582,'Shoe size conversion table'!$J$6:$L$22,2))</f>
        <v>43-44</v>
      </c>
      <c r="J8582" s="12" t="n">
        <f aca="false">IF(G8582="Male",VLOOKUP(H8582,'Shoe size conversion table'!$B$6:$D$22,3),VLOOKUP(H8582,'Shoe size conversion table'!$J$6:$L$22,3))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MONTH(C8582:C23549)</f>
        <v>2</v>
      </c>
      <c r="O8582" s="8" t="n">
        <f aca="false">K8582*(1-L8582)</f>
        <v>125.1</v>
      </c>
    </row>
    <row r="8583" customFormat="false" ht="11.4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IF(G8583="Male",VLOOKUP(H8583,'Shoe size conversion table'!$B$6:$D$22,2),VLOOKUP(H8583,'Shoe size conversion table'!$J$6:$L$22,2))</f>
        <v>40-41</v>
      </c>
      <c r="J8583" s="12" t="n">
        <f aca="false">IF(G8583="Male",VLOOKUP(H8583,'Shoe size conversion table'!$B$6:$D$22,3),VLOOKUP(H8583,'Shoe size conversion table'!$J$6:$L$22,3))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MONTH(C8583:C23550)</f>
        <v>2</v>
      </c>
      <c r="O8583" s="8" t="n">
        <f aca="false">K8583*(1-L8583)</f>
        <v>179</v>
      </c>
    </row>
    <row r="8584" customFormat="false" ht="11.4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IF(G8584="Male",VLOOKUP(H8584,'Shoe size conversion table'!$B$6:$D$22,2),VLOOKUP(H8584,'Shoe size conversion table'!$J$6:$L$22,2))</f>
        <v>40</v>
      </c>
      <c r="J8584" s="12" t="n">
        <f aca="false">IF(G8584="Male",VLOOKUP(H8584,'Shoe size conversion table'!$B$6:$D$22,3),VLOOKUP(H8584,'Shoe size conversion table'!$J$6:$L$22,3))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MONTH(C8584:C23551)</f>
        <v>2</v>
      </c>
      <c r="O8584" s="8" t="n">
        <f aca="false">K8584*(1-L8584)</f>
        <v>111.3</v>
      </c>
    </row>
    <row r="8585" customFormat="false" ht="11.4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IF(G8585="Male",VLOOKUP(H8585,'Shoe size conversion table'!$B$6:$D$22,2),VLOOKUP(H8585,'Shoe size conversion table'!$J$6:$L$22,2))</f>
        <v>39</v>
      </c>
      <c r="J8585" s="12" t="n">
        <f aca="false">IF(G8585="Male",VLOOKUP(H8585,'Shoe size conversion table'!$B$6:$D$22,3),VLOOKUP(H8585,'Shoe size conversion table'!$J$6:$L$22,3))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MONTH(C8585:C23552)</f>
        <v>2</v>
      </c>
      <c r="O8585" s="8" t="n">
        <f aca="false">K8585*(1-L8585)</f>
        <v>129</v>
      </c>
    </row>
    <row r="8586" customFormat="false" ht="11.4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IF(G8586="Male",VLOOKUP(H8586,'Shoe size conversion table'!$B$6:$D$22,2),VLOOKUP(H8586,'Shoe size conversion table'!$J$6:$L$22,2))</f>
        <v>38-39</v>
      </c>
      <c r="J8586" s="12" t="n">
        <f aca="false">IF(G8586="Male",VLOOKUP(H8586,'Shoe size conversion table'!$B$6:$D$22,3),VLOOKUP(H8586,'Shoe size conversion table'!$J$6:$L$22,3))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MONTH(C8586:C23553)</f>
        <v>2</v>
      </c>
      <c r="O8586" s="8" t="n">
        <f aca="false">K8586*(1-L8586)</f>
        <v>129</v>
      </c>
    </row>
    <row r="8587" customFormat="false" ht="11.4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IF(G8587="Male",VLOOKUP(H8587,'Shoe size conversion table'!$B$6:$D$22,2),VLOOKUP(H8587,'Shoe size conversion table'!$J$6:$L$22,2))</f>
        <v>44</v>
      </c>
      <c r="J8587" s="12" t="n">
        <f aca="false">IF(G8587="Male",VLOOKUP(H8587,'Shoe size conversion table'!$B$6:$D$22,3),VLOOKUP(H8587,'Shoe size conversion table'!$J$6:$L$22,3))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MONTH(C8587:C23554)</f>
        <v>2</v>
      </c>
      <c r="O8587" s="8" t="n">
        <f aca="false">K8587*(1-L8587)</f>
        <v>139</v>
      </c>
    </row>
    <row r="8588" customFormat="false" ht="11.4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IF(G8588="Male",VLOOKUP(H8588,'Shoe size conversion table'!$B$6:$D$22,2),VLOOKUP(H8588,'Shoe size conversion table'!$J$6:$L$22,2))</f>
        <v>40</v>
      </c>
      <c r="J8588" s="12" t="n">
        <f aca="false">IF(G8588="Male",VLOOKUP(H8588,'Shoe size conversion table'!$B$6:$D$22,3),VLOOKUP(H8588,'Shoe size conversion table'!$J$6:$L$22,3))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MONTH(C8588:C23555)</f>
        <v>2</v>
      </c>
      <c r="O8588" s="8" t="n">
        <f aca="false">K8588*(1-L8588)</f>
        <v>159</v>
      </c>
    </row>
    <row r="8589" customFormat="false" ht="11.4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IF(G8589="Male",VLOOKUP(H8589,'Shoe size conversion table'!$B$6:$D$22,2),VLOOKUP(H8589,'Shoe size conversion table'!$J$6:$L$22,2))</f>
        <v>39-40</v>
      </c>
      <c r="J8589" s="12" t="n">
        <f aca="false">IF(G8589="Male",VLOOKUP(H8589,'Shoe size conversion table'!$B$6:$D$22,3),VLOOKUP(H8589,'Shoe size conversion table'!$J$6:$L$22,3))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MONTH(C8589:C23556)</f>
        <v>2</v>
      </c>
      <c r="O8589" s="8" t="n">
        <f aca="false">K8589*(1-L8589)</f>
        <v>139.3</v>
      </c>
    </row>
    <row r="8590" customFormat="false" ht="11.4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IF(G8590="Male",VLOOKUP(H8590,'Shoe size conversion table'!$B$6:$D$22,2),VLOOKUP(H8590,'Shoe size conversion table'!$J$6:$L$22,2))</f>
        <v>38-39</v>
      </c>
      <c r="J8590" s="12" t="n">
        <f aca="false">IF(G8590="Male",VLOOKUP(H8590,'Shoe size conversion table'!$B$6:$D$22,3),VLOOKUP(H8590,'Shoe size conversion table'!$J$6:$L$22,3))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MONTH(C8590:C23557)</f>
        <v>2</v>
      </c>
      <c r="O8590" s="8" t="n">
        <f aca="false">K8590*(1-L8590)</f>
        <v>129</v>
      </c>
    </row>
    <row r="8591" customFormat="false" ht="11.4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IF(G8591="Male",VLOOKUP(H8591,'Shoe size conversion table'!$B$6:$D$22,2),VLOOKUP(H8591,'Shoe size conversion table'!$J$6:$L$22,2))</f>
        <v>42</v>
      </c>
      <c r="J8591" s="12" t="n">
        <f aca="false">IF(G8591="Male",VLOOKUP(H8591,'Shoe size conversion table'!$B$6:$D$22,3),VLOOKUP(H8591,'Shoe size conversion table'!$J$6:$L$22,3))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MONTH(C8591:C23558)</f>
        <v>2</v>
      </c>
      <c r="O8591" s="8" t="n">
        <f aca="false">K8591*(1-L8591)</f>
        <v>129</v>
      </c>
    </row>
    <row r="8592" customFormat="false" ht="11.4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IF(G8592="Male",VLOOKUP(H8592,'Shoe size conversion table'!$B$6:$D$22,2),VLOOKUP(H8592,'Shoe size conversion table'!$J$6:$L$22,2))</f>
        <v>38</v>
      </c>
      <c r="J8592" s="12" t="n">
        <f aca="false">IF(G8592="Male",VLOOKUP(H8592,'Shoe size conversion table'!$B$6:$D$22,3),VLOOKUP(H8592,'Shoe size conversion table'!$J$6:$L$22,3))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MONTH(C8592:C23559)</f>
        <v>2</v>
      </c>
      <c r="O8592" s="8" t="n">
        <f aca="false">K8592*(1-L8592)</f>
        <v>161.1</v>
      </c>
    </row>
    <row r="8593" customFormat="false" ht="11.4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IF(G8593="Male",VLOOKUP(H8593,'Shoe size conversion table'!$B$6:$D$22,2),VLOOKUP(H8593,'Shoe size conversion table'!$J$6:$L$22,2))</f>
        <v>39</v>
      </c>
      <c r="J8593" s="12" t="n">
        <f aca="false">IF(G8593="Male",VLOOKUP(H8593,'Shoe size conversion table'!$B$6:$D$22,3),VLOOKUP(H8593,'Shoe size conversion table'!$J$6:$L$22,3))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MONTH(C8593:C23560)</f>
        <v>2</v>
      </c>
      <c r="O8593" s="8" t="n">
        <f aca="false">K8593*(1-L8593)</f>
        <v>104.3</v>
      </c>
    </row>
    <row r="8594" customFormat="false" ht="11.4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IF(G8594="Male",VLOOKUP(H8594,'Shoe size conversion table'!$B$6:$D$22,2),VLOOKUP(H8594,'Shoe size conversion table'!$J$6:$L$22,2))</f>
        <v>39-40</v>
      </c>
      <c r="J8594" s="12" t="n">
        <f aca="false">IF(G8594="Male",VLOOKUP(H8594,'Shoe size conversion table'!$B$6:$D$22,3),VLOOKUP(H8594,'Shoe size conversion table'!$J$6:$L$22,3))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MONTH(C8594:C23561)</f>
        <v>2</v>
      </c>
      <c r="O8594" s="8" t="n">
        <f aca="false">K8594*(1-L8594)</f>
        <v>103.2</v>
      </c>
    </row>
    <row r="8595" customFormat="false" ht="11.4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IF(G8595="Male",VLOOKUP(H8595,'Shoe size conversion table'!$B$6:$D$22,2),VLOOKUP(H8595,'Shoe size conversion table'!$J$6:$L$22,2))</f>
        <v>43</v>
      </c>
      <c r="J8595" s="12" t="n">
        <f aca="false">IF(G8595="Male",VLOOKUP(H8595,'Shoe size conversion table'!$B$6:$D$22,3),VLOOKUP(H8595,'Shoe size conversion table'!$J$6:$L$22,3))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MONTH(C8595:C23562)</f>
        <v>2</v>
      </c>
      <c r="O8595" s="8" t="n">
        <f aca="false">K8595*(1-L8595)</f>
        <v>129</v>
      </c>
    </row>
    <row r="8596" customFormat="false" ht="11.4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IF(G8596="Male",VLOOKUP(H8596,'Shoe size conversion table'!$B$6:$D$22,2),VLOOKUP(H8596,'Shoe size conversion table'!$J$6:$L$22,2))</f>
        <v>42-43</v>
      </c>
      <c r="J8596" s="12" t="n">
        <f aca="false">IF(G8596="Male",VLOOKUP(H8596,'Shoe size conversion table'!$B$6:$D$22,3),VLOOKUP(H8596,'Shoe size conversion table'!$J$6:$L$22,3))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MONTH(C8596:C23563)</f>
        <v>2</v>
      </c>
      <c r="O8596" s="8" t="n">
        <f aca="false">K8596*(1-L8596)</f>
        <v>125.3</v>
      </c>
    </row>
    <row r="8597" customFormat="false" ht="11.4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IF(G8597="Male",VLOOKUP(H8597,'Shoe size conversion table'!$B$6:$D$22,2),VLOOKUP(H8597,'Shoe size conversion table'!$J$6:$L$22,2))</f>
        <v>39-40</v>
      </c>
      <c r="J8597" s="12" t="n">
        <f aca="false">IF(G8597="Male",VLOOKUP(H8597,'Shoe size conversion table'!$B$6:$D$22,3),VLOOKUP(H8597,'Shoe size conversion table'!$J$6:$L$22,3))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MONTH(C8597:C23564)</f>
        <v>2</v>
      </c>
      <c r="O8597" s="8" t="n">
        <f aca="false">K8597*(1-L8597)</f>
        <v>149</v>
      </c>
    </row>
    <row r="8598" customFormat="false" ht="11.4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IF(G8598="Male",VLOOKUP(H8598,'Shoe size conversion table'!$B$6:$D$22,2),VLOOKUP(H8598,'Shoe size conversion table'!$J$6:$L$22,2))</f>
        <v>42-43</v>
      </c>
      <c r="J8598" s="12" t="n">
        <f aca="false">IF(G8598="Male",VLOOKUP(H8598,'Shoe size conversion table'!$B$6:$D$22,3),VLOOKUP(H8598,'Shoe size conversion table'!$J$6:$L$22,3))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MONTH(C8598:C23565)</f>
        <v>2</v>
      </c>
      <c r="O8598" s="8" t="n">
        <f aca="false">K8598*(1-L8598)</f>
        <v>69.5</v>
      </c>
    </row>
    <row r="8599" customFormat="false" ht="11.4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IF(G8599="Male",VLOOKUP(H8599,'Shoe size conversion table'!$B$6:$D$22,2),VLOOKUP(H8599,'Shoe size conversion table'!$J$6:$L$22,2))</f>
        <v>38</v>
      </c>
      <c r="J8599" s="12" t="n">
        <f aca="false">IF(G8599="Male",VLOOKUP(H8599,'Shoe size conversion table'!$B$6:$D$22,3),VLOOKUP(H8599,'Shoe size conversion table'!$J$6:$L$22,3))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MONTH(C8599:C23566)</f>
        <v>2</v>
      </c>
      <c r="O8599" s="8" t="n">
        <f aca="false">K8599*(1-L8599)</f>
        <v>179</v>
      </c>
    </row>
    <row r="8600" customFormat="false" ht="11.4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IF(G8600="Male",VLOOKUP(H8600,'Shoe size conversion table'!$B$6:$D$22,2),VLOOKUP(H8600,'Shoe size conversion table'!$J$6:$L$22,2))</f>
        <v>40</v>
      </c>
      <c r="J8600" s="12" t="n">
        <f aca="false">IF(G8600="Male",VLOOKUP(H8600,'Shoe size conversion table'!$B$6:$D$22,3),VLOOKUP(H8600,'Shoe size conversion table'!$J$6:$L$22,3))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MONTH(C8600:C23567)</f>
        <v>2</v>
      </c>
      <c r="O8600" s="8" t="n">
        <f aca="false">K8600*(1-L8600)</f>
        <v>189</v>
      </c>
    </row>
    <row r="8601" customFormat="false" ht="11.4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IF(G8601="Male",VLOOKUP(H8601,'Shoe size conversion table'!$B$6:$D$22,2),VLOOKUP(H8601,'Shoe size conversion table'!$J$6:$L$22,2))</f>
        <v>44</v>
      </c>
      <c r="J8601" s="12" t="n">
        <f aca="false">IF(G8601="Male",VLOOKUP(H8601,'Shoe size conversion table'!$B$6:$D$22,3),VLOOKUP(H8601,'Shoe size conversion table'!$J$6:$L$22,3))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MONTH(C8601:C23568)</f>
        <v>2</v>
      </c>
      <c r="O8601" s="8" t="n">
        <f aca="false">K8601*(1-L8601)</f>
        <v>97.3</v>
      </c>
    </row>
    <row r="8602" customFormat="false" ht="11.4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IF(G8602="Male",VLOOKUP(H8602,'Shoe size conversion table'!$B$6:$D$22,2),VLOOKUP(H8602,'Shoe size conversion table'!$J$6:$L$22,2))</f>
        <v>43</v>
      </c>
      <c r="J8602" s="12" t="n">
        <f aca="false">IF(G8602="Male",VLOOKUP(H8602,'Shoe size conversion table'!$B$6:$D$22,3),VLOOKUP(H8602,'Shoe size conversion table'!$J$6:$L$22,3))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MONTH(C8602:C23569)</f>
        <v>2</v>
      </c>
      <c r="O8602" s="8" t="n">
        <f aca="false">K8602*(1-L8602)</f>
        <v>169</v>
      </c>
    </row>
    <row r="8603" customFormat="false" ht="11.4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IF(G8603="Male",VLOOKUP(H8603,'Shoe size conversion table'!$B$6:$D$22,2),VLOOKUP(H8603,'Shoe size conversion table'!$J$6:$L$22,2))</f>
        <v>43-44</v>
      </c>
      <c r="J8603" s="12" t="n">
        <f aca="false">IF(G8603="Male",VLOOKUP(H8603,'Shoe size conversion table'!$B$6:$D$22,3),VLOOKUP(H8603,'Shoe size conversion table'!$J$6:$L$22,3))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MONTH(C8603:C23570)</f>
        <v>2</v>
      </c>
      <c r="O8603" s="8" t="n">
        <f aca="false">K8603*(1-L8603)</f>
        <v>189</v>
      </c>
    </row>
    <row r="8604" customFormat="false" ht="11.4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IF(G8604="Male",VLOOKUP(H8604,'Shoe size conversion table'!$B$6:$D$22,2),VLOOKUP(H8604,'Shoe size conversion table'!$J$6:$L$22,2))</f>
        <v>43-44</v>
      </c>
      <c r="J8604" s="12" t="n">
        <f aca="false">IF(G8604="Male",VLOOKUP(H8604,'Shoe size conversion table'!$B$6:$D$22,3),VLOOKUP(H8604,'Shoe size conversion table'!$J$6:$L$22,3))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MONTH(C8604:C23571)</f>
        <v>2</v>
      </c>
      <c r="O8604" s="8" t="n">
        <f aca="false">K8604*(1-L8604)</f>
        <v>129</v>
      </c>
    </row>
    <row r="8605" customFormat="false" ht="11.4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IF(G8605="Male",VLOOKUP(H8605,'Shoe size conversion table'!$B$6:$D$22,2),VLOOKUP(H8605,'Shoe size conversion table'!$J$6:$L$22,2))</f>
        <v>38</v>
      </c>
      <c r="J8605" s="12" t="n">
        <f aca="false">IF(G8605="Male",VLOOKUP(H8605,'Shoe size conversion table'!$B$6:$D$22,3),VLOOKUP(H8605,'Shoe size conversion table'!$J$6:$L$22,3))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MONTH(C8605:C23572)</f>
        <v>2</v>
      </c>
      <c r="O8605" s="8" t="n">
        <f aca="false">K8605*(1-L8605)</f>
        <v>159</v>
      </c>
    </row>
    <row r="8606" customFormat="false" ht="11.4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IF(G8606="Male",VLOOKUP(H8606,'Shoe size conversion table'!$B$6:$D$22,2),VLOOKUP(H8606,'Shoe size conversion table'!$J$6:$L$22,2))</f>
        <v>39-40</v>
      </c>
      <c r="J8606" s="12" t="n">
        <f aca="false">IF(G8606="Male",VLOOKUP(H8606,'Shoe size conversion table'!$B$6:$D$22,3),VLOOKUP(H8606,'Shoe size conversion table'!$J$6:$L$22,3))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MONTH(C8606:C23573)</f>
        <v>2</v>
      </c>
      <c r="O8606" s="8" t="n">
        <f aca="false">K8606*(1-L8606)</f>
        <v>179</v>
      </c>
    </row>
    <row r="8607" customFormat="false" ht="11.4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IF(G8607="Male",VLOOKUP(H8607,'Shoe size conversion table'!$B$6:$D$22,2),VLOOKUP(H8607,'Shoe size conversion table'!$J$6:$L$22,2))</f>
        <v>44-45</v>
      </c>
      <c r="J8607" s="12" t="n">
        <f aca="false">IF(G8607="Male",VLOOKUP(H8607,'Shoe size conversion table'!$B$6:$D$22,3),VLOOKUP(H8607,'Shoe size conversion table'!$J$6:$L$22,3))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MONTH(C8607:C23574)</f>
        <v>2</v>
      </c>
      <c r="O8607" s="8" t="n">
        <f aca="false">K8607*(1-L8607)</f>
        <v>111.3</v>
      </c>
    </row>
    <row r="8608" customFormat="false" ht="11.4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IF(G8608="Male",VLOOKUP(H8608,'Shoe size conversion table'!$B$6:$D$22,2),VLOOKUP(H8608,'Shoe size conversion table'!$J$6:$L$22,2))</f>
        <v>42-43</v>
      </c>
      <c r="J8608" s="12" t="n">
        <f aca="false">IF(G8608="Male",VLOOKUP(H8608,'Shoe size conversion table'!$B$6:$D$22,3),VLOOKUP(H8608,'Shoe size conversion table'!$J$6:$L$22,3))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MONTH(C8608:C23575)</f>
        <v>2</v>
      </c>
      <c r="O8608" s="8" t="n">
        <f aca="false">K8608*(1-L8608)</f>
        <v>139</v>
      </c>
    </row>
    <row r="8609" customFormat="false" ht="11.4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IF(G8609="Male",VLOOKUP(H8609,'Shoe size conversion table'!$B$6:$D$22,2),VLOOKUP(H8609,'Shoe size conversion table'!$J$6:$L$22,2))</f>
        <v>38-39</v>
      </c>
      <c r="J8609" s="12" t="n">
        <f aca="false">IF(G8609="Male",VLOOKUP(H8609,'Shoe size conversion table'!$B$6:$D$22,3),VLOOKUP(H8609,'Shoe size conversion table'!$J$6:$L$22,3))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MONTH(C8609:C23576)</f>
        <v>2</v>
      </c>
      <c r="O8609" s="8" t="n">
        <f aca="false">K8609*(1-L8609)</f>
        <v>189</v>
      </c>
    </row>
    <row r="8610" customFormat="false" ht="11.4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IF(G8610="Male",VLOOKUP(H8610,'Shoe size conversion table'!$B$6:$D$22,2),VLOOKUP(H8610,'Shoe size conversion table'!$J$6:$L$22,2))</f>
        <v>42</v>
      </c>
      <c r="J8610" s="12" t="n">
        <f aca="false">IF(G8610="Male",VLOOKUP(H8610,'Shoe size conversion table'!$B$6:$D$22,3),VLOOKUP(H8610,'Shoe size conversion table'!$J$6:$L$22,3))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MONTH(C8610:C23577)</f>
        <v>2</v>
      </c>
      <c r="O8610" s="8" t="n">
        <f aca="false">K8610*(1-L8610)</f>
        <v>189</v>
      </c>
    </row>
    <row r="8611" customFormat="false" ht="11.4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IF(G8611="Male",VLOOKUP(H8611,'Shoe size conversion table'!$B$6:$D$22,2),VLOOKUP(H8611,'Shoe size conversion table'!$J$6:$L$22,2))</f>
        <v>44</v>
      </c>
      <c r="J8611" s="12" t="n">
        <f aca="false">IF(G8611="Male",VLOOKUP(H8611,'Shoe size conversion table'!$B$6:$D$22,3),VLOOKUP(H8611,'Shoe size conversion table'!$J$6:$L$22,3))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MONTH(C8611:C23578)</f>
        <v>2</v>
      </c>
      <c r="O8611" s="8" t="n">
        <f aca="false">K8611*(1-L8611)</f>
        <v>103.2</v>
      </c>
    </row>
    <row r="8612" customFormat="false" ht="11.4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IF(G8612="Male",VLOOKUP(H8612,'Shoe size conversion table'!$B$6:$D$22,2),VLOOKUP(H8612,'Shoe size conversion table'!$J$6:$L$22,2))</f>
        <v>37-38</v>
      </c>
      <c r="J8612" s="12" t="n">
        <f aca="false">IF(G8612="Male",VLOOKUP(H8612,'Shoe size conversion table'!$B$6:$D$22,3),VLOOKUP(H8612,'Shoe size conversion table'!$J$6:$L$22,3))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MONTH(C8612:C23579)</f>
        <v>2</v>
      </c>
      <c r="O8612" s="8" t="n">
        <f aca="false">K8612*(1-L8612)</f>
        <v>199</v>
      </c>
    </row>
    <row r="8613" customFormat="false" ht="11.4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IF(G8613="Male",VLOOKUP(H8613,'Shoe size conversion table'!$B$6:$D$22,2),VLOOKUP(H8613,'Shoe size conversion table'!$J$6:$L$22,2))</f>
        <v>43</v>
      </c>
      <c r="J8613" s="12" t="n">
        <f aca="false">IF(G8613="Male",VLOOKUP(H8613,'Shoe size conversion table'!$B$6:$D$22,3),VLOOKUP(H8613,'Shoe size conversion table'!$J$6:$L$22,3))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MONTH(C8613:C23580)</f>
        <v>2</v>
      </c>
      <c r="O8613" s="8" t="n">
        <f aca="false">K8613*(1-L8613)</f>
        <v>143.1</v>
      </c>
    </row>
    <row r="8614" customFormat="false" ht="11.4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IF(G8614="Male",VLOOKUP(H8614,'Shoe size conversion table'!$B$6:$D$22,2),VLOOKUP(H8614,'Shoe size conversion table'!$J$6:$L$22,2))</f>
        <v>41</v>
      </c>
      <c r="J8614" s="12" t="n">
        <f aca="false">IF(G8614="Male",VLOOKUP(H8614,'Shoe size conversion table'!$B$6:$D$22,3),VLOOKUP(H8614,'Shoe size conversion table'!$J$6:$L$22,3))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MONTH(C8614:C23581)</f>
        <v>2</v>
      </c>
      <c r="O8614" s="8" t="n">
        <f aca="false">K8614*(1-L8614)</f>
        <v>199</v>
      </c>
    </row>
    <row r="8615" customFormat="false" ht="11.4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IF(G8615="Male",VLOOKUP(H8615,'Shoe size conversion table'!$B$6:$D$22,2),VLOOKUP(H8615,'Shoe size conversion table'!$J$6:$L$22,2))</f>
        <v>43</v>
      </c>
      <c r="J8615" s="12" t="n">
        <f aca="false">IF(G8615="Male",VLOOKUP(H8615,'Shoe size conversion table'!$B$6:$D$22,3),VLOOKUP(H8615,'Shoe size conversion table'!$J$6:$L$22,3))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MONTH(C8615:C23582)</f>
        <v>2</v>
      </c>
      <c r="O8615" s="8" t="n">
        <f aca="false">K8615*(1-L8615)</f>
        <v>84.5</v>
      </c>
    </row>
    <row r="8616" customFormat="false" ht="11.4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IF(G8616="Male",VLOOKUP(H8616,'Shoe size conversion table'!$B$6:$D$22,2),VLOOKUP(H8616,'Shoe size conversion table'!$J$6:$L$22,2))</f>
        <v>42</v>
      </c>
      <c r="J8616" s="12" t="n">
        <f aca="false">IF(G8616="Male",VLOOKUP(H8616,'Shoe size conversion table'!$B$6:$D$22,3),VLOOKUP(H8616,'Shoe size conversion table'!$J$6:$L$22,3))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MONTH(C8616:C23583)</f>
        <v>2</v>
      </c>
      <c r="O8616" s="8" t="n">
        <f aca="false">K8616*(1-L8616)</f>
        <v>199</v>
      </c>
    </row>
    <row r="8617" customFormat="false" ht="11.4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IF(G8617="Male",VLOOKUP(H8617,'Shoe size conversion table'!$B$6:$D$22,2),VLOOKUP(H8617,'Shoe size conversion table'!$J$6:$L$22,2))</f>
        <v>42-43</v>
      </c>
      <c r="J8617" s="12" t="n">
        <f aca="false">IF(G8617="Male",VLOOKUP(H8617,'Shoe size conversion table'!$B$6:$D$22,3),VLOOKUP(H8617,'Shoe size conversion table'!$J$6:$L$22,3))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MONTH(C8617:C23584)</f>
        <v>2</v>
      </c>
      <c r="O8617" s="8" t="n">
        <f aca="false">K8617*(1-L8617)</f>
        <v>119.2</v>
      </c>
    </row>
    <row r="8618" customFormat="false" ht="11.4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IF(G8618="Male",VLOOKUP(H8618,'Shoe size conversion table'!$B$6:$D$22,2),VLOOKUP(H8618,'Shoe size conversion table'!$J$6:$L$22,2))</f>
        <v>37-38</v>
      </c>
      <c r="J8618" s="12" t="n">
        <f aca="false">IF(G8618="Male",VLOOKUP(H8618,'Shoe size conversion table'!$B$6:$D$22,3),VLOOKUP(H8618,'Shoe size conversion table'!$J$6:$L$22,3))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MONTH(C8618:C23585)</f>
        <v>2</v>
      </c>
      <c r="O8618" s="8" t="n">
        <f aca="false">K8618*(1-L8618)</f>
        <v>199</v>
      </c>
    </row>
    <row r="8619" customFormat="false" ht="11.4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IF(G8619="Male",VLOOKUP(H8619,'Shoe size conversion table'!$B$6:$D$22,2),VLOOKUP(H8619,'Shoe size conversion table'!$J$6:$L$22,2))</f>
        <v>43-44</v>
      </c>
      <c r="J8619" s="12" t="n">
        <f aca="false">IF(G8619="Male",VLOOKUP(H8619,'Shoe size conversion table'!$B$6:$D$22,3),VLOOKUP(H8619,'Shoe size conversion table'!$J$6:$L$22,3))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MONTH(C8619:C23586)</f>
        <v>2</v>
      </c>
      <c r="O8619" s="8" t="n">
        <f aca="false">K8619*(1-L8619)</f>
        <v>99.5</v>
      </c>
    </row>
    <row r="8620" customFormat="false" ht="11.4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IF(G8620="Male",VLOOKUP(H8620,'Shoe size conversion table'!$B$6:$D$22,2),VLOOKUP(H8620,'Shoe size conversion table'!$J$6:$L$22,2))</f>
        <v>43-44</v>
      </c>
      <c r="J8620" s="12" t="n">
        <f aca="false">IF(G8620="Male",VLOOKUP(H8620,'Shoe size conversion table'!$B$6:$D$22,3),VLOOKUP(H8620,'Shoe size conversion table'!$J$6:$L$22,3))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MONTH(C8620:C23587)</f>
        <v>2</v>
      </c>
      <c r="O8620" s="8" t="n">
        <f aca="false">K8620*(1-L8620)</f>
        <v>199</v>
      </c>
    </row>
    <row r="8621" customFormat="false" ht="11.4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IF(G8621="Male",VLOOKUP(H8621,'Shoe size conversion table'!$B$6:$D$22,2),VLOOKUP(H8621,'Shoe size conversion table'!$J$6:$L$22,2))</f>
        <v>38-39</v>
      </c>
      <c r="J8621" s="12" t="n">
        <f aca="false">IF(G8621="Male",VLOOKUP(H8621,'Shoe size conversion table'!$B$6:$D$22,3),VLOOKUP(H8621,'Shoe size conversion table'!$J$6:$L$22,3))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MONTH(C8621:C23588)</f>
        <v>2</v>
      </c>
      <c r="O8621" s="8" t="n">
        <f aca="false">K8621*(1-L8621)</f>
        <v>125.1</v>
      </c>
    </row>
    <row r="8622" customFormat="false" ht="11.4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IF(G8622="Male",VLOOKUP(H8622,'Shoe size conversion table'!$B$6:$D$22,2),VLOOKUP(H8622,'Shoe size conversion table'!$J$6:$L$22,2))</f>
        <v>40-41</v>
      </c>
      <c r="J8622" s="12" t="n">
        <f aca="false">IF(G8622="Male",VLOOKUP(H8622,'Shoe size conversion table'!$B$6:$D$22,3),VLOOKUP(H8622,'Shoe size conversion table'!$J$6:$L$22,3))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MONTH(C8622:C23589)</f>
        <v>2</v>
      </c>
      <c r="O8622" s="8" t="n">
        <f aca="false">K8622*(1-L8622)</f>
        <v>134.1</v>
      </c>
    </row>
    <row r="8623" customFormat="false" ht="11.4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IF(G8623="Male",VLOOKUP(H8623,'Shoe size conversion table'!$B$6:$D$22,2),VLOOKUP(H8623,'Shoe size conversion table'!$J$6:$L$22,2))</f>
        <v>39</v>
      </c>
      <c r="J8623" s="12" t="n">
        <f aca="false">IF(G8623="Male",VLOOKUP(H8623,'Shoe size conversion table'!$B$6:$D$22,3),VLOOKUP(H8623,'Shoe size conversion table'!$J$6:$L$22,3))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MONTH(C8623:C23590)</f>
        <v>2</v>
      </c>
      <c r="O8623" s="8" t="n">
        <f aca="false">K8623*(1-L8623)</f>
        <v>149</v>
      </c>
    </row>
    <row r="8624" customFormat="false" ht="11.4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IF(G8624="Male",VLOOKUP(H8624,'Shoe size conversion table'!$B$6:$D$22,2),VLOOKUP(H8624,'Shoe size conversion table'!$J$6:$L$22,2))</f>
        <v>42-43</v>
      </c>
      <c r="J8624" s="12" t="n">
        <f aca="false">IF(G8624="Male",VLOOKUP(H8624,'Shoe size conversion table'!$B$6:$D$22,3),VLOOKUP(H8624,'Shoe size conversion table'!$J$6:$L$22,3))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MONTH(C8624:C23591)</f>
        <v>2</v>
      </c>
      <c r="O8624" s="8" t="n">
        <f aca="false">K8624*(1-L8624)</f>
        <v>116.1</v>
      </c>
    </row>
    <row r="8625" customFormat="false" ht="11.4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IF(G8625="Male",VLOOKUP(H8625,'Shoe size conversion table'!$B$6:$D$22,2),VLOOKUP(H8625,'Shoe size conversion table'!$J$6:$L$22,2))</f>
        <v>44</v>
      </c>
      <c r="J8625" s="12" t="n">
        <f aca="false">IF(G8625="Male",VLOOKUP(H8625,'Shoe size conversion table'!$B$6:$D$22,3),VLOOKUP(H8625,'Shoe size conversion table'!$J$6:$L$22,3))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MONTH(C8625:C23592)</f>
        <v>2</v>
      </c>
      <c r="O8625" s="8" t="n">
        <f aca="false">K8625*(1-L8625)</f>
        <v>189</v>
      </c>
    </row>
    <row r="8626" customFormat="false" ht="11.4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IF(G8626="Male",VLOOKUP(H8626,'Shoe size conversion table'!$B$6:$D$22,2),VLOOKUP(H8626,'Shoe size conversion table'!$J$6:$L$22,2))</f>
        <v>43-44</v>
      </c>
      <c r="J8626" s="12" t="n">
        <f aca="false">IF(G8626="Male",VLOOKUP(H8626,'Shoe size conversion table'!$B$6:$D$22,3),VLOOKUP(H8626,'Shoe size conversion table'!$J$6:$L$22,3))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MONTH(C8626:C23593)</f>
        <v>2</v>
      </c>
      <c r="O8626" s="8" t="n">
        <f aca="false">K8626*(1-L8626)</f>
        <v>199</v>
      </c>
    </row>
    <row r="8627" customFormat="false" ht="11.4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IF(G8627="Male",VLOOKUP(H8627,'Shoe size conversion table'!$B$6:$D$22,2),VLOOKUP(H8627,'Shoe size conversion table'!$J$6:$L$22,2))</f>
        <v>42-43</v>
      </c>
      <c r="J8627" s="12" t="n">
        <f aca="false">IF(G8627="Male",VLOOKUP(H8627,'Shoe size conversion table'!$B$6:$D$22,3),VLOOKUP(H8627,'Shoe size conversion table'!$J$6:$L$22,3))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MONTH(C8627:C23594)</f>
        <v>2</v>
      </c>
      <c r="O8627" s="8" t="n">
        <f aca="false">K8627*(1-L8627)</f>
        <v>79.5</v>
      </c>
    </row>
    <row r="8628" customFormat="false" ht="11.4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IF(G8628="Male",VLOOKUP(H8628,'Shoe size conversion table'!$B$6:$D$22,2),VLOOKUP(H8628,'Shoe size conversion table'!$J$6:$L$22,2))</f>
        <v>41</v>
      </c>
      <c r="J8628" s="12" t="n">
        <f aca="false">IF(G8628="Male",VLOOKUP(H8628,'Shoe size conversion table'!$B$6:$D$22,3),VLOOKUP(H8628,'Shoe size conversion table'!$J$6:$L$22,3))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MONTH(C8628:C23595)</f>
        <v>2</v>
      </c>
      <c r="O8628" s="8" t="n">
        <f aca="false">K8628*(1-L8628)</f>
        <v>199</v>
      </c>
    </row>
    <row r="8629" customFormat="false" ht="11.4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IF(G8629="Male",VLOOKUP(H8629,'Shoe size conversion table'!$B$6:$D$22,2),VLOOKUP(H8629,'Shoe size conversion table'!$J$6:$L$22,2))</f>
        <v>40-41</v>
      </c>
      <c r="J8629" s="12" t="n">
        <f aca="false">IF(G8629="Male",VLOOKUP(H8629,'Shoe size conversion table'!$B$6:$D$22,3),VLOOKUP(H8629,'Shoe size conversion table'!$J$6:$L$22,3))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MONTH(C8629:C23596)</f>
        <v>2</v>
      </c>
      <c r="O8629" s="8" t="n">
        <f aca="false">K8629*(1-L8629)</f>
        <v>159</v>
      </c>
    </row>
    <row r="8630" customFormat="false" ht="11.4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IF(G8630="Male",VLOOKUP(H8630,'Shoe size conversion table'!$B$6:$D$22,2),VLOOKUP(H8630,'Shoe size conversion table'!$J$6:$L$22,2))</f>
        <v>38-39</v>
      </c>
      <c r="J8630" s="12" t="n">
        <f aca="false">IF(G8630="Male",VLOOKUP(H8630,'Shoe size conversion table'!$B$6:$D$22,3),VLOOKUP(H8630,'Shoe size conversion table'!$J$6:$L$22,3))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MONTH(C8630:C23597)</f>
        <v>2</v>
      </c>
      <c r="O8630" s="8" t="n">
        <f aca="false">K8630*(1-L8630)</f>
        <v>116.1</v>
      </c>
    </row>
    <row r="8631" customFormat="false" ht="11.4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IF(G8631="Male",VLOOKUP(H8631,'Shoe size conversion table'!$B$6:$D$22,2),VLOOKUP(H8631,'Shoe size conversion table'!$J$6:$L$22,2))</f>
        <v>44</v>
      </c>
      <c r="J8631" s="12" t="n">
        <f aca="false">IF(G8631="Male",VLOOKUP(H8631,'Shoe size conversion table'!$B$6:$D$22,3),VLOOKUP(H8631,'Shoe size conversion table'!$J$6:$L$22,3))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MONTH(C8631:C23598)</f>
        <v>2</v>
      </c>
      <c r="O8631" s="8" t="n">
        <f aca="false">K8631*(1-L8631)</f>
        <v>149</v>
      </c>
    </row>
    <row r="8632" customFormat="false" ht="11.4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IF(G8632="Male",VLOOKUP(H8632,'Shoe size conversion table'!$B$6:$D$22,2),VLOOKUP(H8632,'Shoe size conversion table'!$J$6:$L$22,2))</f>
        <v>37-38</v>
      </c>
      <c r="J8632" s="12" t="n">
        <f aca="false">IF(G8632="Male",VLOOKUP(H8632,'Shoe size conversion table'!$B$6:$D$22,3),VLOOKUP(H8632,'Shoe size conversion table'!$J$6:$L$22,3))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MONTH(C8632:C23599)</f>
        <v>2</v>
      </c>
      <c r="O8632" s="8" t="n">
        <f aca="false">K8632*(1-L8632)</f>
        <v>135.2</v>
      </c>
    </row>
    <row r="8633" customFormat="false" ht="11.4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IF(G8633="Male",VLOOKUP(H8633,'Shoe size conversion table'!$B$6:$D$22,2),VLOOKUP(H8633,'Shoe size conversion table'!$J$6:$L$22,2))</f>
        <v>39-40</v>
      </c>
      <c r="J8633" s="12" t="n">
        <f aca="false">IF(G8633="Male",VLOOKUP(H8633,'Shoe size conversion table'!$B$6:$D$22,3),VLOOKUP(H8633,'Shoe size conversion table'!$J$6:$L$22,3))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MONTH(C8633:C23600)</f>
        <v>2</v>
      </c>
      <c r="O8633" s="8" t="n">
        <f aca="false">K8633*(1-L8633)</f>
        <v>159</v>
      </c>
    </row>
    <row r="8634" customFormat="false" ht="11.4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IF(G8634="Male",VLOOKUP(H8634,'Shoe size conversion table'!$B$6:$D$22,2),VLOOKUP(H8634,'Shoe size conversion table'!$J$6:$L$22,2))</f>
        <v>43-44</v>
      </c>
      <c r="J8634" s="12" t="n">
        <f aca="false">IF(G8634="Male",VLOOKUP(H8634,'Shoe size conversion table'!$B$6:$D$22,3),VLOOKUP(H8634,'Shoe size conversion table'!$J$6:$L$22,3))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MONTH(C8634:C23601)</f>
        <v>2</v>
      </c>
      <c r="O8634" s="8" t="n">
        <f aca="false">K8634*(1-L8634)</f>
        <v>84.5</v>
      </c>
    </row>
    <row r="8635" customFormat="false" ht="11.4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IF(G8635="Male",VLOOKUP(H8635,'Shoe size conversion table'!$B$6:$D$22,2),VLOOKUP(H8635,'Shoe size conversion table'!$J$6:$L$22,2))</f>
        <v>41</v>
      </c>
      <c r="J8635" s="12" t="n">
        <f aca="false">IF(G8635="Male",VLOOKUP(H8635,'Shoe size conversion table'!$B$6:$D$22,3),VLOOKUP(H8635,'Shoe size conversion table'!$J$6:$L$22,3))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MONTH(C8635:C23602)</f>
        <v>2</v>
      </c>
      <c r="O8635" s="8" t="n">
        <f aca="false">K8635*(1-L8635)</f>
        <v>129</v>
      </c>
    </row>
    <row r="8636" customFormat="false" ht="11.4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IF(G8636="Male",VLOOKUP(H8636,'Shoe size conversion table'!$B$6:$D$22,2),VLOOKUP(H8636,'Shoe size conversion table'!$J$6:$L$22,2))</f>
        <v>47</v>
      </c>
      <c r="J8636" s="12" t="n">
        <f aca="false">IF(G8636="Male",VLOOKUP(H8636,'Shoe size conversion table'!$B$6:$D$22,3),VLOOKUP(H8636,'Shoe size conversion table'!$J$6:$L$22,3))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MONTH(C8636:C23603)</f>
        <v>2</v>
      </c>
      <c r="O8636" s="8" t="n">
        <f aca="false">K8636*(1-L8636)</f>
        <v>129</v>
      </c>
    </row>
    <row r="8637" customFormat="false" ht="11.4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IF(G8637="Male",VLOOKUP(H8637,'Shoe size conversion table'!$B$6:$D$22,2),VLOOKUP(H8637,'Shoe size conversion table'!$J$6:$L$22,2))</f>
        <v>47</v>
      </c>
      <c r="J8637" s="12" t="n">
        <f aca="false">IF(G8637="Male",VLOOKUP(H8637,'Shoe size conversion table'!$B$6:$D$22,3),VLOOKUP(H8637,'Shoe size conversion table'!$J$6:$L$22,3))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MONTH(C8637:C23604)</f>
        <v>2</v>
      </c>
      <c r="O8637" s="8" t="n">
        <f aca="false">K8637*(1-L8637)</f>
        <v>199</v>
      </c>
    </row>
    <row r="8638" customFormat="false" ht="11.4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IF(G8638="Male",VLOOKUP(H8638,'Shoe size conversion table'!$B$6:$D$22,2),VLOOKUP(H8638,'Shoe size conversion table'!$J$6:$L$22,2))</f>
        <v>41-42</v>
      </c>
      <c r="J8638" s="12" t="n">
        <f aca="false">IF(G8638="Male",VLOOKUP(H8638,'Shoe size conversion table'!$B$6:$D$22,3),VLOOKUP(H8638,'Shoe size conversion table'!$J$6:$L$22,3))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MONTH(C8638:C23605)</f>
        <v>2</v>
      </c>
      <c r="O8638" s="8" t="n">
        <f aca="false">K8638*(1-L8638)</f>
        <v>129</v>
      </c>
    </row>
    <row r="8639" customFormat="false" ht="11.4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IF(G8639="Male",VLOOKUP(H8639,'Shoe size conversion table'!$B$6:$D$22,2),VLOOKUP(H8639,'Shoe size conversion table'!$J$6:$L$22,2))</f>
        <v>38-39</v>
      </c>
      <c r="J8639" s="12" t="n">
        <f aca="false">IF(G8639="Male",VLOOKUP(H8639,'Shoe size conversion table'!$B$6:$D$22,3),VLOOKUP(H8639,'Shoe size conversion table'!$J$6:$L$22,3))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MONTH(C8639:C23606)</f>
        <v>2</v>
      </c>
      <c r="O8639" s="8" t="n">
        <f aca="false">K8639*(1-L8639)</f>
        <v>132.3</v>
      </c>
    </row>
    <row r="8640" customFormat="false" ht="11.4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IF(G8640="Male",VLOOKUP(H8640,'Shoe size conversion table'!$B$6:$D$22,2),VLOOKUP(H8640,'Shoe size conversion table'!$J$6:$L$22,2))</f>
        <v>43-44</v>
      </c>
      <c r="J8640" s="12" t="n">
        <f aca="false">IF(G8640="Male",VLOOKUP(H8640,'Shoe size conversion table'!$B$6:$D$22,3),VLOOKUP(H8640,'Shoe size conversion table'!$J$6:$L$22,3))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MONTH(C8640:C23607)</f>
        <v>2</v>
      </c>
      <c r="O8640" s="8" t="n">
        <f aca="false">K8640*(1-L8640)</f>
        <v>125.1</v>
      </c>
    </row>
    <row r="8641" customFormat="false" ht="11.4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IF(G8641="Male",VLOOKUP(H8641,'Shoe size conversion table'!$B$6:$D$22,2),VLOOKUP(H8641,'Shoe size conversion table'!$J$6:$L$22,2))</f>
        <v>44-45</v>
      </c>
      <c r="J8641" s="12" t="n">
        <f aca="false">IF(G8641="Male",VLOOKUP(H8641,'Shoe size conversion table'!$B$6:$D$22,3),VLOOKUP(H8641,'Shoe size conversion table'!$J$6:$L$22,3))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MONTH(C8641:C23608)</f>
        <v>2</v>
      </c>
      <c r="O8641" s="8" t="n">
        <f aca="false">K8641*(1-L8641)</f>
        <v>179</v>
      </c>
    </row>
    <row r="8642" customFormat="false" ht="11.4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IF(G8642="Male",VLOOKUP(H8642,'Shoe size conversion table'!$B$6:$D$22,2),VLOOKUP(H8642,'Shoe size conversion table'!$J$6:$L$22,2))</f>
        <v>37</v>
      </c>
      <c r="J8642" s="12" t="n">
        <f aca="false">IF(G8642="Male",VLOOKUP(H8642,'Shoe size conversion table'!$B$6:$D$22,3),VLOOKUP(H8642,'Shoe size conversion table'!$J$6:$L$22,3))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MONTH(C8642:C23609)</f>
        <v>2</v>
      </c>
      <c r="O8642" s="8" t="n">
        <f aca="false">K8642*(1-L8642)</f>
        <v>169</v>
      </c>
    </row>
    <row r="8643" customFormat="false" ht="11.4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IF(G8643="Male",VLOOKUP(H8643,'Shoe size conversion table'!$B$6:$D$22,2),VLOOKUP(H8643,'Shoe size conversion table'!$J$6:$L$22,2))</f>
        <v>42</v>
      </c>
      <c r="J8643" s="12" t="n">
        <f aca="false">IF(G8643="Male",VLOOKUP(H8643,'Shoe size conversion table'!$B$6:$D$22,3),VLOOKUP(H8643,'Shoe size conversion table'!$J$6:$L$22,3))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MONTH(C8643:C23610)</f>
        <v>2</v>
      </c>
      <c r="O8643" s="8" t="n">
        <f aca="false">K8643*(1-L8643)</f>
        <v>189</v>
      </c>
    </row>
    <row r="8644" customFormat="false" ht="11.4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IF(G8644="Male",VLOOKUP(H8644,'Shoe size conversion table'!$B$6:$D$22,2),VLOOKUP(H8644,'Shoe size conversion table'!$J$6:$L$22,2))</f>
        <v>38-39</v>
      </c>
      <c r="J8644" s="12" t="n">
        <f aca="false">IF(G8644="Male",VLOOKUP(H8644,'Shoe size conversion table'!$B$6:$D$22,3),VLOOKUP(H8644,'Shoe size conversion table'!$J$6:$L$22,3))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MONTH(C8644:C23611)</f>
        <v>2</v>
      </c>
      <c r="O8644" s="8" t="n">
        <f aca="false">K8644*(1-L8644)</f>
        <v>89.5</v>
      </c>
    </row>
    <row r="8645" customFormat="false" ht="11.4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IF(G8645="Male",VLOOKUP(H8645,'Shoe size conversion table'!$B$6:$D$22,2),VLOOKUP(H8645,'Shoe size conversion table'!$J$6:$L$22,2))</f>
        <v>43</v>
      </c>
      <c r="J8645" s="12" t="n">
        <f aca="false">IF(G8645="Male",VLOOKUP(H8645,'Shoe size conversion table'!$B$6:$D$22,3),VLOOKUP(H8645,'Shoe size conversion table'!$J$6:$L$22,3))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MONTH(C8645:C23612)</f>
        <v>2</v>
      </c>
      <c r="O8645" s="8" t="n">
        <f aca="false">K8645*(1-L8645)</f>
        <v>199</v>
      </c>
    </row>
    <row r="8646" customFormat="false" ht="11.4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IF(G8646="Male",VLOOKUP(H8646,'Shoe size conversion table'!$B$6:$D$22,2),VLOOKUP(H8646,'Shoe size conversion table'!$J$6:$L$22,2))</f>
        <v>37</v>
      </c>
      <c r="J8646" s="12" t="n">
        <f aca="false">IF(G8646="Male",VLOOKUP(H8646,'Shoe size conversion table'!$B$6:$D$22,3),VLOOKUP(H8646,'Shoe size conversion table'!$J$6:$L$22,3))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MONTH(C8646:C23613)</f>
        <v>2</v>
      </c>
      <c r="O8646" s="8" t="n">
        <f aca="false">K8646*(1-L8646)</f>
        <v>79.5</v>
      </c>
    </row>
    <row r="8647" customFormat="false" ht="11.4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IF(G8647="Male",VLOOKUP(H8647,'Shoe size conversion table'!$B$6:$D$22,2),VLOOKUP(H8647,'Shoe size conversion table'!$J$6:$L$22,2))</f>
        <v>41-42</v>
      </c>
      <c r="J8647" s="12" t="n">
        <f aca="false">IF(G8647="Male",VLOOKUP(H8647,'Shoe size conversion table'!$B$6:$D$22,3),VLOOKUP(H8647,'Shoe size conversion table'!$J$6:$L$22,3))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MONTH(C8647:C23614)</f>
        <v>2</v>
      </c>
      <c r="O8647" s="8" t="n">
        <f aca="false">K8647*(1-L8647)</f>
        <v>99.5</v>
      </c>
    </row>
    <row r="8648" customFormat="false" ht="11.4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IF(G8648="Male",VLOOKUP(H8648,'Shoe size conversion table'!$B$6:$D$22,2),VLOOKUP(H8648,'Shoe size conversion table'!$J$6:$L$22,2))</f>
        <v>44</v>
      </c>
      <c r="J8648" s="12" t="n">
        <f aca="false">IF(G8648="Male",VLOOKUP(H8648,'Shoe size conversion table'!$B$6:$D$22,3),VLOOKUP(H8648,'Shoe size conversion table'!$J$6:$L$22,3))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MONTH(C8648:C23615)</f>
        <v>2</v>
      </c>
      <c r="O8648" s="8" t="n">
        <f aca="false">K8648*(1-L8648)</f>
        <v>90.3</v>
      </c>
    </row>
    <row r="8649" customFormat="false" ht="11.4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IF(G8649="Male",VLOOKUP(H8649,'Shoe size conversion table'!$B$6:$D$22,2),VLOOKUP(H8649,'Shoe size conversion table'!$J$6:$L$22,2))</f>
        <v>41</v>
      </c>
      <c r="J8649" s="12" t="n">
        <f aca="false">IF(G8649="Male",VLOOKUP(H8649,'Shoe size conversion table'!$B$6:$D$22,3),VLOOKUP(H8649,'Shoe size conversion table'!$J$6:$L$22,3))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MONTH(C8649:C23616)</f>
        <v>2</v>
      </c>
      <c r="O8649" s="8" t="n">
        <f aca="false">K8649*(1-L8649)</f>
        <v>149</v>
      </c>
    </row>
    <row r="8650" customFormat="false" ht="11.4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IF(G8650="Male",VLOOKUP(H8650,'Shoe size conversion table'!$B$6:$D$22,2),VLOOKUP(H8650,'Shoe size conversion table'!$J$6:$L$22,2))</f>
        <v>41</v>
      </c>
      <c r="J8650" s="12" t="n">
        <f aca="false">IF(G8650="Male",VLOOKUP(H8650,'Shoe size conversion table'!$B$6:$D$22,3),VLOOKUP(H8650,'Shoe size conversion table'!$J$6:$L$22,3))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MONTH(C8650:C23617)</f>
        <v>2</v>
      </c>
      <c r="O8650" s="8" t="n">
        <f aca="false">K8650*(1-L8650)</f>
        <v>129</v>
      </c>
    </row>
    <row r="8651" customFormat="false" ht="11.4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IF(G8651="Male",VLOOKUP(H8651,'Shoe size conversion table'!$B$6:$D$22,2),VLOOKUP(H8651,'Shoe size conversion table'!$J$6:$L$22,2))</f>
        <v>39-40</v>
      </c>
      <c r="J8651" s="12" t="n">
        <f aca="false">IF(G8651="Male",VLOOKUP(H8651,'Shoe size conversion table'!$B$6:$D$22,3),VLOOKUP(H8651,'Shoe size conversion table'!$J$6:$L$22,3))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MONTH(C8651:C23618)</f>
        <v>2</v>
      </c>
      <c r="O8651" s="8" t="n">
        <f aca="false">K8651*(1-L8651)</f>
        <v>169</v>
      </c>
    </row>
    <row r="8652" customFormat="false" ht="11.4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IF(G8652="Male",VLOOKUP(H8652,'Shoe size conversion table'!$B$6:$D$22,2),VLOOKUP(H8652,'Shoe size conversion table'!$J$6:$L$22,2))</f>
        <v>38-39</v>
      </c>
      <c r="J8652" s="12" t="n">
        <f aca="false">IF(G8652="Male",VLOOKUP(H8652,'Shoe size conversion table'!$B$6:$D$22,3),VLOOKUP(H8652,'Shoe size conversion table'!$J$6:$L$22,3))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MONTH(C8652:C23619)</f>
        <v>2</v>
      </c>
      <c r="O8652" s="8" t="n">
        <f aca="false">K8652*(1-L8652)</f>
        <v>129</v>
      </c>
    </row>
    <row r="8653" customFormat="false" ht="11.4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IF(G8653="Male",VLOOKUP(H8653,'Shoe size conversion table'!$B$6:$D$22,2),VLOOKUP(H8653,'Shoe size conversion table'!$J$6:$L$22,2))</f>
        <v>44</v>
      </c>
      <c r="J8653" s="12" t="n">
        <f aca="false">IF(G8653="Male",VLOOKUP(H8653,'Shoe size conversion table'!$B$6:$D$22,3),VLOOKUP(H8653,'Shoe size conversion table'!$J$6:$L$22,3))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MONTH(C8653:C23620)</f>
        <v>2</v>
      </c>
      <c r="O8653" s="8" t="n">
        <f aca="false">K8653*(1-L8653)</f>
        <v>169</v>
      </c>
    </row>
    <row r="8654" customFormat="false" ht="11.4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IF(G8654="Male",VLOOKUP(H8654,'Shoe size conversion table'!$B$6:$D$22,2),VLOOKUP(H8654,'Shoe size conversion table'!$J$6:$L$22,2))</f>
        <v>39-40</v>
      </c>
      <c r="J8654" s="12" t="n">
        <f aca="false">IF(G8654="Male",VLOOKUP(H8654,'Shoe size conversion table'!$B$6:$D$22,3),VLOOKUP(H8654,'Shoe size conversion table'!$J$6:$L$22,3))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MONTH(C8654:C23621)</f>
        <v>2</v>
      </c>
      <c r="O8654" s="8" t="n">
        <f aca="false">K8654*(1-L8654)</f>
        <v>179</v>
      </c>
    </row>
    <row r="8655" customFormat="false" ht="11.4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IF(G8655="Male",VLOOKUP(H8655,'Shoe size conversion table'!$B$6:$D$22,2),VLOOKUP(H8655,'Shoe size conversion table'!$J$6:$L$22,2))</f>
        <v>39</v>
      </c>
      <c r="J8655" s="12" t="n">
        <f aca="false">IF(G8655="Male",VLOOKUP(H8655,'Shoe size conversion table'!$B$6:$D$22,3),VLOOKUP(H8655,'Shoe size conversion table'!$J$6:$L$22,3))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MONTH(C8655:C23622)</f>
        <v>2</v>
      </c>
      <c r="O8655" s="8" t="n">
        <f aca="false">K8655*(1-L8655)</f>
        <v>179</v>
      </c>
    </row>
    <row r="8656" customFormat="false" ht="11.4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IF(G8656="Male",VLOOKUP(H8656,'Shoe size conversion table'!$B$6:$D$22,2),VLOOKUP(H8656,'Shoe size conversion table'!$J$6:$L$22,2))</f>
        <v>43</v>
      </c>
      <c r="J8656" s="12" t="n">
        <f aca="false">IF(G8656="Male",VLOOKUP(H8656,'Shoe size conversion table'!$B$6:$D$22,3),VLOOKUP(H8656,'Shoe size conversion table'!$J$6:$L$22,3))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MONTH(C8656:C23623)</f>
        <v>2</v>
      </c>
      <c r="O8656" s="8" t="n">
        <f aca="false">K8656*(1-L8656)</f>
        <v>79.5</v>
      </c>
    </row>
    <row r="8657" customFormat="false" ht="11.4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IF(G8657="Male",VLOOKUP(H8657,'Shoe size conversion table'!$B$6:$D$22,2),VLOOKUP(H8657,'Shoe size conversion table'!$J$6:$L$22,2))</f>
        <v>41</v>
      </c>
      <c r="J8657" s="12" t="n">
        <f aca="false">IF(G8657="Male",VLOOKUP(H8657,'Shoe size conversion table'!$B$6:$D$22,3),VLOOKUP(H8657,'Shoe size conversion table'!$J$6:$L$22,3))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MONTH(C8657:C23624)</f>
        <v>2</v>
      </c>
      <c r="O8657" s="8" t="n">
        <f aca="false">K8657*(1-L8657)</f>
        <v>111.3</v>
      </c>
    </row>
    <row r="8658" customFormat="false" ht="11.4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IF(G8658="Male",VLOOKUP(H8658,'Shoe size conversion table'!$B$6:$D$22,2),VLOOKUP(H8658,'Shoe size conversion table'!$J$6:$L$22,2))</f>
        <v>42</v>
      </c>
      <c r="J8658" s="12" t="n">
        <f aca="false">IF(G8658="Male",VLOOKUP(H8658,'Shoe size conversion table'!$B$6:$D$22,3),VLOOKUP(H8658,'Shoe size conversion table'!$J$6:$L$22,3))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MONTH(C8658:C23625)</f>
        <v>2</v>
      </c>
      <c r="O8658" s="8" t="n">
        <f aca="false">K8658*(1-L8658)</f>
        <v>159</v>
      </c>
    </row>
    <row r="8659" customFormat="false" ht="11.4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IF(G8659="Male",VLOOKUP(H8659,'Shoe size conversion table'!$B$6:$D$22,2),VLOOKUP(H8659,'Shoe size conversion table'!$J$6:$L$22,2))</f>
        <v>41-42</v>
      </c>
      <c r="J8659" s="12" t="n">
        <f aca="false">IF(G8659="Male",VLOOKUP(H8659,'Shoe size conversion table'!$B$6:$D$22,3),VLOOKUP(H8659,'Shoe size conversion table'!$J$6:$L$22,3))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MONTH(C8659:C23626)</f>
        <v>2</v>
      </c>
      <c r="O8659" s="8" t="n">
        <f aca="false">K8659*(1-L8659)</f>
        <v>129</v>
      </c>
    </row>
    <row r="8660" customFormat="false" ht="11.4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IF(G8660="Male",VLOOKUP(H8660,'Shoe size conversion table'!$B$6:$D$22,2),VLOOKUP(H8660,'Shoe size conversion table'!$J$6:$L$22,2))</f>
        <v>43-44</v>
      </c>
      <c r="J8660" s="12" t="n">
        <f aca="false">IF(G8660="Male",VLOOKUP(H8660,'Shoe size conversion table'!$B$6:$D$22,3),VLOOKUP(H8660,'Shoe size conversion table'!$J$6:$L$22,3))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MONTH(C8660:C23627)</f>
        <v>2</v>
      </c>
      <c r="O8660" s="8" t="n">
        <f aca="false">K8660*(1-L8660)</f>
        <v>111.2</v>
      </c>
    </row>
    <row r="8661" customFormat="false" ht="11.4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IF(G8661="Male",VLOOKUP(H8661,'Shoe size conversion table'!$B$6:$D$22,2),VLOOKUP(H8661,'Shoe size conversion table'!$J$6:$L$22,2))</f>
        <v>36-37</v>
      </c>
      <c r="J8661" s="12" t="n">
        <f aca="false">IF(G8661="Male",VLOOKUP(H8661,'Shoe size conversion table'!$B$6:$D$22,3),VLOOKUP(H8661,'Shoe size conversion table'!$J$6:$L$22,3))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MONTH(C8661:C23628)</f>
        <v>2</v>
      </c>
      <c r="O8661" s="8" t="n">
        <f aca="false">K8661*(1-L8661)</f>
        <v>111.3</v>
      </c>
    </row>
    <row r="8662" customFormat="false" ht="11.4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IF(G8662="Male",VLOOKUP(H8662,'Shoe size conversion table'!$B$6:$D$22,2),VLOOKUP(H8662,'Shoe size conversion table'!$J$6:$L$22,2))</f>
        <v>42-43</v>
      </c>
      <c r="J8662" s="12" t="n">
        <f aca="false">IF(G8662="Male",VLOOKUP(H8662,'Shoe size conversion table'!$B$6:$D$22,3),VLOOKUP(H8662,'Shoe size conversion table'!$J$6:$L$22,3))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MONTH(C8662:C23629)</f>
        <v>2</v>
      </c>
      <c r="O8662" s="8" t="n">
        <f aca="false">K8662*(1-L8662)</f>
        <v>84.5</v>
      </c>
    </row>
    <row r="8663" customFormat="false" ht="11.4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IF(G8663="Male",VLOOKUP(H8663,'Shoe size conversion table'!$B$6:$D$22,2),VLOOKUP(H8663,'Shoe size conversion table'!$J$6:$L$22,2))</f>
        <v>42-43</v>
      </c>
      <c r="J8663" s="12" t="n">
        <f aca="false">IF(G8663="Male",VLOOKUP(H8663,'Shoe size conversion table'!$B$6:$D$22,3),VLOOKUP(H8663,'Shoe size conversion table'!$J$6:$L$22,3))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MONTH(C8663:C23630)</f>
        <v>2</v>
      </c>
      <c r="O8663" s="8" t="n">
        <f aca="false">K8663*(1-L8663)</f>
        <v>97.3</v>
      </c>
    </row>
    <row r="8664" customFormat="false" ht="11.4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IF(G8664="Male",VLOOKUP(H8664,'Shoe size conversion table'!$B$6:$D$22,2),VLOOKUP(H8664,'Shoe size conversion table'!$J$6:$L$22,2))</f>
        <v>37-38</v>
      </c>
      <c r="J8664" s="12" t="n">
        <f aca="false">IF(G8664="Male",VLOOKUP(H8664,'Shoe size conversion table'!$B$6:$D$22,3),VLOOKUP(H8664,'Shoe size conversion table'!$J$6:$L$22,3))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MONTH(C8664:C23631)</f>
        <v>2</v>
      </c>
      <c r="O8664" s="8" t="n">
        <f aca="false">K8664*(1-L8664)</f>
        <v>143.1</v>
      </c>
    </row>
    <row r="8665" customFormat="false" ht="11.4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IF(G8665="Male",VLOOKUP(H8665,'Shoe size conversion table'!$B$6:$D$22,2),VLOOKUP(H8665,'Shoe size conversion table'!$J$6:$L$22,2))</f>
        <v>44</v>
      </c>
      <c r="J8665" s="12" t="n">
        <f aca="false">IF(G8665="Male",VLOOKUP(H8665,'Shoe size conversion table'!$B$6:$D$22,3),VLOOKUP(H8665,'Shoe size conversion table'!$J$6:$L$22,3))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MONTH(C8665:C23632)</f>
        <v>2</v>
      </c>
      <c r="O8665" s="8" t="n">
        <f aca="false">K8665*(1-L8665)</f>
        <v>149</v>
      </c>
    </row>
    <row r="8666" customFormat="false" ht="11.4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IF(G8666="Male",VLOOKUP(H8666,'Shoe size conversion table'!$B$6:$D$22,2),VLOOKUP(H8666,'Shoe size conversion table'!$J$6:$L$22,2))</f>
        <v>44</v>
      </c>
      <c r="J8666" s="12" t="n">
        <f aca="false">IF(G8666="Male",VLOOKUP(H8666,'Shoe size conversion table'!$B$6:$D$22,3),VLOOKUP(H8666,'Shoe size conversion table'!$J$6:$L$22,3))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MONTH(C8666:C23633)</f>
        <v>2</v>
      </c>
      <c r="O8666" s="8" t="n">
        <f aca="false">K8666*(1-L8666)</f>
        <v>139</v>
      </c>
    </row>
    <row r="8667" customFormat="false" ht="11.4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IF(G8667="Male",VLOOKUP(H8667,'Shoe size conversion table'!$B$6:$D$22,2),VLOOKUP(H8667,'Shoe size conversion table'!$J$6:$L$22,2))</f>
        <v>42</v>
      </c>
      <c r="J8667" s="12" t="n">
        <f aca="false">IF(G8667="Male",VLOOKUP(H8667,'Shoe size conversion table'!$B$6:$D$22,3),VLOOKUP(H8667,'Shoe size conversion table'!$J$6:$L$22,3))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MONTH(C8667:C23634)</f>
        <v>2</v>
      </c>
      <c r="O8667" s="8" t="n">
        <f aca="false">K8667*(1-L8667)</f>
        <v>143.1</v>
      </c>
    </row>
    <row r="8668" customFormat="false" ht="11.4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IF(G8668="Male",VLOOKUP(H8668,'Shoe size conversion table'!$B$6:$D$22,2),VLOOKUP(H8668,'Shoe size conversion table'!$J$6:$L$22,2))</f>
        <v>38-39</v>
      </c>
      <c r="J8668" s="12" t="n">
        <f aca="false">IF(G8668="Male",VLOOKUP(H8668,'Shoe size conversion table'!$B$6:$D$22,3),VLOOKUP(H8668,'Shoe size conversion table'!$J$6:$L$22,3))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MONTH(C8668:C23635)</f>
        <v>2</v>
      </c>
      <c r="O8668" s="8" t="n">
        <f aca="false">K8668*(1-L8668)</f>
        <v>189</v>
      </c>
    </row>
    <row r="8669" customFormat="false" ht="11.4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IF(G8669="Male",VLOOKUP(H8669,'Shoe size conversion table'!$B$6:$D$22,2),VLOOKUP(H8669,'Shoe size conversion table'!$J$6:$L$22,2))</f>
        <v>48</v>
      </c>
      <c r="J8669" s="12" t="n">
        <f aca="false">IF(G8669="Male",VLOOKUP(H8669,'Shoe size conversion table'!$B$6:$D$22,3),VLOOKUP(H8669,'Shoe size conversion table'!$J$6:$L$22,3))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MONTH(C8669:C23636)</f>
        <v>2</v>
      </c>
      <c r="O8669" s="8" t="n">
        <f aca="false">K8669*(1-L8669)</f>
        <v>159</v>
      </c>
    </row>
    <row r="8670" customFormat="false" ht="11.4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IF(G8670="Male",VLOOKUP(H8670,'Shoe size conversion table'!$B$6:$D$22,2),VLOOKUP(H8670,'Shoe size conversion table'!$J$6:$L$22,2))</f>
        <v>42</v>
      </c>
      <c r="J8670" s="12" t="n">
        <f aca="false">IF(G8670="Male",VLOOKUP(H8670,'Shoe size conversion table'!$B$6:$D$22,3),VLOOKUP(H8670,'Shoe size conversion table'!$J$6:$L$22,3))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MONTH(C8670:C23637)</f>
        <v>2</v>
      </c>
      <c r="O8670" s="8" t="n">
        <f aca="false">K8670*(1-L8670)</f>
        <v>103.2</v>
      </c>
    </row>
    <row r="8671" customFormat="false" ht="11.4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IF(G8671="Male",VLOOKUP(H8671,'Shoe size conversion table'!$B$6:$D$22,2),VLOOKUP(H8671,'Shoe size conversion table'!$J$6:$L$22,2))</f>
        <v>41-42</v>
      </c>
      <c r="J8671" s="12" t="n">
        <f aca="false">IF(G8671="Male",VLOOKUP(H8671,'Shoe size conversion table'!$B$6:$D$22,3),VLOOKUP(H8671,'Shoe size conversion table'!$J$6:$L$22,3))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MONTH(C8671:C23638)</f>
        <v>2</v>
      </c>
      <c r="O8671" s="8" t="n">
        <f aca="false">K8671*(1-L8671)</f>
        <v>99.5</v>
      </c>
    </row>
    <row r="8672" customFormat="false" ht="11.4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IF(G8672="Male",VLOOKUP(H8672,'Shoe size conversion table'!$B$6:$D$22,2),VLOOKUP(H8672,'Shoe size conversion table'!$J$6:$L$22,2))</f>
        <v>43-44</v>
      </c>
      <c r="J8672" s="12" t="n">
        <f aca="false">IF(G8672="Male",VLOOKUP(H8672,'Shoe size conversion table'!$B$6:$D$22,3),VLOOKUP(H8672,'Shoe size conversion table'!$J$6:$L$22,3))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MONTH(C8672:C23639)</f>
        <v>2</v>
      </c>
      <c r="O8672" s="8" t="n">
        <f aca="false">K8672*(1-L8672)</f>
        <v>132.3</v>
      </c>
    </row>
    <row r="8673" customFormat="false" ht="11.4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IF(G8673="Male",VLOOKUP(H8673,'Shoe size conversion table'!$B$6:$D$22,2),VLOOKUP(H8673,'Shoe size conversion table'!$J$6:$L$22,2))</f>
        <v>43-44</v>
      </c>
      <c r="J8673" s="12" t="n">
        <f aca="false">IF(G8673="Male",VLOOKUP(H8673,'Shoe size conversion table'!$B$6:$D$22,3),VLOOKUP(H8673,'Shoe size conversion table'!$J$6:$L$22,3))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MONTH(C8673:C23640)</f>
        <v>2</v>
      </c>
      <c r="O8673" s="8" t="n">
        <f aca="false">K8673*(1-L8673)</f>
        <v>129</v>
      </c>
    </row>
    <row r="8674" customFormat="false" ht="11.4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IF(G8674="Male",VLOOKUP(H8674,'Shoe size conversion table'!$B$6:$D$22,2),VLOOKUP(H8674,'Shoe size conversion table'!$J$6:$L$22,2))</f>
        <v>39</v>
      </c>
      <c r="J8674" s="12" t="n">
        <f aca="false">IF(G8674="Male",VLOOKUP(H8674,'Shoe size conversion table'!$B$6:$D$22,3),VLOOKUP(H8674,'Shoe size conversion table'!$J$6:$L$22,3))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MONTH(C8674:C23641)</f>
        <v>2</v>
      </c>
      <c r="O8674" s="8" t="n">
        <f aca="false">K8674*(1-L8674)</f>
        <v>103.2</v>
      </c>
    </row>
    <row r="8675" customFormat="false" ht="11.4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IF(G8675="Male",VLOOKUP(H8675,'Shoe size conversion table'!$B$6:$D$22,2),VLOOKUP(H8675,'Shoe size conversion table'!$J$6:$L$22,2))</f>
        <v>37</v>
      </c>
      <c r="J8675" s="12" t="n">
        <f aca="false">IF(G8675="Male",VLOOKUP(H8675,'Shoe size conversion table'!$B$6:$D$22,3),VLOOKUP(H8675,'Shoe size conversion table'!$J$6:$L$22,3))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MONTH(C8675:C23642)</f>
        <v>2</v>
      </c>
      <c r="O8675" s="8" t="n">
        <f aca="false">K8675*(1-L8675)</f>
        <v>179</v>
      </c>
    </row>
    <row r="8676" customFormat="false" ht="11.4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IF(G8676="Male",VLOOKUP(H8676,'Shoe size conversion table'!$B$6:$D$22,2),VLOOKUP(H8676,'Shoe size conversion table'!$J$6:$L$22,2))</f>
        <v>42</v>
      </c>
      <c r="J8676" s="12" t="n">
        <f aca="false">IF(G8676="Male",VLOOKUP(H8676,'Shoe size conversion table'!$B$6:$D$22,3),VLOOKUP(H8676,'Shoe size conversion table'!$J$6:$L$22,3))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MONTH(C8676:C23643)</f>
        <v>2</v>
      </c>
      <c r="O8676" s="8" t="n">
        <f aca="false">K8676*(1-L8676)</f>
        <v>189</v>
      </c>
    </row>
    <row r="8677" customFormat="false" ht="11.4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IF(G8677="Male",VLOOKUP(H8677,'Shoe size conversion table'!$B$6:$D$22,2),VLOOKUP(H8677,'Shoe size conversion table'!$J$6:$L$22,2))</f>
        <v>38-39</v>
      </c>
      <c r="J8677" s="12" t="n">
        <f aca="false">IF(G8677="Male",VLOOKUP(H8677,'Shoe size conversion table'!$B$6:$D$22,3),VLOOKUP(H8677,'Shoe size conversion table'!$J$6:$L$22,3))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MONTH(C8677:C23644)</f>
        <v>2</v>
      </c>
      <c r="O8677" s="8" t="n">
        <f aca="false">K8677*(1-L8677)</f>
        <v>199</v>
      </c>
    </row>
    <row r="8678" customFormat="false" ht="11.4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IF(G8678="Male",VLOOKUP(H8678,'Shoe size conversion table'!$B$6:$D$22,2),VLOOKUP(H8678,'Shoe size conversion table'!$J$6:$L$22,2))</f>
        <v>41</v>
      </c>
      <c r="J8678" s="12" t="n">
        <f aca="false">IF(G8678="Male",VLOOKUP(H8678,'Shoe size conversion table'!$B$6:$D$22,3),VLOOKUP(H8678,'Shoe size conversion table'!$J$6:$L$22,3))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MONTH(C8678:C23645)</f>
        <v>2</v>
      </c>
      <c r="O8678" s="8" t="n">
        <f aca="false">K8678*(1-L8678)</f>
        <v>169</v>
      </c>
    </row>
    <row r="8679" customFormat="false" ht="11.4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IF(G8679="Male",VLOOKUP(H8679,'Shoe size conversion table'!$B$6:$D$22,2),VLOOKUP(H8679,'Shoe size conversion table'!$J$6:$L$22,2))</f>
        <v>41-42</v>
      </c>
      <c r="J8679" s="12" t="n">
        <f aca="false">IF(G8679="Male",VLOOKUP(H8679,'Shoe size conversion table'!$B$6:$D$22,3),VLOOKUP(H8679,'Shoe size conversion table'!$J$6:$L$22,3))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MONTH(C8679:C23646)</f>
        <v>2</v>
      </c>
      <c r="O8679" s="8" t="n">
        <f aca="false">K8679*(1-L8679)</f>
        <v>170.1</v>
      </c>
    </row>
    <row r="8680" customFormat="false" ht="11.4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IF(G8680="Male",VLOOKUP(H8680,'Shoe size conversion table'!$B$6:$D$22,2),VLOOKUP(H8680,'Shoe size conversion table'!$J$6:$L$22,2))</f>
        <v>41</v>
      </c>
      <c r="J8680" s="12" t="n">
        <f aca="false">IF(G8680="Male",VLOOKUP(H8680,'Shoe size conversion table'!$B$6:$D$22,3),VLOOKUP(H8680,'Shoe size conversion table'!$J$6:$L$22,3))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MONTH(C8680:C23647)</f>
        <v>2</v>
      </c>
      <c r="O8680" s="8" t="n">
        <f aca="false">K8680*(1-L8680)</f>
        <v>179.1</v>
      </c>
    </row>
    <row r="8681" customFormat="false" ht="11.4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IF(G8681="Male",VLOOKUP(H8681,'Shoe size conversion table'!$B$6:$D$22,2),VLOOKUP(H8681,'Shoe size conversion table'!$J$6:$L$22,2))</f>
        <v>38</v>
      </c>
      <c r="J8681" s="12" t="n">
        <f aca="false">IF(G8681="Male",VLOOKUP(H8681,'Shoe size conversion table'!$B$6:$D$22,3),VLOOKUP(H8681,'Shoe size conversion table'!$J$6:$L$22,3))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MONTH(C8681:C23648)</f>
        <v>2</v>
      </c>
      <c r="O8681" s="8" t="n">
        <f aca="false">K8681*(1-L8681)</f>
        <v>152.1</v>
      </c>
    </row>
    <row r="8682" customFormat="false" ht="11.4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IF(G8682="Male",VLOOKUP(H8682,'Shoe size conversion table'!$B$6:$D$22,2),VLOOKUP(H8682,'Shoe size conversion table'!$J$6:$L$22,2))</f>
        <v>42-43</v>
      </c>
      <c r="J8682" s="12" t="n">
        <f aca="false">IF(G8682="Male",VLOOKUP(H8682,'Shoe size conversion table'!$B$6:$D$22,3),VLOOKUP(H8682,'Shoe size conversion table'!$J$6:$L$22,3))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MONTH(C8682:C23649)</f>
        <v>2</v>
      </c>
      <c r="O8682" s="8" t="n">
        <f aca="false">K8682*(1-L8682)</f>
        <v>169</v>
      </c>
    </row>
    <row r="8683" customFormat="false" ht="11.4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IF(G8683="Male",VLOOKUP(H8683,'Shoe size conversion table'!$B$6:$D$22,2),VLOOKUP(H8683,'Shoe size conversion table'!$J$6:$L$22,2))</f>
        <v>41-42</v>
      </c>
      <c r="J8683" s="12" t="n">
        <f aca="false">IF(G8683="Male",VLOOKUP(H8683,'Shoe size conversion table'!$B$6:$D$22,3),VLOOKUP(H8683,'Shoe size conversion table'!$J$6:$L$22,3))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MONTH(C8683:C23650)</f>
        <v>2</v>
      </c>
      <c r="O8683" s="8" t="n">
        <f aca="false">K8683*(1-L8683)</f>
        <v>139</v>
      </c>
    </row>
    <row r="8684" customFormat="false" ht="11.4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IF(G8684="Male",VLOOKUP(H8684,'Shoe size conversion table'!$B$6:$D$22,2),VLOOKUP(H8684,'Shoe size conversion table'!$J$6:$L$22,2))</f>
        <v>38-39</v>
      </c>
      <c r="J8684" s="12" t="n">
        <f aca="false">IF(G8684="Male",VLOOKUP(H8684,'Shoe size conversion table'!$B$6:$D$22,3),VLOOKUP(H8684,'Shoe size conversion table'!$J$6:$L$22,3))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MONTH(C8684:C23651)</f>
        <v>2</v>
      </c>
      <c r="O8684" s="8" t="n">
        <f aca="false">K8684*(1-L8684)</f>
        <v>132.3</v>
      </c>
    </row>
    <row r="8685" customFormat="false" ht="11.4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IF(G8685="Male",VLOOKUP(H8685,'Shoe size conversion table'!$B$6:$D$22,2),VLOOKUP(H8685,'Shoe size conversion table'!$J$6:$L$22,2))</f>
        <v>39</v>
      </c>
      <c r="J8685" s="12" t="n">
        <f aca="false">IF(G8685="Male",VLOOKUP(H8685,'Shoe size conversion table'!$B$6:$D$22,3),VLOOKUP(H8685,'Shoe size conversion table'!$J$6:$L$22,3))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MONTH(C8685:C23652)</f>
        <v>2</v>
      </c>
      <c r="O8685" s="8" t="n">
        <f aca="false">K8685*(1-L8685)</f>
        <v>118.3</v>
      </c>
    </row>
    <row r="8686" customFormat="false" ht="11.4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IF(G8686="Male",VLOOKUP(H8686,'Shoe size conversion table'!$B$6:$D$22,2),VLOOKUP(H8686,'Shoe size conversion table'!$J$6:$L$22,2))</f>
        <v>44</v>
      </c>
      <c r="J8686" s="12" t="n">
        <f aca="false">IF(G8686="Male",VLOOKUP(H8686,'Shoe size conversion table'!$B$6:$D$22,3),VLOOKUP(H8686,'Shoe size conversion table'!$J$6:$L$22,3))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MONTH(C8686:C23653)</f>
        <v>2</v>
      </c>
      <c r="O8686" s="8" t="n">
        <f aca="false">K8686*(1-L8686)</f>
        <v>159</v>
      </c>
    </row>
    <row r="8687" customFormat="false" ht="11.4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IF(G8687="Male",VLOOKUP(H8687,'Shoe size conversion table'!$B$6:$D$22,2),VLOOKUP(H8687,'Shoe size conversion table'!$J$6:$L$22,2))</f>
        <v>42</v>
      </c>
      <c r="J8687" s="12" t="n">
        <f aca="false">IF(G8687="Male",VLOOKUP(H8687,'Shoe size conversion table'!$B$6:$D$22,3),VLOOKUP(H8687,'Shoe size conversion table'!$J$6:$L$22,3))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MONTH(C8687:C23654)</f>
        <v>2</v>
      </c>
      <c r="O8687" s="8" t="n">
        <f aca="false">K8687*(1-L8687)</f>
        <v>103.2</v>
      </c>
    </row>
    <row r="8688" customFormat="false" ht="11.4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IF(G8688="Male",VLOOKUP(H8688,'Shoe size conversion table'!$B$6:$D$22,2),VLOOKUP(H8688,'Shoe size conversion table'!$J$6:$L$22,2))</f>
        <v>38</v>
      </c>
      <c r="J8688" s="12" t="n">
        <f aca="false">IF(G8688="Male",VLOOKUP(H8688,'Shoe size conversion table'!$B$6:$D$22,3),VLOOKUP(H8688,'Shoe size conversion table'!$J$6:$L$22,3))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MONTH(C8688:C23655)</f>
        <v>2</v>
      </c>
      <c r="O8688" s="8" t="n">
        <f aca="false">K8688*(1-L8688)</f>
        <v>151.2</v>
      </c>
    </row>
    <row r="8689" customFormat="false" ht="11.4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IF(G8689="Male",VLOOKUP(H8689,'Shoe size conversion table'!$B$6:$D$22,2),VLOOKUP(H8689,'Shoe size conversion table'!$J$6:$L$22,2))</f>
        <v>39-40</v>
      </c>
      <c r="J8689" s="12" t="n">
        <f aca="false">IF(G8689="Male",VLOOKUP(H8689,'Shoe size conversion table'!$B$6:$D$22,3),VLOOKUP(H8689,'Shoe size conversion table'!$J$6:$L$22,3))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MONTH(C8689:C23656)</f>
        <v>2</v>
      </c>
      <c r="O8689" s="8" t="n">
        <f aca="false">K8689*(1-L8689)</f>
        <v>139.3</v>
      </c>
    </row>
    <row r="8690" customFormat="false" ht="11.4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IF(G8690="Male",VLOOKUP(H8690,'Shoe size conversion table'!$B$6:$D$22,2),VLOOKUP(H8690,'Shoe size conversion table'!$J$6:$L$22,2))</f>
        <v>39-40</v>
      </c>
      <c r="J8690" s="12" t="n">
        <f aca="false">IF(G8690="Male",VLOOKUP(H8690,'Shoe size conversion table'!$B$6:$D$22,3),VLOOKUP(H8690,'Shoe size conversion table'!$J$6:$L$22,3))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MONTH(C8690:C23657)</f>
        <v>2</v>
      </c>
      <c r="O8690" s="8" t="n">
        <f aca="false">K8690*(1-L8690)</f>
        <v>94.5</v>
      </c>
    </row>
    <row r="8691" customFormat="false" ht="11.4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IF(G8691="Male",VLOOKUP(H8691,'Shoe size conversion table'!$B$6:$D$22,2),VLOOKUP(H8691,'Shoe size conversion table'!$J$6:$L$22,2))</f>
        <v>42-43</v>
      </c>
      <c r="J8691" s="12" t="n">
        <f aca="false">IF(G8691="Male",VLOOKUP(H8691,'Shoe size conversion table'!$B$6:$D$22,3),VLOOKUP(H8691,'Shoe size conversion table'!$J$6:$L$22,3))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MONTH(C8691:C23658)</f>
        <v>2</v>
      </c>
      <c r="O8691" s="8" t="n">
        <f aca="false">K8691*(1-L8691)</f>
        <v>139</v>
      </c>
    </row>
    <row r="8692" customFormat="false" ht="11.4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IF(G8692="Male",VLOOKUP(H8692,'Shoe size conversion table'!$B$6:$D$22,2),VLOOKUP(H8692,'Shoe size conversion table'!$J$6:$L$22,2))</f>
        <v>40-41</v>
      </c>
      <c r="J8692" s="12" t="n">
        <f aca="false">IF(G8692="Male",VLOOKUP(H8692,'Shoe size conversion table'!$B$6:$D$22,3),VLOOKUP(H8692,'Shoe size conversion table'!$J$6:$L$22,3))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MONTH(C8692:C23659)</f>
        <v>2</v>
      </c>
      <c r="O8692" s="8" t="n">
        <f aca="false">K8692*(1-L8692)</f>
        <v>79.5</v>
      </c>
    </row>
    <row r="8693" customFormat="false" ht="11.4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IF(G8693="Male",VLOOKUP(H8693,'Shoe size conversion table'!$B$6:$D$22,2),VLOOKUP(H8693,'Shoe size conversion table'!$J$6:$L$22,2))</f>
        <v>39</v>
      </c>
      <c r="J8693" s="12" t="n">
        <f aca="false">IF(G8693="Male",VLOOKUP(H8693,'Shoe size conversion table'!$B$6:$D$22,3),VLOOKUP(H8693,'Shoe size conversion table'!$J$6:$L$22,3))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MONTH(C8693:C23660)</f>
        <v>2</v>
      </c>
      <c r="O8693" s="8" t="n">
        <f aca="false">K8693*(1-L8693)</f>
        <v>169</v>
      </c>
    </row>
    <row r="8694" customFormat="false" ht="11.4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IF(G8694="Male",VLOOKUP(H8694,'Shoe size conversion table'!$B$6:$D$22,2),VLOOKUP(H8694,'Shoe size conversion table'!$J$6:$L$22,2))</f>
        <v>43-44</v>
      </c>
      <c r="J8694" s="12" t="n">
        <f aca="false">IF(G8694="Male",VLOOKUP(H8694,'Shoe size conversion table'!$B$6:$D$22,3),VLOOKUP(H8694,'Shoe size conversion table'!$J$6:$L$22,3))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MONTH(C8694:C23661)</f>
        <v>3</v>
      </c>
      <c r="O8694" s="8" t="n">
        <f aca="false">K8694*(1-L8694)</f>
        <v>169</v>
      </c>
    </row>
    <row r="8695" customFormat="false" ht="11.4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IF(G8695="Male",VLOOKUP(H8695,'Shoe size conversion table'!$B$6:$D$22,2),VLOOKUP(H8695,'Shoe size conversion table'!$J$6:$L$22,2))</f>
        <v>40</v>
      </c>
      <c r="J8695" s="12" t="n">
        <f aca="false">IF(G8695="Male",VLOOKUP(H8695,'Shoe size conversion table'!$B$6:$D$22,3),VLOOKUP(H8695,'Shoe size conversion table'!$J$6:$L$22,3))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MONTH(C8695:C23662)</f>
        <v>3</v>
      </c>
      <c r="O8695" s="8" t="n">
        <f aca="false">K8695*(1-L8695)</f>
        <v>127.2</v>
      </c>
    </row>
    <row r="8696" customFormat="false" ht="11.4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IF(G8696="Male",VLOOKUP(H8696,'Shoe size conversion table'!$B$6:$D$22,2),VLOOKUP(H8696,'Shoe size conversion table'!$J$6:$L$22,2))</f>
        <v>42</v>
      </c>
      <c r="J8696" s="12" t="n">
        <f aca="false">IF(G8696="Male",VLOOKUP(H8696,'Shoe size conversion table'!$B$6:$D$22,3),VLOOKUP(H8696,'Shoe size conversion table'!$J$6:$L$22,3))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MONTH(C8696:C23663)</f>
        <v>3</v>
      </c>
      <c r="O8696" s="8" t="n">
        <f aca="false">K8696*(1-L8696)</f>
        <v>139</v>
      </c>
    </row>
    <row r="8697" customFormat="false" ht="11.4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IF(G8697="Male",VLOOKUP(H8697,'Shoe size conversion table'!$B$6:$D$22,2),VLOOKUP(H8697,'Shoe size conversion table'!$J$6:$L$22,2))</f>
        <v>38-39</v>
      </c>
      <c r="J8697" s="12" t="n">
        <f aca="false">IF(G8697="Male",VLOOKUP(H8697,'Shoe size conversion table'!$B$6:$D$22,3),VLOOKUP(H8697,'Shoe size conversion table'!$J$6:$L$22,3))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MONTH(C8697:C23664)</f>
        <v>3</v>
      </c>
      <c r="O8697" s="8" t="n">
        <f aca="false">K8697*(1-L8697)</f>
        <v>125.1</v>
      </c>
    </row>
    <row r="8698" customFormat="false" ht="11.4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IF(G8698="Male",VLOOKUP(H8698,'Shoe size conversion table'!$B$6:$D$22,2),VLOOKUP(H8698,'Shoe size conversion table'!$J$6:$L$22,2))</f>
        <v>44</v>
      </c>
      <c r="J8698" s="12" t="n">
        <f aca="false">IF(G8698="Male",VLOOKUP(H8698,'Shoe size conversion table'!$B$6:$D$22,3),VLOOKUP(H8698,'Shoe size conversion table'!$J$6:$L$22,3))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MONTH(C8698:C23665)</f>
        <v>3</v>
      </c>
      <c r="O8698" s="8" t="n">
        <f aca="false">K8698*(1-L8698)</f>
        <v>90.3</v>
      </c>
    </row>
    <row r="8699" customFormat="false" ht="11.4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IF(G8699="Male",VLOOKUP(H8699,'Shoe size conversion table'!$B$6:$D$22,2),VLOOKUP(H8699,'Shoe size conversion table'!$J$6:$L$22,2))</f>
        <v>43</v>
      </c>
      <c r="J8699" s="12" t="n">
        <f aca="false">IF(G8699="Male",VLOOKUP(H8699,'Shoe size conversion table'!$B$6:$D$22,3),VLOOKUP(H8699,'Shoe size conversion table'!$J$6:$L$22,3))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MONTH(C8699:C23666)</f>
        <v>3</v>
      </c>
      <c r="O8699" s="8" t="n">
        <f aca="false">K8699*(1-L8699)</f>
        <v>179</v>
      </c>
    </row>
    <row r="8700" customFormat="false" ht="11.4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IF(G8700="Male",VLOOKUP(H8700,'Shoe size conversion table'!$B$6:$D$22,2),VLOOKUP(H8700,'Shoe size conversion table'!$J$6:$L$22,2))</f>
        <v>43-44</v>
      </c>
      <c r="J8700" s="12" t="n">
        <f aca="false">IF(G8700="Male",VLOOKUP(H8700,'Shoe size conversion table'!$B$6:$D$22,3),VLOOKUP(H8700,'Shoe size conversion table'!$J$6:$L$22,3))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MONTH(C8700:C23667)</f>
        <v>3</v>
      </c>
      <c r="O8700" s="8" t="n">
        <f aca="false">K8700*(1-L8700)</f>
        <v>99.5</v>
      </c>
    </row>
    <row r="8701" customFormat="false" ht="11.4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IF(G8701="Male",VLOOKUP(H8701,'Shoe size conversion table'!$B$6:$D$22,2),VLOOKUP(H8701,'Shoe size conversion table'!$J$6:$L$22,2))</f>
        <v>43-44</v>
      </c>
      <c r="J8701" s="12" t="n">
        <f aca="false">IF(G8701="Male",VLOOKUP(H8701,'Shoe size conversion table'!$B$6:$D$22,3),VLOOKUP(H8701,'Shoe size conversion table'!$J$6:$L$22,3))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MONTH(C8701:C23668)</f>
        <v>3</v>
      </c>
      <c r="O8701" s="8" t="n">
        <f aca="false">K8701*(1-L8701)</f>
        <v>111.2</v>
      </c>
    </row>
    <row r="8702" customFormat="false" ht="11.4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IF(G8702="Male",VLOOKUP(H8702,'Shoe size conversion table'!$B$6:$D$22,2),VLOOKUP(H8702,'Shoe size conversion table'!$J$6:$L$22,2))</f>
        <v>43-44</v>
      </c>
      <c r="J8702" s="12" t="n">
        <f aca="false">IF(G8702="Male",VLOOKUP(H8702,'Shoe size conversion table'!$B$6:$D$22,3),VLOOKUP(H8702,'Shoe size conversion table'!$J$6:$L$22,3))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MONTH(C8702:C23669)</f>
        <v>3</v>
      </c>
      <c r="O8702" s="8" t="n">
        <f aca="false">K8702*(1-L8702)</f>
        <v>111.2</v>
      </c>
    </row>
    <row r="8703" customFormat="false" ht="11.4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IF(G8703="Male",VLOOKUP(H8703,'Shoe size conversion table'!$B$6:$D$22,2),VLOOKUP(H8703,'Shoe size conversion table'!$J$6:$L$22,2))</f>
        <v>42-43</v>
      </c>
      <c r="J8703" s="12" t="n">
        <f aca="false">IF(G8703="Male",VLOOKUP(H8703,'Shoe size conversion table'!$B$6:$D$22,3),VLOOKUP(H8703,'Shoe size conversion table'!$J$6:$L$22,3))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MONTH(C8703:C23670)</f>
        <v>3</v>
      </c>
      <c r="O8703" s="8" t="n">
        <f aca="false">K8703*(1-L8703)</f>
        <v>119.2</v>
      </c>
    </row>
    <row r="8704" customFormat="false" ht="11.4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IF(G8704="Male",VLOOKUP(H8704,'Shoe size conversion table'!$B$6:$D$22,2),VLOOKUP(H8704,'Shoe size conversion table'!$J$6:$L$22,2))</f>
        <v>40-41</v>
      </c>
      <c r="J8704" s="12" t="n">
        <f aca="false">IF(G8704="Male",VLOOKUP(H8704,'Shoe size conversion table'!$B$6:$D$22,3),VLOOKUP(H8704,'Shoe size conversion table'!$J$6:$L$22,3))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MONTH(C8704:C23671)</f>
        <v>3</v>
      </c>
      <c r="O8704" s="8" t="n">
        <f aca="false">K8704*(1-L8704)</f>
        <v>119.2</v>
      </c>
    </row>
    <row r="8705" customFormat="false" ht="11.4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IF(G8705="Male",VLOOKUP(H8705,'Shoe size conversion table'!$B$6:$D$22,2),VLOOKUP(H8705,'Shoe size conversion table'!$J$6:$L$22,2))</f>
        <v>37</v>
      </c>
      <c r="J8705" s="12" t="n">
        <f aca="false">IF(G8705="Male",VLOOKUP(H8705,'Shoe size conversion table'!$B$6:$D$22,3),VLOOKUP(H8705,'Shoe size conversion table'!$J$6:$L$22,3))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MONTH(C8705:C23672)</f>
        <v>3</v>
      </c>
      <c r="O8705" s="8" t="n">
        <f aca="false">K8705*(1-L8705)</f>
        <v>179</v>
      </c>
    </row>
    <row r="8706" customFormat="false" ht="11.4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IF(G8706="Male",VLOOKUP(H8706,'Shoe size conversion table'!$B$6:$D$22,2),VLOOKUP(H8706,'Shoe size conversion table'!$J$6:$L$22,2))</f>
        <v>42-43</v>
      </c>
      <c r="J8706" s="12" t="n">
        <f aca="false">IF(G8706="Male",VLOOKUP(H8706,'Shoe size conversion table'!$B$6:$D$22,3),VLOOKUP(H8706,'Shoe size conversion table'!$J$6:$L$22,3))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MONTH(C8706:C23673)</f>
        <v>3</v>
      </c>
      <c r="O8706" s="8" t="n">
        <f aca="false">K8706*(1-L8706)</f>
        <v>179</v>
      </c>
    </row>
    <row r="8707" customFormat="false" ht="11.4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IF(G8707="Male",VLOOKUP(H8707,'Shoe size conversion table'!$B$6:$D$22,2),VLOOKUP(H8707,'Shoe size conversion table'!$J$6:$L$22,2))</f>
        <v>43</v>
      </c>
      <c r="J8707" s="12" t="n">
        <f aca="false">IF(G8707="Male",VLOOKUP(H8707,'Shoe size conversion table'!$B$6:$D$22,3),VLOOKUP(H8707,'Shoe size conversion table'!$J$6:$L$22,3))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MONTH(C8707:C23674)</f>
        <v>3</v>
      </c>
      <c r="O8707" s="8" t="n">
        <f aca="false">K8707*(1-L8707)</f>
        <v>116.1</v>
      </c>
    </row>
    <row r="8708" customFormat="false" ht="11.4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IF(G8708="Male",VLOOKUP(H8708,'Shoe size conversion table'!$B$6:$D$22,2),VLOOKUP(H8708,'Shoe size conversion table'!$J$6:$L$22,2))</f>
        <v>39-40</v>
      </c>
      <c r="J8708" s="12" t="n">
        <f aca="false">IF(G8708="Male",VLOOKUP(H8708,'Shoe size conversion table'!$B$6:$D$22,3),VLOOKUP(H8708,'Shoe size conversion table'!$J$6:$L$22,3))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MONTH(C8708:C23675)</f>
        <v>3</v>
      </c>
      <c r="O8708" s="8" t="n">
        <f aca="false">K8708*(1-L8708)</f>
        <v>152.1</v>
      </c>
    </row>
    <row r="8709" customFormat="false" ht="11.4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IF(G8709="Male",VLOOKUP(H8709,'Shoe size conversion table'!$B$6:$D$22,2),VLOOKUP(H8709,'Shoe size conversion table'!$J$6:$L$22,2))</f>
        <v>38</v>
      </c>
      <c r="J8709" s="12" t="n">
        <f aca="false">IF(G8709="Male",VLOOKUP(H8709,'Shoe size conversion table'!$B$6:$D$22,3),VLOOKUP(H8709,'Shoe size conversion table'!$J$6:$L$22,3))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MONTH(C8709:C23676)</f>
        <v>3</v>
      </c>
      <c r="O8709" s="8" t="n">
        <f aca="false">K8709*(1-L8709)</f>
        <v>179</v>
      </c>
    </row>
    <row r="8710" customFormat="false" ht="11.4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IF(G8710="Male",VLOOKUP(H8710,'Shoe size conversion table'!$B$6:$D$22,2),VLOOKUP(H8710,'Shoe size conversion table'!$J$6:$L$22,2))</f>
        <v>39</v>
      </c>
      <c r="J8710" s="12" t="n">
        <f aca="false">IF(G8710="Male",VLOOKUP(H8710,'Shoe size conversion table'!$B$6:$D$22,3),VLOOKUP(H8710,'Shoe size conversion table'!$J$6:$L$22,3))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MONTH(C8710:C23677)</f>
        <v>3</v>
      </c>
      <c r="O8710" s="8" t="n">
        <f aca="false">K8710*(1-L8710)</f>
        <v>139</v>
      </c>
    </row>
    <row r="8711" customFormat="false" ht="11.4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IF(G8711="Male",VLOOKUP(H8711,'Shoe size conversion table'!$B$6:$D$22,2),VLOOKUP(H8711,'Shoe size conversion table'!$J$6:$L$22,2))</f>
        <v>41-42</v>
      </c>
      <c r="J8711" s="12" t="n">
        <f aca="false">IF(G8711="Male",VLOOKUP(H8711,'Shoe size conversion table'!$B$6:$D$22,3),VLOOKUP(H8711,'Shoe size conversion table'!$J$6:$L$22,3))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MONTH(C8711:C23678)</f>
        <v>3</v>
      </c>
      <c r="O8711" s="8" t="n">
        <f aca="false">K8711*(1-L8711)</f>
        <v>74.5</v>
      </c>
    </row>
    <row r="8712" customFormat="false" ht="11.4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IF(G8712="Male",VLOOKUP(H8712,'Shoe size conversion table'!$B$6:$D$22,2),VLOOKUP(H8712,'Shoe size conversion table'!$J$6:$L$22,2))</f>
        <v>47</v>
      </c>
      <c r="J8712" s="12" t="n">
        <f aca="false">IF(G8712="Male",VLOOKUP(H8712,'Shoe size conversion table'!$B$6:$D$22,3),VLOOKUP(H8712,'Shoe size conversion table'!$J$6:$L$22,3))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MONTH(C8712:C23679)</f>
        <v>3</v>
      </c>
      <c r="O8712" s="8" t="n">
        <f aca="false">K8712*(1-L8712)</f>
        <v>129</v>
      </c>
    </row>
    <row r="8713" customFormat="false" ht="11.4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IF(G8713="Male",VLOOKUP(H8713,'Shoe size conversion table'!$B$6:$D$22,2),VLOOKUP(H8713,'Shoe size conversion table'!$J$6:$L$22,2))</f>
        <v>38-39</v>
      </c>
      <c r="J8713" s="12" t="n">
        <f aca="false">IF(G8713="Male",VLOOKUP(H8713,'Shoe size conversion table'!$B$6:$D$22,3),VLOOKUP(H8713,'Shoe size conversion table'!$J$6:$L$22,3))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MONTH(C8713:C23680)</f>
        <v>3</v>
      </c>
      <c r="O8713" s="8" t="n">
        <f aca="false">K8713*(1-L8713)</f>
        <v>149</v>
      </c>
    </row>
    <row r="8714" customFormat="false" ht="11.4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IF(G8714="Male",VLOOKUP(H8714,'Shoe size conversion table'!$B$6:$D$22,2),VLOOKUP(H8714,'Shoe size conversion table'!$J$6:$L$22,2))</f>
        <v>42</v>
      </c>
      <c r="J8714" s="12" t="n">
        <f aca="false">IF(G8714="Male",VLOOKUP(H8714,'Shoe size conversion table'!$B$6:$D$22,3),VLOOKUP(H8714,'Shoe size conversion table'!$J$6:$L$22,3))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MONTH(C8714:C23681)</f>
        <v>3</v>
      </c>
      <c r="O8714" s="8" t="n">
        <f aca="false">K8714*(1-L8714)</f>
        <v>143.2</v>
      </c>
    </row>
    <row r="8715" customFormat="false" ht="11.4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IF(G8715="Male",VLOOKUP(H8715,'Shoe size conversion table'!$B$6:$D$22,2),VLOOKUP(H8715,'Shoe size conversion table'!$J$6:$L$22,2))</f>
        <v>43-44</v>
      </c>
      <c r="J8715" s="12" t="n">
        <f aca="false">IF(G8715="Male",VLOOKUP(H8715,'Shoe size conversion table'!$B$6:$D$22,3),VLOOKUP(H8715,'Shoe size conversion table'!$J$6:$L$22,3))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MONTH(C8715:C23682)</f>
        <v>3</v>
      </c>
      <c r="O8715" s="8" t="n">
        <f aca="false">K8715*(1-L8715)</f>
        <v>125.1</v>
      </c>
    </row>
    <row r="8716" customFormat="false" ht="11.4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IF(G8716="Male",VLOOKUP(H8716,'Shoe size conversion table'!$B$6:$D$22,2),VLOOKUP(H8716,'Shoe size conversion table'!$J$6:$L$22,2))</f>
        <v>43-44</v>
      </c>
      <c r="J8716" s="12" t="n">
        <f aca="false">IF(G8716="Male",VLOOKUP(H8716,'Shoe size conversion table'!$B$6:$D$22,3),VLOOKUP(H8716,'Shoe size conversion table'!$J$6:$L$22,3))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MONTH(C8716:C23683)</f>
        <v>3</v>
      </c>
      <c r="O8716" s="8" t="n">
        <f aca="false">K8716*(1-L8716)</f>
        <v>199</v>
      </c>
    </row>
    <row r="8717" customFormat="false" ht="11.4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IF(G8717="Male",VLOOKUP(H8717,'Shoe size conversion table'!$B$6:$D$22,2),VLOOKUP(H8717,'Shoe size conversion table'!$J$6:$L$22,2))</f>
        <v>43-44</v>
      </c>
      <c r="J8717" s="12" t="n">
        <f aca="false">IF(G8717="Male",VLOOKUP(H8717,'Shoe size conversion table'!$B$6:$D$22,3),VLOOKUP(H8717,'Shoe size conversion table'!$J$6:$L$22,3))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MONTH(C8717:C23684)</f>
        <v>3</v>
      </c>
      <c r="O8717" s="8" t="n">
        <f aca="false">K8717*(1-L8717)</f>
        <v>139</v>
      </c>
    </row>
    <row r="8718" customFormat="false" ht="11.4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IF(G8718="Male",VLOOKUP(H8718,'Shoe size conversion table'!$B$6:$D$22,2),VLOOKUP(H8718,'Shoe size conversion table'!$J$6:$L$22,2))</f>
        <v>42-43</v>
      </c>
      <c r="J8718" s="12" t="n">
        <f aca="false">IF(G8718="Male",VLOOKUP(H8718,'Shoe size conversion table'!$B$6:$D$22,3),VLOOKUP(H8718,'Shoe size conversion table'!$J$6:$L$22,3))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MONTH(C8718:C23685)</f>
        <v>3</v>
      </c>
      <c r="O8718" s="8" t="n">
        <f aca="false">K8718*(1-L8718)</f>
        <v>169</v>
      </c>
    </row>
    <row r="8719" customFormat="false" ht="11.4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IF(G8719="Male",VLOOKUP(H8719,'Shoe size conversion table'!$B$6:$D$22,2),VLOOKUP(H8719,'Shoe size conversion table'!$J$6:$L$22,2))</f>
        <v>42-43</v>
      </c>
      <c r="J8719" s="12" t="n">
        <f aca="false">IF(G8719="Male",VLOOKUP(H8719,'Shoe size conversion table'!$B$6:$D$22,3),VLOOKUP(H8719,'Shoe size conversion table'!$J$6:$L$22,3))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MONTH(C8719:C23686)</f>
        <v>3</v>
      </c>
      <c r="O8719" s="8" t="n">
        <f aca="false">K8719*(1-L8719)</f>
        <v>149</v>
      </c>
    </row>
    <row r="8720" customFormat="false" ht="11.4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IF(G8720="Male",VLOOKUP(H8720,'Shoe size conversion table'!$B$6:$D$22,2),VLOOKUP(H8720,'Shoe size conversion table'!$J$6:$L$22,2))</f>
        <v>43</v>
      </c>
      <c r="J8720" s="12" t="n">
        <f aca="false">IF(G8720="Male",VLOOKUP(H8720,'Shoe size conversion table'!$B$6:$D$22,3),VLOOKUP(H8720,'Shoe size conversion table'!$J$6:$L$22,3))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MONTH(C8720:C23687)</f>
        <v>3</v>
      </c>
      <c r="O8720" s="8" t="n">
        <f aca="false">K8720*(1-L8720)</f>
        <v>149</v>
      </c>
    </row>
    <row r="8721" customFormat="false" ht="11.4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IF(G8721="Male",VLOOKUP(H8721,'Shoe size conversion table'!$B$6:$D$22,2),VLOOKUP(H8721,'Shoe size conversion table'!$J$6:$L$22,2))</f>
        <v>41-42</v>
      </c>
      <c r="J8721" s="12" t="n">
        <f aca="false">IF(G8721="Male",VLOOKUP(H8721,'Shoe size conversion table'!$B$6:$D$22,3),VLOOKUP(H8721,'Shoe size conversion table'!$J$6:$L$22,3))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MONTH(C8721:C23688)</f>
        <v>3</v>
      </c>
      <c r="O8721" s="8" t="n">
        <f aca="false">K8721*(1-L8721)</f>
        <v>179.1</v>
      </c>
    </row>
    <row r="8722" customFormat="false" ht="11.4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IF(G8722="Male",VLOOKUP(H8722,'Shoe size conversion table'!$B$6:$D$22,2),VLOOKUP(H8722,'Shoe size conversion table'!$J$6:$L$22,2))</f>
        <v>38</v>
      </c>
      <c r="J8722" s="12" t="n">
        <f aca="false">IF(G8722="Male",VLOOKUP(H8722,'Shoe size conversion table'!$B$6:$D$22,3),VLOOKUP(H8722,'Shoe size conversion table'!$J$6:$L$22,3))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MONTH(C8722:C23689)</f>
        <v>3</v>
      </c>
      <c r="O8722" s="8" t="n">
        <f aca="false">K8722*(1-L8722)</f>
        <v>159.2</v>
      </c>
    </row>
    <row r="8723" customFormat="false" ht="11.4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IF(G8723="Male",VLOOKUP(H8723,'Shoe size conversion table'!$B$6:$D$22,2),VLOOKUP(H8723,'Shoe size conversion table'!$J$6:$L$22,2))</f>
        <v>40-41</v>
      </c>
      <c r="J8723" s="12" t="n">
        <f aca="false">IF(G8723="Male",VLOOKUP(H8723,'Shoe size conversion table'!$B$6:$D$22,3),VLOOKUP(H8723,'Shoe size conversion table'!$J$6:$L$22,3))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MONTH(C8723:C23690)</f>
        <v>3</v>
      </c>
      <c r="O8723" s="8" t="n">
        <f aca="false">K8723*(1-L8723)</f>
        <v>111.3</v>
      </c>
    </row>
    <row r="8724" customFormat="false" ht="11.4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IF(G8724="Male",VLOOKUP(H8724,'Shoe size conversion table'!$B$6:$D$22,2),VLOOKUP(H8724,'Shoe size conversion table'!$J$6:$L$22,2))</f>
        <v>41-42</v>
      </c>
      <c r="J8724" s="12" t="n">
        <f aca="false">IF(G8724="Male",VLOOKUP(H8724,'Shoe size conversion table'!$B$6:$D$22,3),VLOOKUP(H8724,'Shoe size conversion table'!$J$6:$L$22,3))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MONTH(C8724:C23691)</f>
        <v>3</v>
      </c>
      <c r="O8724" s="8" t="n">
        <f aca="false">K8724*(1-L8724)</f>
        <v>99.5</v>
      </c>
    </row>
    <row r="8725" customFormat="false" ht="11.4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IF(G8725="Male",VLOOKUP(H8725,'Shoe size conversion table'!$B$6:$D$22,2),VLOOKUP(H8725,'Shoe size conversion table'!$J$6:$L$22,2))</f>
        <v>39-40</v>
      </c>
      <c r="J8725" s="12" t="n">
        <f aca="false">IF(G8725="Male",VLOOKUP(H8725,'Shoe size conversion table'!$B$6:$D$22,3),VLOOKUP(H8725,'Shoe size conversion table'!$J$6:$L$22,3))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MONTH(C8725:C23692)</f>
        <v>3</v>
      </c>
      <c r="O8725" s="8" t="n">
        <f aca="false">K8725*(1-L8725)</f>
        <v>152.1</v>
      </c>
    </row>
    <row r="8726" customFormat="false" ht="11.4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IF(G8726="Male",VLOOKUP(H8726,'Shoe size conversion table'!$B$6:$D$22,2),VLOOKUP(H8726,'Shoe size conversion table'!$J$6:$L$22,2))</f>
        <v>38-39</v>
      </c>
      <c r="J8726" s="12" t="n">
        <f aca="false">IF(G8726="Male",VLOOKUP(H8726,'Shoe size conversion table'!$B$6:$D$22,3),VLOOKUP(H8726,'Shoe size conversion table'!$J$6:$L$22,3))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MONTH(C8726:C23693)</f>
        <v>3</v>
      </c>
      <c r="O8726" s="8" t="n">
        <f aca="false">K8726*(1-L8726)</f>
        <v>129</v>
      </c>
    </row>
    <row r="8727" customFormat="false" ht="11.4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IF(G8727="Male",VLOOKUP(H8727,'Shoe size conversion table'!$B$6:$D$22,2),VLOOKUP(H8727,'Shoe size conversion table'!$J$6:$L$22,2))</f>
        <v>41</v>
      </c>
      <c r="J8727" s="12" t="n">
        <f aca="false">IF(G8727="Male",VLOOKUP(H8727,'Shoe size conversion table'!$B$6:$D$22,3),VLOOKUP(H8727,'Shoe size conversion table'!$J$6:$L$22,3))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MONTH(C8727:C23694)</f>
        <v>3</v>
      </c>
      <c r="O8727" s="8" t="n">
        <f aca="false">K8727*(1-L8727)</f>
        <v>129</v>
      </c>
    </row>
    <row r="8728" customFormat="false" ht="11.4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IF(G8728="Male",VLOOKUP(H8728,'Shoe size conversion table'!$B$6:$D$22,2),VLOOKUP(H8728,'Shoe size conversion table'!$J$6:$L$22,2))</f>
        <v>43-44</v>
      </c>
      <c r="J8728" s="12" t="n">
        <f aca="false">IF(G8728="Male",VLOOKUP(H8728,'Shoe size conversion table'!$B$6:$D$22,3),VLOOKUP(H8728,'Shoe size conversion table'!$J$6:$L$22,3))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MONTH(C8728:C23695)</f>
        <v>3</v>
      </c>
      <c r="O8728" s="8" t="n">
        <f aca="false">K8728*(1-L8728)</f>
        <v>116.1</v>
      </c>
    </row>
    <row r="8729" customFormat="false" ht="11.4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IF(G8729="Male",VLOOKUP(H8729,'Shoe size conversion table'!$B$6:$D$22,2),VLOOKUP(H8729,'Shoe size conversion table'!$J$6:$L$22,2))</f>
        <v>44</v>
      </c>
      <c r="J8729" s="12" t="n">
        <f aca="false">IF(G8729="Male",VLOOKUP(H8729,'Shoe size conversion table'!$B$6:$D$22,3),VLOOKUP(H8729,'Shoe size conversion table'!$J$6:$L$22,3))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MONTH(C8729:C23696)</f>
        <v>3</v>
      </c>
      <c r="O8729" s="8" t="n">
        <f aca="false">K8729*(1-L8729)</f>
        <v>111.3</v>
      </c>
    </row>
    <row r="8730" customFormat="false" ht="11.4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IF(G8730="Male",VLOOKUP(H8730,'Shoe size conversion table'!$B$6:$D$22,2),VLOOKUP(H8730,'Shoe size conversion table'!$J$6:$L$22,2))</f>
        <v>44-45</v>
      </c>
      <c r="J8730" s="12" t="n">
        <f aca="false">IF(G8730="Male",VLOOKUP(H8730,'Shoe size conversion table'!$B$6:$D$22,3),VLOOKUP(H8730,'Shoe size conversion table'!$J$6:$L$22,3))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MONTH(C8730:C23697)</f>
        <v>3</v>
      </c>
      <c r="O8730" s="8" t="n">
        <f aca="false">K8730*(1-L8730)</f>
        <v>170.1</v>
      </c>
    </row>
    <row r="8731" customFormat="false" ht="11.4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IF(G8731="Male",VLOOKUP(H8731,'Shoe size conversion table'!$B$6:$D$22,2),VLOOKUP(H8731,'Shoe size conversion table'!$J$6:$L$22,2))</f>
        <v>38</v>
      </c>
      <c r="J8731" s="12" t="n">
        <f aca="false">IF(G8731="Male",VLOOKUP(H8731,'Shoe size conversion table'!$B$6:$D$22,3),VLOOKUP(H8731,'Shoe size conversion table'!$J$6:$L$22,3))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MONTH(C8731:C23698)</f>
        <v>3</v>
      </c>
      <c r="O8731" s="8" t="n">
        <f aca="false">K8731*(1-L8731)</f>
        <v>132.3</v>
      </c>
    </row>
    <row r="8732" customFormat="false" ht="11.4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IF(G8732="Male",VLOOKUP(H8732,'Shoe size conversion table'!$B$6:$D$22,2),VLOOKUP(H8732,'Shoe size conversion table'!$J$6:$L$22,2))</f>
        <v>38-39</v>
      </c>
      <c r="J8732" s="12" t="n">
        <f aca="false">IF(G8732="Male",VLOOKUP(H8732,'Shoe size conversion table'!$B$6:$D$22,3),VLOOKUP(H8732,'Shoe size conversion table'!$J$6:$L$22,3))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MONTH(C8732:C23699)</f>
        <v>3</v>
      </c>
      <c r="O8732" s="8" t="n">
        <f aca="false">K8732*(1-L8732)</f>
        <v>170.1</v>
      </c>
    </row>
    <row r="8733" customFormat="false" ht="11.4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IF(G8733="Male",VLOOKUP(H8733,'Shoe size conversion table'!$B$6:$D$22,2),VLOOKUP(H8733,'Shoe size conversion table'!$J$6:$L$22,2))</f>
        <v>39-40</v>
      </c>
      <c r="J8733" s="12" t="n">
        <f aca="false">IF(G8733="Male",VLOOKUP(H8733,'Shoe size conversion table'!$B$6:$D$22,3),VLOOKUP(H8733,'Shoe size conversion table'!$J$6:$L$22,3))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MONTH(C8733:C23700)</f>
        <v>3</v>
      </c>
      <c r="O8733" s="8" t="n">
        <f aca="false">K8733*(1-L8733)</f>
        <v>189</v>
      </c>
    </row>
    <row r="8734" customFormat="false" ht="11.4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IF(G8734="Male",VLOOKUP(H8734,'Shoe size conversion table'!$B$6:$D$22,2),VLOOKUP(H8734,'Shoe size conversion table'!$J$6:$L$22,2))</f>
        <v>39</v>
      </c>
      <c r="J8734" s="12" t="n">
        <f aca="false">IF(G8734="Male",VLOOKUP(H8734,'Shoe size conversion table'!$B$6:$D$22,3),VLOOKUP(H8734,'Shoe size conversion table'!$J$6:$L$22,3))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MONTH(C8734:C23701)</f>
        <v>3</v>
      </c>
      <c r="O8734" s="8" t="n">
        <f aca="false">K8734*(1-L8734)</f>
        <v>159</v>
      </c>
    </row>
    <row r="8735" customFormat="false" ht="11.4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IF(G8735="Male",VLOOKUP(H8735,'Shoe size conversion table'!$B$6:$D$22,2),VLOOKUP(H8735,'Shoe size conversion table'!$J$6:$L$22,2))</f>
        <v>41-42</v>
      </c>
      <c r="J8735" s="12" t="n">
        <f aca="false">IF(G8735="Male",VLOOKUP(H8735,'Shoe size conversion table'!$B$6:$D$22,3),VLOOKUP(H8735,'Shoe size conversion table'!$J$6:$L$22,3))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MONTH(C8735:C23702)</f>
        <v>3</v>
      </c>
      <c r="O8735" s="8" t="n">
        <f aca="false">K8735*(1-L8735)</f>
        <v>129</v>
      </c>
    </row>
    <row r="8736" customFormat="false" ht="11.4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IF(G8736="Male",VLOOKUP(H8736,'Shoe size conversion table'!$B$6:$D$22,2),VLOOKUP(H8736,'Shoe size conversion table'!$J$6:$L$22,2))</f>
        <v>39</v>
      </c>
      <c r="J8736" s="12" t="n">
        <f aca="false">IF(G8736="Male",VLOOKUP(H8736,'Shoe size conversion table'!$B$6:$D$22,3),VLOOKUP(H8736,'Shoe size conversion table'!$J$6:$L$22,3))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MONTH(C8736:C23703)</f>
        <v>3</v>
      </c>
      <c r="O8736" s="8" t="n">
        <f aca="false">K8736*(1-L8736)</f>
        <v>139</v>
      </c>
    </row>
    <row r="8737" customFormat="false" ht="11.4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IF(G8737="Male",VLOOKUP(H8737,'Shoe size conversion table'!$B$6:$D$22,2),VLOOKUP(H8737,'Shoe size conversion table'!$J$6:$L$22,2))</f>
        <v>40</v>
      </c>
      <c r="J8737" s="12" t="n">
        <f aca="false">IF(G8737="Male",VLOOKUP(H8737,'Shoe size conversion table'!$B$6:$D$22,3),VLOOKUP(H8737,'Shoe size conversion table'!$J$6:$L$22,3))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MONTH(C8737:C23704)</f>
        <v>3</v>
      </c>
      <c r="O8737" s="8" t="n">
        <f aca="false">K8737*(1-L8737)</f>
        <v>111.2</v>
      </c>
    </row>
    <row r="8738" customFormat="false" ht="11.4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IF(G8738="Male",VLOOKUP(H8738,'Shoe size conversion table'!$B$6:$D$22,2),VLOOKUP(H8738,'Shoe size conversion table'!$J$6:$L$22,2))</f>
        <v>44</v>
      </c>
      <c r="J8738" s="12" t="n">
        <f aca="false">IF(G8738="Male",VLOOKUP(H8738,'Shoe size conversion table'!$B$6:$D$22,3),VLOOKUP(H8738,'Shoe size conversion table'!$J$6:$L$22,3))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MONTH(C8738:C23705)</f>
        <v>3</v>
      </c>
      <c r="O8738" s="8" t="n">
        <f aca="false">K8738*(1-L8738)</f>
        <v>139.3</v>
      </c>
    </row>
    <row r="8739" customFormat="false" ht="11.4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IF(G8739="Male",VLOOKUP(H8739,'Shoe size conversion table'!$B$6:$D$22,2),VLOOKUP(H8739,'Shoe size conversion table'!$J$6:$L$22,2))</f>
        <v>43</v>
      </c>
      <c r="J8739" s="12" t="n">
        <f aca="false">IF(G8739="Male",VLOOKUP(H8739,'Shoe size conversion table'!$B$6:$D$22,3),VLOOKUP(H8739,'Shoe size conversion table'!$J$6:$L$22,3))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MONTH(C8739:C23706)</f>
        <v>3</v>
      </c>
      <c r="O8739" s="8" t="n">
        <f aca="false">K8739*(1-L8739)</f>
        <v>149</v>
      </c>
    </row>
    <row r="8740" customFormat="false" ht="11.4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IF(G8740="Male",VLOOKUP(H8740,'Shoe size conversion table'!$B$6:$D$22,2),VLOOKUP(H8740,'Shoe size conversion table'!$J$6:$L$22,2))</f>
        <v>43-44</v>
      </c>
      <c r="J8740" s="12" t="n">
        <f aca="false">IF(G8740="Male",VLOOKUP(H8740,'Shoe size conversion table'!$B$6:$D$22,3),VLOOKUP(H8740,'Shoe size conversion table'!$J$6:$L$22,3))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MONTH(C8740:C23707)</f>
        <v>3</v>
      </c>
      <c r="O8740" s="8" t="n">
        <f aca="false">K8740*(1-L8740)</f>
        <v>111.2</v>
      </c>
    </row>
    <row r="8741" customFormat="false" ht="11.4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IF(G8741="Male",VLOOKUP(H8741,'Shoe size conversion table'!$B$6:$D$22,2),VLOOKUP(H8741,'Shoe size conversion table'!$J$6:$L$22,2))</f>
        <v>42-43</v>
      </c>
      <c r="J8741" s="12" t="n">
        <f aca="false">IF(G8741="Male",VLOOKUP(H8741,'Shoe size conversion table'!$B$6:$D$22,3),VLOOKUP(H8741,'Shoe size conversion table'!$J$6:$L$22,3))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MONTH(C8741:C23708)</f>
        <v>3</v>
      </c>
      <c r="O8741" s="8" t="n">
        <f aca="false">K8741*(1-L8741)</f>
        <v>125.3</v>
      </c>
    </row>
    <row r="8742" customFormat="false" ht="11.4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IF(G8742="Male",VLOOKUP(H8742,'Shoe size conversion table'!$B$6:$D$22,2),VLOOKUP(H8742,'Shoe size conversion table'!$J$6:$L$22,2))</f>
        <v>42</v>
      </c>
      <c r="J8742" s="12" t="n">
        <f aca="false">IF(G8742="Male",VLOOKUP(H8742,'Shoe size conversion table'!$B$6:$D$22,3),VLOOKUP(H8742,'Shoe size conversion table'!$J$6:$L$22,3))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MONTH(C8742:C23709)</f>
        <v>3</v>
      </c>
      <c r="O8742" s="8" t="n">
        <f aca="false">K8742*(1-L8742)</f>
        <v>189</v>
      </c>
    </row>
    <row r="8743" customFormat="false" ht="11.4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IF(G8743="Male",VLOOKUP(H8743,'Shoe size conversion table'!$B$6:$D$22,2),VLOOKUP(H8743,'Shoe size conversion table'!$J$6:$L$22,2))</f>
        <v>42-43</v>
      </c>
      <c r="J8743" s="12" t="n">
        <f aca="false">IF(G8743="Male",VLOOKUP(H8743,'Shoe size conversion table'!$B$6:$D$22,3),VLOOKUP(H8743,'Shoe size conversion table'!$J$6:$L$22,3))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MONTH(C8743:C23710)</f>
        <v>3</v>
      </c>
      <c r="O8743" s="8" t="n">
        <f aca="false">K8743*(1-L8743)</f>
        <v>89.5</v>
      </c>
    </row>
    <row r="8744" customFormat="false" ht="11.4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IF(G8744="Male",VLOOKUP(H8744,'Shoe size conversion table'!$B$6:$D$22,2),VLOOKUP(H8744,'Shoe size conversion table'!$J$6:$L$22,2))</f>
        <v>38</v>
      </c>
      <c r="J8744" s="12" t="n">
        <f aca="false">IF(G8744="Male",VLOOKUP(H8744,'Shoe size conversion table'!$B$6:$D$22,3),VLOOKUP(H8744,'Shoe size conversion table'!$J$6:$L$22,3))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MONTH(C8744:C23711)</f>
        <v>3</v>
      </c>
      <c r="O8744" s="8" t="n">
        <f aca="false">K8744*(1-L8744)</f>
        <v>199</v>
      </c>
    </row>
    <row r="8745" customFormat="false" ht="11.4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IF(G8745="Male",VLOOKUP(H8745,'Shoe size conversion table'!$B$6:$D$22,2),VLOOKUP(H8745,'Shoe size conversion table'!$J$6:$L$22,2))</f>
        <v>39</v>
      </c>
      <c r="J8745" s="12" t="n">
        <f aca="false">IF(G8745="Male",VLOOKUP(H8745,'Shoe size conversion table'!$B$6:$D$22,3),VLOOKUP(H8745,'Shoe size conversion table'!$J$6:$L$22,3))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MONTH(C8745:C23712)</f>
        <v>3</v>
      </c>
      <c r="O8745" s="8" t="n">
        <f aca="false">K8745*(1-L8745)</f>
        <v>189</v>
      </c>
    </row>
    <row r="8746" customFormat="false" ht="11.4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IF(G8746="Male",VLOOKUP(H8746,'Shoe size conversion table'!$B$6:$D$22,2),VLOOKUP(H8746,'Shoe size conversion table'!$J$6:$L$22,2))</f>
        <v>36-37</v>
      </c>
      <c r="J8746" s="12" t="n">
        <f aca="false">IF(G8746="Male",VLOOKUP(H8746,'Shoe size conversion table'!$B$6:$D$22,3),VLOOKUP(H8746,'Shoe size conversion table'!$J$6:$L$22,3))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MONTH(C8746:C23713)</f>
        <v>3</v>
      </c>
      <c r="O8746" s="8" t="n">
        <f aca="false">K8746*(1-L8746)</f>
        <v>199</v>
      </c>
    </row>
    <row r="8747" customFormat="false" ht="11.4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IF(G8747="Male",VLOOKUP(H8747,'Shoe size conversion table'!$B$6:$D$22,2),VLOOKUP(H8747,'Shoe size conversion table'!$J$6:$L$22,2))</f>
        <v>42</v>
      </c>
      <c r="J8747" s="12" t="n">
        <f aca="false">IF(G8747="Male",VLOOKUP(H8747,'Shoe size conversion table'!$B$6:$D$22,3),VLOOKUP(H8747,'Shoe size conversion table'!$J$6:$L$22,3))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MONTH(C8747:C23714)</f>
        <v>3</v>
      </c>
      <c r="O8747" s="8" t="n">
        <f aca="false">K8747*(1-L8747)</f>
        <v>143.1</v>
      </c>
    </row>
    <row r="8748" customFormat="false" ht="11.4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IF(G8748="Male",VLOOKUP(H8748,'Shoe size conversion table'!$B$6:$D$22,2),VLOOKUP(H8748,'Shoe size conversion table'!$J$6:$L$22,2))</f>
        <v>39</v>
      </c>
      <c r="J8748" s="12" t="n">
        <f aca="false">IF(G8748="Male",VLOOKUP(H8748,'Shoe size conversion table'!$B$6:$D$22,3),VLOOKUP(H8748,'Shoe size conversion table'!$J$6:$L$22,3))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MONTH(C8748:C23715)</f>
        <v>3</v>
      </c>
      <c r="O8748" s="8" t="n">
        <f aca="false">K8748*(1-L8748)</f>
        <v>149</v>
      </c>
    </row>
    <row r="8749" customFormat="false" ht="11.4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IF(G8749="Male",VLOOKUP(H8749,'Shoe size conversion table'!$B$6:$D$22,2),VLOOKUP(H8749,'Shoe size conversion table'!$J$6:$L$22,2))</f>
        <v>38-39</v>
      </c>
      <c r="J8749" s="12" t="n">
        <f aca="false">IF(G8749="Male",VLOOKUP(H8749,'Shoe size conversion table'!$B$6:$D$22,3),VLOOKUP(H8749,'Shoe size conversion table'!$J$6:$L$22,3))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MONTH(C8749:C23716)</f>
        <v>3</v>
      </c>
      <c r="O8749" s="8" t="n">
        <f aca="false">K8749*(1-L8749)</f>
        <v>179</v>
      </c>
    </row>
    <row r="8750" customFormat="false" ht="11.4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IF(G8750="Male",VLOOKUP(H8750,'Shoe size conversion table'!$B$6:$D$22,2),VLOOKUP(H8750,'Shoe size conversion table'!$J$6:$L$22,2))</f>
        <v>42-43</v>
      </c>
      <c r="J8750" s="12" t="n">
        <f aca="false">IF(G8750="Male",VLOOKUP(H8750,'Shoe size conversion table'!$B$6:$D$22,3),VLOOKUP(H8750,'Shoe size conversion table'!$J$6:$L$22,3))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MONTH(C8750:C23717)</f>
        <v>3</v>
      </c>
      <c r="O8750" s="8" t="n">
        <f aca="false">K8750*(1-L8750)</f>
        <v>159</v>
      </c>
    </row>
    <row r="8751" customFormat="false" ht="11.4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IF(G8751="Male",VLOOKUP(H8751,'Shoe size conversion table'!$B$6:$D$22,2),VLOOKUP(H8751,'Shoe size conversion table'!$J$6:$L$22,2))</f>
        <v>41</v>
      </c>
      <c r="J8751" s="12" t="n">
        <f aca="false">IF(G8751="Male",VLOOKUP(H8751,'Shoe size conversion table'!$B$6:$D$22,3),VLOOKUP(H8751,'Shoe size conversion table'!$J$6:$L$22,3))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MONTH(C8751:C23718)</f>
        <v>3</v>
      </c>
      <c r="O8751" s="8" t="n">
        <f aca="false">K8751*(1-L8751)</f>
        <v>179</v>
      </c>
    </row>
    <row r="8752" customFormat="false" ht="11.4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IF(G8752="Male",VLOOKUP(H8752,'Shoe size conversion table'!$B$6:$D$22,2),VLOOKUP(H8752,'Shoe size conversion table'!$J$6:$L$22,2))</f>
        <v>38-39</v>
      </c>
      <c r="J8752" s="12" t="n">
        <f aca="false">IF(G8752="Male",VLOOKUP(H8752,'Shoe size conversion table'!$B$6:$D$22,3),VLOOKUP(H8752,'Shoe size conversion table'!$J$6:$L$22,3))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MONTH(C8752:C23719)</f>
        <v>3</v>
      </c>
      <c r="O8752" s="8" t="n">
        <f aca="false">K8752*(1-L8752)</f>
        <v>139</v>
      </c>
    </row>
    <row r="8753" customFormat="false" ht="11.4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IF(G8753="Male",VLOOKUP(H8753,'Shoe size conversion table'!$B$6:$D$22,2),VLOOKUP(H8753,'Shoe size conversion table'!$J$6:$L$22,2))</f>
        <v>43-44</v>
      </c>
      <c r="J8753" s="12" t="n">
        <f aca="false">IF(G8753="Male",VLOOKUP(H8753,'Shoe size conversion table'!$B$6:$D$22,3),VLOOKUP(H8753,'Shoe size conversion table'!$J$6:$L$22,3))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MONTH(C8753:C23720)</f>
        <v>3</v>
      </c>
      <c r="O8753" s="8" t="n">
        <f aca="false">K8753*(1-L8753)</f>
        <v>189</v>
      </c>
    </row>
    <row r="8754" customFormat="false" ht="11.4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IF(G8754="Male",VLOOKUP(H8754,'Shoe size conversion table'!$B$6:$D$22,2),VLOOKUP(H8754,'Shoe size conversion table'!$J$6:$L$22,2))</f>
        <v>38-39</v>
      </c>
      <c r="J8754" s="12" t="n">
        <f aca="false">IF(G8754="Male",VLOOKUP(H8754,'Shoe size conversion table'!$B$6:$D$22,3),VLOOKUP(H8754,'Shoe size conversion table'!$J$6:$L$22,3))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MONTH(C8754:C23721)</f>
        <v>3</v>
      </c>
      <c r="O8754" s="8" t="n">
        <f aca="false">K8754*(1-L8754)</f>
        <v>179</v>
      </c>
    </row>
    <row r="8755" customFormat="false" ht="11.4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IF(G8755="Male",VLOOKUP(H8755,'Shoe size conversion table'!$B$6:$D$22,2),VLOOKUP(H8755,'Shoe size conversion table'!$J$6:$L$22,2))</f>
        <v>43-44</v>
      </c>
      <c r="J8755" s="12" t="n">
        <f aca="false">IF(G8755="Male",VLOOKUP(H8755,'Shoe size conversion table'!$B$6:$D$22,3),VLOOKUP(H8755,'Shoe size conversion table'!$J$6:$L$22,3))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MONTH(C8755:C23722)</f>
        <v>3</v>
      </c>
      <c r="O8755" s="8" t="n">
        <f aca="false">K8755*(1-L8755)</f>
        <v>84.5</v>
      </c>
    </row>
    <row r="8756" customFormat="false" ht="11.4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IF(G8756="Male",VLOOKUP(H8756,'Shoe size conversion table'!$B$6:$D$22,2),VLOOKUP(H8756,'Shoe size conversion table'!$J$6:$L$22,2))</f>
        <v>39</v>
      </c>
      <c r="J8756" s="12" t="n">
        <f aca="false">IF(G8756="Male",VLOOKUP(H8756,'Shoe size conversion table'!$B$6:$D$22,3),VLOOKUP(H8756,'Shoe size conversion table'!$J$6:$L$22,3))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MONTH(C8756:C23723)</f>
        <v>3</v>
      </c>
      <c r="O8756" s="8" t="n">
        <f aca="false">K8756*(1-L8756)</f>
        <v>199</v>
      </c>
    </row>
    <row r="8757" customFormat="false" ht="11.4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IF(G8757="Male",VLOOKUP(H8757,'Shoe size conversion table'!$B$6:$D$22,2),VLOOKUP(H8757,'Shoe size conversion table'!$J$6:$L$22,2))</f>
        <v>38</v>
      </c>
      <c r="J8757" s="12" t="n">
        <f aca="false">IF(G8757="Male",VLOOKUP(H8757,'Shoe size conversion table'!$B$6:$D$22,3),VLOOKUP(H8757,'Shoe size conversion table'!$J$6:$L$22,3))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MONTH(C8757:C23724)</f>
        <v>3</v>
      </c>
      <c r="O8757" s="8" t="n">
        <f aca="false">K8757*(1-L8757)</f>
        <v>151.2</v>
      </c>
    </row>
    <row r="8758" customFormat="false" ht="11.4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IF(G8758="Male",VLOOKUP(H8758,'Shoe size conversion table'!$B$6:$D$22,2),VLOOKUP(H8758,'Shoe size conversion table'!$J$6:$L$22,2))</f>
        <v>43-44</v>
      </c>
      <c r="J8758" s="12" t="n">
        <f aca="false">IF(G8758="Male",VLOOKUP(H8758,'Shoe size conversion table'!$B$6:$D$22,3),VLOOKUP(H8758,'Shoe size conversion table'!$J$6:$L$22,3))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MONTH(C8758:C23725)</f>
        <v>3</v>
      </c>
      <c r="O8758" s="8" t="n">
        <f aca="false">K8758*(1-L8758)</f>
        <v>111.2</v>
      </c>
    </row>
    <row r="8759" customFormat="false" ht="11.4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IF(G8759="Male",VLOOKUP(H8759,'Shoe size conversion table'!$B$6:$D$22,2),VLOOKUP(H8759,'Shoe size conversion table'!$J$6:$L$22,2))</f>
        <v>40</v>
      </c>
      <c r="J8759" s="12" t="n">
        <f aca="false">IF(G8759="Male",VLOOKUP(H8759,'Shoe size conversion table'!$B$6:$D$22,3),VLOOKUP(H8759,'Shoe size conversion table'!$J$6:$L$22,3))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MONTH(C8759:C23726)</f>
        <v>3</v>
      </c>
      <c r="O8759" s="8" t="n">
        <f aca="false">K8759*(1-L8759)</f>
        <v>189</v>
      </c>
    </row>
    <row r="8760" customFormat="false" ht="11.4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IF(G8760="Male",VLOOKUP(H8760,'Shoe size conversion table'!$B$6:$D$22,2),VLOOKUP(H8760,'Shoe size conversion table'!$J$6:$L$22,2))</f>
        <v>37-38</v>
      </c>
      <c r="J8760" s="12" t="n">
        <f aca="false">IF(G8760="Male",VLOOKUP(H8760,'Shoe size conversion table'!$B$6:$D$22,3),VLOOKUP(H8760,'Shoe size conversion table'!$J$6:$L$22,3))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MONTH(C8760:C23727)</f>
        <v>3</v>
      </c>
      <c r="O8760" s="8" t="n">
        <f aca="false">K8760*(1-L8760)</f>
        <v>159</v>
      </c>
    </row>
    <row r="8761" customFormat="false" ht="11.4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IF(G8761="Male",VLOOKUP(H8761,'Shoe size conversion table'!$B$6:$D$22,2),VLOOKUP(H8761,'Shoe size conversion table'!$J$6:$L$22,2))</f>
        <v>41-42</v>
      </c>
      <c r="J8761" s="12" t="n">
        <f aca="false">IF(G8761="Male",VLOOKUP(H8761,'Shoe size conversion table'!$B$6:$D$22,3),VLOOKUP(H8761,'Shoe size conversion table'!$J$6:$L$22,3))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MONTH(C8761:C23728)</f>
        <v>3</v>
      </c>
      <c r="O8761" s="8" t="n">
        <f aca="false">K8761*(1-L8761)</f>
        <v>139.3</v>
      </c>
    </row>
    <row r="8762" customFormat="false" ht="11.4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IF(G8762="Male",VLOOKUP(H8762,'Shoe size conversion table'!$B$6:$D$22,2),VLOOKUP(H8762,'Shoe size conversion table'!$J$6:$L$22,2))</f>
        <v>41-42</v>
      </c>
      <c r="J8762" s="12" t="n">
        <f aca="false">IF(G8762="Male",VLOOKUP(H8762,'Shoe size conversion table'!$B$6:$D$22,3),VLOOKUP(H8762,'Shoe size conversion table'!$J$6:$L$22,3))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MONTH(C8762:C23729)</f>
        <v>3</v>
      </c>
      <c r="O8762" s="8" t="n">
        <f aca="false">K8762*(1-L8762)</f>
        <v>139</v>
      </c>
    </row>
    <row r="8763" customFormat="false" ht="11.4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IF(G8763="Male",VLOOKUP(H8763,'Shoe size conversion table'!$B$6:$D$22,2),VLOOKUP(H8763,'Shoe size conversion table'!$J$6:$L$22,2))</f>
        <v>43-44</v>
      </c>
      <c r="J8763" s="12" t="n">
        <f aca="false">IF(G8763="Male",VLOOKUP(H8763,'Shoe size conversion table'!$B$6:$D$22,3),VLOOKUP(H8763,'Shoe size conversion table'!$J$6:$L$22,3))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MONTH(C8763:C23730)</f>
        <v>3</v>
      </c>
      <c r="O8763" s="8" t="n">
        <f aca="false">K8763*(1-L8763)</f>
        <v>134.1</v>
      </c>
    </row>
    <row r="8764" customFormat="false" ht="11.4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IF(G8764="Male",VLOOKUP(H8764,'Shoe size conversion table'!$B$6:$D$22,2),VLOOKUP(H8764,'Shoe size conversion table'!$J$6:$L$22,2))</f>
        <v>43</v>
      </c>
      <c r="J8764" s="12" t="n">
        <f aca="false">IF(G8764="Male",VLOOKUP(H8764,'Shoe size conversion table'!$B$6:$D$22,3),VLOOKUP(H8764,'Shoe size conversion table'!$J$6:$L$22,3))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MONTH(C8764:C23731)</f>
        <v>3</v>
      </c>
      <c r="O8764" s="8" t="n">
        <f aca="false">K8764*(1-L8764)</f>
        <v>149</v>
      </c>
    </row>
    <row r="8765" customFormat="false" ht="11.4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IF(G8765="Male",VLOOKUP(H8765,'Shoe size conversion table'!$B$6:$D$22,2),VLOOKUP(H8765,'Shoe size conversion table'!$J$6:$L$22,2))</f>
        <v>39-40</v>
      </c>
      <c r="J8765" s="12" t="n">
        <f aca="false">IF(G8765="Male",VLOOKUP(H8765,'Shoe size conversion table'!$B$6:$D$22,3),VLOOKUP(H8765,'Shoe size conversion table'!$J$6:$L$22,3))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MONTH(C8765:C23732)</f>
        <v>3</v>
      </c>
      <c r="O8765" s="8" t="n">
        <f aca="false">K8765*(1-L8765)</f>
        <v>159</v>
      </c>
    </row>
    <row r="8766" customFormat="false" ht="11.4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IF(G8766="Male",VLOOKUP(H8766,'Shoe size conversion table'!$B$6:$D$22,2),VLOOKUP(H8766,'Shoe size conversion table'!$J$6:$L$22,2))</f>
        <v>43</v>
      </c>
      <c r="J8766" s="12" t="n">
        <f aca="false">IF(G8766="Male",VLOOKUP(H8766,'Shoe size conversion table'!$B$6:$D$22,3),VLOOKUP(H8766,'Shoe size conversion table'!$J$6:$L$22,3))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MONTH(C8766:C23733)</f>
        <v>3</v>
      </c>
      <c r="O8766" s="8" t="n">
        <f aca="false">K8766*(1-L8766)</f>
        <v>111.2</v>
      </c>
    </row>
    <row r="8767" customFormat="false" ht="11.4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IF(G8767="Male",VLOOKUP(H8767,'Shoe size conversion table'!$B$6:$D$22,2),VLOOKUP(H8767,'Shoe size conversion table'!$J$6:$L$22,2))</f>
        <v>39</v>
      </c>
      <c r="J8767" s="12" t="n">
        <f aca="false">IF(G8767="Male",VLOOKUP(H8767,'Shoe size conversion table'!$B$6:$D$22,3),VLOOKUP(H8767,'Shoe size conversion table'!$J$6:$L$22,3))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MONTH(C8767:C23734)</f>
        <v>3</v>
      </c>
      <c r="O8767" s="8" t="n">
        <f aca="false">K8767*(1-L8767)</f>
        <v>139</v>
      </c>
    </row>
    <row r="8768" customFormat="false" ht="11.4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IF(G8768="Male",VLOOKUP(H8768,'Shoe size conversion table'!$B$6:$D$22,2),VLOOKUP(H8768,'Shoe size conversion table'!$J$6:$L$22,2))</f>
        <v>38-39</v>
      </c>
      <c r="J8768" s="12" t="n">
        <f aca="false">IF(G8768="Male",VLOOKUP(H8768,'Shoe size conversion table'!$B$6:$D$22,3),VLOOKUP(H8768,'Shoe size conversion table'!$J$6:$L$22,3))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MONTH(C8768:C23735)</f>
        <v>3</v>
      </c>
      <c r="O8768" s="8" t="n">
        <f aca="false">K8768*(1-L8768)</f>
        <v>152.1</v>
      </c>
    </row>
    <row r="8769" customFormat="false" ht="11.4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IF(G8769="Male",VLOOKUP(H8769,'Shoe size conversion table'!$B$6:$D$22,2),VLOOKUP(H8769,'Shoe size conversion table'!$J$6:$L$22,2))</f>
        <v>43</v>
      </c>
      <c r="J8769" s="12" t="n">
        <f aca="false">IF(G8769="Male",VLOOKUP(H8769,'Shoe size conversion table'!$B$6:$D$22,3),VLOOKUP(H8769,'Shoe size conversion table'!$J$6:$L$22,3))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MONTH(C8769:C23736)</f>
        <v>3</v>
      </c>
      <c r="O8769" s="8" t="n">
        <f aca="false">K8769*(1-L8769)</f>
        <v>179</v>
      </c>
    </row>
    <row r="8770" customFormat="false" ht="11.4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IF(G8770="Male",VLOOKUP(H8770,'Shoe size conversion table'!$B$6:$D$22,2),VLOOKUP(H8770,'Shoe size conversion table'!$J$6:$L$22,2))</f>
        <v>38-39</v>
      </c>
      <c r="J8770" s="12" t="n">
        <f aca="false">IF(G8770="Male",VLOOKUP(H8770,'Shoe size conversion table'!$B$6:$D$22,3),VLOOKUP(H8770,'Shoe size conversion table'!$J$6:$L$22,3))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MONTH(C8770:C23737)</f>
        <v>3</v>
      </c>
      <c r="O8770" s="8" t="n">
        <f aca="false">K8770*(1-L8770)</f>
        <v>199</v>
      </c>
    </row>
    <row r="8771" customFormat="false" ht="11.4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IF(G8771="Male",VLOOKUP(H8771,'Shoe size conversion table'!$B$6:$D$22,2),VLOOKUP(H8771,'Shoe size conversion table'!$J$6:$L$22,2))</f>
        <v>44</v>
      </c>
      <c r="J8771" s="12" t="n">
        <f aca="false">IF(G8771="Male",VLOOKUP(H8771,'Shoe size conversion table'!$B$6:$D$22,3),VLOOKUP(H8771,'Shoe size conversion table'!$J$6:$L$22,3))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MONTH(C8771:C23738)</f>
        <v>3</v>
      </c>
      <c r="O8771" s="8" t="n">
        <f aca="false">K8771*(1-L8771)</f>
        <v>111.3</v>
      </c>
    </row>
    <row r="8772" customFormat="false" ht="11.4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IF(G8772="Male",VLOOKUP(H8772,'Shoe size conversion table'!$B$6:$D$22,2),VLOOKUP(H8772,'Shoe size conversion table'!$J$6:$L$22,2))</f>
        <v>38-39</v>
      </c>
      <c r="J8772" s="12" t="n">
        <f aca="false">IF(G8772="Male",VLOOKUP(H8772,'Shoe size conversion table'!$B$6:$D$22,3),VLOOKUP(H8772,'Shoe size conversion table'!$J$6:$L$22,3))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MONTH(C8772:C23739)</f>
        <v>3</v>
      </c>
      <c r="O8772" s="8" t="n">
        <f aca="false">K8772*(1-L8772)</f>
        <v>189</v>
      </c>
    </row>
    <row r="8773" customFormat="false" ht="11.4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IF(G8773="Male",VLOOKUP(H8773,'Shoe size conversion table'!$B$6:$D$22,2),VLOOKUP(H8773,'Shoe size conversion table'!$J$6:$L$22,2))</f>
        <v>41-42</v>
      </c>
      <c r="J8773" s="12" t="n">
        <f aca="false">IF(G8773="Male",VLOOKUP(H8773,'Shoe size conversion table'!$B$6:$D$22,3),VLOOKUP(H8773,'Shoe size conversion table'!$J$6:$L$22,3))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MONTH(C8773:C23740)</f>
        <v>3</v>
      </c>
      <c r="O8773" s="8" t="n">
        <f aca="false">K8773*(1-L8773)</f>
        <v>74.5</v>
      </c>
    </row>
    <row r="8774" customFormat="false" ht="11.4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IF(G8774="Male",VLOOKUP(H8774,'Shoe size conversion table'!$B$6:$D$22,2),VLOOKUP(H8774,'Shoe size conversion table'!$J$6:$L$22,2))</f>
        <v>44</v>
      </c>
      <c r="J8774" s="12" t="n">
        <f aca="false">IF(G8774="Male",VLOOKUP(H8774,'Shoe size conversion table'!$B$6:$D$22,3),VLOOKUP(H8774,'Shoe size conversion table'!$J$6:$L$22,3))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MONTH(C8774:C23741)</f>
        <v>3</v>
      </c>
      <c r="O8774" s="8" t="n">
        <f aca="false">K8774*(1-L8774)</f>
        <v>90.3</v>
      </c>
    </row>
    <row r="8775" customFormat="false" ht="11.4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IF(G8775="Male",VLOOKUP(H8775,'Shoe size conversion table'!$B$6:$D$22,2),VLOOKUP(H8775,'Shoe size conversion table'!$J$6:$L$22,2))</f>
        <v>42-43</v>
      </c>
      <c r="J8775" s="12" t="n">
        <f aca="false">IF(G8775="Male",VLOOKUP(H8775,'Shoe size conversion table'!$B$6:$D$22,3),VLOOKUP(H8775,'Shoe size conversion table'!$J$6:$L$22,3))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MONTH(C8775:C23742)</f>
        <v>3</v>
      </c>
      <c r="O8775" s="8" t="n">
        <f aca="false">K8775*(1-L8775)</f>
        <v>116.1</v>
      </c>
    </row>
    <row r="8776" customFormat="false" ht="11.4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IF(G8776="Male",VLOOKUP(H8776,'Shoe size conversion table'!$B$6:$D$22,2),VLOOKUP(H8776,'Shoe size conversion table'!$J$6:$L$22,2))</f>
        <v>42-43</v>
      </c>
      <c r="J8776" s="12" t="n">
        <f aca="false">IF(G8776="Male",VLOOKUP(H8776,'Shoe size conversion table'!$B$6:$D$22,3),VLOOKUP(H8776,'Shoe size conversion table'!$J$6:$L$22,3))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MONTH(C8776:C23743)</f>
        <v>3</v>
      </c>
      <c r="O8776" s="8" t="n">
        <f aca="false">K8776*(1-L8776)</f>
        <v>119.2</v>
      </c>
    </row>
    <row r="8777" customFormat="false" ht="11.4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IF(G8777="Male",VLOOKUP(H8777,'Shoe size conversion table'!$B$6:$D$22,2),VLOOKUP(H8777,'Shoe size conversion table'!$J$6:$L$22,2))</f>
        <v>42-43</v>
      </c>
      <c r="J8777" s="12" t="n">
        <f aca="false">IF(G8777="Male",VLOOKUP(H8777,'Shoe size conversion table'!$B$6:$D$22,3),VLOOKUP(H8777,'Shoe size conversion table'!$J$6:$L$22,3))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MONTH(C8777:C23744)</f>
        <v>3</v>
      </c>
      <c r="O8777" s="8" t="n">
        <f aca="false">K8777*(1-L8777)</f>
        <v>99.5</v>
      </c>
    </row>
    <row r="8778" customFormat="false" ht="11.4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IF(G8778="Male",VLOOKUP(H8778,'Shoe size conversion table'!$B$6:$D$22,2),VLOOKUP(H8778,'Shoe size conversion table'!$J$6:$L$22,2))</f>
        <v>36-37</v>
      </c>
      <c r="J8778" s="12" t="n">
        <f aca="false">IF(G8778="Male",VLOOKUP(H8778,'Shoe size conversion table'!$B$6:$D$22,3),VLOOKUP(H8778,'Shoe size conversion table'!$J$6:$L$22,3))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MONTH(C8778:C23745)</f>
        <v>3</v>
      </c>
      <c r="O8778" s="8" t="n">
        <f aca="false">K8778*(1-L8778)</f>
        <v>199</v>
      </c>
    </row>
    <row r="8779" customFormat="false" ht="11.4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IF(G8779="Male",VLOOKUP(H8779,'Shoe size conversion table'!$B$6:$D$22,2),VLOOKUP(H8779,'Shoe size conversion table'!$J$6:$L$22,2))</f>
        <v>42-43</v>
      </c>
      <c r="J8779" s="12" t="n">
        <f aca="false">IF(G8779="Male",VLOOKUP(H8779,'Shoe size conversion table'!$B$6:$D$22,3),VLOOKUP(H8779,'Shoe size conversion table'!$J$6:$L$22,3))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MONTH(C8779:C23746)</f>
        <v>3</v>
      </c>
      <c r="O8779" s="8" t="n">
        <f aca="false">K8779*(1-L8779)</f>
        <v>125.3</v>
      </c>
    </row>
    <row r="8780" customFormat="false" ht="11.4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IF(G8780="Male",VLOOKUP(H8780,'Shoe size conversion table'!$B$6:$D$22,2),VLOOKUP(H8780,'Shoe size conversion table'!$J$6:$L$22,2))</f>
        <v>42</v>
      </c>
      <c r="J8780" s="12" t="n">
        <f aca="false">IF(G8780="Male",VLOOKUP(H8780,'Shoe size conversion table'!$B$6:$D$22,3),VLOOKUP(H8780,'Shoe size conversion table'!$J$6:$L$22,3))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MONTH(C8780:C23747)</f>
        <v>3</v>
      </c>
      <c r="O8780" s="8" t="n">
        <f aca="false">K8780*(1-L8780)</f>
        <v>143.2</v>
      </c>
    </row>
    <row r="8781" customFormat="false" ht="11.4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IF(G8781="Male",VLOOKUP(H8781,'Shoe size conversion table'!$B$6:$D$22,2),VLOOKUP(H8781,'Shoe size conversion table'!$J$6:$L$22,2))</f>
        <v>40</v>
      </c>
      <c r="J8781" s="12" t="n">
        <f aca="false">IF(G8781="Male",VLOOKUP(H8781,'Shoe size conversion table'!$B$6:$D$22,3),VLOOKUP(H8781,'Shoe size conversion table'!$J$6:$L$22,3))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MONTH(C8781:C23748)</f>
        <v>3</v>
      </c>
      <c r="O8781" s="8" t="n">
        <f aca="false">K8781*(1-L8781)</f>
        <v>129</v>
      </c>
    </row>
    <row r="8782" customFormat="false" ht="11.4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IF(G8782="Male",VLOOKUP(H8782,'Shoe size conversion table'!$B$6:$D$22,2),VLOOKUP(H8782,'Shoe size conversion table'!$J$6:$L$22,2))</f>
        <v>40-41</v>
      </c>
      <c r="J8782" s="12" t="n">
        <f aca="false">IF(G8782="Male",VLOOKUP(H8782,'Shoe size conversion table'!$B$6:$D$22,3),VLOOKUP(H8782,'Shoe size conversion table'!$J$6:$L$22,3))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MONTH(C8782:C23749)</f>
        <v>3</v>
      </c>
      <c r="O8782" s="8" t="n">
        <f aca="false">K8782*(1-L8782)</f>
        <v>84.5</v>
      </c>
    </row>
    <row r="8783" customFormat="false" ht="11.4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IF(G8783="Male",VLOOKUP(H8783,'Shoe size conversion table'!$B$6:$D$22,2),VLOOKUP(H8783,'Shoe size conversion table'!$J$6:$L$22,2))</f>
        <v>38</v>
      </c>
      <c r="J8783" s="12" t="n">
        <f aca="false">IF(G8783="Male",VLOOKUP(H8783,'Shoe size conversion table'!$B$6:$D$22,3),VLOOKUP(H8783,'Shoe size conversion table'!$J$6:$L$22,3))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MONTH(C8783:C23750)</f>
        <v>3</v>
      </c>
      <c r="O8783" s="8" t="n">
        <f aca="false">K8783*(1-L8783)</f>
        <v>169</v>
      </c>
    </row>
    <row r="8784" customFormat="false" ht="11.4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IF(G8784="Male",VLOOKUP(H8784,'Shoe size conversion table'!$B$6:$D$22,2),VLOOKUP(H8784,'Shoe size conversion table'!$J$6:$L$22,2))</f>
        <v>44-45</v>
      </c>
      <c r="J8784" s="12" t="n">
        <f aca="false">IF(G8784="Male",VLOOKUP(H8784,'Shoe size conversion table'!$B$6:$D$22,3),VLOOKUP(H8784,'Shoe size conversion table'!$J$6:$L$22,3))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MONTH(C8784:C23751)</f>
        <v>3</v>
      </c>
      <c r="O8784" s="8" t="n">
        <f aca="false">K8784*(1-L8784)</f>
        <v>170.1</v>
      </c>
    </row>
    <row r="8785" customFormat="false" ht="11.4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IF(G8785="Male",VLOOKUP(H8785,'Shoe size conversion table'!$B$6:$D$22,2),VLOOKUP(H8785,'Shoe size conversion table'!$J$6:$L$22,2))</f>
        <v>42-43</v>
      </c>
      <c r="J8785" s="12" t="n">
        <f aca="false">IF(G8785="Male",VLOOKUP(H8785,'Shoe size conversion table'!$B$6:$D$22,3),VLOOKUP(H8785,'Shoe size conversion table'!$J$6:$L$22,3))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MONTH(C8785:C23752)</f>
        <v>3</v>
      </c>
      <c r="O8785" s="8" t="n">
        <f aca="false">K8785*(1-L8785)</f>
        <v>125.3</v>
      </c>
    </row>
    <row r="8786" customFormat="false" ht="11.4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IF(G8786="Male",VLOOKUP(H8786,'Shoe size conversion table'!$B$6:$D$22,2),VLOOKUP(H8786,'Shoe size conversion table'!$J$6:$L$22,2))</f>
        <v>42-43</v>
      </c>
      <c r="J8786" s="12" t="n">
        <f aca="false">IF(G8786="Male",VLOOKUP(H8786,'Shoe size conversion table'!$B$6:$D$22,3),VLOOKUP(H8786,'Shoe size conversion table'!$J$6:$L$22,3))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MONTH(C8786:C23753)</f>
        <v>3</v>
      </c>
      <c r="O8786" s="8" t="n">
        <f aca="false">K8786*(1-L8786)</f>
        <v>169</v>
      </c>
    </row>
    <row r="8787" customFormat="false" ht="11.4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IF(G8787="Male",VLOOKUP(H8787,'Shoe size conversion table'!$B$6:$D$22,2),VLOOKUP(H8787,'Shoe size conversion table'!$J$6:$L$22,2))</f>
        <v>42</v>
      </c>
      <c r="J8787" s="12" t="n">
        <f aca="false">IF(G8787="Male",VLOOKUP(H8787,'Shoe size conversion table'!$B$6:$D$22,3),VLOOKUP(H8787,'Shoe size conversion table'!$J$6:$L$22,3))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MONTH(C8787:C23754)</f>
        <v>3</v>
      </c>
      <c r="O8787" s="8" t="n">
        <f aca="false">K8787*(1-L8787)</f>
        <v>103.2</v>
      </c>
    </row>
    <row r="8788" customFormat="false" ht="11.4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IF(G8788="Male",VLOOKUP(H8788,'Shoe size conversion table'!$B$6:$D$22,2),VLOOKUP(H8788,'Shoe size conversion table'!$J$6:$L$22,2))</f>
        <v>40</v>
      </c>
      <c r="J8788" s="12" t="n">
        <f aca="false">IF(G8788="Male",VLOOKUP(H8788,'Shoe size conversion table'!$B$6:$D$22,3),VLOOKUP(H8788,'Shoe size conversion table'!$J$6:$L$22,3))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MONTH(C8788:C23755)</f>
        <v>3</v>
      </c>
      <c r="O8788" s="8" t="n">
        <f aca="false">K8788*(1-L8788)</f>
        <v>125.3</v>
      </c>
    </row>
    <row r="8789" customFormat="false" ht="11.4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IF(G8789="Male",VLOOKUP(H8789,'Shoe size conversion table'!$B$6:$D$22,2),VLOOKUP(H8789,'Shoe size conversion table'!$J$6:$L$22,2))</f>
        <v>38-39</v>
      </c>
      <c r="J8789" s="12" t="n">
        <f aca="false">IF(G8789="Male",VLOOKUP(H8789,'Shoe size conversion table'!$B$6:$D$22,3),VLOOKUP(H8789,'Shoe size conversion table'!$J$6:$L$22,3))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MONTH(C8789:C23756)</f>
        <v>3</v>
      </c>
      <c r="O8789" s="8" t="n">
        <f aca="false">K8789*(1-L8789)</f>
        <v>139</v>
      </c>
    </row>
    <row r="8790" customFormat="false" ht="11.4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IF(G8790="Male",VLOOKUP(H8790,'Shoe size conversion table'!$B$6:$D$22,2),VLOOKUP(H8790,'Shoe size conversion table'!$J$6:$L$22,2))</f>
        <v>42</v>
      </c>
      <c r="J8790" s="12" t="n">
        <f aca="false">IF(G8790="Male",VLOOKUP(H8790,'Shoe size conversion table'!$B$6:$D$22,3),VLOOKUP(H8790,'Shoe size conversion table'!$J$6:$L$22,3))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MONTH(C8790:C23757)</f>
        <v>3</v>
      </c>
      <c r="O8790" s="8" t="n">
        <f aca="false">K8790*(1-L8790)</f>
        <v>143.1</v>
      </c>
    </row>
    <row r="8791" customFormat="false" ht="11.4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IF(G8791="Male",VLOOKUP(H8791,'Shoe size conversion table'!$B$6:$D$22,2),VLOOKUP(H8791,'Shoe size conversion table'!$J$6:$L$22,2))</f>
        <v>42</v>
      </c>
      <c r="J8791" s="12" t="n">
        <f aca="false">IF(G8791="Male",VLOOKUP(H8791,'Shoe size conversion table'!$B$6:$D$22,3),VLOOKUP(H8791,'Shoe size conversion table'!$J$6:$L$22,3))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MONTH(C8791:C23758)</f>
        <v>3</v>
      </c>
      <c r="O8791" s="8" t="n">
        <f aca="false">K8791*(1-L8791)</f>
        <v>189</v>
      </c>
    </row>
    <row r="8792" customFormat="false" ht="11.4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IF(G8792="Male",VLOOKUP(H8792,'Shoe size conversion table'!$B$6:$D$22,2),VLOOKUP(H8792,'Shoe size conversion table'!$J$6:$L$22,2))</f>
        <v>43-44</v>
      </c>
      <c r="J8792" s="12" t="n">
        <f aca="false">IF(G8792="Male",VLOOKUP(H8792,'Shoe size conversion table'!$B$6:$D$22,3),VLOOKUP(H8792,'Shoe size conversion table'!$J$6:$L$22,3))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MONTH(C8792:C23759)</f>
        <v>3</v>
      </c>
      <c r="O8792" s="8" t="n">
        <f aca="false">K8792*(1-L8792)</f>
        <v>189</v>
      </c>
    </row>
    <row r="8793" customFormat="false" ht="11.4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IF(G8793="Male",VLOOKUP(H8793,'Shoe size conversion table'!$B$6:$D$22,2),VLOOKUP(H8793,'Shoe size conversion table'!$J$6:$L$22,2))</f>
        <v>36-37</v>
      </c>
      <c r="J8793" s="12" t="n">
        <f aca="false">IF(G8793="Male",VLOOKUP(H8793,'Shoe size conversion table'!$B$6:$D$22,3),VLOOKUP(H8793,'Shoe size conversion table'!$J$6:$L$22,3))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MONTH(C8793:C23760)</f>
        <v>3</v>
      </c>
      <c r="O8793" s="8" t="n">
        <f aca="false">K8793*(1-L8793)</f>
        <v>199</v>
      </c>
    </row>
    <row r="8794" customFormat="false" ht="11.4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IF(G8794="Male",VLOOKUP(H8794,'Shoe size conversion table'!$B$6:$D$22,2),VLOOKUP(H8794,'Shoe size conversion table'!$J$6:$L$22,2))</f>
        <v>37-38</v>
      </c>
      <c r="J8794" s="12" t="n">
        <f aca="false">IF(G8794="Male",VLOOKUP(H8794,'Shoe size conversion table'!$B$6:$D$22,3),VLOOKUP(H8794,'Shoe size conversion table'!$J$6:$L$22,3))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MONTH(C8794:C23761)</f>
        <v>3</v>
      </c>
      <c r="O8794" s="8" t="n">
        <f aca="false">K8794*(1-L8794)</f>
        <v>139</v>
      </c>
    </row>
    <row r="8795" customFormat="false" ht="11.4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IF(G8795="Male",VLOOKUP(H8795,'Shoe size conversion table'!$B$6:$D$22,2),VLOOKUP(H8795,'Shoe size conversion table'!$J$6:$L$22,2))</f>
        <v>39</v>
      </c>
      <c r="J8795" s="12" t="n">
        <f aca="false">IF(G8795="Male",VLOOKUP(H8795,'Shoe size conversion table'!$B$6:$D$22,3),VLOOKUP(H8795,'Shoe size conversion table'!$J$6:$L$22,3))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MONTH(C8795:C23762)</f>
        <v>3</v>
      </c>
      <c r="O8795" s="8" t="n">
        <f aca="false">K8795*(1-L8795)</f>
        <v>129</v>
      </c>
    </row>
    <row r="8796" customFormat="false" ht="11.4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IF(G8796="Male",VLOOKUP(H8796,'Shoe size conversion table'!$B$6:$D$22,2),VLOOKUP(H8796,'Shoe size conversion table'!$J$6:$L$22,2))</f>
        <v>44</v>
      </c>
      <c r="J8796" s="12" t="n">
        <f aca="false">IF(G8796="Male",VLOOKUP(H8796,'Shoe size conversion table'!$B$6:$D$22,3),VLOOKUP(H8796,'Shoe size conversion table'!$J$6:$L$22,3))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MONTH(C8796:C23763)</f>
        <v>3</v>
      </c>
      <c r="O8796" s="8" t="n">
        <f aca="false">K8796*(1-L8796)</f>
        <v>129</v>
      </c>
    </row>
    <row r="8797" customFormat="false" ht="11.4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IF(G8797="Male",VLOOKUP(H8797,'Shoe size conversion table'!$B$6:$D$22,2),VLOOKUP(H8797,'Shoe size conversion table'!$J$6:$L$22,2))</f>
        <v>43-44</v>
      </c>
      <c r="J8797" s="12" t="n">
        <f aca="false">IF(G8797="Male",VLOOKUP(H8797,'Shoe size conversion table'!$B$6:$D$22,3),VLOOKUP(H8797,'Shoe size conversion table'!$J$6:$L$22,3))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MONTH(C8797:C23764)</f>
        <v>3</v>
      </c>
      <c r="O8797" s="8" t="n">
        <f aca="false">K8797*(1-L8797)</f>
        <v>159</v>
      </c>
    </row>
    <row r="8798" customFormat="false" ht="11.4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IF(G8798="Male",VLOOKUP(H8798,'Shoe size conversion table'!$B$6:$D$22,2),VLOOKUP(H8798,'Shoe size conversion table'!$J$6:$L$22,2))</f>
        <v>41-42</v>
      </c>
      <c r="J8798" s="12" t="n">
        <f aca="false">IF(G8798="Male",VLOOKUP(H8798,'Shoe size conversion table'!$B$6:$D$22,3),VLOOKUP(H8798,'Shoe size conversion table'!$J$6:$L$22,3))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MONTH(C8798:C23765)</f>
        <v>3</v>
      </c>
      <c r="O8798" s="8" t="n">
        <f aca="false">K8798*(1-L8798)</f>
        <v>143.1</v>
      </c>
    </row>
    <row r="8799" customFormat="false" ht="11.4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IF(G8799="Male",VLOOKUP(H8799,'Shoe size conversion table'!$B$6:$D$22,2),VLOOKUP(H8799,'Shoe size conversion table'!$J$6:$L$22,2))</f>
        <v>43</v>
      </c>
      <c r="J8799" s="12" t="n">
        <f aca="false">IF(G8799="Male",VLOOKUP(H8799,'Shoe size conversion table'!$B$6:$D$22,3),VLOOKUP(H8799,'Shoe size conversion table'!$J$6:$L$22,3))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MONTH(C8799:C23766)</f>
        <v>3</v>
      </c>
      <c r="O8799" s="8" t="n">
        <f aca="false">K8799*(1-L8799)</f>
        <v>169</v>
      </c>
    </row>
    <row r="8800" customFormat="false" ht="11.4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IF(G8800="Male",VLOOKUP(H8800,'Shoe size conversion table'!$B$6:$D$22,2),VLOOKUP(H8800,'Shoe size conversion table'!$J$6:$L$22,2))</f>
        <v>43</v>
      </c>
      <c r="J8800" s="12" t="n">
        <f aca="false">IF(G8800="Male",VLOOKUP(H8800,'Shoe size conversion table'!$B$6:$D$22,3),VLOOKUP(H8800,'Shoe size conversion table'!$J$6:$L$22,3))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MONTH(C8800:C23767)</f>
        <v>3</v>
      </c>
      <c r="O8800" s="8" t="n">
        <f aca="false">K8800*(1-L8800)</f>
        <v>169</v>
      </c>
    </row>
    <row r="8801" customFormat="false" ht="11.4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IF(G8801="Male",VLOOKUP(H8801,'Shoe size conversion table'!$B$6:$D$22,2),VLOOKUP(H8801,'Shoe size conversion table'!$J$6:$L$22,2))</f>
        <v>44</v>
      </c>
      <c r="J8801" s="12" t="n">
        <f aca="false">IF(G8801="Male",VLOOKUP(H8801,'Shoe size conversion table'!$B$6:$D$22,3),VLOOKUP(H8801,'Shoe size conversion table'!$J$6:$L$22,3))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MONTH(C8801:C23768)</f>
        <v>3</v>
      </c>
      <c r="O8801" s="8" t="n">
        <f aca="false">K8801*(1-L8801)</f>
        <v>139.3</v>
      </c>
    </row>
    <row r="8802" customFormat="false" ht="11.4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IF(G8802="Male",VLOOKUP(H8802,'Shoe size conversion table'!$B$6:$D$22,2),VLOOKUP(H8802,'Shoe size conversion table'!$J$6:$L$22,2))</f>
        <v>42-43</v>
      </c>
      <c r="J8802" s="12" t="n">
        <f aca="false">IF(G8802="Male",VLOOKUP(H8802,'Shoe size conversion table'!$B$6:$D$22,3),VLOOKUP(H8802,'Shoe size conversion table'!$J$6:$L$22,3))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MONTH(C8802:C23769)</f>
        <v>3</v>
      </c>
      <c r="O8802" s="8" t="n">
        <f aca="false">K8802*(1-L8802)</f>
        <v>169</v>
      </c>
    </row>
    <row r="8803" customFormat="false" ht="11.4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IF(G8803="Male",VLOOKUP(H8803,'Shoe size conversion table'!$B$6:$D$22,2),VLOOKUP(H8803,'Shoe size conversion table'!$J$6:$L$22,2))</f>
        <v>43</v>
      </c>
      <c r="J8803" s="12" t="n">
        <f aca="false">IF(G8803="Male",VLOOKUP(H8803,'Shoe size conversion table'!$B$6:$D$22,3),VLOOKUP(H8803,'Shoe size conversion table'!$J$6:$L$22,3))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MONTH(C8803:C23770)</f>
        <v>3</v>
      </c>
      <c r="O8803" s="8" t="n">
        <f aca="false">K8803*(1-L8803)</f>
        <v>149</v>
      </c>
    </row>
    <row r="8804" customFormat="false" ht="11.4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IF(G8804="Male",VLOOKUP(H8804,'Shoe size conversion table'!$B$6:$D$22,2),VLOOKUP(H8804,'Shoe size conversion table'!$J$6:$L$22,2))</f>
        <v>41</v>
      </c>
      <c r="J8804" s="12" t="n">
        <f aca="false">IF(G8804="Male",VLOOKUP(H8804,'Shoe size conversion table'!$B$6:$D$22,3),VLOOKUP(H8804,'Shoe size conversion table'!$J$6:$L$22,3))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MONTH(C8804:C23771)</f>
        <v>3</v>
      </c>
      <c r="O8804" s="8" t="n">
        <f aca="false">K8804*(1-L8804)</f>
        <v>139</v>
      </c>
    </row>
    <row r="8805" customFormat="false" ht="11.4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IF(G8805="Male",VLOOKUP(H8805,'Shoe size conversion table'!$B$6:$D$22,2),VLOOKUP(H8805,'Shoe size conversion table'!$J$6:$L$22,2))</f>
        <v>43</v>
      </c>
      <c r="J8805" s="12" t="n">
        <f aca="false">IF(G8805="Male",VLOOKUP(H8805,'Shoe size conversion table'!$B$6:$D$22,3),VLOOKUP(H8805,'Shoe size conversion table'!$J$6:$L$22,3))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MONTH(C8805:C23772)</f>
        <v>3</v>
      </c>
      <c r="O8805" s="8" t="n">
        <f aca="false">K8805*(1-L8805)</f>
        <v>119.2</v>
      </c>
    </row>
    <row r="8806" customFormat="false" ht="11.4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IF(G8806="Male",VLOOKUP(H8806,'Shoe size conversion table'!$B$6:$D$22,2),VLOOKUP(H8806,'Shoe size conversion table'!$J$6:$L$22,2))</f>
        <v>38-39</v>
      </c>
      <c r="J8806" s="12" t="n">
        <f aca="false">IF(G8806="Male",VLOOKUP(H8806,'Shoe size conversion table'!$B$6:$D$22,3),VLOOKUP(H8806,'Shoe size conversion table'!$J$6:$L$22,3))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MONTH(C8806:C23773)</f>
        <v>3</v>
      </c>
      <c r="O8806" s="8" t="n">
        <f aca="false">K8806*(1-L8806)</f>
        <v>84.5</v>
      </c>
    </row>
    <row r="8807" customFormat="false" ht="11.4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IF(G8807="Male",VLOOKUP(H8807,'Shoe size conversion table'!$B$6:$D$22,2),VLOOKUP(H8807,'Shoe size conversion table'!$J$6:$L$22,2))</f>
        <v>38</v>
      </c>
      <c r="J8807" s="12" t="n">
        <f aca="false">IF(G8807="Male",VLOOKUP(H8807,'Shoe size conversion table'!$B$6:$D$22,3),VLOOKUP(H8807,'Shoe size conversion table'!$J$6:$L$22,3))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MONTH(C8807:C23774)</f>
        <v>3</v>
      </c>
      <c r="O8807" s="8" t="n">
        <f aca="false">K8807*(1-L8807)</f>
        <v>143.1</v>
      </c>
    </row>
    <row r="8808" customFormat="false" ht="11.4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IF(G8808="Male",VLOOKUP(H8808,'Shoe size conversion table'!$B$6:$D$22,2),VLOOKUP(H8808,'Shoe size conversion table'!$J$6:$L$22,2))</f>
        <v>44</v>
      </c>
      <c r="J8808" s="12" t="n">
        <f aca="false">IF(G8808="Male",VLOOKUP(H8808,'Shoe size conversion table'!$B$6:$D$22,3),VLOOKUP(H8808,'Shoe size conversion table'!$J$6:$L$22,3))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MONTH(C8808:C23775)</f>
        <v>3</v>
      </c>
      <c r="O8808" s="8" t="n">
        <f aca="false">K8808*(1-L8808)</f>
        <v>111.3</v>
      </c>
    </row>
    <row r="8809" customFormat="false" ht="11.4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IF(G8809="Male",VLOOKUP(H8809,'Shoe size conversion table'!$B$6:$D$22,2),VLOOKUP(H8809,'Shoe size conversion table'!$J$6:$L$22,2))</f>
        <v>42</v>
      </c>
      <c r="J8809" s="12" t="n">
        <f aca="false">IF(G8809="Male",VLOOKUP(H8809,'Shoe size conversion table'!$B$6:$D$22,3),VLOOKUP(H8809,'Shoe size conversion table'!$J$6:$L$22,3))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MONTH(C8809:C23776)</f>
        <v>3</v>
      </c>
      <c r="O8809" s="8" t="n">
        <f aca="false">K8809*(1-L8809)</f>
        <v>159</v>
      </c>
    </row>
    <row r="8810" customFormat="false" ht="11.4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IF(G8810="Male",VLOOKUP(H8810,'Shoe size conversion table'!$B$6:$D$22,2),VLOOKUP(H8810,'Shoe size conversion table'!$J$6:$L$22,2))</f>
        <v>38-39</v>
      </c>
      <c r="J8810" s="12" t="n">
        <f aca="false">IF(G8810="Male",VLOOKUP(H8810,'Shoe size conversion table'!$B$6:$D$22,3),VLOOKUP(H8810,'Shoe size conversion table'!$J$6:$L$22,3))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MONTH(C8810:C23777)</f>
        <v>3</v>
      </c>
      <c r="O8810" s="8" t="n">
        <f aca="false">K8810*(1-L8810)</f>
        <v>149</v>
      </c>
    </row>
    <row r="8811" customFormat="false" ht="11.4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IF(G8811="Male",VLOOKUP(H8811,'Shoe size conversion table'!$B$6:$D$22,2),VLOOKUP(H8811,'Shoe size conversion table'!$J$6:$L$22,2))</f>
        <v>38-39</v>
      </c>
      <c r="J8811" s="12" t="n">
        <f aca="false">IF(G8811="Male",VLOOKUP(H8811,'Shoe size conversion table'!$B$6:$D$22,3),VLOOKUP(H8811,'Shoe size conversion table'!$J$6:$L$22,3))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MONTH(C8811:C23778)</f>
        <v>3</v>
      </c>
      <c r="O8811" s="8" t="n">
        <f aca="false">K8811*(1-L8811)</f>
        <v>116.1</v>
      </c>
    </row>
    <row r="8812" customFormat="false" ht="11.4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IF(G8812="Male",VLOOKUP(H8812,'Shoe size conversion table'!$B$6:$D$22,2),VLOOKUP(H8812,'Shoe size conversion table'!$J$6:$L$22,2))</f>
        <v>39-40</v>
      </c>
      <c r="J8812" s="12" t="n">
        <f aca="false">IF(G8812="Male",VLOOKUP(H8812,'Shoe size conversion table'!$B$6:$D$22,3),VLOOKUP(H8812,'Shoe size conversion table'!$J$6:$L$22,3))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MONTH(C8812:C23779)</f>
        <v>3</v>
      </c>
      <c r="O8812" s="8" t="n">
        <f aca="false">K8812*(1-L8812)</f>
        <v>139</v>
      </c>
    </row>
    <row r="8813" customFormat="false" ht="11.4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IF(G8813="Male",VLOOKUP(H8813,'Shoe size conversion table'!$B$6:$D$22,2),VLOOKUP(H8813,'Shoe size conversion table'!$J$6:$L$22,2))</f>
        <v>39</v>
      </c>
      <c r="J8813" s="12" t="n">
        <f aca="false">IF(G8813="Male",VLOOKUP(H8813,'Shoe size conversion table'!$B$6:$D$22,3),VLOOKUP(H8813,'Shoe size conversion table'!$J$6:$L$22,3))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MONTH(C8813:C23780)</f>
        <v>3</v>
      </c>
      <c r="O8813" s="8" t="n">
        <f aca="false">K8813*(1-L8813)</f>
        <v>139</v>
      </c>
    </row>
    <row r="8814" customFormat="false" ht="11.4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IF(G8814="Male",VLOOKUP(H8814,'Shoe size conversion table'!$B$6:$D$22,2),VLOOKUP(H8814,'Shoe size conversion table'!$J$6:$L$22,2))</f>
        <v>41</v>
      </c>
      <c r="J8814" s="12" t="n">
        <f aca="false">IF(G8814="Male",VLOOKUP(H8814,'Shoe size conversion table'!$B$6:$D$22,3),VLOOKUP(H8814,'Shoe size conversion table'!$J$6:$L$22,3))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MONTH(C8814:C23781)</f>
        <v>3</v>
      </c>
      <c r="O8814" s="8" t="n">
        <f aca="false">K8814*(1-L8814)</f>
        <v>179.1</v>
      </c>
    </row>
    <row r="8815" customFormat="false" ht="11.4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IF(G8815="Male",VLOOKUP(H8815,'Shoe size conversion table'!$B$6:$D$22,2),VLOOKUP(H8815,'Shoe size conversion table'!$J$6:$L$22,2))</f>
        <v>43-44</v>
      </c>
      <c r="J8815" s="12" t="n">
        <f aca="false">IF(G8815="Male",VLOOKUP(H8815,'Shoe size conversion table'!$B$6:$D$22,3),VLOOKUP(H8815,'Shoe size conversion table'!$J$6:$L$22,3))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MONTH(C8815:C23782)</f>
        <v>3</v>
      </c>
      <c r="O8815" s="8" t="n">
        <f aca="false">K8815*(1-L8815)</f>
        <v>159</v>
      </c>
    </row>
    <row r="8816" customFormat="false" ht="11.4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IF(G8816="Male",VLOOKUP(H8816,'Shoe size conversion table'!$B$6:$D$22,2),VLOOKUP(H8816,'Shoe size conversion table'!$J$6:$L$22,2))</f>
        <v>41</v>
      </c>
      <c r="J8816" s="12" t="n">
        <f aca="false">IF(G8816="Male",VLOOKUP(H8816,'Shoe size conversion table'!$B$6:$D$22,3),VLOOKUP(H8816,'Shoe size conversion table'!$J$6:$L$22,3))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MONTH(C8816:C23783)</f>
        <v>3</v>
      </c>
      <c r="O8816" s="8" t="n">
        <f aca="false">K8816*(1-L8816)</f>
        <v>129</v>
      </c>
    </row>
    <row r="8817" customFormat="false" ht="11.4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IF(G8817="Male",VLOOKUP(H8817,'Shoe size conversion table'!$B$6:$D$22,2),VLOOKUP(H8817,'Shoe size conversion table'!$J$6:$L$22,2))</f>
        <v>46</v>
      </c>
      <c r="J8817" s="12" t="n">
        <f aca="false">IF(G8817="Male",VLOOKUP(H8817,'Shoe size conversion table'!$B$6:$D$22,3),VLOOKUP(H8817,'Shoe size conversion table'!$J$6:$L$22,3))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MONTH(C8817:C23784)</f>
        <v>3</v>
      </c>
      <c r="O8817" s="8" t="n">
        <f aca="false">K8817*(1-L8817)</f>
        <v>84.5</v>
      </c>
    </row>
    <row r="8818" customFormat="false" ht="11.4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IF(G8818="Male",VLOOKUP(H8818,'Shoe size conversion table'!$B$6:$D$22,2),VLOOKUP(H8818,'Shoe size conversion table'!$J$6:$L$22,2))</f>
        <v>40</v>
      </c>
      <c r="J8818" s="12" t="n">
        <f aca="false">IF(G8818="Male",VLOOKUP(H8818,'Shoe size conversion table'!$B$6:$D$22,3),VLOOKUP(H8818,'Shoe size conversion table'!$J$6:$L$22,3))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MONTH(C8818:C23785)</f>
        <v>3</v>
      </c>
      <c r="O8818" s="8" t="n">
        <f aca="false">K8818*(1-L8818)</f>
        <v>189</v>
      </c>
    </row>
    <row r="8819" customFormat="false" ht="11.4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IF(G8819="Male",VLOOKUP(H8819,'Shoe size conversion table'!$B$6:$D$22,2),VLOOKUP(H8819,'Shoe size conversion table'!$J$6:$L$22,2))</f>
        <v>43-44</v>
      </c>
      <c r="J8819" s="12" t="n">
        <f aca="false">IF(G8819="Male",VLOOKUP(H8819,'Shoe size conversion table'!$B$6:$D$22,3),VLOOKUP(H8819,'Shoe size conversion table'!$J$6:$L$22,3))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MONTH(C8819:C23786)</f>
        <v>3</v>
      </c>
      <c r="O8819" s="8" t="n">
        <f aca="false">K8819*(1-L8819)</f>
        <v>84.5</v>
      </c>
    </row>
    <row r="8820" customFormat="false" ht="11.4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IF(G8820="Male",VLOOKUP(H8820,'Shoe size conversion table'!$B$6:$D$22,2),VLOOKUP(H8820,'Shoe size conversion table'!$J$6:$L$22,2))</f>
        <v>44</v>
      </c>
      <c r="J8820" s="12" t="n">
        <f aca="false">IF(G8820="Male",VLOOKUP(H8820,'Shoe size conversion table'!$B$6:$D$22,3),VLOOKUP(H8820,'Shoe size conversion table'!$J$6:$L$22,3))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MONTH(C8820:C23787)</f>
        <v>3</v>
      </c>
      <c r="O8820" s="8" t="n">
        <f aca="false">K8820*(1-L8820)</f>
        <v>139.3</v>
      </c>
    </row>
    <row r="8821" customFormat="false" ht="11.4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IF(G8821="Male",VLOOKUP(H8821,'Shoe size conversion table'!$B$6:$D$22,2),VLOOKUP(H8821,'Shoe size conversion table'!$J$6:$L$22,2))</f>
        <v>42-43</v>
      </c>
      <c r="J8821" s="12" t="n">
        <f aca="false">IF(G8821="Male",VLOOKUP(H8821,'Shoe size conversion table'!$B$6:$D$22,3),VLOOKUP(H8821,'Shoe size conversion table'!$J$6:$L$22,3))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MONTH(C8821:C23788)</f>
        <v>3</v>
      </c>
      <c r="O8821" s="8" t="n">
        <f aca="false">K8821*(1-L8821)</f>
        <v>99.5</v>
      </c>
    </row>
    <row r="8822" customFormat="false" ht="11.4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IF(G8822="Male",VLOOKUP(H8822,'Shoe size conversion table'!$B$6:$D$22,2),VLOOKUP(H8822,'Shoe size conversion table'!$J$6:$L$22,2))</f>
        <v>39-40</v>
      </c>
      <c r="J8822" s="12" t="n">
        <f aca="false">IF(G8822="Male",VLOOKUP(H8822,'Shoe size conversion table'!$B$6:$D$22,3),VLOOKUP(H8822,'Shoe size conversion table'!$J$6:$L$22,3))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MONTH(C8822:C23789)</f>
        <v>3</v>
      </c>
      <c r="O8822" s="8" t="n">
        <f aca="false">K8822*(1-L8822)</f>
        <v>139</v>
      </c>
    </row>
    <row r="8823" customFormat="false" ht="11.4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IF(G8823="Male",VLOOKUP(H8823,'Shoe size conversion table'!$B$6:$D$22,2),VLOOKUP(H8823,'Shoe size conversion table'!$J$6:$L$22,2))</f>
        <v>41</v>
      </c>
      <c r="J8823" s="12" t="n">
        <f aca="false">IF(G8823="Male",VLOOKUP(H8823,'Shoe size conversion table'!$B$6:$D$22,3),VLOOKUP(H8823,'Shoe size conversion table'!$J$6:$L$22,3))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MONTH(C8823:C23790)</f>
        <v>3</v>
      </c>
      <c r="O8823" s="8" t="n">
        <f aca="false">K8823*(1-L8823)</f>
        <v>169</v>
      </c>
    </row>
    <row r="8824" customFormat="false" ht="11.4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IF(G8824="Male",VLOOKUP(H8824,'Shoe size conversion table'!$B$6:$D$22,2),VLOOKUP(H8824,'Shoe size conversion table'!$J$6:$L$22,2))</f>
        <v>42</v>
      </c>
      <c r="J8824" s="12" t="n">
        <f aca="false">IF(G8824="Male",VLOOKUP(H8824,'Shoe size conversion table'!$B$6:$D$22,3),VLOOKUP(H8824,'Shoe size conversion table'!$J$6:$L$22,3))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MONTH(C8824:C23791)</f>
        <v>3</v>
      </c>
      <c r="O8824" s="8" t="n">
        <f aca="false">K8824*(1-L8824)</f>
        <v>139</v>
      </c>
    </row>
    <row r="8825" customFormat="false" ht="11.4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IF(G8825="Male",VLOOKUP(H8825,'Shoe size conversion table'!$B$6:$D$22,2),VLOOKUP(H8825,'Shoe size conversion table'!$J$6:$L$22,2))</f>
        <v>44</v>
      </c>
      <c r="J8825" s="12" t="n">
        <f aca="false">IF(G8825="Male",VLOOKUP(H8825,'Shoe size conversion table'!$B$6:$D$22,3),VLOOKUP(H8825,'Shoe size conversion table'!$J$6:$L$22,3))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MONTH(C8825:C23792)</f>
        <v>3</v>
      </c>
      <c r="O8825" s="8" t="n">
        <f aca="false">K8825*(1-L8825)</f>
        <v>139</v>
      </c>
    </row>
    <row r="8826" customFormat="false" ht="11.4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IF(G8826="Male",VLOOKUP(H8826,'Shoe size conversion table'!$B$6:$D$22,2),VLOOKUP(H8826,'Shoe size conversion table'!$J$6:$L$22,2))</f>
        <v>38-39</v>
      </c>
      <c r="J8826" s="12" t="n">
        <f aca="false">IF(G8826="Male",VLOOKUP(H8826,'Shoe size conversion table'!$B$6:$D$22,3),VLOOKUP(H8826,'Shoe size conversion table'!$J$6:$L$22,3))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MONTH(C8826:C23793)</f>
        <v>3</v>
      </c>
      <c r="O8826" s="8" t="n">
        <f aca="false">K8826*(1-L8826)</f>
        <v>179.1</v>
      </c>
    </row>
    <row r="8827" customFormat="false" ht="11.4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IF(G8827="Male",VLOOKUP(H8827,'Shoe size conversion table'!$B$6:$D$22,2),VLOOKUP(H8827,'Shoe size conversion table'!$J$6:$L$22,2))</f>
        <v>38</v>
      </c>
      <c r="J8827" s="12" t="n">
        <f aca="false">IF(G8827="Male",VLOOKUP(H8827,'Shoe size conversion table'!$B$6:$D$22,3),VLOOKUP(H8827,'Shoe size conversion table'!$J$6:$L$22,3))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MONTH(C8827:C23794)</f>
        <v>3</v>
      </c>
      <c r="O8827" s="8" t="n">
        <f aca="false">K8827*(1-L8827)</f>
        <v>179</v>
      </c>
    </row>
    <row r="8828" customFormat="false" ht="11.4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IF(G8828="Male",VLOOKUP(H8828,'Shoe size conversion table'!$B$6:$D$22,2),VLOOKUP(H8828,'Shoe size conversion table'!$J$6:$L$22,2))</f>
        <v>37</v>
      </c>
      <c r="J8828" s="12" t="n">
        <f aca="false">IF(G8828="Male",VLOOKUP(H8828,'Shoe size conversion table'!$B$6:$D$22,3),VLOOKUP(H8828,'Shoe size conversion table'!$J$6:$L$22,3))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MONTH(C8828:C23795)</f>
        <v>3</v>
      </c>
      <c r="O8828" s="8" t="n">
        <f aca="false">K8828*(1-L8828)</f>
        <v>129</v>
      </c>
    </row>
    <row r="8829" customFormat="false" ht="11.4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IF(G8829="Male",VLOOKUP(H8829,'Shoe size conversion table'!$B$6:$D$22,2),VLOOKUP(H8829,'Shoe size conversion table'!$J$6:$L$22,2))</f>
        <v>42</v>
      </c>
      <c r="J8829" s="12" t="n">
        <f aca="false">IF(G8829="Male",VLOOKUP(H8829,'Shoe size conversion table'!$B$6:$D$22,3),VLOOKUP(H8829,'Shoe size conversion table'!$J$6:$L$22,3))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MONTH(C8829:C23796)</f>
        <v>3</v>
      </c>
      <c r="O8829" s="8" t="n">
        <f aca="false">K8829*(1-L8829)</f>
        <v>199</v>
      </c>
    </row>
    <row r="8830" customFormat="false" ht="11.4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IF(G8830="Male",VLOOKUP(H8830,'Shoe size conversion table'!$B$6:$D$22,2),VLOOKUP(H8830,'Shoe size conversion table'!$J$6:$L$22,2))</f>
        <v>37-38</v>
      </c>
      <c r="J8830" s="12" t="n">
        <f aca="false">IF(G8830="Male",VLOOKUP(H8830,'Shoe size conversion table'!$B$6:$D$22,3),VLOOKUP(H8830,'Shoe size conversion table'!$J$6:$L$22,3))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MONTH(C8830:C23797)</f>
        <v>3</v>
      </c>
      <c r="O8830" s="8" t="n">
        <f aca="false">K8830*(1-L8830)</f>
        <v>159</v>
      </c>
    </row>
    <row r="8831" customFormat="false" ht="11.4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IF(G8831="Male",VLOOKUP(H8831,'Shoe size conversion table'!$B$6:$D$22,2),VLOOKUP(H8831,'Shoe size conversion table'!$J$6:$L$22,2))</f>
        <v>43</v>
      </c>
      <c r="J8831" s="12" t="n">
        <f aca="false">IF(G8831="Male",VLOOKUP(H8831,'Shoe size conversion table'!$B$6:$D$22,3),VLOOKUP(H8831,'Shoe size conversion table'!$J$6:$L$22,3))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MONTH(C8831:C23798)</f>
        <v>3</v>
      </c>
      <c r="O8831" s="8" t="n">
        <f aca="false">K8831*(1-L8831)</f>
        <v>159</v>
      </c>
    </row>
    <row r="8832" customFormat="false" ht="11.4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IF(G8832="Male",VLOOKUP(H8832,'Shoe size conversion table'!$B$6:$D$22,2),VLOOKUP(H8832,'Shoe size conversion table'!$J$6:$L$22,2))</f>
        <v>38-39</v>
      </c>
      <c r="J8832" s="12" t="n">
        <f aca="false">IF(G8832="Male",VLOOKUP(H8832,'Shoe size conversion table'!$B$6:$D$22,3),VLOOKUP(H8832,'Shoe size conversion table'!$J$6:$L$22,3))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MONTH(C8832:C23799)</f>
        <v>3</v>
      </c>
      <c r="O8832" s="8" t="n">
        <f aca="false">K8832*(1-L8832)</f>
        <v>189</v>
      </c>
    </row>
    <row r="8833" customFormat="false" ht="11.4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IF(G8833="Male",VLOOKUP(H8833,'Shoe size conversion table'!$B$6:$D$22,2),VLOOKUP(H8833,'Shoe size conversion table'!$J$6:$L$22,2))</f>
        <v>41-42</v>
      </c>
      <c r="J8833" s="12" t="n">
        <f aca="false">IF(G8833="Male",VLOOKUP(H8833,'Shoe size conversion table'!$B$6:$D$22,3),VLOOKUP(H8833,'Shoe size conversion table'!$J$6:$L$22,3))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MONTH(C8833:C23800)</f>
        <v>3</v>
      </c>
      <c r="O8833" s="8" t="n">
        <f aca="false">K8833*(1-L8833)</f>
        <v>74.5</v>
      </c>
    </row>
    <row r="8834" customFormat="false" ht="11.4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IF(G8834="Male",VLOOKUP(H8834,'Shoe size conversion table'!$B$6:$D$22,2),VLOOKUP(H8834,'Shoe size conversion table'!$J$6:$L$22,2))</f>
        <v>39</v>
      </c>
      <c r="J8834" s="12" t="n">
        <f aca="false">IF(G8834="Male",VLOOKUP(H8834,'Shoe size conversion table'!$B$6:$D$22,3),VLOOKUP(H8834,'Shoe size conversion table'!$J$6:$L$22,3))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MONTH(C8834:C23801)</f>
        <v>3</v>
      </c>
      <c r="O8834" s="8" t="n">
        <f aca="false">K8834*(1-L8834)</f>
        <v>125.1</v>
      </c>
    </row>
    <row r="8835" customFormat="false" ht="11.4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IF(G8835="Male",VLOOKUP(H8835,'Shoe size conversion table'!$B$6:$D$22,2),VLOOKUP(H8835,'Shoe size conversion table'!$J$6:$L$22,2))</f>
        <v>39</v>
      </c>
      <c r="J8835" s="12" t="n">
        <f aca="false">IF(G8835="Male",VLOOKUP(H8835,'Shoe size conversion table'!$B$6:$D$22,3),VLOOKUP(H8835,'Shoe size conversion table'!$J$6:$L$22,3))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MONTH(C8835:C23802)</f>
        <v>3</v>
      </c>
      <c r="O8835" s="8" t="n">
        <f aca="false">K8835*(1-L8835)</f>
        <v>189</v>
      </c>
    </row>
    <row r="8836" customFormat="false" ht="11.4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IF(G8836="Male",VLOOKUP(H8836,'Shoe size conversion table'!$B$6:$D$22,2),VLOOKUP(H8836,'Shoe size conversion table'!$J$6:$L$22,2))</f>
        <v>38-39</v>
      </c>
      <c r="J8836" s="12" t="n">
        <f aca="false">IF(G8836="Male",VLOOKUP(H8836,'Shoe size conversion table'!$B$6:$D$22,3),VLOOKUP(H8836,'Shoe size conversion table'!$J$6:$L$22,3))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MONTH(C8836:C23803)</f>
        <v>3</v>
      </c>
      <c r="O8836" s="8" t="n">
        <f aca="false">K8836*(1-L8836)</f>
        <v>149</v>
      </c>
    </row>
    <row r="8837" customFormat="false" ht="11.4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IF(G8837="Male",VLOOKUP(H8837,'Shoe size conversion table'!$B$6:$D$22,2),VLOOKUP(H8837,'Shoe size conversion table'!$J$6:$L$22,2))</f>
        <v>38-39</v>
      </c>
      <c r="J8837" s="12" t="n">
        <f aca="false">IF(G8837="Male",VLOOKUP(H8837,'Shoe size conversion table'!$B$6:$D$22,3),VLOOKUP(H8837,'Shoe size conversion table'!$J$6:$L$22,3))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MONTH(C8837:C23804)</f>
        <v>3</v>
      </c>
      <c r="O8837" s="8" t="n">
        <f aca="false">K8837*(1-L8837)</f>
        <v>90.3</v>
      </c>
    </row>
    <row r="8838" customFormat="false" ht="11.4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IF(G8838="Male",VLOOKUP(H8838,'Shoe size conversion table'!$B$6:$D$22,2),VLOOKUP(H8838,'Shoe size conversion table'!$J$6:$L$22,2))</f>
        <v>38</v>
      </c>
      <c r="J8838" s="12" t="n">
        <f aca="false">IF(G8838="Male",VLOOKUP(H8838,'Shoe size conversion table'!$B$6:$D$22,3),VLOOKUP(H8838,'Shoe size conversion table'!$J$6:$L$22,3))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MONTH(C8838:C23805)</f>
        <v>3</v>
      </c>
      <c r="O8838" s="8" t="n">
        <f aca="false">K8838*(1-L8838)</f>
        <v>159</v>
      </c>
    </row>
    <row r="8839" customFormat="false" ht="11.4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IF(G8839="Male",VLOOKUP(H8839,'Shoe size conversion table'!$B$6:$D$22,2),VLOOKUP(H8839,'Shoe size conversion table'!$J$6:$L$22,2))</f>
        <v>42-43</v>
      </c>
      <c r="J8839" s="12" t="n">
        <f aca="false">IF(G8839="Male",VLOOKUP(H8839,'Shoe size conversion table'!$B$6:$D$22,3),VLOOKUP(H8839,'Shoe size conversion table'!$J$6:$L$22,3))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MONTH(C8839:C23806)</f>
        <v>3</v>
      </c>
      <c r="O8839" s="8" t="n">
        <f aca="false">K8839*(1-L8839)</f>
        <v>89.5</v>
      </c>
    </row>
    <row r="8840" customFormat="false" ht="11.4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IF(G8840="Male",VLOOKUP(H8840,'Shoe size conversion table'!$B$6:$D$22,2),VLOOKUP(H8840,'Shoe size conversion table'!$J$6:$L$22,2))</f>
        <v>43-44</v>
      </c>
      <c r="J8840" s="12" t="n">
        <f aca="false">IF(G8840="Male",VLOOKUP(H8840,'Shoe size conversion table'!$B$6:$D$22,3),VLOOKUP(H8840,'Shoe size conversion table'!$J$6:$L$22,3))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MONTH(C8840:C23807)</f>
        <v>3</v>
      </c>
      <c r="O8840" s="8" t="n">
        <f aca="false">K8840*(1-L8840)</f>
        <v>189</v>
      </c>
    </row>
    <row r="8841" customFormat="false" ht="11.4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IF(G8841="Male",VLOOKUP(H8841,'Shoe size conversion table'!$B$6:$D$22,2),VLOOKUP(H8841,'Shoe size conversion table'!$J$6:$L$22,2))</f>
        <v>41-42</v>
      </c>
      <c r="J8841" s="12" t="n">
        <f aca="false">IF(G8841="Male",VLOOKUP(H8841,'Shoe size conversion table'!$B$6:$D$22,3),VLOOKUP(H8841,'Shoe size conversion table'!$J$6:$L$22,3))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MONTH(C8841:C23808)</f>
        <v>3</v>
      </c>
      <c r="O8841" s="8" t="n">
        <f aca="false">K8841*(1-L8841)</f>
        <v>199</v>
      </c>
    </row>
    <row r="8842" customFormat="false" ht="11.4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IF(G8842="Male",VLOOKUP(H8842,'Shoe size conversion table'!$B$6:$D$22,2),VLOOKUP(H8842,'Shoe size conversion table'!$J$6:$L$22,2))</f>
        <v>42</v>
      </c>
      <c r="J8842" s="12" t="n">
        <f aca="false">IF(G8842="Male",VLOOKUP(H8842,'Shoe size conversion table'!$B$6:$D$22,3),VLOOKUP(H8842,'Shoe size conversion table'!$J$6:$L$22,3))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MONTH(C8842:C23809)</f>
        <v>3</v>
      </c>
      <c r="O8842" s="8" t="n">
        <f aca="false">K8842*(1-L8842)</f>
        <v>103.2</v>
      </c>
    </row>
    <row r="8843" customFormat="false" ht="11.4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IF(G8843="Male",VLOOKUP(H8843,'Shoe size conversion table'!$B$6:$D$22,2),VLOOKUP(H8843,'Shoe size conversion table'!$J$6:$L$22,2))</f>
        <v>47</v>
      </c>
      <c r="J8843" s="12" t="n">
        <f aca="false">IF(G8843="Male",VLOOKUP(H8843,'Shoe size conversion table'!$B$6:$D$22,3),VLOOKUP(H8843,'Shoe size conversion table'!$J$6:$L$22,3))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MONTH(C8843:C23810)</f>
        <v>3</v>
      </c>
      <c r="O8843" s="8" t="n">
        <f aca="false">K8843*(1-L8843)</f>
        <v>159</v>
      </c>
    </row>
    <row r="8844" customFormat="false" ht="11.4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IF(G8844="Male",VLOOKUP(H8844,'Shoe size conversion table'!$B$6:$D$22,2),VLOOKUP(H8844,'Shoe size conversion table'!$J$6:$L$22,2))</f>
        <v>40</v>
      </c>
      <c r="J8844" s="12" t="n">
        <f aca="false">IF(G8844="Male",VLOOKUP(H8844,'Shoe size conversion table'!$B$6:$D$22,3),VLOOKUP(H8844,'Shoe size conversion table'!$J$6:$L$22,3))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MONTH(C8844:C23811)</f>
        <v>3</v>
      </c>
      <c r="O8844" s="8" t="n">
        <f aca="false">K8844*(1-L8844)</f>
        <v>118.3</v>
      </c>
    </row>
    <row r="8845" customFormat="false" ht="11.4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IF(G8845="Male",VLOOKUP(H8845,'Shoe size conversion table'!$B$6:$D$22,2),VLOOKUP(H8845,'Shoe size conversion table'!$J$6:$L$22,2))</f>
        <v>43</v>
      </c>
      <c r="J8845" s="12" t="n">
        <f aca="false">IF(G8845="Male",VLOOKUP(H8845,'Shoe size conversion table'!$B$6:$D$22,3),VLOOKUP(H8845,'Shoe size conversion table'!$J$6:$L$22,3))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MONTH(C8845:C23812)</f>
        <v>3</v>
      </c>
      <c r="O8845" s="8" t="n">
        <f aca="false">K8845*(1-L8845)</f>
        <v>199</v>
      </c>
    </row>
    <row r="8846" customFormat="false" ht="11.4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IF(G8846="Male",VLOOKUP(H8846,'Shoe size conversion table'!$B$6:$D$22,2),VLOOKUP(H8846,'Shoe size conversion table'!$J$6:$L$22,2))</f>
        <v>42-43</v>
      </c>
      <c r="J8846" s="12" t="n">
        <f aca="false">IF(G8846="Male",VLOOKUP(H8846,'Shoe size conversion table'!$B$6:$D$22,3),VLOOKUP(H8846,'Shoe size conversion table'!$J$6:$L$22,3))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MONTH(C8846:C23813)</f>
        <v>3</v>
      </c>
      <c r="O8846" s="8" t="n">
        <f aca="false">K8846*(1-L8846)</f>
        <v>169</v>
      </c>
    </row>
    <row r="8847" customFormat="false" ht="11.4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IF(G8847="Male",VLOOKUP(H8847,'Shoe size conversion table'!$B$6:$D$22,2),VLOOKUP(H8847,'Shoe size conversion table'!$J$6:$L$22,2))</f>
        <v>38</v>
      </c>
      <c r="J8847" s="12" t="n">
        <f aca="false">IF(G8847="Male",VLOOKUP(H8847,'Shoe size conversion table'!$B$6:$D$22,3),VLOOKUP(H8847,'Shoe size conversion table'!$J$6:$L$22,3))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MONTH(C8847:C23814)</f>
        <v>3</v>
      </c>
      <c r="O8847" s="8" t="n">
        <f aca="false">K8847*(1-L8847)</f>
        <v>179</v>
      </c>
    </row>
    <row r="8848" customFormat="false" ht="11.4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IF(G8848="Male",VLOOKUP(H8848,'Shoe size conversion table'!$B$6:$D$22,2),VLOOKUP(H8848,'Shoe size conversion table'!$J$6:$L$22,2))</f>
        <v>38-39</v>
      </c>
      <c r="J8848" s="12" t="n">
        <f aca="false">IF(G8848="Male",VLOOKUP(H8848,'Shoe size conversion table'!$B$6:$D$22,3),VLOOKUP(H8848,'Shoe size conversion table'!$J$6:$L$22,3))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MONTH(C8848:C23815)</f>
        <v>3</v>
      </c>
      <c r="O8848" s="8" t="n">
        <f aca="false">K8848*(1-L8848)</f>
        <v>179.1</v>
      </c>
    </row>
    <row r="8849" customFormat="false" ht="11.4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IF(G8849="Male",VLOOKUP(H8849,'Shoe size conversion table'!$B$6:$D$22,2),VLOOKUP(H8849,'Shoe size conversion table'!$J$6:$L$22,2))</f>
        <v>40</v>
      </c>
      <c r="J8849" s="12" t="n">
        <f aca="false">IF(G8849="Male",VLOOKUP(H8849,'Shoe size conversion table'!$B$6:$D$22,3),VLOOKUP(H8849,'Shoe size conversion table'!$J$6:$L$22,3))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MONTH(C8849:C23816)</f>
        <v>3</v>
      </c>
      <c r="O8849" s="8" t="n">
        <f aca="false">K8849*(1-L8849)</f>
        <v>169</v>
      </c>
    </row>
    <row r="8850" customFormat="false" ht="11.4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IF(G8850="Male",VLOOKUP(H8850,'Shoe size conversion table'!$B$6:$D$22,2),VLOOKUP(H8850,'Shoe size conversion table'!$J$6:$L$22,2))</f>
        <v>43</v>
      </c>
      <c r="J8850" s="12" t="n">
        <f aca="false">IF(G8850="Male",VLOOKUP(H8850,'Shoe size conversion table'!$B$6:$D$22,3),VLOOKUP(H8850,'Shoe size conversion table'!$J$6:$L$22,3))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MONTH(C8850:C23817)</f>
        <v>3</v>
      </c>
      <c r="O8850" s="8" t="n">
        <f aca="false">K8850*(1-L8850)</f>
        <v>189</v>
      </c>
    </row>
    <row r="8851" customFormat="false" ht="11.4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IF(G8851="Male",VLOOKUP(H8851,'Shoe size conversion table'!$B$6:$D$22,2),VLOOKUP(H8851,'Shoe size conversion table'!$J$6:$L$22,2))</f>
        <v>44</v>
      </c>
      <c r="J8851" s="12" t="n">
        <f aca="false">IF(G8851="Male",VLOOKUP(H8851,'Shoe size conversion table'!$B$6:$D$22,3),VLOOKUP(H8851,'Shoe size conversion table'!$J$6:$L$22,3))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MONTH(C8851:C23818)</f>
        <v>3</v>
      </c>
      <c r="O8851" s="8" t="n">
        <f aca="false">K8851*(1-L8851)</f>
        <v>125.1</v>
      </c>
    </row>
    <row r="8852" customFormat="false" ht="11.4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IF(G8852="Male",VLOOKUP(H8852,'Shoe size conversion table'!$B$6:$D$22,2),VLOOKUP(H8852,'Shoe size conversion table'!$J$6:$L$22,2))</f>
        <v>39</v>
      </c>
      <c r="J8852" s="12" t="n">
        <f aca="false">IF(G8852="Male",VLOOKUP(H8852,'Shoe size conversion table'!$B$6:$D$22,3),VLOOKUP(H8852,'Shoe size conversion table'!$J$6:$L$22,3))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MONTH(C8852:C23819)</f>
        <v>3</v>
      </c>
      <c r="O8852" s="8" t="n">
        <f aca="false">K8852*(1-L8852)</f>
        <v>179</v>
      </c>
    </row>
    <row r="8853" customFormat="false" ht="11.4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IF(G8853="Male",VLOOKUP(H8853,'Shoe size conversion table'!$B$6:$D$22,2),VLOOKUP(H8853,'Shoe size conversion table'!$J$6:$L$22,2))</f>
        <v>38-39</v>
      </c>
      <c r="J8853" s="12" t="n">
        <f aca="false">IF(G8853="Male",VLOOKUP(H8853,'Shoe size conversion table'!$B$6:$D$22,3),VLOOKUP(H8853,'Shoe size conversion table'!$J$6:$L$22,3))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MONTH(C8853:C23820)</f>
        <v>3</v>
      </c>
      <c r="O8853" s="8" t="n">
        <f aca="false">K8853*(1-L8853)</f>
        <v>139</v>
      </c>
    </row>
    <row r="8854" customFormat="false" ht="11.4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IF(G8854="Male",VLOOKUP(H8854,'Shoe size conversion table'!$B$6:$D$22,2),VLOOKUP(H8854,'Shoe size conversion table'!$J$6:$L$22,2))</f>
        <v>39</v>
      </c>
      <c r="J8854" s="12" t="n">
        <f aca="false">IF(G8854="Male",VLOOKUP(H8854,'Shoe size conversion table'!$B$6:$D$22,3),VLOOKUP(H8854,'Shoe size conversion table'!$J$6:$L$22,3))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MONTH(C8854:C23821)</f>
        <v>3</v>
      </c>
      <c r="O8854" s="8" t="n">
        <f aca="false">K8854*(1-L8854)</f>
        <v>139</v>
      </c>
    </row>
    <row r="8855" customFormat="false" ht="11.4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IF(G8855="Male",VLOOKUP(H8855,'Shoe size conversion table'!$B$6:$D$22,2),VLOOKUP(H8855,'Shoe size conversion table'!$J$6:$L$22,2))</f>
        <v>42-43</v>
      </c>
      <c r="J8855" s="12" t="n">
        <f aca="false">IF(G8855="Male",VLOOKUP(H8855,'Shoe size conversion table'!$B$6:$D$22,3),VLOOKUP(H8855,'Shoe size conversion table'!$J$6:$L$22,3))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MONTH(C8855:C23822)</f>
        <v>3</v>
      </c>
      <c r="O8855" s="8" t="n">
        <f aca="false">K8855*(1-L8855)</f>
        <v>129</v>
      </c>
    </row>
    <row r="8856" customFormat="false" ht="11.4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IF(G8856="Male",VLOOKUP(H8856,'Shoe size conversion table'!$B$6:$D$22,2),VLOOKUP(H8856,'Shoe size conversion table'!$J$6:$L$22,2))</f>
        <v>42</v>
      </c>
      <c r="J8856" s="12" t="n">
        <f aca="false">IF(G8856="Male",VLOOKUP(H8856,'Shoe size conversion table'!$B$6:$D$22,3),VLOOKUP(H8856,'Shoe size conversion table'!$J$6:$L$22,3))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MONTH(C8856:C23823)</f>
        <v>3</v>
      </c>
      <c r="O8856" s="8" t="n">
        <f aca="false">K8856*(1-L8856)</f>
        <v>199</v>
      </c>
    </row>
    <row r="8857" customFormat="false" ht="11.4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IF(G8857="Male",VLOOKUP(H8857,'Shoe size conversion table'!$B$6:$D$22,2),VLOOKUP(H8857,'Shoe size conversion table'!$J$6:$L$22,2))</f>
        <v>41-42</v>
      </c>
      <c r="J8857" s="12" t="n">
        <f aca="false">IF(G8857="Male",VLOOKUP(H8857,'Shoe size conversion table'!$B$6:$D$22,3),VLOOKUP(H8857,'Shoe size conversion table'!$J$6:$L$22,3))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MONTH(C8857:C23824)</f>
        <v>3</v>
      </c>
      <c r="O8857" s="8" t="n">
        <f aca="false">K8857*(1-L8857)</f>
        <v>111.3</v>
      </c>
    </row>
    <row r="8858" customFormat="false" ht="11.4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IF(G8858="Male",VLOOKUP(H8858,'Shoe size conversion table'!$B$6:$D$22,2),VLOOKUP(H8858,'Shoe size conversion table'!$J$6:$L$22,2))</f>
        <v>43</v>
      </c>
      <c r="J8858" s="12" t="n">
        <f aca="false">IF(G8858="Male",VLOOKUP(H8858,'Shoe size conversion table'!$B$6:$D$22,3),VLOOKUP(H8858,'Shoe size conversion table'!$J$6:$L$22,3))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MONTH(C8858:C23825)</f>
        <v>3</v>
      </c>
      <c r="O8858" s="8" t="n">
        <f aca="false">K8858*(1-L8858)</f>
        <v>169</v>
      </c>
    </row>
    <row r="8859" customFormat="false" ht="11.4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IF(G8859="Male",VLOOKUP(H8859,'Shoe size conversion table'!$B$6:$D$22,2),VLOOKUP(H8859,'Shoe size conversion table'!$J$6:$L$22,2))</f>
        <v>42</v>
      </c>
      <c r="J8859" s="12" t="n">
        <f aca="false">IF(G8859="Male",VLOOKUP(H8859,'Shoe size conversion table'!$B$6:$D$22,3),VLOOKUP(H8859,'Shoe size conversion table'!$J$6:$L$22,3))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MONTH(C8859:C23826)</f>
        <v>3</v>
      </c>
      <c r="O8859" s="8" t="n">
        <f aca="false">K8859*(1-L8859)</f>
        <v>132.3</v>
      </c>
    </row>
    <row r="8860" customFormat="false" ht="11.4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IF(G8860="Male",VLOOKUP(H8860,'Shoe size conversion table'!$B$6:$D$22,2),VLOOKUP(H8860,'Shoe size conversion table'!$J$6:$L$22,2))</f>
        <v>43-44</v>
      </c>
      <c r="J8860" s="12" t="n">
        <f aca="false">IF(G8860="Male",VLOOKUP(H8860,'Shoe size conversion table'!$B$6:$D$22,3),VLOOKUP(H8860,'Shoe size conversion table'!$J$6:$L$22,3))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MONTH(C8860:C23827)</f>
        <v>3</v>
      </c>
      <c r="O8860" s="8" t="n">
        <f aca="false">K8860*(1-L8860)</f>
        <v>189</v>
      </c>
    </row>
    <row r="8861" customFormat="false" ht="11.4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IF(G8861="Male",VLOOKUP(H8861,'Shoe size conversion table'!$B$6:$D$22,2),VLOOKUP(H8861,'Shoe size conversion table'!$J$6:$L$22,2))</f>
        <v>43-44</v>
      </c>
      <c r="J8861" s="12" t="n">
        <f aca="false">IF(G8861="Male",VLOOKUP(H8861,'Shoe size conversion table'!$B$6:$D$22,3),VLOOKUP(H8861,'Shoe size conversion table'!$J$6:$L$22,3))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MONTH(C8861:C23828)</f>
        <v>3</v>
      </c>
      <c r="O8861" s="8" t="n">
        <f aca="false">K8861*(1-L8861)</f>
        <v>111.2</v>
      </c>
    </row>
    <row r="8862" customFormat="false" ht="11.4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IF(G8862="Male",VLOOKUP(H8862,'Shoe size conversion table'!$B$6:$D$22,2),VLOOKUP(H8862,'Shoe size conversion table'!$J$6:$L$22,2))</f>
        <v>39</v>
      </c>
      <c r="J8862" s="12" t="n">
        <f aca="false">IF(G8862="Male",VLOOKUP(H8862,'Shoe size conversion table'!$B$6:$D$22,3),VLOOKUP(H8862,'Shoe size conversion table'!$J$6:$L$22,3))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MONTH(C8862:C23829)</f>
        <v>3</v>
      </c>
      <c r="O8862" s="8" t="n">
        <f aca="false">K8862*(1-L8862)</f>
        <v>149</v>
      </c>
    </row>
    <row r="8863" customFormat="false" ht="11.4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IF(G8863="Male",VLOOKUP(H8863,'Shoe size conversion table'!$B$6:$D$22,2),VLOOKUP(H8863,'Shoe size conversion table'!$J$6:$L$22,2))</f>
        <v>42</v>
      </c>
      <c r="J8863" s="12" t="n">
        <f aca="false">IF(G8863="Male",VLOOKUP(H8863,'Shoe size conversion table'!$B$6:$D$22,3),VLOOKUP(H8863,'Shoe size conversion table'!$J$6:$L$22,3))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MONTH(C8863:C23830)</f>
        <v>3</v>
      </c>
      <c r="O8863" s="8" t="n">
        <f aca="false">K8863*(1-L8863)</f>
        <v>159</v>
      </c>
    </row>
    <row r="8864" customFormat="false" ht="11.4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IF(G8864="Male",VLOOKUP(H8864,'Shoe size conversion table'!$B$6:$D$22,2),VLOOKUP(H8864,'Shoe size conversion table'!$J$6:$L$22,2))</f>
        <v>42-43</v>
      </c>
      <c r="J8864" s="12" t="n">
        <f aca="false">IF(G8864="Male",VLOOKUP(H8864,'Shoe size conversion table'!$B$6:$D$22,3),VLOOKUP(H8864,'Shoe size conversion table'!$J$6:$L$22,3))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MONTH(C8864:C23831)</f>
        <v>3</v>
      </c>
      <c r="O8864" s="8" t="n">
        <f aca="false">K8864*(1-L8864)</f>
        <v>169</v>
      </c>
    </row>
    <row r="8865" customFormat="false" ht="11.4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IF(G8865="Male",VLOOKUP(H8865,'Shoe size conversion table'!$B$6:$D$22,2),VLOOKUP(H8865,'Shoe size conversion table'!$J$6:$L$22,2))</f>
        <v>44</v>
      </c>
      <c r="J8865" s="12" t="n">
        <f aca="false">IF(G8865="Male",VLOOKUP(H8865,'Shoe size conversion table'!$B$6:$D$22,3),VLOOKUP(H8865,'Shoe size conversion table'!$J$6:$L$22,3))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MONTH(C8865:C23832)</f>
        <v>3</v>
      </c>
      <c r="O8865" s="8" t="n">
        <f aca="false">K8865*(1-L8865)</f>
        <v>189</v>
      </c>
    </row>
    <row r="8866" customFormat="false" ht="11.4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IF(G8866="Male",VLOOKUP(H8866,'Shoe size conversion table'!$B$6:$D$22,2),VLOOKUP(H8866,'Shoe size conversion table'!$J$6:$L$22,2))</f>
        <v>43</v>
      </c>
      <c r="J8866" s="12" t="n">
        <f aca="false">IF(G8866="Male",VLOOKUP(H8866,'Shoe size conversion table'!$B$6:$D$22,3),VLOOKUP(H8866,'Shoe size conversion table'!$J$6:$L$22,3))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MONTH(C8866:C23833)</f>
        <v>3</v>
      </c>
      <c r="O8866" s="8" t="n">
        <f aca="false">K8866*(1-L8866)</f>
        <v>199</v>
      </c>
    </row>
    <row r="8867" customFormat="false" ht="11.4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IF(G8867="Male",VLOOKUP(H8867,'Shoe size conversion table'!$B$6:$D$22,2),VLOOKUP(H8867,'Shoe size conversion table'!$J$6:$L$22,2))</f>
        <v>42-43</v>
      </c>
      <c r="J8867" s="12" t="n">
        <f aca="false">IF(G8867="Male",VLOOKUP(H8867,'Shoe size conversion table'!$B$6:$D$22,3),VLOOKUP(H8867,'Shoe size conversion table'!$J$6:$L$22,3))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MONTH(C8867:C23834)</f>
        <v>3</v>
      </c>
      <c r="O8867" s="8" t="n">
        <f aca="false">K8867*(1-L8867)</f>
        <v>169</v>
      </c>
    </row>
    <row r="8868" customFormat="false" ht="11.4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IF(G8868="Male",VLOOKUP(H8868,'Shoe size conversion table'!$B$6:$D$22,2),VLOOKUP(H8868,'Shoe size conversion table'!$J$6:$L$22,2))</f>
        <v>42-43</v>
      </c>
      <c r="J8868" s="12" t="n">
        <f aca="false">IF(G8868="Male",VLOOKUP(H8868,'Shoe size conversion table'!$B$6:$D$22,3),VLOOKUP(H8868,'Shoe size conversion table'!$J$6:$L$22,3))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MONTH(C8868:C23835)</f>
        <v>3</v>
      </c>
      <c r="O8868" s="8" t="n">
        <f aca="false">K8868*(1-L8868)</f>
        <v>152.1</v>
      </c>
    </row>
    <row r="8869" customFormat="false" ht="11.4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IF(G8869="Male",VLOOKUP(H8869,'Shoe size conversion table'!$B$6:$D$22,2),VLOOKUP(H8869,'Shoe size conversion table'!$J$6:$L$22,2))</f>
        <v>43</v>
      </c>
      <c r="J8869" s="12" t="n">
        <f aca="false">IF(G8869="Male",VLOOKUP(H8869,'Shoe size conversion table'!$B$6:$D$22,3),VLOOKUP(H8869,'Shoe size conversion table'!$J$6:$L$22,3))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MONTH(C8869:C23836)</f>
        <v>3</v>
      </c>
      <c r="O8869" s="8" t="n">
        <f aca="false">K8869*(1-L8869)</f>
        <v>189</v>
      </c>
    </row>
    <row r="8870" customFormat="false" ht="11.4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IF(G8870="Male",VLOOKUP(H8870,'Shoe size conversion table'!$B$6:$D$22,2),VLOOKUP(H8870,'Shoe size conversion table'!$J$6:$L$22,2))</f>
        <v>42</v>
      </c>
      <c r="J8870" s="12" t="n">
        <f aca="false">IF(G8870="Male",VLOOKUP(H8870,'Shoe size conversion table'!$B$6:$D$22,3),VLOOKUP(H8870,'Shoe size conversion table'!$J$6:$L$22,3))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MONTH(C8870:C23837)</f>
        <v>3</v>
      </c>
      <c r="O8870" s="8" t="n">
        <f aca="false">K8870*(1-L8870)</f>
        <v>94.5</v>
      </c>
    </row>
    <row r="8871" customFormat="false" ht="11.4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IF(G8871="Male",VLOOKUP(H8871,'Shoe size conversion table'!$B$6:$D$22,2),VLOOKUP(H8871,'Shoe size conversion table'!$J$6:$L$22,2))</f>
        <v>39-40</v>
      </c>
      <c r="J8871" s="12" t="n">
        <f aca="false">IF(G8871="Male",VLOOKUP(H8871,'Shoe size conversion table'!$B$6:$D$22,3),VLOOKUP(H8871,'Shoe size conversion table'!$J$6:$L$22,3))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MONTH(C8871:C23838)</f>
        <v>3</v>
      </c>
      <c r="O8871" s="8" t="n">
        <f aca="false">K8871*(1-L8871)</f>
        <v>139</v>
      </c>
    </row>
    <row r="8872" customFormat="false" ht="11.4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IF(G8872="Male",VLOOKUP(H8872,'Shoe size conversion table'!$B$6:$D$22,2),VLOOKUP(H8872,'Shoe size conversion table'!$J$6:$L$22,2))</f>
        <v>38-39</v>
      </c>
      <c r="J8872" s="12" t="n">
        <f aca="false">IF(G8872="Male",VLOOKUP(H8872,'Shoe size conversion table'!$B$6:$D$22,3),VLOOKUP(H8872,'Shoe size conversion table'!$J$6:$L$22,3))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MONTH(C8872:C23839)</f>
        <v>3</v>
      </c>
      <c r="O8872" s="8" t="n">
        <f aca="false">K8872*(1-L8872)</f>
        <v>116.1</v>
      </c>
    </row>
    <row r="8873" customFormat="false" ht="11.4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IF(G8873="Male",VLOOKUP(H8873,'Shoe size conversion table'!$B$6:$D$22,2),VLOOKUP(H8873,'Shoe size conversion table'!$J$6:$L$22,2))</f>
        <v>43-44</v>
      </c>
      <c r="J8873" s="12" t="n">
        <f aca="false">IF(G8873="Male",VLOOKUP(H8873,'Shoe size conversion table'!$B$6:$D$22,3),VLOOKUP(H8873,'Shoe size conversion table'!$J$6:$L$22,3))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MONTH(C8873:C23840)</f>
        <v>3</v>
      </c>
      <c r="O8873" s="8" t="n">
        <f aca="false">K8873*(1-L8873)</f>
        <v>179</v>
      </c>
    </row>
    <row r="8874" customFormat="false" ht="11.4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IF(G8874="Male",VLOOKUP(H8874,'Shoe size conversion table'!$B$6:$D$22,2),VLOOKUP(H8874,'Shoe size conversion table'!$J$6:$L$22,2))</f>
        <v>39</v>
      </c>
      <c r="J8874" s="12" t="n">
        <f aca="false">IF(G8874="Male",VLOOKUP(H8874,'Shoe size conversion table'!$B$6:$D$22,3),VLOOKUP(H8874,'Shoe size conversion table'!$J$6:$L$22,3))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MONTH(C8874:C23841)</f>
        <v>3</v>
      </c>
      <c r="O8874" s="8" t="n">
        <f aca="false">K8874*(1-L8874)</f>
        <v>139</v>
      </c>
    </row>
    <row r="8875" customFormat="false" ht="11.4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IF(G8875="Male",VLOOKUP(H8875,'Shoe size conversion table'!$B$6:$D$22,2),VLOOKUP(H8875,'Shoe size conversion table'!$J$6:$L$22,2))</f>
        <v>43</v>
      </c>
      <c r="J8875" s="12" t="n">
        <f aca="false">IF(G8875="Male",VLOOKUP(H8875,'Shoe size conversion table'!$B$6:$D$22,3),VLOOKUP(H8875,'Shoe size conversion table'!$J$6:$L$22,3))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MONTH(C8875:C23842)</f>
        <v>3</v>
      </c>
      <c r="O8875" s="8" t="n">
        <f aca="false">K8875*(1-L8875)</f>
        <v>84.5</v>
      </c>
    </row>
    <row r="8876" customFormat="false" ht="11.4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IF(G8876="Male",VLOOKUP(H8876,'Shoe size conversion table'!$B$6:$D$22,2),VLOOKUP(H8876,'Shoe size conversion table'!$J$6:$L$22,2))</f>
        <v>37</v>
      </c>
      <c r="J8876" s="12" t="n">
        <f aca="false">IF(G8876="Male",VLOOKUP(H8876,'Shoe size conversion table'!$B$6:$D$22,3),VLOOKUP(H8876,'Shoe size conversion table'!$J$6:$L$22,3))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MONTH(C8876:C23843)</f>
        <v>3</v>
      </c>
      <c r="O8876" s="8" t="n">
        <f aca="false">K8876*(1-L8876)</f>
        <v>129</v>
      </c>
    </row>
    <row r="8877" customFormat="false" ht="11.4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IF(G8877="Male",VLOOKUP(H8877,'Shoe size conversion table'!$B$6:$D$22,2),VLOOKUP(H8877,'Shoe size conversion table'!$J$6:$L$22,2))</f>
        <v>38</v>
      </c>
      <c r="J8877" s="12" t="n">
        <f aca="false">IF(G8877="Male",VLOOKUP(H8877,'Shoe size conversion table'!$B$6:$D$22,3),VLOOKUP(H8877,'Shoe size conversion table'!$J$6:$L$22,3))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MONTH(C8877:C23844)</f>
        <v>3</v>
      </c>
      <c r="O8877" s="8" t="n">
        <f aca="false">K8877*(1-L8877)</f>
        <v>111.2</v>
      </c>
    </row>
    <row r="8878" customFormat="false" ht="11.4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IF(G8878="Male",VLOOKUP(H8878,'Shoe size conversion table'!$B$6:$D$22,2),VLOOKUP(H8878,'Shoe size conversion table'!$J$6:$L$22,2))</f>
        <v>40</v>
      </c>
      <c r="J8878" s="12" t="n">
        <f aca="false">IF(G8878="Male",VLOOKUP(H8878,'Shoe size conversion table'!$B$6:$D$22,3),VLOOKUP(H8878,'Shoe size conversion table'!$J$6:$L$22,3))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MONTH(C8878:C23845)</f>
        <v>3</v>
      </c>
      <c r="O8878" s="8" t="n">
        <f aca="false">K8878*(1-L8878)</f>
        <v>189</v>
      </c>
    </row>
    <row r="8879" customFormat="false" ht="11.4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IF(G8879="Male",VLOOKUP(H8879,'Shoe size conversion table'!$B$6:$D$22,2),VLOOKUP(H8879,'Shoe size conversion table'!$J$6:$L$22,2))</f>
        <v>43-44</v>
      </c>
      <c r="J8879" s="12" t="n">
        <f aca="false">IF(G8879="Male",VLOOKUP(H8879,'Shoe size conversion table'!$B$6:$D$22,3),VLOOKUP(H8879,'Shoe size conversion table'!$J$6:$L$22,3))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MONTH(C8879:C23846)</f>
        <v>3</v>
      </c>
      <c r="O8879" s="8" t="n">
        <f aca="false">K8879*(1-L8879)</f>
        <v>179</v>
      </c>
    </row>
    <row r="8880" customFormat="false" ht="11.4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IF(G8880="Male",VLOOKUP(H8880,'Shoe size conversion table'!$B$6:$D$22,2),VLOOKUP(H8880,'Shoe size conversion table'!$J$6:$L$22,2))</f>
        <v>39</v>
      </c>
      <c r="J8880" s="12" t="n">
        <f aca="false">IF(G8880="Male",VLOOKUP(H8880,'Shoe size conversion table'!$B$6:$D$22,3),VLOOKUP(H8880,'Shoe size conversion table'!$J$6:$L$22,3))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MONTH(C8880:C23847)</f>
        <v>3</v>
      </c>
      <c r="O8880" s="8" t="n">
        <f aca="false">K8880*(1-L8880)</f>
        <v>129</v>
      </c>
    </row>
    <row r="8881" customFormat="false" ht="11.4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IF(G8881="Male",VLOOKUP(H8881,'Shoe size conversion table'!$B$6:$D$22,2),VLOOKUP(H8881,'Shoe size conversion table'!$J$6:$L$22,2))</f>
        <v>44</v>
      </c>
      <c r="J8881" s="12" t="n">
        <f aca="false">IF(G8881="Male",VLOOKUP(H8881,'Shoe size conversion table'!$B$6:$D$22,3),VLOOKUP(H8881,'Shoe size conversion table'!$J$6:$L$22,3))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MONTH(C8881:C23848)</f>
        <v>3</v>
      </c>
      <c r="O8881" s="8" t="n">
        <f aca="false">K8881*(1-L8881)</f>
        <v>79.5</v>
      </c>
    </row>
    <row r="8882" customFormat="false" ht="11.4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IF(G8882="Male",VLOOKUP(H8882,'Shoe size conversion table'!$B$6:$D$22,2),VLOOKUP(H8882,'Shoe size conversion table'!$J$6:$L$22,2))</f>
        <v>42</v>
      </c>
      <c r="J8882" s="12" t="n">
        <f aca="false">IF(G8882="Male",VLOOKUP(H8882,'Shoe size conversion table'!$B$6:$D$22,3),VLOOKUP(H8882,'Shoe size conversion table'!$J$6:$L$22,3))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MONTH(C8882:C23849)</f>
        <v>3</v>
      </c>
      <c r="O8882" s="8" t="n">
        <f aca="false">K8882*(1-L8882)</f>
        <v>179</v>
      </c>
    </row>
    <row r="8883" customFormat="false" ht="11.4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IF(G8883="Male",VLOOKUP(H8883,'Shoe size conversion table'!$B$6:$D$22,2),VLOOKUP(H8883,'Shoe size conversion table'!$J$6:$L$22,2))</f>
        <v>42-43</v>
      </c>
      <c r="J8883" s="12" t="n">
        <f aca="false">IF(G8883="Male",VLOOKUP(H8883,'Shoe size conversion table'!$B$6:$D$22,3),VLOOKUP(H8883,'Shoe size conversion table'!$J$6:$L$22,3))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MONTH(C8883:C23850)</f>
        <v>3</v>
      </c>
      <c r="O8883" s="8" t="n">
        <f aca="false">K8883*(1-L8883)</f>
        <v>139.3</v>
      </c>
    </row>
    <row r="8884" customFormat="false" ht="11.4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IF(G8884="Male",VLOOKUP(H8884,'Shoe size conversion table'!$B$6:$D$22,2),VLOOKUP(H8884,'Shoe size conversion table'!$J$6:$L$22,2))</f>
        <v>39</v>
      </c>
      <c r="J8884" s="12" t="n">
        <f aca="false">IF(G8884="Male",VLOOKUP(H8884,'Shoe size conversion table'!$B$6:$D$22,3),VLOOKUP(H8884,'Shoe size conversion table'!$J$6:$L$22,3))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MONTH(C8884:C23851)</f>
        <v>3</v>
      </c>
      <c r="O8884" s="8" t="n">
        <f aca="false">K8884*(1-L8884)</f>
        <v>161.1</v>
      </c>
    </row>
    <row r="8885" customFormat="false" ht="11.4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IF(G8885="Male",VLOOKUP(H8885,'Shoe size conversion table'!$B$6:$D$22,2),VLOOKUP(H8885,'Shoe size conversion table'!$J$6:$L$22,2))</f>
        <v>42</v>
      </c>
      <c r="J8885" s="12" t="n">
        <f aca="false">IF(G8885="Male",VLOOKUP(H8885,'Shoe size conversion table'!$B$6:$D$22,3),VLOOKUP(H8885,'Shoe size conversion table'!$J$6:$L$22,3))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MONTH(C8885:C23852)</f>
        <v>3</v>
      </c>
      <c r="O8885" s="8" t="n">
        <f aca="false">K8885*(1-L8885)</f>
        <v>74.5</v>
      </c>
    </row>
    <row r="8886" customFormat="false" ht="11.4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IF(G8886="Male",VLOOKUP(H8886,'Shoe size conversion table'!$B$6:$D$22,2),VLOOKUP(H8886,'Shoe size conversion table'!$J$6:$L$22,2))</f>
        <v>39</v>
      </c>
      <c r="J8886" s="12" t="n">
        <f aca="false">IF(G8886="Male",VLOOKUP(H8886,'Shoe size conversion table'!$B$6:$D$22,3),VLOOKUP(H8886,'Shoe size conversion table'!$J$6:$L$22,3))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MONTH(C8886:C23853)</f>
        <v>3</v>
      </c>
      <c r="O8886" s="8" t="n">
        <f aca="false">K8886*(1-L8886)</f>
        <v>169</v>
      </c>
    </row>
    <row r="8887" customFormat="false" ht="11.4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IF(G8887="Male",VLOOKUP(H8887,'Shoe size conversion table'!$B$6:$D$22,2),VLOOKUP(H8887,'Shoe size conversion table'!$J$6:$L$22,2))</f>
        <v>42</v>
      </c>
      <c r="J8887" s="12" t="n">
        <f aca="false">IF(G8887="Male",VLOOKUP(H8887,'Shoe size conversion table'!$B$6:$D$22,3),VLOOKUP(H8887,'Shoe size conversion table'!$J$6:$L$22,3))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MONTH(C8887:C23854)</f>
        <v>3</v>
      </c>
      <c r="O8887" s="8" t="n">
        <f aca="false">K8887*(1-L8887)</f>
        <v>94.5</v>
      </c>
    </row>
    <row r="8888" customFormat="false" ht="11.4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IF(G8888="Male",VLOOKUP(H8888,'Shoe size conversion table'!$B$6:$D$22,2),VLOOKUP(H8888,'Shoe size conversion table'!$J$6:$L$22,2))</f>
        <v>43</v>
      </c>
      <c r="J8888" s="12" t="n">
        <f aca="false">IF(G8888="Male",VLOOKUP(H8888,'Shoe size conversion table'!$B$6:$D$22,3),VLOOKUP(H8888,'Shoe size conversion table'!$J$6:$L$22,3))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MONTH(C8888:C23855)</f>
        <v>3</v>
      </c>
      <c r="O8888" s="8" t="n">
        <f aca="false">K8888*(1-L8888)</f>
        <v>119.2</v>
      </c>
    </row>
    <row r="8889" customFormat="false" ht="11.4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IF(G8889="Male",VLOOKUP(H8889,'Shoe size conversion table'!$B$6:$D$22,2),VLOOKUP(H8889,'Shoe size conversion table'!$J$6:$L$22,2))</f>
        <v>42-43</v>
      </c>
      <c r="J8889" s="12" t="n">
        <f aca="false">IF(G8889="Male",VLOOKUP(H8889,'Shoe size conversion table'!$B$6:$D$22,3),VLOOKUP(H8889,'Shoe size conversion table'!$J$6:$L$22,3))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MONTH(C8889:C23856)</f>
        <v>3</v>
      </c>
      <c r="O8889" s="8" t="n">
        <f aca="false">K8889*(1-L8889)</f>
        <v>149</v>
      </c>
    </row>
    <row r="8890" customFormat="false" ht="11.4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IF(G8890="Male",VLOOKUP(H8890,'Shoe size conversion table'!$B$6:$D$22,2),VLOOKUP(H8890,'Shoe size conversion table'!$J$6:$L$22,2))</f>
        <v>42</v>
      </c>
      <c r="J8890" s="12" t="n">
        <f aca="false">IF(G8890="Male",VLOOKUP(H8890,'Shoe size conversion table'!$B$6:$D$22,3),VLOOKUP(H8890,'Shoe size conversion table'!$J$6:$L$22,3))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MONTH(C8890:C23857)</f>
        <v>3</v>
      </c>
      <c r="O8890" s="8" t="n">
        <f aca="false">K8890*(1-L8890)</f>
        <v>103.2</v>
      </c>
    </row>
    <row r="8891" customFormat="false" ht="11.4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IF(G8891="Male",VLOOKUP(H8891,'Shoe size conversion table'!$B$6:$D$22,2),VLOOKUP(H8891,'Shoe size conversion table'!$J$6:$L$22,2))</f>
        <v>43</v>
      </c>
      <c r="J8891" s="12" t="n">
        <f aca="false">IF(G8891="Male",VLOOKUP(H8891,'Shoe size conversion table'!$B$6:$D$22,3),VLOOKUP(H8891,'Shoe size conversion table'!$J$6:$L$22,3))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MONTH(C8891:C23858)</f>
        <v>3</v>
      </c>
      <c r="O8891" s="8" t="n">
        <f aca="false">K8891*(1-L8891)</f>
        <v>169</v>
      </c>
    </row>
    <row r="8892" customFormat="false" ht="11.4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IF(G8892="Male",VLOOKUP(H8892,'Shoe size conversion table'!$B$6:$D$22,2),VLOOKUP(H8892,'Shoe size conversion table'!$J$6:$L$22,2))</f>
        <v>39</v>
      </c>
      <c r="J8892" s="12" t="n">
        <f aca="false">IF(G8892="Male",VLOOKUP(H8892,'Shoe size conversion table'!$B$6:$D$22,3),VLOOKUP(H8892,'Shoe size conversion table'!$J$6:$L$22,3))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MONTH(C8892:C23859)</f>
        <v>3</v>
      </c>
      <c r="O8892" s="8" t="n">
        <f aca="false">K8892*(1-L8892)</f>
        <v>90.3</v>
      </c>
    </row>
    <row r="8893" customFormat="false" ht="11.4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IF(G8893="Male",VLOOKUP(H8893,'Shoe size conversion table'!$B$6:$D$22,2),VLOOKUP(H8893,'Shoe size conversion table'!$J$6:$L$22,2))</f>
        <v>39-40</v>
      </c>
      <c r="J8893" s="12" t="n">
        <f aca="false">IF(G8893="Male",VLOOKUP(H8893,'Shoe size conversion table'!$B$6:$D$22,3),VLOOKUP(H8893,'Shoe size conversion table'!$J$6:$L$22,3))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MONTH(C8893:C23860)</f>
        <v>3</v>
      </c>
      <c r="O8893" s="8" t="n">
        <f aca="false">K8893*(1-L8893)</f>
        <v>104.3</v>
      </c>
    </row>
    <row r="8894" customFormat="false" ht="11.4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IF(G8894="Male",VLOOKUP(H8894,'Shoe size conversion table'!$B$6:$D$22,2),VLOOKUP(H8894,'Shoe size conversion table'!$J$6:$L$22,2))</f>
        <v>39</v>
      </c>
      <c r="J8894" s="12" t="n">
        <f aca="false">IF(G8894="Male",VLOOKUP(H8894,'Shoe size conversion table'!$B$6:$D$22,3),VLOOKUP(H8894,'Shoe size conversion table'!$J$6:$L$22,3))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MONTH(C8894:C23861)</f>
        <v>3</v>
      </c>
      <c r="O8894" s="8" t="n">
        <f aca="false">K8894*(1-L8894)</f>
        <v>99.5</v>
      </c>
    </row>
    <row r="8895" customFormat="false" ht="11.4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IF(G8895="Male",VLOOKUP(H8895,'Shoe size conversion table'!$B$6:$D$22,2),VLOOKUP(H8895,'Shoe size conversion table'!$J$6:$L$22,2))</f>
        <v>44</v>
      </c>
      <c r="J8895" s="12" t="n">
        <f aca="false">IF(G8895="Male",VLOOKUP(H8895,'Shoe size conversion table'!$B$6:$D$22,3),VLOOKUP(H8895,'Shoe size conversion table'!$J$6:$L$22,3))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MONTH(C8895:C23862)</f>
        <v>3</v>
      </c>
      <c r="O8895" s="8" t="n">
        <f aca="false">K8895*(1-L8895)</f>
        <v>79.5</v>
      </c>
    </row>
    <row r="8896" customFormat="false" ht="11.4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IF(G8896="Male",VLOOKUP(H8896,'Shoe size conversion table'!$B$6:$D$22,2),VLOOKUP(H8896,'Shoe size conversion table'!$J$6:$L$22,2))</f>
        <v>42-43</v>
      </c>
      <c r="J8896" s="12" t="n">
        <f aca="false">IF(G8896="Male",VLOOKUP(H8896,'Shoe size conversion table'!$B$6:$D$22,3),VLOOKUP(H8896,'Shoe size conversion table'!$J$6:$L$22,3))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MONTH(C8896:C23863)</f>
        <v>3</v>
      </c>
      <c r="O8896" s="8" t="n">
        <f aca="false">K8896*(1-L8896)</f>
        <v>189</v>
      </c>
    </row>
    <row r="8897" customFormat="false" ht="11.4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IF(G8897="Male",VLOOKUP(H8897,'Shoe size conversion table'!$B$6:$D$22,2),VLOOKUP(H8897,'Shoe size conversion table'!$J$6:$L$22,2))</f>
        <v>44</v>
      </c>
      <c r="J8897" s="12" t="n">
        <f aca="false">IF(G8897="Male",VLOOKUP(H8897,'Shoe size conversion table'!$B$6:$D$22,3),VLOOKUP(H8897,'Shoe size conversion table'!$J$6:$L$22,3))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MONTH(C8897:C23864)</f>
        <v>3</v>
      </c>
      <c r="O8897" s="8" t="n">
        <f aca="false">K8897*(1-L8897)</f>
        <v>111.3</v>
      </c>
    </row>
    <row r="8898" customFormat="false" ht="11.4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IF(G8898="Male",VLOOKUP(H8898,'Shoe size conversion table'!$B$6:$D$22,2),VLOOKUP(H8898,'Shoe size conversion table'!$J$6:$L$22,2))</f>
        <v>39</v>
      </c>
      <c r="J8898" s="12" t="n">
        <f aca="false">IF(G8898="Male",VLOOKUP(H8898,'Shoe size conversion table'!$B$6:$D$22,3),VLOOKUP(H8898,'Shoe size conversion table'!$J$6:$L$22,3))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MONTH(C8898:C23865)</f>
        <v>3</v>
      </c>
      <c r="O8898" s="8" t="n">
        <f aca="false">K8898*(1-L8898)</f>
        <v>139</v>
      </c>
    </row>
    <row r="8899" customFormat="false" ht="11.4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IF(G8899="Male",VLOOKUP(H8899,'Shoe size conversion table'!$B$6:$D$22,2),VLOOKUP(H8899,'Shoe size conversion table'!$J$6:$L$22,2))</f>
        <v>40</v>
      </c>
      <c r="J8899" s="12" t="n">
        <f aca="false">IF(G8899="Male",VLOOKUP(H8899,'Shoe size conversion table'!$B$6:$D$22,3),VLOOKUP(H8899,'Shoe size conversion table'!$J$6:$L$22,3))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MONTH(C8899:C23866)</f>
        <v>3</v>
      </c>
      <c r="O8899" s="8" t="n">
        <f aca="false">K8899*(1-L8899)</f>
        <v>169</v>
      </c>
    </row>
    <row r="8900" customFormat="false" ht="11.4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IF(G8900="Male",VLOOKUP(H8900,'Shoe size conversion table'!$B$6:$D$22,2),VLOOKUP(H8900,'Shoe size conversion table'!$J$6:$L$22,2))</f>
        <v>42-43</v>
      </c>
      <c r="J8900" s="12" t="n">
        <f aca="false">IF(G8900="Male",VLOOKUP(H8900,'Shoe size conversion table'!$B$6:$D$22,3),VLOOKUP(H8900,'Shoe size conversion table'!$J$6:$L$22,3))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MONTH(C8900:C23867)</f>
        <v>3</v>
      </c>
      <c r="O8900" s="8" t="n">
        <f aca="false">K8900*(1-L8900)</f>
        <v>189</v>
      </c>
    </row>
    <row r="8901" customFormat="false" ht="11.4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IF(G8901="Male",VLOOKUP(H8901,'Shoe size conversion table'!$B$6:$D$22,2),VLOOKUP(H8901,'Shoe size conversion table'!$J$6:$L$22,2))</f>
        <v>36-37</v>
      </c>
      <c r="J8901" s="12" t="n">
        <f aca="false">IF(G8901="Male",VLOOKUP(H8901,'Shoe size conversion table'!$B$6:$D$22,3),VLOOKUP(H8901,'Shoe size conversion table'!$J$6:$L$22,3))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MONTH(C8901:C23868)</f>
        <v>3</v>
      </c>
      <c r="O8901" s="8" t="n">
        <f aca="false">K8901*(1-L8901)</f>
        <v>79.5</v>
      </c>
    </row>
    <row r="8902" customFormat="false" ht="11.4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IF(G8902="Male",VLOOKUP(H8902,'Shoe size conversion table'!$B$6:$D$22,2),VLOOKUP(H8902,'Shoe size conversion table'!$J$6:$L$22,2))</f>
        <v>41</v>
      </c>
      <c r="J8902" s="12" t="n">
        <f aca="false">IF(G8902="Male",VLOOKUP(H8902,'Shoe size conversion table'!$B$6:$D$22,3),VLOOKUP(H8902,'Shoe size conversion table'!$J$6:$L$22,3))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MONTH(C8902:C23869)</f>
        <v>3</v>
      </c>
      <c r="O8902" s="8" t="n">
        <f aca="false">K8902*(1-L8902)</f>
        <v>169</v>
      </c>
    </row>
    <row r="8903" customFormat="false" ht="11.4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IF(G8903="Male",VLOOKUP(H8903,'Shoe size conversion table'!$B$6:$D$22,2),VLOOKUP(H8903,'Shoe size conversion table'!$J$6:$L$22,2))</f>
        <v>39-40</v>
      </c>
      <c r="J8903" s="12" t="n">
        <f aca="false">IF(G8903="Male",VLOOKUP(H8903,'Shoe size conversion table'!$B$6:$D$22,3),VLOOKUP(H8903,'Shoe size conversion table'!$J$6:$L$22,3))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MONTH(C8903:C23870)</f>
        <v>3</v>
      </c>
      <c r="O8903" s="8" t="n">
        <f aca="false">K8903*(1-L8903)</f>
        <v>129</v>
      </c>
    </row>
    <row r="8904" customFormat="false" ht="11.4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IF(G8904="Male",VLOOKUP(H8904,'Shoe size conversion table'!$B$6:$D$22,2),VLOOKUP(H8904,'Shoe size conversion table'!$J$6:$L$22,2))</f>
        <v>44</v>
      </c>
      <c r="J8904" s="12" t="n">
        <f aca="false">IF(G8904="Male",VLOOKUP(H8904,'Shoe size conversion table'!$B$6:$D$22,3),VLOOKUP(H8904,'Shoe size conversion table'!$J$6:$L$22,3))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MONTH(C8904:C23871)</f>
        <v>3</v>
      </c>
      <c r="O8904" s="8" t="n">
        <f aca="false">K8904*(1-L8904)</f>
        <v>79.5</v>
      </c>
    </row>
    <row r="8905" customFormat="false" ht="11.4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IF(G8905="Male",VLOOKUP(H8905,'Shoe size conversion table'!$B$6:$D$22,2),VLOOKUP(H8905,'Shoe size conversion table'!$J$6:$L$22,2))</f>
        <v>39</v>
      </c>
      <c r="J8905" s="12" t="n">
        <f aca="false">IF(G8905="Male",VLOOKUP(H8905,'Shoe size conversion table'!$B$6:$D$22,3),VLOOKUP(H8905,'Shoe size conversion table'!$J$6:$L$22,3))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MONTH(C8905:C23872)</f>
        <v>3</v>
      </c>
      <c r="O8905" s="8" t="n">
        <f aca="false">K8905*(1-L8905)</f>
        <v>179</v>
      </c>
    </row>
    <row r="8906" customFormat="false" ht="11.4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IF(G8906="Male",VLOOKUP(H8906,'Shoe size conversion table'!$B$6:$D$22,2),VLOOKUP(H8906,'Shoe size conversion table'!$J$6:$L$22,2))</f>
        <v>42-43</v>
      </c>
      <c r="J8906" s="12" t="n">
        <f aca="false">IF(G8906="Male",VLOOKUP(H8906,'Shoe size conversion table'!$B$6:$D$22,3),VLOOKUP(H8906,'Shoe size conversion table'!$J$6:$L$22,3))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MONTH(C8906:C23873)</f>
        <v>3</v>
      </c>
      <c r="O8906" s="8" t="n">
        <f aca="false">K8906*(1-L8906)</f>
        <v>99.5</v>
      </c>
    </row>
    <row r="8907" customFormat="false" ht="11.4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IF(G8907="Male",VLOOKUP(H8907,'Shoe size conversion table'!$B$6:$D$22,2),VLOOKUP(H8907,'Shoe size conversion table'!$J$6:$L$22,2))</f>
        <v>43</v>
      </c>
      <c r="J8907" s="12" t="n">
        <f aca="false">IF(G8907="Male",VLOOKUP(H8907,'Shoe size conversion table'!$B$6:$D$22,3),VLOOKUP(H8907,'Shoe size conversion table'!$J$6:$L$22,3))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MONTH(C8907:C23874)</f>
        <v>3</v>
      </c>
      <c r="O8907" s="8" t="n">
        <f aca="false">K8907*(1-L8907)</f>
        <v>119.2</v>
      </c>
    </row>
    <row r="8908" customFormat="false" ht="11.4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IF(G8908="Male",VLOOKUP(H8908,'Shoe size conversion table'!$B$6:$D$22,2),VLOOKUP(H8908,'Shoe size conversion table'!$J$6:$L$22,2))</f>
        <v>43</v>
      </c>
      <c r="J8908" s="12" t="n">
        <f aca="false">IF(G8908="Male",VLOOKUP(H8908,'Shoe size conversion table'!$B$6:$D$22,3),VLOOKUP(H8908,'Shoe size conversion table'!$J$6:$L$22,3))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MONTH(C8908:C23875)</f>
        <v>3</v>
      </c>
      <c r="O8908" s="8" t="n">
        <f aca="false">K8908*(1-L8908)</f>
        <v>189</v>
      </c>
    </row>
    <row r="8909" customFormat="false" ht="11.4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IF(G8909="Male",VLOOKUP(H8909,'Shoe size conversion table'!$B$6:$D$22,2),VLOOKUP(H8909,'Shoe size conversion table'!$J$6:$L$22,2))</f>
        <v>43</v>
      </c>
      <c r="J8909" s="12" t="n">
        <f aca="false">IF(G8909="Male",VLOOKUP(H8909,'Shoe size conversion table'!$B$6:$D$22,3),VLOOKUP(H8909,'Shoe size conversion table'!$J$6:$L$22,3))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MONTH(C8909:C23876)</f>
        <v>3</v>
      </c>
      <c r="O8909" s="8" t="n">
        <f aca="false">K8909*(1-L8909)</f>
        <v>169</v>
      </c>
    </row>
    <row r="8910" customFormat="false" ht="11.4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IF(G8910="Male",VLOOKUP(H8910,'Shoe size conversion table'!$B$6:$D$22,2),VLOOKUP(H8910,'Shoe size conversion table'!$J$6:$L$22,2))</f>
        <v>43-44</v>
      </c>
      <c r="J8910" s="12" t="n">
        <f aca="false">IF(G8910="Male",VLOOKUP(H8910,'Shoe size conversion table'!$B$6:$D$22,3),VLOOKUP(H8910,'Shoe size conversion table'!$J$6:$L$22,3))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MONTH(C8910:C23877)</f>
        <v>3</v>
      </c>
      <c r="O8910" s="8" t="n">
        <f aca="false">K8910*(1-L8910)</f>
        <v>199</v>
      </c>
    </row>
    <row r="8911" customFormat="false" ht="11.4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IF(G8911="Male",VLOOKUP(H8911,'Shoe size conversion table'!$B$6:$D$22,2),VLOOKUP(H8911,'Shoe size conversion table'!$J$6:$L$22,2))</f>
        <v>39</v>
      </c>
      <c r="J8911" s="12" t="n">
        <f aca="false">IF(G8911="Male",VLOOKUP(H8911,'Shoe size conversion table'!$B$6:$D$22,3),VLOOKUP(H8911,'Shoe size conversion table'!$J$6:$L$22,3))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MONTH(C8911:C23878)</f>
        <v>3</v>
      </c>
      <c r="O8911" s="8" t="n">
        <f aca="false">K8911*(1-L8911)</f>
        <v>139</v>
      </c>
    </row>
    <row r="8912" customFormat="false" ht="11.4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IF(G8912="Male",VLOOKUP(H8912,'Shoe size conversion table'!$B$6:$D$22,2),VLOOKUP(H8912,'Shoe size conversion table'!$J$6:$L$22,2))</f>
        <v>42-43</v>
      </c>
      <c r="J8912" s="12" t="n">
        <f aca="false">IF(G8912="Male",VLOOKUP(H8912,'Shoe size conversion table'!$B$6:$D$22,3),VLOOKUP(H8912,'Shoe size conversion table'!$J$6:$L$22,3))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MONTH(C8912:C23879)</f>
        <v>3</v>
      </c>
      <c r="O8912" s="8" t="n">
        <f aca="false">K8912*(1-L8912)</f>
        <v>125.3</v>
      </c>
    </row>
    <row r="8913" customFormat="false" ht="11.4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IF(G8913="Male",VLOOKUP(H8913,'Shoe size conversion table'!$B$6:$D$22,2),VLOOKUP(H8913,'Shoe size conversion table'!$J$6:$L$22,2))</f>
        <v>39</v>
      </c>
      <c r="J8913" s="12" t="n">
        <f aca="false">IF(G8913="Male",VLOOKUP(H8913,'Shoe size conversion table'!$B$6:$D$22,3),VLOOKUP(H8913,'Shoe size conversion table'!$J$6:$L$22,3))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MONTH(C8913:C23880)</f>
        <v>3</v>
      </c>
      <c r="O8913" s="8" t="n">
        <f aca="false">K8913*(1-L8913)</f>
        <v>125.1</v>
      </c>
    </row>
    <row r="8914" customFormat="false" ht="11.4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IF(G8914="Male",VLOOKUP(H8914,'Shoe size conversion table'!$B$6:$D$22,2),VLOOKUP(H8914,'Shoe size conversion table'!$J$6:$L$22,2))</f>
        <v>39</v>
      </c>
      <c r="J8914" s="12" t="n">
        <f aca="false">IF(G8914="Male",VLOOKUP(H8914,'Shoe size conversion table'!$B$6:$D$22,3),VLOOKUP(H8914,'Shoe size conversion table'!$J$6:$L$22,3))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MONTH(C8914:C23881)</f>
        <v>3</v>
      </c>
      <c r="O8914" s="8" t="n">
        <f aca="false">K8914*(1-L8914)</f>
        <v>169</v>
      </c>
    </row>
    <row r="8915" customFormat="false" ht="11.4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IF(G8915="Male",VLOOKUP(H8915,'Shoe size conversion table'!$B$6:$D$22,2),VLOOKUP(H8915,'Shoe size conversion table'!$J$6:$L$22,2))</f>
        <v>42</v>
      </c>
      <c r="J8915" s="12" t="n">
        <f aca="false">IF(G8915="Male",VLOOKUP(H8915,'Shoe size conversion table'!$B$6:$D$22,3),VLOOKUP(H8915,'Shoe size conversion table'!$J$6:$L$22,3))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MONTH(C8915:C23882)</f>
        <v>3</v>
      </c>
      <c r="O8915" s="8" t="n">
        <f aca="false">K8915*(1-L8915)</f>
        <v>139</v>
      </c>
    </row>
    <row r="8916" customFormat="false" ht="11.4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IF(G8916="Male",VLOOKUP(H8916,'Shoe size conversion table'!$B$6:$D$22,2),VLOOKUP(H8916,'Shoe size conversion table'!$J$6:$L$22,2))</f>
        <v>39-40</v>
      </c>
      <c r="J8916" s="12" t="n">
        <f aca="false">IF(G8916="Male",VLOOKUP(H8916,'Shoe size conversion table'!$B$6:$D$22,3),VLOOKUP(H8916,'Shoe size conversion table'!$J$6:$L$22,3))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MONTH(C8916:C23883)</f>
        <v>3</v>
      </c>
      <c r="O8916" s="8" t="n">
        <f aca="false">K8916*(1-L8916)</f>
        <v>134.1</v>
      </c>
    </row>
    <row r="8917" customFormat="false" ht="11.4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IF(G8917="Male",VLOOKUP(H8917,'Shoe size conversion table'!$B$6:$D$22,2),VLOOKUP(H8917,'Shoe size conversion table'!$J$6:$L$22,2))</f>
        <v>37</v>
      </c>
      <c r="J8917" s="12" t="n">
        <f aca="false">IF(G8917="Male",VLOOKUP(H8917,'Shoe size conversion table'!$B$6:$D$22,3),VLOOKUP(H8917,'Shoe size conversion table'!$J$6:$L$22,3))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MONTH(C8917:C23884)</f>
        <v>3</v>
      </c>
      <c r="O8917" s="8" t="n">
        <f aca="false">K8917*(1-L8917)</f>
        <v>139</v>
      </c>
    </row>
    <row r="8918" customFormat="false" ht="11.4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IF(G8918="Male",VLOOKUP(H8918,'Shoe size conversion table'!$B$6:$D$22,2),VLOOKUP(H8918,'Shoe size conversion table'!$J$6:$L$22,2))</f>
        <v>39</v>
      </c>
      <c r="J8918" s="12" t="n">
        <f aca="false">IF(G8918="Male",VLOOKUP(H8918,'Shoe size conversion table'!$B$6:$D$22,3),VLOOKUP(H8918,'Shoe size conversion table'!$J$6:$L$22,3))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MONTH(C8918:C23885)</f>
        <v>3</v>
      </c>
      <c r="O8918" s="8" t="n">
        <f aca="false">K8918*(1-L8918)</f>
        <v>90.3</v>
      </c>
    </row>
    <row r="8919" customFormat="false" ht="11.4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IF(G8919="Male",VLOOKUP(H8919,'Shoe size conversion table'!$B$6:$D$22,2),VLOOKUP(H8919,'Shoe size conversion table'!$J$6:$L$22,2))</f>
        <v>41-42</v>
      </c>
      <c r="J8919" s="12" t="n">
        <f aca="false">IF(G8919="Male",VLOOKUP(H8919,'Shoe size conversion table'!$B$6:$D$22,3),VLOOKUP(H8919,'Shoe size conversion table'!$J$6:$L$22,3))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MONTH(C8919:C23886)</f>
        <v>3</v>
      </c>
      <c r="O8919" s="8" t="n">
        <f aca="false">K8919*(1-L8919)</f>
        <v>159</v>
      </c>
    </row>
    <row r="8920" customFormat="false" ht="11.4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IF(G8920="Male",VLOOKUP(H8920,'Shoe size conversion table'!$B$6:$D$22,2),VLOOKUP(H8920,'Shoe size conversion table'!$J$6:$L$22,2))</f>
        <v>44-45</v>
      </c>
      <c r="J8920" s="12" t="n">
        <f aca="false">IF(G8920="Male",VLOOKUP(H8920,'Shoe size conversion table'!$B$6:$D$22,3),VLOOKUP(H8920,'Shoe size conversion table'!$J$6:$L$22,3))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MONTH(C8920:C23887)</f>
        <v>3</v>
      </c>
      <c r="O8920" s="8" t="n">
        <f aca="false">K8920*(1-L8920)</f>
        <v>104.3</v>
      </c>
    </row>
    <row r="8921" customFormat="false" ht="11.4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IF(G8921="Male",VLOOKUP(H8921,'Shoe size conversion table'!$B$6:$D$22,2),VLOOKUP(H8921,'Shoe size conversion table'!$J$6:$L$22,2))</f>
        <v>39</v>
      </c>
      <c r="J8921" s="12" t="n">
        <f aca="false">IF(G8921="Male",VLOOKUP(H8921,'Shoe size conversion table'!$B$6:$D$22,3),VLOOKUP(H8921,'Shoe size conversion table'!$J$6:$L$22,3))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MONTH(C8921:C23888)</f>
        <v>3</v>
      </c>
      <c r="O8921" s="8" t="n">
        <f aca="false">K8921*(1-L8921)</f>
        <v>111.3</v>
      </c>
    </row>
    <row r="8922" customFormat="false" ht="11.4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IF(G8922="Male",VLOOKUP(H8922,'Shoe size conversion table'!$B$6:$D$22,2),VLOOKUP(H8922,'Shoe size conversion table'!$J$6:$L$22,2))</f>
        <v>44</v>
      </c>
      <c r="J8922" s="12" t="n">
        <f aca="false">IF(G8922="Male",VLOOKUP(H8922,'Shoe size conversion table'!$B$6:$D$22,3),VLOOKUP(H8922,'Shoe size conversion table'!$J$6:$L$22,3))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MONTH(C8922:C23889)</f>
        <v>3</v>
      </c>
      <c r="O8922" s="8" t="n">
        <f aca="false">K8922*(1-L8922)</f>
        <v>179</v>
      </c>
    </row>
    <row r="8923" customFormat="false" ht="11.4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IF(G8923="Male",VLOOKUP(H8923,'Shoe size conversion table'!$B$6:$D$22,2),VLOOKUP(H8923,'Shoe size conversion table'!$J$6:$L$22,2))</f>
        <v>44</v>
      </c>
      <c r="J8923" s="12" t="n">
        <f aca="false">IF(G8923="Male",VLOOKUP(H8923,'Shoe size conversion table'!$B$6:$D$22,3),VLOOKUP(H8923,'Shoe size conversion table'!$J$6:$L$22,3))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MONTH(C8923:C23890)</f>
        <v>3</v>
      </c>
      <c r="O8923" s="8" t="n">
        <f aca="false">K8923*(1-L8923)</f>
        <v>169</v>
      </c>
    </row>
    <row r="8924" customFormat="false" ht="11.4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IF(G8924="Male",VLOOKUP(H8924,'Shoe size conversion table'!$B$6:$D$22,2),VLOOKUP(H8924,'Shoe size conversion table'!$J$6:$L$22,2))</f>
        <v>44</v>
      </c>
      <c r="J8924" s="12" t="n">
        <f aca="false">IF(G8924="Male",VLOOKUP(H8924,'Shoe size conversion table'!$B$6:$D$22,3),VLOOKUP(H8924,'Shoe size conversion table'!$J$6:$L$22,3))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MONTH(C8924:C23891)</f>
        <v>3</v>
      </c>
      <c r="O8924" s="8" t="n">
        <f aca="false">K8924*(1-L8924)</f>
        <v>79.5</v>
      </c>
    </row>
    <row r="8925" customFormat="false" ht="11.4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IF(G8925="Male",VLOOKUP(H8925,'Shoe size conversion table'!$B$6:$D$22,2),VLOOKUP(H8925,'Shoe size conversion table'!$J$6:$L$22,2))</f>
        <v>38-39</v>
      </c>
      <c r="J8925" s="12" t="n">
        <f aca="false">IF(G8925="Male",VLOOKUP(H8925,'Shoe size conversion table'!$B$6:$D$22,3),VLOOKUP(H8925,'Shoe size conversion table'!$J$6:$L$22,3))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MONTH(C8925:C23892)</f>
        <v>3</v>
      </c>
      <c r="O8925" s="8" t="n">
        <f aca="false">K8925*(1-L8925)</f>
        <v>169</v>
      </c>
    </row>
    <row r="8926" customFormat="false" ht="11.4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IF(G8926="Male",VLOOKUP(H8926,'Shoe size conversion table'!$B$6:$D$22,2),VLOOKUP(H8926,'Shoe size conversion table'!$J$6:$L$22,2))</f>
        <v>38-39</v>
      </c>
      <c r="J8926" s="12" t="n">
        <f aca="false">IF(G8926="Male",VLOOKUP(H8926,'Shoe size conversion table'!$B$6:$D$22,3),VLOOKUP(H8926,'Shoe size conversion table'!$J$6:$L$22,3))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MONTH(C8926:C23893)</f>
        <v>3</v>
      </c>
      <c r="O8926" s="8" t="n">
        <f aca="false">K8926*(1-L8926)</f>
        <v>89.5</v>
      </c>
    </row>
    <row r="8927" customFormat="false" ht="11.4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IF(G8927="Male",VLOOKUP(H8927,'Shoe size conversion table'!$B$6:$D$22,2),VLOOKUP(H8927,'Shoe size conversion table'!$J$6:$L$22,2))</f>
        <v>43-44</v>
      </c>
      <c r="J8927" s="12" t="n">
        <f aca="false">IF(G8927="Male",VLOOKUP(H8927,'Shoe size conversion table'!$B$6:$D$22,3),VLOOKUP(H8927,'Shoe size conversion table'!$J$6:$L$22,3))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MONTH(C8927:C23894)</f>
        <v>3</v>
      </c>
      <c r="O8927" s="8" t="n">
        <f aca="false">K8927*(1-L8927)</f>
        <v>90.3</v>
      </c>
    </row>
    <row r="8928" customFormat="false" ht="11.4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IF(G8928="Male",VLOOKUP(H8928,'Shoe size conversion table'!$B$6:$D$22,2),VLOOKUP(H8928,'Shoe size conversion table'!$J$6:$L$22,2))</f>
        <v>38</v>
      </c>
      <c r="J8928" s="12" t="n">
        <f aca="false">IF(G8928="Male",VLOOKUP(H8928,'Shoe size conversion table'!$B$6:$D$22,3),VLOOKUP(H8928,'Shoe size conversion table'!$J$6:$L$22,3))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MONTH(C8928:C23895)</f>
        <v>3</v>
      </c>
      <c r="O8928" s="8" t="n">
        <f aca="false">K8928*(1-L8928)</f>
        <v>90.3</v>
      </c>
    </row>
    <row r="8929" customFormat="false" ht="11.4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IF(G8929="Male",VLOOKUP(H8929,'Shoe size conversion table'!$B$6:$D$22,2),VLOOKUP(H8929,'Shoe size conversion table'!$J$6:$L$22,2))</f>
        <v>38-39</v>
      </c>
      <c r="J8929" s="12" t="n">
        <f aca="false">IF(G8929="Male",VLOOKUP(H8929,'Shoe size conversion table'!$B$6:$D$22,3),VLOOKUP(H8929,'Shoe size conversion table'!$J$6:$L$22,3))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MONTH(C8929:C23896)</f>
        <v>3</v>
      </c>
      <c r="O8929" s="8" t="n">
        <f aca="false">K8929*(1-L8929)</f>
        <v>111.3</v>
      </c>
    </row>
    <row r="8930" customFormat="false" ht="11.4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IF(G8930="Male",VLOOKUP(H8930,'Shoe size conversion table'!$B$6:$D$22,2),VLOOKUP(H8930,'Shoe size conversion table'!$J$6:$L$22,2))</f>
        <v>41</v>
      </c>
      <c r="J8930" s="12" t="n">
        <f aca="false">IF(G8930="Male",VLOOKUP(H8930,'Shoe size conversion table'!$B$6:$D$22,3),VLOOKUP(H8930,'Shoe size conversion table'!$J$6:$L$22,3))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MONTH(C8930:C23897)</f>
        <v>3</v>
      </c>
      <c r="O8930" s="8" t="n">
        <f aca="false">K8930*(1-L8930)</f>
        <v>129</v>
      </c>
    </row>
    <row r="8931" customFormat="false" ht="11.4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IF(G8931="Male",VLOOKUP(H8931,'Shoe size conversion table'!$B$6:$D$22,2),VLOOKUP(H8931,'Shoe size conversion table'!$J$6:$L$22,2))</f>
        <v>39-40</v>
      </c>
      <c r="J8931" s="12" t="n">
        <f aca="false">IF(G8931="Male",VLOOKUP(H8931,'Shoe size conversion table'!$B$6:$D$22,3),VLOOKUP(H8931,'Shoe size conversion table'!$J$6:$L$22,3))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MONTH(C8931:C23898)</f>
        <v>3</v>
      </c>
      <c r="O8931" s="8" t="n">
        <f aca="false">K8931*(1-L8931)</f>
        <v>159</v>
      </c>
    </row>
    <row r="8932" customFormat="false" ht="11.4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IF(G8932="Male",VLOOKUP(H8932,'Shoe size conversion table'!$B$6:$D$22,2),VLOOKUP(H8932,'Shoe size conversion table'!$J$6:$L$22,2))</f>
        <v>43</v>
      </c>
      <c r="J8932" s="12" t="n">
        <f aca="false">IF(G8932="Male",VLOOKUP(H8932,'Shoe size conversion table'!$B$6:$D$22,3),VLOOKUP(H8932,'Shoe size conversion table'!$J$6:$L$22,3))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MONTH(C8932:C23899)</f>
        <v>3</v>
      </c>
      <c r="O8932" s="8" t="n">
        <f aca="false">K8932*(1-L8932)</f>
        <v>116.1</v>
      </c>
    </row>
    <row r="8933" customFormat="false" ht="11.4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IF(G8933="Male",VLOOKUP(H8933,'Shoe size conversion table'!$B$6:$D$22,2),VLOOKUP(H8933,'Shoe size conversion table'!$J$6:$L$22,2))</f>
        <v>43</v>
      </c>
      <c r="J8933" s="12" t="n">
        <f aca="false">IF(G8933="Male",VLOOKUP(H8933,'Shoe size conversion table'!$B$6:$D$22,3),VLOOKUP(H8933,'Shoe size conversion table'!$J$6:$L$22,3))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MONTH(C8933:C23900)</f>
        <v>3</v>
      </c>
      <c r="O8933" s="8" t="n">
        <f aca="false">K8933*(1-L8933)</f>
        <v>189</v>
      </c>
    </row>
    <row r="8934" customFormat="false" ht="11.4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IF(G8934="Male",VLOOKUP(H8934,'Shoe size conversion table'!$B$6:$D$22,2),VLOOKUP(H8934,'Shoe size conversion table'!$J$6:$L$22,2))</f>
        <v>44</v>
      </c>
      <c r="J8934" s="12" t="n">
        <f aca="false">IF(G8934="Male",VLOOKUP(H8934,'Shoe size conversion table'!$B$6:$D$22,3),VLOOKUP(H8934,'Shoe size conversion table'!$J$6:$L$22,3))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MONTH(C8934:C23901)</f>
        <v>3</v>
      </c>
      <c r="O8934" s="8" t="n">
        <f aca="false">K8934*(1-L8934)</f>
        <v>129</v>
      </c>
    </row>
    <row r="8935" customFormat="false" ht="11.4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IF(G8935="Male",VLOOKUP(H8935,'Shoe size conversion table'!$B$6:$D$22,2),VLOOKUP(H8935,'Shoe size conversion table'!$J$6:$L$22,2))</f>
        <v>43</v>
      </c>
      <c r="J8935" s="12" t="n">
        <f aca="false">IF(G8935="Male",VLOOKUP(H8935,'Shoe size conversion table'!$B$6:$D$22,3),VLOOKUP(H8935,'Shoe size conversion table'!$J$6:$L$22,3))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MONTH(C8935:C23902)</f>
        <v>3</v>
      </c>
      <c r="O8935" s="8" t="n">
        <f aca="false">K8935*(1-L8935)</f>
        <v>135.2</v>
      </c>
    </row>
    <row r="8936" customFormat="false" ht="11.4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IF(G8936="Male",VLOOKUP(H8936,'Shoe size conversion table'!$B$6:$D$22,2),VLOOKUP(H8936,'Shoe size conversion table'!$J$6:$L$22,2))</f>
        <v>42</v>
      </c>
      <c r="J8936" s="12" t="n">
        <f aca="false">IF(G8936="Male",VLOOKUP(H8936,'Shoe size conversion table'!$B$6:$D$22,3),VLOOKUP(H8936,'Shoe size conversion table'!$J$6:$L$22,3))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MONTH(C8936:C23903)</f>
        <v>3</v>
      </c>
      <c r="O8936" s="8" t="n">
        <f aca="false">K8936*(1-L8936)</f>
        <v>79.5</v>
      </c>
    </row>
    <row r="8937" customFormat="false" ht="11.4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IF(G8937="Male",VLOOKUP(H8937,'Shoe size conversion table'!$B$6:$D$22,2),VLOOKUP(H8937,'Shoe size conversion table'!$J$6:$L$22,2))</f>
        <v>37</v>
      </c>
      <c r="J8937" s="12" t="n">
        <f aca="false">IF(G8937="Male",VLOOKUP(H8937,'Shoe size conversion table'!$B$6:$D$22,3),VLOOKUP(H8937,'Shoe size conversion table'!$J$6:$L$22,3))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MONTH(C8937:C23904)</f>
        <v>3</v>
      </c>
      <c r="O8937" s="8" t="n">
        <f aca="false">K8937*(1-L8937)</f>
        <v>189</v>
      </c>
    </row>
    <row r="8938" customFormat="false" ht="11.4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IF(G8938="Male",VLOOKUP(H8938,'Shoe size conversion table'!$B$6:$D$22,2),VLOOKUP(H8938,'Shoe size conversion table'!$J$6:$L$22,2))</f>
        <v>44-45</v>
      </c>
      <c r="J8938" s="12" t="n">
        <f aca="false">IF(G8938="Male",VLOOKUP(H8938,'Shoe size conversion table'!$B$6:$D$22,3),VLOOKUP(H8938,'Shoe size conversion table'!$J$6:$L$22,3))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MONTH(C8938:C23905)</f>
        <v>3</v>
      </c>
      <c r="O8938" s="8" t="n">
        <f aca="false">K8938*(1-L8938)</f>
        <v>134.1</v>
      </c>
    </row>
    <row r="8939" customFormat="false" ht="11.4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IF(G8939="Male",VLOOKUP(H8939,'Shoe size conversion table'!$B$6:$D$22,2),VLOOKUP(H8939,'Shoe size conversion table'!$J$6:$L$22,2))</f>
        <v>42-43</v>
      </c>
      <c r="J8939" s="12" t="n">
        <f aca="false">IF(G8939="Male",VLOOKUP(H8939,'Shoe size conversion table'!$B$6:$D$22,3),VLOOKUP(H8939,'Shoe size conversion table'!$J$6:$L$22,3))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MONTH(C8939:C23906)</f>
        <v>3</v>
      </c>
      <c r="O8939" s="8" t="n">
        <f aca="false">K8939*(1-L8939)</f>
        <v>159</v>
      </c>
    </row>
    <row r="8940" customFormat="false" ht="11.4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IF(G8940="Male",VLOOKUP(H8940,'Shoe size conversion table'!$B$6:$D$22,2),VLOOKUP(H8940,'Shoe size conversion table'!$J$6:$L$22,2))</f>
        <v>42-43</v>
      </c>
      <c r="J8940" s="12" t="n">
        <f aca="false">IF(G8940="Male",VLOOKUP(H8940,'Shoe size conversion table'!$B$6:$D$22,3),VLOOKUP(H8940,'Shoe size conversion table'!$J$6:$L$22,3))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MONTH(C8940:C23907)</f>
        <v>3</v>
      </c>
      <c r="O8940" s="8" t="n">
        <f aca="false">K8940*(1-L8940)</f>
        <v>149</v>
      </c>
    </row>
    <row r="8941" customFormat="false" ht="11.4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IF(G8941="Male",VLOOKUP(H8941,'Shoe size conversion table'!$B$6:$D$22,2),VLOOKUP(H8941,'Shoe size conversion table'!$J$6:$L$22,2))</f>
        <v>44-45</v>
      </c>
      <c r="J8941" s="12" t="n">
        <f aca="false">IF(G8941="Male",VLOOKUP(H8941,'Shoe size conversion table'!$B$6:$D$22,3),VLOOKUP(H8941,'Shoe size conversion table'!$J$6:$L$22,3))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MONTH(C8941:C23908)</f>
        <v>3</v>
      </c>
      <c r="O8941" s="8" t="n">
        <f aca="false">K8941*(1-L8941)</f>
        <v>132.3</v>
      </c>
    </row>
    <row r="8942" customFormat="false" ht="11.4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IF(G8942="Male",VLOOKUP(H8942,'Shoe size conversion table'!$B$6:$D$22,2),VLOOKUP(H8942,'Shoe size conversion table'!$J$6:$L$22,2))</f>
        <v>41-42</v>
      </c>
      <c r="J8942" s="12" t="n">
        <f aca="false">IF(G8942="Male",VLOOKUP(H8942,'Shoe size conversion table'!$B$6:$D$22,3),VLOOKUP(H8942,'Shoe size conversion table'!$J$6:$L$22,3))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MONTH(C8942:C23909)</f>
        <v>3</v>
      </c>
      <c r="O8942" s="8" t="n">
        <f aca="false">K8942*(1-L8942)</f>
        <v>111.2</v>
      </c>
    </row>
    <row r="8943" customFormat="false" ht="11.4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IF(G8943="Male",VLOOKUP(H8943,'Shoe size conversion table'!$B$6:$D$22,2),VLOOKUP(H8943,'Shoe size conversion table'!$J$6:$L$22,2))</f>
        <v>43</v>
      </c>
      <c r="J8943" s="12" t="n">
        <f aca="false">IF(G8943="Male",VLOOKUP(H8943,'Shoe size conversion table'!$B$6:$D$22,3),VLOOKUP(H8943,'Shoe size conversion table'!$J$6:$L$22,3))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MONTH(C8943:C23910)</f>
        <v>3</v>
      </c>
      <c r="O8943" s="8" t="n">
        <f aca="false">K8943*(1-L8943)</f>
        <v>139</v>
      </c>
    </row>
    <row r="8944" customFormat="false" ht="11.4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IF(G8944="Male",VLOOKUP(H8944,'Shoe size conversion table'!$B$6:$D$22,2),VLOOKUP(H8944,'Shoe size conversion table'!$J$6:$L$22,2))</f>
        <v>43-44</v>
      </c>
      <c r="J8944" s="12" t="n">
        <f aca="false">IF(G8944="Male",VLOOKUP(H8944,'Shoe size conversion table'!$B$6:$D$22,3),VLOOKUP(H8944,'Shoe size conversion table'!$J$6:$L$22,3))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MONTH(C8944:C23911)</f>
        <v>3</v>
      </c>
      <c r="O8944" s="8" t="n">
        <f aca="false">K8944*(1-L8944)</f>
        <v>179.1</v>
      </c>
    </row>
    <row r="8945" customFormat="false" ht="11.4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IF(G8945="Male",VLOOKUP(H8945,'Shoe size conversion table'!$B$6:$D$22,2),VLOOKUP(H8945,'Shoe size conversion table'!$J$6:$L$22,2))</f>
        <v>41-42</v>
      </c>
      <c r="J8945" s="12" t="n">
        <f aca="false">IF(G8945="Male",VLOOKUP(H8945,'Shoe size conversion table'!$B$6:$D$22,3),VLOOKUP(H8945,'Shoe size conversion table'!$J$6:$L$22,3))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MONTH(C8945:C23912)</f>
        <v>3</v>
      </c>
      <c r="O8945" s="8" t="n">
        <f aca="false">K8945*(1-L8945)</f>
        <v>74.5</v>
      </c>
    </row>
    <row r="8946" customFormat="false" ht="11.4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IF(G8946="Male",VLOOKUP(H8946,'Shoe size conversion table'!$B$6:$D$22,2),VLOOKUP(H8946,'Shoe size conversion table'!$J$6:$L$22,2))</f>
        <v>43-44</v>
      </c>
      <c r="J8946" s="12" t="n">
        <f aca="false">IF(G8946="Male",VLOOKUP(H8946,'Shoe size conversion table'!$B$6:$D$22,3),VLOOKUP(H8946,'Shoe size conversion table'!$J$6:$L$22,3))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MONTH(C8946:C23913)</f>
        <v>3</v>
      </c>
      <c r="O8946" s="8" t="n">
        <f aca="false">K8946*(1-L8946)</f>
        <v>90.3</v>
      </c>
    </row>
    <row r="8947" customFormat="false" ht="11.4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IF(G8947="Male",VLOOKUP(H8947,'Shoe size conversion table'!$B$6:$D$22,2),VLOOKUP(H8947,'Shoe size conversion table'!$J$6:$L$22,2))</f>
        <v>42-43</v>
      </c>
      <c r="J8947" s="12" t="n">
        <f aca="false">IF(G8947="Male",VLOOKUP(H8947,'Shoe size conversion table'!$B$6:$D$22,3),VLOOKUP(H8947,'Shoe size conversion table'!$J$6:$L$22,3))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MONTH(C8947:C23914)</f>
        <v>3</v>
      </c>
      <c r="O8947" s="8" t="n">
        <f aca="false">K8947*(1-L8947)</f>
        <v>169</v>
      </c>
    </row>
    <row r="8948" customFormat="false" ht="11.4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IF(G8948="Male",VLOOKUP(H8948,'Shoe size conversion table'!$B$6:$D$22,2),VLOOKUP(H8948,'Shoe size conversion table'!$J$6:$L$22,2))</f>
        <v>42-43</v>
      </c>
      <c r="J8948" s="12" t="n">
        <f aca="false">IF(G8948="Male",VLOOKUP(H8948,'Shoe size conversion table'!$B$6:$D$22,3),VLOOKUP(H8948,'Shoe size conversion table'!$J$6:$L$22,3))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MONTH(C8948:C23915)</f>
        <v>3</v>
      </c>
      <c r="O8948" s="8" t="n">
        <f aca="false">K8948*(1-L8948)</f>
        <v>149</v>
      </c>
    </row>
    <row r="8949" customFormat="false" ht="11.4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IF(G8949="Male",VLOOKUP(H8949,'Shoe size conversion table'!$B$6:$D$22,2),VLOOKUP(H8949,'Shoe size conversion table'!$J$6:$L$22,2))</f>
        <v>42</v>
      </c>
      <c r="J8949" s="12" t="n">
        <f aca="false">IF(G8949="Male",VLOOKUP(H8949,'Shoe size conversion table'!$B$6:$D$22,3),VLOOKUP(H8949,'Shoe size conversion table'!$J$6:$L$22,3))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MONTH(C8949:C23916)</f>
        <v>3</v>
      </c>
      <c r="O8949" s="8" t="n">
        <f aca="false">K8949*(1-L8949)</f>
        <v>159</v>
      </c>
    </row>
    <row r="8950" customFormat="false" ht="11.4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IF(G8950="Male",VLOOKUP(H8950,'Shoe size conversion table'!$B$6:$D$22,2),VLOOKUP(H8950,'Shoe size conversion table'!$J$6:$L$22,2))</f>
        <v>39</v>
      </c>
      <c r="J8950" s="12" t="n">
        <f aca="false">IF(G8950="Male",VLOOKUP(H8950,'Shoe size conversion table'!$B$6:$D$22,3),VLOOKUP(H8950,'Shoe size conversion table'!$J$6:$L$22,3))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MONTH(C8950:C23917)</f>
        <v>3</v>
      </c>
      <c r="O8950" s="8" t="n">
        <f aca="false">K8950*(1-L8950)</f>
        <v>179</v>
      </c>
    </row>
    <row r="8951" customFormat="false" ht="11.4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IF(G8951="Male",VLOOKUP(H8951,'Shoe size conversion table'!$B$6:$D$22,2),VLOOKUP(H8951,'Shoe size conversion table'!$J$6:$L$22,2))</f>
        <v>37</v>
      </c>
      <c r="J8951" s="12" t="n">
        <f aca="false">IF(G8951="Male",VLOOKUP(H8951,'Shoe size conversion table'!$B$6:$D$22,3),VLOOKUP(H8951,'Shoe size conversion table'!$J$6:$L$22,3))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MONTH(C8951:C23918)</f>
        <v>3</v>
      </c>
      <c r="O8951" s="8" t="n">
        <f aca="false">K8951*(1-L8951)</f>
        <v>118.3</v>
      </c>
    </row>
    <row r="8952" customFormat="false" ht="11.4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IF(G8952="Male",VLOOKUP(H8952,'Shoe size conversion table'!$B$6:$D$22,2),VLOOKUP(H8952,'Shoe size conversion table'!$J$6:$L$22,2))</f>
        <v>40</v>
      </c>
      <c r="J8952" s="12" t="n">
        <f aca="false">IF(G8952="Male",VLOOKUP(H8952,'Shoe size conversion table'!$B$6:$D$22,3),VLOOKUP(H8952,'Shoe size conversion table'!$J$6:$L$22,3))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MONTH(C8952:C23919)</f>
        <v>3</v>
      </c>
      <c r="O8952" s="8" t="n">
        <f aca="false">K8952*(1-L8952)</f>
        <v>103.2</v>
      </c>
    </row>
    <row r="8953" customFormat="false" ht="11.4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IF(G8953="Male",VLOOKUP(H8953,'Shoe size conversion table'!$B$6:$D$22,2),VLOOKUP(H8953,'Shoe size conversion table'!$J$6:$L$22,2))</f>
        <v>42</v>
      </c>
      <c r="J8953" s="12" t="n">
        <f aca="false">IF(G8953="Male",VLOOKUP(H8953,'Shoe size conversion table'!$B$6:$D$22,3),VLOOKUP(H8953,'Shoe size conversion table'!$J$6:$L$22,3))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MONTH(C8953:C23920)</f>
        <v>3</v>
      </c>
      <c r="O8953" s="8" t="n">
        <f aca="false">K8953*(1-L8953)</f>
        <v>139</v>
      </c>
    </row>
    <row r="8954" customFormat="false" ht="11.4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IF(G8954="Male",VLOOKUP(H8954,'Shoe size conversion table'!$B$6:$D$22,2),VLOOKUP(H8954,'Shoe size conversion table'!$J$6:$L$22,2))</f>
        <v>37</v>
      </c>
      <c r="J8954" s="12" t="n">
        <f aca="false">IF(G8954="Male",VLOOKUP(H8954,'Shoe size conversion table'!$B$6:$D$22,3),VLOOKUP(H8954,'Shoe size conversion table'!$J$6:$L$22,3))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MONTH(C8954:C23921)</f>
        <v>3</v>
      </c>
      <c r="O8954" s="8" t="n">
        <f aca="false">K8954*(1-L8954)</f>
        <v>139.3</v>
      </c>
    </row>
    <row r="8955" customFormat="false" ht="11.4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IF(G8955="Male",VLOOKUP(H8955,'Shoe size conversion table'!$B$6:$D$22,2),VLOOKUP(H8955,'Shoe size conversion table'!$J$6:$L$22,2))</f>
        <v>43-44</v>
      </c>
      <c r="J8955" s="12" t="n">
        <f aca="false">IF(G8955="Male",VLOOKUP(H8955,'Shoe size conversion table'!$B$6:$D$22,3),VLOOKUP(H8955,'Shoe size conversion table'!$J$6:$L$22,3))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MONTH(C8955:C23922)</f>
        <v>3</v>
      </c>
      <c r="O8955" s="8" t="n">
        <f aca="false">K8955*(1-L8955)</f>
        <v>135.2</v>
      </c>
    </row>
    <row r="8956" customFormat="false" ht="11.4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IF(G8956="Male",VLOOKUP(H8956,'Shoe size conversion table'!$B$6:$D$22,2),VLOOKUP(H8956,'Shoe size conversion table'!$J$6:$L$22,2))</f>
        <v>41-42</v>
      </c>
      <c r="J8956" s="12" t="n">
        <f aca="false">IF(G8956="Male",VLOOKUP(H8956,'Shoe size conversion table'!$B$6:$D$22,3),VLOOKUP(H8956,'Shoe size conversion table'!$J$6:$L$22,3))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MONTH(C8956:C23923)</f>
        <v>3</v>
      </c>
      <c r="O8956" s="8" t="n">
        <f aca="false">K8956*(1-L8956)</f>
        <v>151.2</v>
      </c>
    </row>
    <row r="8957" customFormat="false" ht="11.4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IF(G8957="Male",VLOOKUP(H8957,'Shoe size conversion table'!$B$6:$D$22,2),VLOOKUP(H8957,'Shoe size conversion table'!$J$6:$L$22,2))</f>
        <v>39</v>
      </c>
      <c r="J8957" s="12" t="n">
        <f aca="false">IF(G8957="Male",VLOOKUP(H8957,'Shoe size conversion table'!$B$6:$D$22,3),VLOOKUP(H8957,'Shoe size conversion table'!$J$6:$L$22,3))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MONTH(C8957:C23924)</f>
        <v>3</v>
      </c>
      <c r="O8957" s="8" t="n">
        <f aca="false">K8957*(1-L8957)</f>
        <v>170.1</v>
      </c>
    </row>
    <row r="8958" customFormat="false" ht="11.4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IF(G8958="Male",VLOOKUP(H8958,'Shoe size conversion table'!$B$6:$D$22,2),VLOOKUP(H8958,'Shoe size conversion table'!$J$6:$L$22,2))</f>
        <v>42</v>
      </c>
      <c r="J8958" s="12" t="n">
        <f aca="false">IF(G8958="Male",VLOOKUP(H8958,'Shoe size conversion table'!$B$6:$D$22,3),VLOOKUP(H8958,'Shoe size conversion table'!$J$6:$L$22,3))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MONTH(C8958:C23925)</f>
        <v>3</v>
      </c>
      <c r="O8958" s="8" t="n">
        <f aca="false">K8958*(1-L8958)</f>
        <v>139</v>
      </c>
    </row>
    <row r="8959" customFormat="false" ht="11.4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IF(G8959="Male",VLOOKUP(H8959,'Shoe size conversion table'!$B$6:$D$22,2),VLOOKUP(H8959,'Shoe size conversion table'!$J$6:$L$22,2))</f>
        <v>43</v>
      </c>
      <c r="J8959" s="12" t="n">
        <f aca="false">IF(G8959="Male",VLOOKUP(H8959,'Shoe size conversion table'!$B$6:$D$22,3),VLOOKUP(H8959,'Shoe size conversion table'!$J$6:$L$22,3))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MONTH(C8959:C23926)</f>
        <v>3</v>
      </c>
      <c r="O8959" s="8" t="n">
        <f aca="false">K8959*(1-L8959)</f>
        <v>199</v>
      </c>
    </row>
    <row r="8960" customFormat="false" ht="11.4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IF(G8960="Male",VLOOKUP(H8960,'Shoe size conversion table'!$B$6:$D$22,2),VLOOKUP(H8960,'Shoe size conversion table'!$J$6:$L$22,2))</f>
        <v>41-42</v>
      </c>
      <c r="J8960" s="12" t="n">
        <f aca="false">IF(G8960="Male",VLOOKUP(H8960,'Shoe size conversion table'!$B$6:$D$22,3),VLOOKUP(H8960,'Shoe size conversion table'!$J$6:$L$22,3))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MONTH(C8960:C23927)</f>
        <v>3</v>
      </c>
      <c r="O8960" s="8" t="n">
        <f aca="false">K8960*(1-L8960)</f>
        <v>159</v>
      </c>
    </row>
    <row r="8961" customFormat="false" ht="11.4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IF(G8961="Male",VLOOKUP(H8961,'Shoe size conversion table'!$B$6:$D$22,2),VLOOKUP(H8961,'Shoe size conversion table'!$J$6:$L$22,2))</f>
        <v>38</v>
      </c>
      <c r="J8961" s="12" t="n">
        <f aca="false">IF(G8961="Male",VLOOKUP(H8961,'Shoe size conversion table'!$B$6:$D$22,3),VLOOKUP(H8961,'Shoe size conversion table'!$J$6:$L$22,3))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MONTH(C8961:C23928)</f>
        <v>3</v>
      </c>
      <c r="O8961" s="8" t="n">
        <f aca="false">K8961*(1-L8961)</f>
        <v>199</v>
      </c>
    </row>
    <row r="8962" customFormat="false" ht="11.4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IF(G8962="Male",VLOOKUP(H8962,'Shoe size conversion table'!$B$6:$D$22,2),VLOOKUP(H8962,'Shoe size conversion table'!$J$6:$L$22,2))</f>
        <v>43</v>
      </c>
      <c r="J8962" s="12" t="n">
        <f aca="false">IF(G8962="Male",VLOOKUP(H8962,'Shoe size conversion table'!$B$6:$D$22,3),VLOOKUP(H8962,'Shoe size conversion table'!$J$6:$L$22,3))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MONTH(C8962:C23929)</f>
        <v>3</v>
      </c>
      <c r="O8962" s="8" t="n">
        <f aca="false">K8962*(1-L8962)</f>
        <v>169</v>
      </c>
    </row>
    <row r="8963" customFormat="false" ht="11.4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IF(G8963="Male",VLOOKUP(H8963,'Shoe size conversion table'!$B$6:$D$22,2),VLOOKUP(H8963,'Shoe size conversion table'!$J$6:$L$22,2))</f>
        <v>41-42</v>
      </c>
      <c r="J8963" s="12" t="n">
        <f aca="false">IF(G8963="Male",VLOOKUP(H8963,'Shoe size conversion table'!$B$6:$D$22,3),VLOOKUP(H8963,'Shoe size conversion table'!$J$6:$L$22,3))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MONTH(C8963:C23930)</f>
        <v>3</v>
      </c>
      <c r="O8963" s="8" t="n">
        <f aca="false">K8963*(1-L8963)</f>
        <v>74.5</v>
      </c>
    </row>
    <row r="8964" customFormat="false" ht="11.4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IF(G8964="Male",VLOOKUP(H8964,'Shoe size conversion table'!$B$6:$D$22,2),VLOOKUP(H8964,'Shoe size conversion table'!$J$6:$L$22,2))</f>
        <v>40-41</v>
      </c>
      <c r="J8964" s="12" t="n">
        <f aca="false">IF(G8964="Male",VLOOKUP(H8964,'Shoe size conversion table'!$B$6:$D$22,3),VLOOKUP(H8964,'Shoe size conversion table'!$J$6:$L$22,3))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MONTH(C8964:C23931)</f>
        <v>3</v>
      </c>
      <c r="O8964" s="8" t="n">
        <f aca="false">K8964*(1-L8964)</f>
        <v>129</v>
      </c>
    </row>
    <row r="8965" customFormat="false" ht="11.4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IF(G8965="Male",VLOOKUP(H8965,'Shoe size conversion table'!$B$6:$D$22,2),VLOOKUP(H8965,'Shoe size conversion table'!$J$6:$L$22,2))</f>
        <v>41</v>
      </c>
      <c r="J8965" s="12" t="n">
        <f aca="false">IF(G8965="Male",VLOOKUP(H8965,'Shoe size conversion table'!$B$6:$D$22,3),VLOOKUP(H8965,'Shoe size conversion table'!$J$6:$L$22,3))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MONTH(C8965:C23932)</f>
        <v>3</v>
      </c>
      <c r="O8965" s="8" t="n">
        <f aca="false">K8965*(1-L8965)</f>
        <v>127.2</v>
      </c>
    </row>
    <row r="8966" customFormat="false" ht="11.4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IF(G8966="Male",VLOOKUP(H8966,'Shoe size conversion table'!$B$6:$D$22,2),VLOOKUP(H8966,'Shoe size conversion table'!$J$6:$L$22,2))</f>
        <v>39</v>
      </c>
      <c r="J8966" s="12" t="n">
        <f aca="false">IF(G8966="Male",VLOOKUP(H8966,'Shoe size conversion table'!$B$6:$D$22,3),VLOOKUP(H8966,'Shoe size conversion table'!$J$6:$L$22,3))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MONTH(C8966:C23933)</f>
        <v>3</v>
      </c>
      <c r="O8966" s="8" t="n">
        <f aca="false">K8966*(1-L8966)</f>
        <v>152.1</v>
      </c>
    </row>
    <row r="8967" customFormat="false" ht="11.4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IF(G8967="Male",VLOOKUP(H8967,'Shoe size conversion table'!$B$6:$D$22,2),VLOOKUP(H8967,'Shoe size conversion table'!$J$6:$L$22,2))</f>
        <v>41</v>
      </c>
      <c r="J8967" s="12" t="n">
        <f aca="false">IF(G8967="Male",VLOOKUP(H8967,'Shoe size conversion table'!$B$6:$D$22,3),VLOOKUP(H8967,'Shoe size conversion table'!$J$6:$L$22,3))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MONTH(C8967:C23934)</f>
        <v>3</v>
      </c>
      <c r="O8967" s="8" t="n">
        <f aca="false">K8967*(1-L8967)</f>
        <v>189</v>
      </c>
    </row>
    <row r="8968" customFormat="false" ht="11.4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IF(G8968="Male",VLOOKUP(H8968,'Shoe size conversion table'!$B$6:$D$22,2),VLOOKUP(H8968,'Shoe size conversion table'!$J$6:$L$22,2))</f>
        <v>39-40</v>
      </c>
      <c r="J8968" s="12" t="n">
        <f aca="false">IF(G8968="Male",VLOOKUP(H8968,'Shoe size conversion table'!$B$6:$D$22,3),VLOOKUP(H8968,'Shoe size conversion table'!$J$6:$L$22,3))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MONTH(C8968:C23935)</f>
        <v>3</v>
      </c>
      <c r="O8968" s="8" t="n">
        <f aca="false">K8968*(1-L8968)</f>
        <v>179</v>
      </c>
    </row>
    <row r="8969" customFormat="false" ht="11.4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IF(G8969="Male",VLOOKUP(H8969,'Shoe size conversion table'!$B$6:$D$22,2),VLOOKUP(H8969,'Shoe size conversion table'!$J$6:$L$22,2))</f>
        <v>41-42</v>
      </c>
      <c r="J8969" s="12" t="n">
        <f aca="false">IF(G8969="Male",VLOOKUP(H8969,'Shoe size conversion table'!$B$6:$D$22,3),VLOOKUP(H8969,'Shoe size conversion table'!$J$6:$L$22,3))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MONTH(C8969:C23936)</f>
        <v>3</v>
      </c>
      <c r="O8969" s="8" t="n">
        <f aca="false">K8969*(1-L8969)</f>
        <v>135.2</v>
      </c>
    </row>
    <row r="8970" customFormat="false" ht="11.4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/v>
      </c>
      <c r="J8970" s="12" t="n">
        <f aca="false">IF(G8970="Male",VLOOKUP(H8970,'Shoe size conversion table'!$B$6:$D$22,3),VLOOKUP(H8970,'Shoe size conversion table'!$J$6:$L$22,3))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MONTH(C8970:C23937)</f>
        <v>3</v>
      </c>
      <c r="O8970" s="8" t="n">
        <f aca="false">K8970*(1-L8970)</f>
        <v>161.1</v>
      </c>
    </row>
    <row r="8971" customFormat="false" ht="11.4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IF(G8971="Male",VLOOKUP(H8971,'Shoe size conversion table'!$B$6:$D$22,2),VLOOKUP(H8971,'Shoe size conversion table'!$J$6:$L$22,2))</f>
        <v>37</v>
      </c>
      <c r="J8971" s="12" t="n">
        <f aca="false">IF(G8971="Male",VLOOKUP(H8971,'Shoe size conversion table'!$B$6:$D$22,3),VLOOKUP(H8971,'Shoe size conversion table'!$J$6:$L$22,3))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MONTH(C8971:C23938)</f>
        <v>3</v>
      </c>
      <c r="O8971" s="8" t="n">
        <f aca="false">K8971*(1-L8971)</f>
        <v>129</v>
      </c>
    </row>
    <row r="8972" customFormat="false" ht="11.4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IF(G8972="Male",VLOOKUP(H8972,'Shoe size conversion table'!$B$6:$D$22,2),VLOOKUP(H8972,'Shoe size conversion table'!$J$6:$L$22,2))</f>
        <v>40</v>
      </c>
      <c r="J8972" s="12" t="n">
        <f aca="false">IF(G8972="Male",VLOOKUP(H8972,'Shoe size conversion table'!$B$6:$D$22,3),VLOOKUP(H8972,'Shoe size conversion table'!$J$6:$L$22,3))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MONTH(C8972:C23939)</f>
        <v>3</v>
      </c>
      <c r="O8972" s="8" t="n">
        <f aca="false">K8972*(1-L8972)</f>
        <v>134.1</v>
      </c>
    </row>
    <row r="8973" customFormat="false" ht="11.4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IF(G8973="Male",VLOOKUP(H8973,'Shoe size conversion table'!$B$6:$D$22,2),VLOOKUP(H8973,'Shoe size conversion table'!$J$6:$L$22,2))</f>
        <v>40-41</v>
      </c>
      <c r="J8973" s="12" t="n">
        <f aca="false">IF(G8973="Male",VLOOKUP(H8973,'Shoe size conversion table'!$B$6:$D$22,3),VLOOKUP(H8973,'Shoe size conversion table'!$J$6:$L$22,3))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MONTH(C8973:C23940)</f>
        <v>3</v>
      </c>
      <c r="O8973" s="8" t="n">
        <f aca="false">K8973*(1-L8973)</f>
        <v>179</v>
      </c>
    </row>
    <row r="8974" customFormat="false" ht="11.4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IF(G8974="Male",VLOOKUP(H8974,'Shoe size conversion table'!$B$6:$D$22,2),VLOOKUP(H8974,'Shoe size conversion table'!$J$6:$L$22,2))</f>
        <v>37</v>
      </c>
      <c r="J8974" s="12" t="n">
        <f aca="false">IF(G8974="Male",VLOOKUP(H8974,'Shoe size conversion table'!$B$6:$D$22,3),VLOOKUP(H8974,'Shoe size conversion table'!$J$6:$L$22,3))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MONTH(C8974:C23941)</f>
        <v>3</v>
      </c>
      <c r="O8974" s="8" t="n">
        <f aca="false">K8974*(1-L8974)</f>
        <v>143.1</v>
      </c>
    </row>
    <row r="8975" customFormat="false" ht="11.4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IF(G8975="Male",VLOOKUP(H8975,'Shoe size conversion table'!$B$6:$D$22,2),VLOOKUP(H8975,'Shoe size conversion table'!$J$6:$L$22,2))</f>
        <v>43</v>
      </c>
      <c r="J8975" s="12" t="n">
        <f aca="false">IF(G8975="Male",VLOOKUP(H8975,'Shoe size conversion table'!$B$6:$D$22,3),VLOOKUP(H8975,'Shoe size conversion table'!$J$6:$L$22,3))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MONTH(C8975:C23942)</f>
        <v>3</v>
      </c>
      <c r="O8975" s="8" t="n">
        <f aca="false">K8975*(1-L8975)</f>
        <v>199</v>
      </c>
    </row>
    <row r="8976" customFormat="false" ht="11.4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IF(G8976="Male",VLOOKUP(H8976,'Shoe size conversion table'!$B$6:$D$22,2),VLOOKUP(H8976,'Shoe size conversion table'!$J$6:$L$22,2))</f>
        <v>44-45</v>
      </c>
      <c r="J8976" s="12" t="n">
        <f aca="false">IF(G8976="Male",VLOOKUP(H8976,'Shoe size conversion table'!$B$6:$D$22,3),VLOOKUP(H8976,'Shoe size conversion table'!$J$6:$L$22,3))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MONTH(C8976:C23943)</f>
        <v>3</v>
      </c>
      <c r="O8976" s="8" t="n">
        <f aca="false">K8976*(1-L8976)</f>
        <v>149</v>
      </c>
    </row>
    <row r="8977" customFormat="false" ht="11.4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IF(G8977="Male",VLOOKUP(H8977,'Shoe size conversion table'!$B$6:$D$22,2),VLOOKUP(H8977,'Shoe size conversion table'!$J$6:$L$22,2))</f>
        <v>39-40</v>
      </c>
      <c r="J8977" s="12" t="n">
        <f aca="false">IF(G8977="Male",VLOOKUP(H8977,'Shoe size conversion table'!$B$6:$D$22,3),VLOOKUP(H8977,'Shoe size conversion table'!$J$6:$L$22,3))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MONTH(C8977:C23944)</f>
        <v>3</v>
      </c>
      <c r="O8977" s="8" t="n">
        <f aca="false">K8977*(1-L8977)</f>
        <v>99.5</v>
      </c>
    </row>
    <row r="8978" customFormat="false" ht="11.4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IF(G8978="Male",VLOOKUP(H8978,'Shoe size conversion table'!$B$6:$D$22,2),VLOOKUP(H8978,'Shoe size conversion table'!$J$6:$L$22,2))</f>
        <v>39-40</v>
      </c>
      <c r="J8978" s="12" t="n">
        <f aca="false">IF(G8978="Male",VLOOKUP(H8978,'Shoe size conversion table'!$B$6:$D$22,3),VLOOKUP(H8978,'Shoe size conversion table'!$J$6:$L$22,3))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MONTH(C8978:C23945)</f>
        <v>3</v>
      </c>
      <c r="O8978" s="8" t="n">
        <f aca="false">K8978*(1-L8978)</f>
        <v>179</v>
      </c>
    </row>
    <row r="8979" customFormat="false" ht="11.4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IF(G8979="Male",VLOOKUP(H8979,'Shoe size conversion table'!$B$6:$D$22,2),VLOOKUP(H8979,'Shoe size conversion table'!$J$6:$L$22,2))</f>
        <v>43</v>
      </c>
      <c r="J8979" s="12" t="n">
        <f aca="false">IF(G8979="Male",VLOOKUP(H8979,'Shoe size conversion table'!$B$6:$D$22,3),VLOOKUP(H8979,'Shoe size conversion table'!$J$6:$L$22,3))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MONTH(C8979:C23946)</f>
        <v>3</v>
      </c>
      <c r="O8979" s="8" t="n">
        <f aca="false">K8979*(1-L8979)</f>
        <v>179</v>
      </c>
    </row>
    <row r="8980" customFormat="false" ht="11.4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IF(G8980="Male",VLOOKUP(H8980,'Shoe size conversion table'!$B$6:$D$22,2),VLOOKUP(H8980,'Shoe size conversion table'!$J$6:$L$22,2))</f>
        <v>41-42</v>
      </c>
      <c r="J8980" s="12" t="n">
        <f aca="false">IF(G8980="Male",VLOOKUP(H8980,'Shoe size conversion table'!$B$6:$D$22,3),VLOOKUP(H8980,'Shoe size conversion table'!$J$6:$L$22,3))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MONTH(C8980:C23947)</f>
        <v>3</v>
      </c>
      <c r="O8980" s="8" t="n">
        <f aca="false">K8980*(1-L8980)</f>
        <v>90.3</v>
      </c>
    </row>
    <row r="8981" customFormat="false" ht="11.4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IF(G8981="Male",VLOOKUP(H8981,'Shoe size conversion table'!$B$6:$D$22,2),VLOOKUP(H8981,'Shoe size conversion table'!$J$6:$L$22,2))</f>
        <v>46</v>
      </c>
      <c r="J8981" s="12" t="n">
        <f aca="false">IF(G8981="Male",VLOOKUP(H8981,'Shoe size conversion table'!$B$6:$D$22,3),VLOOKUP(H8981,'Shoe size conversion table'!$J$6:$L$22,3))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MONTH(C8981:C23948)</f>
        <v>3</v>
      </c>
      <c r="O8981" s="8" t="n">
        <f aca="false">K8981*(1-L8981)</f>
        <v>159</v>
      </c>
    </row>
    <row r="8982" customFormat="false" ht="11.4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IF(G8982="Male",VLOOKUP(H8982,'Shoe size conversion table'!$B$6:$D$22,2),VLOOKUP(H8982,'Shoe size conversion table'!$J$6:$L$22,2))</f>
        <v>42-43</v>
      </c>
      <c r="J8982" s="12" t="n">
        <f aca="false">IF(G8982="Male",VLOOKUP(H8982,'Shoe size conversion table'!$B$6:$D$22,3),VLOOKUP(H8982,'Shoe size conversion table'!$J$6:$L$22,3))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MONTH(C8982:C23949)</f>
        <v>3</v>
      </c>
      <c r="O8982" s="8" t="n">
        <f aca="false">K8982*(1-L8982)</f>
        <v>94.5</v>
      </c>
    </row>
    <row r="8983" customFormat="false" ht="11.4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IF(G8983="Male",VLOOKUP(H8983,'Shoe size conversion table'!$B$6:$D$22,2),VLOOKUP(H8983,'Shoe size conversion table'!$J$6:$L$22,2))</f>
        <v>42-43</v>
      </c>
      <c r="J8983" s="12" t="n">
        <f aca="false">IF(G8983="Male",VLOOKUP(H8983,'Shoe size conversion table'!$B$6:$D$22,3),VLOOKUP(H8983,'Shoe size conversion table'!$J$6:$L$22,3))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MONTH(C8983:C23950)</f>
        <v>3</v>
      </c>
      <c r="O8983" s="8" t="n">
        <f aca="false">K8983*(1-L8983)</f>
        <v>159</v>
      </c>
    </row>
    <row r="8984" customFormat="false" ht="11.4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IF(G8984="Male",VLOOKUP(H8984,'Shoe size conversion table'!$B$6:$D$22,2),VLOOKUP(H8984,'Shoe size conversion table'!$J$6:$L$22,2))</f>
        <v>39-40</v>
      </c>
      <c r="J8984" s="12" t="n">
        <f aca="false">IF(G8984="Male",VLOOKUP(H8984,'Shoe size conversion table'!$B$6:$D$22,3),VLOOKUP(H8984,'Shoe size conversion table'!$J$6:$L$22,3))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MONTH(C8984:C23951)</f>
        <v>3</v>
      </c>
      <c r="O8984" s="8" t="n">
        <f aca="false">K8984*(1-L8984)</f>
        <v>99.5</v>
      </c>
    </row>
    <row r="8985" customFormat="false" ht="11.4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IF(G8985="Male",VLOOKUP(H8985,'Shoe size conversion table'!$B$6:$D$22,2),VLOOKUP(H8985,'Shoe size conversion table'!$J$6:$L$22,2))</f>
        <v>39-40</v>
      </c>
      <c r="J8985" s="12" t="n">
        <f aca="false">IF(G8985="Male",VLOOKUP(H8985,'Shoe size conversion table'!$B$6:$D$22,3),VLOOKUP(H8985,'Shoe size conversion table'!$J$6:$L$22,3))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MONTH(C8985:C23952)</f>
        <v>3</v>
      </c>
      <c r="O8985" s="8" t="n">
        <f aca="false">K8985*(1-L8985)</f>
        <v>179</v>
      </c>
    </row>
    <row r="8986" customFormat="false" ht="11.4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IF(G8986="Male",VLOOKUP(H8986,'Shoe size conversion table'!$B$6:$D$22,2),VLOOKUP(H8986,'Shoe size conversion table'!$J$6:$L$22,2))</f>
        <v>38-39</v>
      </c>
      <c r="J8986" s="12" t="n">
        <f aca="false">IF(G8986="Male",VLOOKUP(H8986,'Shoe size conversion table'!$B$6:$D$22,3),VLOOKUP(H8986,'Shoe size conversion table'!$J$6:$L$22,3))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MONTH(C8986:C23953)</f>
        <v>3</v>
      </c>
      <c r="O8986" s="8" t="n">
        <f aca="false">K8986*(1-L8986)</f>
        <v>159</v>
      </c>
    </row>
    <row r="8987" customFormat="false" ht="11.4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IF(G8987="Male",VLOOKUP(H8987,'Shoe size conversion table'!$B$6:$D$22,2),VLOOKUP(H8987,'Shoe size conversion table'!$J$6:$L$22,2))</f>
        <v>46</v>
      </c>
      <c r="J8987" s="12" t="n">
        <f aca="false">IF(G8987="Male",VLOOKUP(H8987,'Shoe size conversion table'!$B$6:$D$22,3),VLOOKUP(H8987,'Shoe size conversion table'!$J$6:$L$22,3))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MONTH(C8987:C23954)</f>
        <v>3</v>
      </c>
      <c r="O8987" s="8" t="n">
        <f aca="false">K8987*(1-L8987)</f>
        <v>97.3</v>
      </c>
    </row>
    <row r="8988" customFormat="false" ht="11.4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IF(G8988="Male",VLOOKUP(H8988,'Shoe size conversion table'!$B$6:$D$22,2),VLOOKUP(H8988,'Shoe size conversion table'!$J$6:$L$22,2))</f>
        <v>44-45</v>
      </c>
      <c r="J8988" s="12" t="n">
        <f aca="false">IF(G8988="Male",VLOOKUP(H8988,'Shoe size conversion table'!$B$6:$D$22,3),VLOOKUP(H8988,'Shoe size conversion table'!$J$6:$L$22,3))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MONTH(C8988:C23955)</f>
        <v>3</v>
      </c>
      <c r="O8988" s="8" t="n">
        <f aca="false">K8988*(1-L8988)</f>
        <v>134.1</v>
      </c>
    </row>
    <row r="8989" customFormat="false" ht="11.4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IF(G8989="Male",VLOOKUP(H8989,'Shoe size conversion table'!$B$6:$D$22,2),VLOOKUP(H8989,'Shoe size conversion table'!$J$6:$L$22,2))</f>
        <v>38</v>
      </c>
      <c r="J8989" s="12" t="n">
        <f aca="false">IF(G8989="Male",VLOOKUP(H8989,'Shoe size conversion table'!$B$6:$D$22,3),VLOOKUP(H8989,'Shoe size conversion table'!$J$6:$L$22,3))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MONTH(C8989:C23956)</f>
        <v>3</v>
      </c>
      <c r="O8989" s="8" t="n">
        <f aca="false">K8989*(1-L8989)</f>
        <v>199</v>
      </c>
    </row>
    <row r="8990" customFormat="false" ht="11.4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IF(G8990="Male",VLOOKUP(H8990,'Shoe size conversion table'!$B$6:$D$22,2),VLOOKUP(H8990,'Shoe size conversion table'!$J$6:$L$22,2))</f>
        <v>43-44</v>
      </c>
      <c r="J8990" s="12" t="n">
        <f aca="false">IF(G8990="Male",VLOOKUP(H8990,'Shoe size conversion table'!$B$6:$D$22,3),VLOOKUP(H8990,'Shoe size conversion table'!$J$6:$L$22,3))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MONTH(C8990:C23957)</f>
        <v>3</v>
      </c>
      <c r="O8990" s="8" t="n">
        <f aca="false">K8990*(1-L8990)</f>
        <v>179.1</v>
      </c>
    </row>
    <row r="8991" customFormat="false" ht="11.4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IF(G8991="Male",VLOOKUP(H8991,'Shoe size conversion table'!$B$6:$D$22,2),VLOOKUP(H8991,'Shoe size conversion table'!$J$6:$L$22,2))</f>
        <v>39</v>
      </c>
      <c r="J8991" s="12" t="n">
        <f aca="false">IF(G8991="Male",VLOOKUP(H8991,'Shoe size conversion table'!$B$6:$D$22,3),VLOOKUP(H8991,'Shoe size conversion table'!$J$6:$L$22,3))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MONTH(C8991:C23958)</f>
        <v>3</v>
      </c>
      <c r="O8991" s="8" t="n">
        <f aca="false">K8991*(1-L8991)</f>
        <v>189</v>
      </c>
    </row>
    <row r="8992" customFormat="false" ht="11.4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IF(G8992="Male",VLOOKUP(H8992,'Shoe size conversion table'!$B$6:$D$22,2),VLOOKUP(H8992,'Shoe size conversion table'!$J$6:$L$22,2))</f>
        <v>43-44</v>
      </c>
      <c r="J8992" s="12" t="n">
        <f aca="false">IF(G8992="Male",VLOOKUP(H8992,'Shoe size conversion table'!$B$6:$D$22,3),VLOOKUP(H8992,'Shoe size conversion table'!$J$6:$L$22,3))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MONTH(C8992:C23959)</f>
        <v>3</v>
      </c>
      <c r="O8992" s="8" t="n">
        <f aca="false">K8992*(1-L8992)</f>
        <v>170.1</v>
      </c>
    </row>
    <row r="8993" customFormat="false" ht="11.4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IF(G8993="Male",VLOOKUP(H8993,'Shoe size conversion table'!$B$6:$D$22,2),VLOOKUP(H8993,'Shoe size conversion table'!$J$6:$L$22,2))</f>
        <v>43</v>
      </c>
      <c r="J8993" s="12" t="n">
        <f aca="false">IF(G8993="Male",VLOOKUP(H8993,'Shoe size conversion table'!$B$6:$D$22,3),VLOOKUP(H8993,'Shoe size conversion table'!$J$6:$L$22,3))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MONTH(C8993:C23960)</f>
        <v>3</v>
      </c>
      <c r="O8993" s="8" t="n">
        <f aca="false">K8993*(1-L8993)</f>
        <v>139</v>
      </c>
    </row>
    <row r="8994" customFormat="false" ht="11.4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IF(G8994="Male",VLOOKUP(H8994,'Shoe size conversion table'!$B$6:$D$22,2),VLOOKUP(H8994,'Shoe size conversion table'!$J$6:$L$22,2))</f>
        <v>41-42</v>
      </c>
      <c r="J8994" s="12" t="n">
        <f aca="false">IF(G8994="Male",VLOOKUP(H8994,'Shoe size conversion table'!$B$6:$D$22,3),VLOOKUP(H8994,'Shoe size conversion table'!$J$6:$L$22,3))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MONTH(C8994:C23961)</f>
        <v>3</v>
      </c>
      <c r="O8994" s="8" t="n">
        <f aca="false">K8994*(1-L8994)</f>
        <v>99.5</v>
      </c>
    </row>
    <row r="8995" customFormat="false" ht="11.4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IF(G8995="Male",VLOOKUP(H8995,'Shoe size conversion table'!$B$6:$D$22,2),VLOOKUP(H8995,'Shoe size conversion table'!$J$6:$L$22,2))</f>
        <v>42-43</v>
      </c>
      <c r="J8995" s="12" t="n">
        <f aca="false">IF(G8995="Male",VLOOKUP(H8995,'Shoe size conversion table'!$B$6:$D$22,3),VLOOKUP(H8995,'Shoe size conversion table'!$J$6:$L$22,3))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MONTH(C8995:C23962)</f>
        <v>3</v>
      </c>
      <c r="O8995" s="8" t="n">
        <f aca="false">K8995*(1-L8995)</f>
        <v>169</v>
      </c>
    </row>
    <row r="8996" customFormat="false" ht="11.4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IF(G8996="Male",VLOOKUP(H8996,'Shoe size conversion table'!$B$6:$D$22,2),VLOOKUP(H8996,'Shoe size conversion table'!$J$6:$L$22,2))</f>
        <v>39</v>
      </c>
      <c r="J8996" s="12" t="n">
        <f aca="false">IF(G8996="Male",VLOOKUP(H8996,'Shoe size conversion table'!$B$6:$D$22,3),VLOOKUP(H8996,'Shoe size conversion table'!$J$6:$L$22,3))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MONTH(C8996:C23963)</f>
        <v>3</v>
      </c>
      <c r="O8996" s="8" t="n">
        <f aca="false">K8996*(1-L8996)</f>
        <v>104.3</v>
      </c>
    </row>
    <row r="8997" customFormat="false" ht="11.4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IF(G8997="Male",VLOOKUP(H8997,'Shoe size conversion table'!$B$6:$D$22,2),VLOOKUP(H8997,'Shoe size conversion table'!$J$6:$L$22,2))</f>
        <v>40</v>
      </c>
      <c r="J8997" s="12" t="n">
        <f aca="false">IF(G8997="Male",VLOOKUP(H8997,'Shoe size conversion table'!$B$6:$D$22,3),VLOOKUP(H8997,'Shoe size conversion table'!$J$6:$L$22,3))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MONTH(C8997:C23964)</f>
        <v>3</v>
      </c>
      <c r="O8997" s="8" t="n">
        <f aca="false">K8997*(1-L8997)</f>
        <v>139</v>
      </c>
    </row>
    <row r="8998" customFormat="false" ht="11.4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IF(G8998="Male",VLOOKUP(H8998,'Shoe size conversion table'!$B$6:$D$22,2),VLOOKUP(H8998,'Shoe size conversion table'!$J$6:$L$22,2))</f>
        <v>38</v>
      </c>
      <c r="J8998" s="12" t="n">
        <f aca="false">IF(G8998="Male",VLOOKUP(H8998,'Shoe size conversion table'!$B$6:$D$22,3),VLOOKUP(H8998,'Shoe size conversion table'!$J$6:$L$22,3))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MONTH(C8998:C23965)</f>
        <v>3</v>
      </c>
      <c r="O8998" s="8" t="n">
        <f aca="false">K8998*(1-L8998)</f>
        <v>169</v>
      </c>
    </row>
    <row r="8999" customFormat="false" ht="11.4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IF(G8999="Male",VLOOKUP(H8999,'Shoe size conversion table'!$B$6:$D$22,2),VLOOKUP(H8999,'Shoe size conversion table'!$J$6:$L$22,2))</f>
        <v>42</v>
      </c>
      <c r="J8999" s="12" t="n">
        <f aca="false">IF(G8999="Male",VLOOKUP(H8999,'Shoe size conversion table'!$B$6:$D$22,3),VLOOKUP(H8999,'Shoe size conversion table'!$J$6:$L$22,3))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MONTH(C8999:C23966)</f>
        <v>3</v>
      </c>
      <c r="O8999" s="8" t="n">
        <f aca="false">K8999*(1-L8999)</f>
        <v>179</v>
      </c>
    </row>
    <row r="9000" customFormat="false" ht="11.4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IF(G9000="Male",VLOOKUP(H9000,'Shoe size conversion table'!$B$6:$D$22,2),VLOOKUP(H9000,'Shoe size conversion table'!$J$6:$L$22,2))</f>
        <v>39-40</v>
      </c>
      <c r="J9000" s="12" t="n">
        <f aca="false">IF(G9000="Male",VLOOKUP(H9000,'Shoe size conversion table'!$B$6:$D$22,3),VLOOKUP(H9000,'Shoe size conversion table'!$J$6:$L$22,3))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MONTH(C9000:C23967)</f>
        <v>3</v>
      </c>
      <c r="O9000" s="8" t="n">
        <f aca="false">K9000*(1-L9000)</f>
        <v>99.5</v>
      </c>
    </row>
    <row r="9001" customFormat="false" ht="11.4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IF(G9001="Male",VLOOKUP(H9001,'Shoe size conversion table'!$B$6:$D$22,2),VLOOKUP(H9001,'Shoe size conversion table'!$J$6:$L$22,2))</f>
        <v>43-44</v>
      </c>
      <c r="J9001" s="12" t="n">
        <f aca="false">IF(G9001="Male",VLOOKUP(H9001,'Shoe size conversion table'!$B$6:$D$22,3),VLOOKUP(H9001,'Shoe size conversion table'!$J$6:$L$22,3))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MONTH(C9001:C23968)</f>
        <v>3</v>
      </c>
      <c r="O9001" s="8" t="n">
        <f aca="false">K9001*(1-L9001)</f>
        <v>134.1</v>
      </c>
    </row>
    <row r="9002" customFormat="false" ht="11.4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IF(G9002="Male",VLOOKUP(H9002,'Shoe size conversion table'!$B$6:$D$22,2),VLOOKUP(H9002,'Shoe size conversion table'!$J$6:$L$22,2))</f>
        <v>44-45</v>
      </c>
      <c r="J9002" s="12" t="n">
        <f aca="false">IF(G9002="Male",VLOOKUP(H9002,'Shoe size conversion table'!$B$6:$D$22,3),VLOOKUP(H9002,'Shoe size conversion table'!$J$6:$L$22,3))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MONTH(C9002:C23969)</f>
        <v>3</v>
      </c>
      <c r="O9002" s="8" t="n">
        <f aca="false">K9002*(1-L9002)</f>
        <v>129</v>
      </c>
    </row>
    <row r="9003" customFormat="false" ht="11.4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IF(G9003="Male",VLOOKUP(H9003,'Shoe size conversion table'!$B$6:$D$22,2),VLOOKUP(H9003,'Shoe size conversion table'!$J$6:$L$22,2))</f>
        <v>42</v>
      </c>
      <c r="J9003" s="12" t="n">
        <f aca="false">IF(G9003="Male",VLOOKUP(H9003,'Shoe size conversion table'!$B$6:$D$22,3),VLOOKUP(H9003,'Shoe size conversion table'!$J$6:$L$22,3))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MONTH(C9003:C23970)</f>
        <v>3</v>
      </c>
      <c r="O9003" s="8" t="n">
        <f aca="false">K9003*(1-L9003)</f>
        <v>125.1</v>
      </c>
    </row>
    <row r="9004" customFormat="false" ht="11.4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IF(G9004="Male",VLOOKUP(H9004,'Shoe size conversion table'!$B$6:$D$22,2),VLOOKUP(H9004,'Shoe size conversion table'!$J$6:$L$22,2))</f>
        <v>46</v>
      </c>
      <c r="J9004" s="12" t="n">
        <f aca="false">IF(G9004="Male",VLOOKUP(H9004,'Shoe size conversion table'!$B$6:$D$22,3),VLOOKUP(H9004,'Shoe size conversion table'!$J$6:$L$22,3))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MONTH(C9004:C23971)</f>
        <v>3</v>
      </c>
      <c r="O9004" s="8" t="n">
        <f aca="false">K9004*(1-L9004)</f>
        <v>97.3</v>
      </c>
    </row>
    <row r="9005" customFormat="false" ht="11.4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IF(G9005="Male",VLOOKUP(H9005,'Shoe size conversion table'!$B$6:$D$22,2),VLOOKUP(H9005,'Shoe size conversion table'!$J$6:$L$22,2))</f>
        <v>41</v>
      </c>
      <c r="J9005" s="12" t="n">
        <f aca="false">IF(G9005="Male",VLOOKUP(H9005,'Shoe size conversion table'!$B$6:$D$22,3),VLOOKUP(H9005,'Shoe size conversion table'!$J$6:$L$22,3))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MONTH(C9005:C23972)</f>
        <v>3</v>
      </c>
      <c r="O9005" s="8" t="n">
        <f aca="false">K9005*(1-L9005)</f>
        <v>169</v>
      </c>
    </row>
    <row r="9006" customFormat="false" ht="11.4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IF(G9006="Male",VLOOKUP(H9006,'Shoe size conversion table'!$B$6:$D$22,2),VLOOKUP(H9006,'Shoe size conversion table'!$J$6:$L$22,2))</f>
        <v>41-42</v>
      </c>
      <c r="J9006" s="12" t="n">
        <f aca="false">IF(G9006="Male",VLOOKUP(H9006,'Shoe size conversion table'!$B$6:$D$22,3),VLOOKUP(H9006,'Shoe size conversion table'!$J$6:$L$22,3))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MONTH(C9006:C23973)</f>
        <v>3</v>
      </c>
      <c r="O9006" s="8" t="n">
        <f aca="false">K9006*(1-L9006)</f>
        <v>159</v>
      </c>
    </row>
    <row r="9007" customFormat="false" ht="11.4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IF(G9007="Male",VLOOKUP(H9007,'Shoe size conversion table'!$B$6:$D$22,2),VLOOKUP(H9007,'Shoe size conversion table'!$J$6:$L$22,2))</f>
        <v>38-39</v>
      </c>
      <c r="J9007" s="12" t="n">
        <f aca="false">IF(G9007="Male",VLOOKUP(H9007,'Shoe size conversion table'!$B$6:$D$22,3),VLOOKUP(H9007,'Shoe size conversion table'!$J$6:$L$22,3))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MONTH(C9007:C23974)</f>
        <v>3</v>
      </c>
      <c r="O9007" s="8" t="n">
        <f aca="false">K9007*(1-L9007)</f>
        <v>134.1</v>
      </c>
    </row>
    <row r="9008" customFormat="false" ht="11.4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IF(G9008="Male",VLOOKUP(H9008,'Shoe size conversion table'!$B$6:$D$22,2),VLOOKUP(H9008,'Shoe size conversion table'!$J$6:$L$22,2))</f>
        <v>40-41</v>
      </c>
      <c r="J9008" s="12" t="n">
        <f aca="false">IF(G9008="Male",VLOOKUP(H9008,'Shoe size conversion table'!$B$6:$D$22,3),VLOOKUP(H9008,'Shoe size conversion table'!$J$6:$L$22,3))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MONTH(C9008:C23975)</f>
        <v>3</v>
      </c>
      <c r="O9008" s="8" t="n">
        <f aca="false">K9008*(1-L9008)</f>
        <v>149</v>
      </c>
    </row>
    <row r="9009" customFormat="false" ht="11.4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IF(G9009="Male",VLOOKUP(H9009,'Shoe size conversion table'!$B$6:$D$22,2),VLOOKUP(H9009,'Shoe size conversion table'!$J$6:$L$22,2))</f>
        <v>42</v>
      </c>
      <c r="J9009" s="12" t="n">
        <f aca="false">IF(G9009="Male",VLOOKUP(H9009,'Shoe size conversion table'!$B$6:$D$22,3),VLOOKUP(H9009,'Shoe size conversion table'!$J$6:$L$22,3))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MONTH(C9009:C23976)</f>
        <v>3</v>
      </c>
      <c r="O9009" s="8" t="n">
        <f aca="false">K9009*(1-L9009)</f>
        <v>189</v>
      </c>
    </row>
    <row r="9010" customFormat="false" ht="11.4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IF(G9010="Male",VLOOKUP(H9010,'Shoe size conversion table'!$B$6:$D$22,2),VLOOKUP(H9010,'Shoe size conversion table'!$J$6:$L$22,2))</f>
        <v>38-39</v>
      </c>
      <c r="J9010" s="12" t="n">
        <f aca="false">IF(G9010="Male",VLOOKUP(H9010,'Shoe size conversion table'!$B$6:$D$22,3),VLOOKUP(H9010,'Shoe size conversion table'!$J$6:$L$22,3))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MONTH(C9010:C23977)</f>
        <v>3</v>
      </c>
      <c r="O9010" s="8" t="n">
        <f aca="false">K9010*(1-L9010)</f>
        <v>111.3</v>
      </c>
    </row>
    <row r="9011" customFormat="false" ht="11.4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IF(G9011="Male",VLOOKUP(H9011,'Shoe size conversion table'!$B$6:$D$22,2),VLOOKUP(H9011,'Shoe size conversion table'!$J$6:$L$22,2))</f>
        <v>43-44</v>
      </c>
      <c r="J9011" s="12" t="n">
        <f aca="false">IF(G9011="Male",VLOOKUP(H9011,'Shoe size conversion table'!$B$6:$D$22,3),VLOOKUP(H9011,'Shoe size conversion table'!$J$6:$L$22,3))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MONTH(C9011:C23978)</f>
        <v>3</v>
      </c>
      <c r="O9011" s="8" t="n">
        <f aca="false">K9011*(1-L9011)</f>
        <v>179</v>
      </c>
    </row>
    <row r="9012" customFormat="false" ht="11.4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IF(G9012="Male",VLOOKUP(H9012,'Shoe size conversion table'!$B$6:$D$22,2),VLOOKUP(H9012,'Shoe size conversion table'!$J$6:$L$22,2))</f>
        <v>39</v>
      </c>
      <c r="J9012" s="12" t="n">
        <f aca="false">IF(G9012="Male",VLOOKUP(H9012,'Shoe size conversion table'!$B$6:$D$22,3),VLOOKUP(H9012,'Shoe size conversion table'!$J$6:$L$22,3))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MONTH(C9012:C23979)</f>
        <v>3</v>
      </c>
      <c r="O9012" s="8" t="n">
        <f aca="false">K9012*(1-L9012)</f>
        <v>139</v>
      </c>
    </row>
    <row r="9013" customFormat="false" ht="11.4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IF(G9013="Male",VLOOKUP(H9013,'Shoe size conversion table'!$B$6:$D$22,2),VLOOKUP(H9013,'Shoe size conversion table'!$J$6:$L$22,2))</f>
        <v>43</v>
      </c>
      <c r="J9013" s="12" t="n">
        <f aca="false">IF(G9013="Male",VLOOKUP(H9013,'Shoe size conversion table'!$B$6:$D$22,3),VLOOKUP(H9013,'Shoe size conversion table'!$J$6:$L$22,3))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MONTH(C9013:C23980)</f>
        <v>3</v>
      </c>
      <c r="O9013" s="8" t="n">
        <f aca="false">K9013*(1-L9013)</f>
        <v>189</v>
      </c>
    </row>
    <row r="9014" customFormat="false" ht="11.4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IF(G9014="Male",VLOOKUP(H9014,'Shoe size conversion table'!$B$6:$D$22,2),VLOOKUP(H9014,'Shoe size conversion table'!$J$6:$L$22,2))</f>
        <v>43-44</v>
      </c>
      <c r="J9014" s="12" t="n">
        <f aca="false">IF(G9014="Male",VLOOKUP(H9014,'Shoe size conversion table'!$B$6:$D$22,3),VLOOKUP(H9014,'Shoe size conversion table'!$J$6:$L$22,3))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MONTH(C9014:C23981)</f>
        <v>3</v>
      </c>
      <c r="O9014" s="8" t="n">
        <f aca="false">K9014*(1-L9014)</f>
        <v>134.1</v>
      </c>
    </row>
    <row r="9015" customFormat="false" ht="11.4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IF(G9015="Male",VLOOKUP(H9015,'Shoe size conversion table'!$B$6:$D$22,2),VLOOKUP(H9015,'Shoe size conversion table'!$J$6:$L$22,2))</f>
        <v>38-39</v>
      </c>
      <c r="J9015" s="12" t="n">
        <f aca="false">IF(G9015="Male",VLOOKUP(H9015,'Shoe size conversion table'!$B$6:$D$22,3),VLOOKUP(H9015,'Shoe size conversion table'!$J$6:$L$22,3))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MONTH(C9015:C23982)</f>
        <v>3</v>
      </c>
      <c r="O9015" s="8" t="n">
        <f aca="false">K9015*(1-L9015)</f>
        <v>129</v>
      </c>
    </row>
    <row r="9016" customFormat="false" ht="11.4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IF(G9016="Male",VLOOKUP(H9016,'Shoe size conversion table'!$B$6:$D$22,2),VLOOKUP(H9016,'Shoe size conversion table'!$J$6:$L$22,2))</f>
        <v>38-39</v>
      </c>
      <c r="J9016" s="12" t="n">
        <f aca="false">IF(G9016="Male",VLOOKUP(H9016,'Shoe size conversion table'!$B$6:$D$22,3),VLOOKUP(H9016,'Shoe size conversion table'!$J$6:$L$22,3))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MONTH(C9016:C23983)</f>
        <v>3</v>
      </c>
      <c r="O9016" s="8" t="n">
        <f aca="false">K9016*(1-L9016)</f>
        <v>189</v>
      </c>
    </row>
    <row r="9017" customFormat="false" ht="11.4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IF(G9017="Male",VLOOKUP(H9017,'Shoe size conversion table'!$B$6:$D$22,2),VLOOKUP(H9017,'Shoe size conversion table'!$J$6:$L$22,2))</f>
        <v>43</v>
      </c>
      <c r="J9017" s="12" t="n">
        <f aca="false">IF(G9017="Male",VLOOKUP(H9017,'Shoe size conversion table'!$B$6:$D$22,3),VLOOKUP(H9017,'Shoe size conversion table'!$J$6:$L$22,3))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MONTH(C9017:C23984)</f>
        <v>3</v>
      </c>
      <c r="O9017" s="8" t="n">
        <f aca="false">K9017*(1-L9017)</f>
        <v>179</v>
      </c>
    </row>
    <row r="9018" customFormat="false" ht="11.4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IF(G9018="Male",VLOOKUP(H9018,'Shoe size conversion table'!$B$6:$D$22,2),VLOOKUP(H9018,'Shoe size conversion table'!$J$6:$L$22,2))</f>
        <v>44</v>
      </c>
      <c r="J9018" s="12" t="n">
        <f aca="false">IF(G9018="Male",VLOOKUP(H9018,'Shoe size conversion table'!$B$6:$D$22,3),VLOOKUP(H9018,'Shoe size conversion table'!$J$6:$L$22,3))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MONTH(C9018:C23985)</f>
        <v>3</v>
      </c>
      <c r="O9018" s="8" t="n">
        <f aca="false">K9018*(1-L9018)</f>
        <v>139</v>
      </c>
    </row>
    <row r="9019" customFormat="false" ht="11.4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IF(G9019="Male",VLOOKUP(H9019,'Shoe size conversion table'!$B$6:$D$22,2),VLOOKUP(H9019,'Shoe size conversion table'!$J$6:$L$22,2))</f>
        <v>42</v>
      </c>
      <c r="J9019" s="12" t="n">
        <f aca="false">IF(G9019="Male",VLOOKUP(H9019,'Shoe size conversion table'!$B$6:$D$22,3),VLOOKUP(H9019,'Shoe size conversion table'!$J$6:$L$22,3))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MONTH(C9019:C23986)</f>
        <v>3</v>
      </c>
      <c r="O9019" s="8" t="n">
        <f aca="false">K9019*(1-L9019)</f>
        <v>84.5</v>
      </c>
    </row>
    <row r="9020" customFormat="false" ht="11.4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IF(G9020="Male",VLOOKUP(H9020,'Shoe size conversion table'!$B$6:$D$22,2),VLOOKUP(H9020,'Shoe size conversion table'!$J$6:$L$22,2))</f>
        <v>44-45</v>
      </c>
      <c r="J9020" s="12" t="n">
        <f aca="false">IF(G9020="Male",VLOOKUP(H9020,'Shoe size conversion table'!$B$6:$D$22,3),VLOOKUP(H9020,'Shoe size conversion table'!$J$6:$L$22,3))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MONTH(C9020:C23987)</f>
        <v>3</v>
      </c>
      <c r="O9020" s="8" t="n">
        <f aca="false">K9020*(1-L9020)</f>
        <v>111.2</v>
      </c>
    </row>
    <row r="9021" customFormat="false" ht="11.4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IF(G9021="Male",VLOOKUP(H9021,'Shoe size conversion table'!$B$6:$D$22,2),VLOOKUP(H9021,'Shoe size conversion table'!$J$6:$L$22,2))</f>
        <v>42</v>
      </c>
      <c r="J9021" s="12" t="n">
        <f aca="false">IF(G9021="Male",VLOOKUP(H9021,'Shoe size conversion table'!$B$6:$D$22,3),VLOOKUP(H9021,'Shoe size conversion table'!$J$6:$L$22,3))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MONTH(C9021:C23988)</f>
        <v>3</v>
      </c>
      <c r="O9021" s="8" t="n">
        <f aca="false">K9021*(1-L9021)</f>
        <v>103.2</v>
      </c>
    </row>
    <row r="9022" customFormat="false" ht="11.4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IF(G9022="Male",VLOOKUP(H9022,'Shoe size conversion table'!$B$6:$D$22,2),VLOOKUP(H9022,'Shoe size conversion table'!$J$6:$L$22,2))</f>
        <v>42-43</v>
      </c>
      <c r="J9022" s="12" t="n">
        <f aca="false">IF(G9022="Male",VLOOKUP(H9022,'Shoe size conversion table'!$B$6:$D$22,3),VLOOKUP(H9022,'Shoe size conversion table'!$J$6:$L$22,3))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MONTH(C9022:C23989)</f>
        <v>3</v>
      </c>
      <c r="O9022" s="8" t="n">
        <f aca="false">K9022*(1-L9022)</f>
        <v>139.3</v>
      </c>
    </row>
    <row r="9023" customFormat="false" ht="11.4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IF(G9023="Male",VLOOKUP(H9023,'Shoe size conversion table'!$B$6:$D$22,2),VLOOKUP(H9023,'Shoe size conversion table'!$J$6:$L$22,2))</f>
        <v>39-40</v>
      </c>
      <c r="J9023" s="12" t="n">
        <f aca="false">IF(G9023="Male",VLOOKUP(H9023,'Shoe size conversion table'!$B$6:$D$22,3),VLOOKUP(H9023,'Shoe size conversion table'!$J$6:$L$22,3))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MONTH(C9023:C23990)</f>
        <v>3</v>
      </c>
      <c r="O9023" s="8" t="n">
        <f aca="false">K9023*(1-L9023)</f>
        <v>111.2</v>
      </c>
    </row>
    <row r="9024" customFormat="false" ht="11.4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IF(G9024="Male",VLOOKUP(H9024,'Shoe size conversion table'!$B$6:$D$22,2),VLOOKUP(H9024,'Shoe size conversion table'!$J$6:$L$22,2))</f>
        <v>38-39</v>
      </c>
      <c r="J9024" s="12" t="n">
        <f aca="false">IF(G9024="Male",VLOOKUP(H9024,'Shoe size conversion table'!$B$6:$D$22,3),VLOOKUP(H9024,'Shoe size conversion table'!$J$6:$L$22,3))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MONTH(C9024:C23991)</f>
        <v>3</v>
      </c>
      <c r="O9024" s="8" t="n">
        <f aca="false">K9024*(1-L9024)</f>
        <v>189</v>
      </c>
    </row>
    <row r="9025" customFormat="false" ht="11.4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IF(G9025="Male",VLOOKUP(H9025,'Shoe size conversion table'!$B$6:$D$22,2),VLOOKUP(H9025,'Shoe size conversion table'!$J$6:$L$22,2))</f>
        <v>44-45</v>
      </c>
      <c r="J9025" s="12" t="n">
        <f aca="false">IF(G9025="Male",VLOOKUP(H9025,'Shoe size conversion table'!$B$6:$D$22,3),VLOOKUP(H9025,'Shoe size conversion table'!$J$6:$L$22,3))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MONTH(C9025:C23992)</f>
        <v>3</v>
      </c>
      <c r="O9025" s="8" t="n">
        <f aca="false">K9025*(1-L9025)</f>
        <v>132.3</v>
      </c>
    </row>
    <row r="9026" customFormat="false" ht="11.4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IF(G9026="Male",VLOOKUP(H9026,'Shoe size conversion table'!$B$6:$D$22,2),VLOOKUP(H9026,'Shoe size conversion table'!$J$6:$L$22,2))</f>
        <v>42</v>
      </c>
      <c r="J9026" s="12" t="n">
        <f aca="false">IF(G9026="Male",VLOOKUP(H9026,'Shoe size conversion table'!$B$6:$D$22,3),VLOOKUP(H9026,'Shoe size conversion table'!$J$6:$L$22,3))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MONTH(C9026:C23993)</f>
        <v>3</v>
      </c>
      <c r="O9026" s="8" t="n">
        <f aca="false">K9026*(1-L9026)</f>
        <v>169</v>
      </c>
    </row>
    <row r="9027" customFormat="false" ht="11.4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IF(G9027="Male",VLOOKUP(H9027,'Shoe size conversion table'!$B$6:$D$22,2),VLOOKUP(H9027,'Shoe size conversion table'!$J$6:$L$22,2))</f>
        <v>40</v>
      </c>
      <c r="J9027" s="12" t="n">
        <f aca="false">IF(G9027="Male",VLOOKUP(H9027,'Shoe size conversion table'!$B$6:$D$22,3),VLOOKUP(H9027,'Shoe size conversion table'!$J$6:$L$22,3))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MONTH(C9027:C23994)</f>
        <v>3</v>
      </c>
      <c r="O9027" s="8" t="n">
        <f aca="false">K9027*(1-L9027)</f>
        <v>125.3</v>
      </c>
    </row>
    <row r="9028" customFormat="false" ht="11.4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IF(G9028="Male",VLOOKUP(H9028,'Shoe size conversion table'!$B$6:$D$22,2),VLOOKUP(H9028,'Shoe size conversion table'!$J$6:$L$22,2))</f>
        <v>43</v>
      </c>
      <c r="J9028" s="12" t="n">
        <f aca="false">IF(G9028="Male",VLOOKUP(H9028,'Shoe size conversion table'!$B$6:$D$22,3),VLOOKUP(H9028,'Shoe size conversion table'!$J$6:$L$22,3))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MONTH(C9028:C23995)</f>
        <v>3</v>
      </c>
      <c r="O9028" s="8" t="n">
        <f aca="false">K9028*(1-L9028)</f>
        <v>149</v>
      </c>
    </row>
    <row r="9029" customFormat="false" ht="11.4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IF(G9029="Male",VLOOKUP(H9029,'Shoe size conversion table'!$B$6:$D$22,2),VLOOKUP(H9029,'Shoe size conversion table'!$J$6:$L$22,2))</f>
        <v>42</v>
      </c>
      <c r="J9029" s="12" t="n">
        <f aca="false">IF(G9029="Male",VLOOKUP(H9029,'Shoe size conversion table'!$B$6:$D$22,3),VLOOKUP(H9029,'Shoe size conversion table'!$J$6:$L$22,3))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MONTH(C9029:C23996)</f>
        <v>3</v>
      </c>
      <c r="O9029" s="8" t="n">
        <f aca="false">K9029*(1-L9029)</f>
        <v>125.1</v>
      </c>
    </row>
    <row r="9030" customFormat="false" ht="11.4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IF(G9030="Male",VLOOKUP(H9030,'Shoe size conversion table'!$B$6:$D$22,2),VLOOKUP(H9030,'Shoe size conversion table'!$J$6:$L$22,2))</f>
        <v>43</v>
      </c>
      <c r="J9030" s="12" t="n">
        <f aca="false">IF(G9030="Male",VLOOKUP(H9030,'Shoe size conversion table'!$B$6:$D$22,3),VLOOKUP(H9030,'Shoe size conversion table'!$J$6:$L$22,3))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MONTH(C9030:C23997)</f>
        <v>3</v>
      </c>
      <c r="O9030" s="8" t="n">
        <f aca="false">K9030*(1-L9030)</f>
        <v>169</v>
      </c>
    </row>
    <row r="9031" customFormat="false" ht="11.4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IF(G9031="Male",VLOOKUP(H9031,'Shoe size conversion table'!$B$6:$D$22,2),VLOOKUP(H9031,'Shoe size conversion table'!$J$6:$L$22,2))</f>
        <v>42-43</v>
      </c>
      <c r="J9031" s="12" t="n">
        <f aca="false">IF(G9031="Male",VLOOKUP(H9031,'Shoe size conversion table'!$B$6:$D$22,3),VLOOKUP(H9031,'Shoe size conversion table'!$J$6:$L$22,3))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MONTH(C9031:C23998)</f>
        <v>3</v>
      </c>
      <c r="O9031" s="8" t="n">
        <f aca="false">K9031*(1-L9031)</f>
        <v>134.1</v>
      </c>
    </row>
    <row r="9032" customFormat="false" ht="11.4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IF(G9032="Male",VLOOKUP(H9032,'Shoe size conversion table'!$B$6:$D$22,2),VLOOKUP(H9032,'Shoe size conversion table'!$J$6:$L$22,2))</f>
        <v>40</v>
      </c>
      <c r="J9032" s="12" t="n">
        <f aca="false">IF(G9032="Male",VLOOKUP(H9032,'Shoe size conversion table'!$B$6:$D$22,3),VLOOKUP(H9032,'Shoe size conversion table'!$J$6:$L$22,3))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MONTH(C9032:C23999)</f>
        <v>3</v>
      </c>
      <c r="O9032" s="8" t="n">
        <f aca="false">K9032*(1-L9032)</f>
        <v>79.5</v>
      </c>
    </row>
    <row r="9033" customFormat="false" ht="11.4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IF(G9033="Male",VLOOKUP(H9033,'Shoe size conversion table'!$B$6:$D$22,2),VLOOKUP(H9033,'Shoe size conversion table'!$J$6:$L$22,2))</f>
        <v>37</v>
      </c>
      <c r="J9033" s="12" t="n">
        <f aca="false">IF(G9033="Male",VLOOKUP(H9033,'Shoe size conversion table'!$B$6:$D$22,3),VLOOKUP(H9033,'Shoe size conversion table'!$J$6:$L$22,3))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MONTH(C9033:C24000)</f>
        <v>3</v>
      </c>
      <c r="O9033" s="8" t="n">
        <f aca="false">K9033*(1-L9033)</f>
        <v>99.5</v>
      </c>
    </row>
    <row r="9034" customFormat="false" ht="11.4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IF(G9034="Male",VLOOKUP(H9034,'Shoe size conversion table'!$B$6:$D$22,2),VLOOKUP(H9034,'Shoe size conversion table'!$J$6:$L$22,2))</f>
        <v>44</v>
      </c>
      <c r="J9034" s="12" t="n">
        <f aca="false">IF(G9034="Male",VLOOKUP(H9034,'Shoe size conversion table'!$B$6:$D$22,3),VLOOKUP(H9034,'Shoe size conversion table'!$J$6:$L$22,3))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MONTH(C9034:C24001)</f>
        <v>3</v>
      </c>
      <c r="O9034" s="8" t="n">
        <f aca="false">K9034*(1-L9034)</f>
        <v>125.1</v>
      </c>
    </row>
    <row r="9035" customFormat="false" ht="11.4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IF(G9035="Male",VLOOKUP(H9035,'Shoe size conversion table'!$B$6:$D$22,2),VLOOKUP(H9035,'Shoe size conversion table'!$J$6:$L$22,2))</f>
        <v>43-44</v>
      </c>
      <c r="J9035" s="12" t="n">
        <f aca="false">IF(G9035="Male",VLOOKUP(H9035,'Shoe size conversion table'!$B$6:$D$22,3),VLOOKUP(H9035,'Shoe size conversion table'!$J$6:$L$22,3))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MONTH(C9035:C24002)</f>
        <v>3</v>
      </c>
      <c r="O9035" s="8" t="n">
        <f aca="false">K9035*(1-L9035)</f>
        <v>189</v>
      </c>
    </row>
    <row r="9036" customFormat="false" ht="11.4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IF(G9036="Male",VLOOKUP(H9036,'Shoe size conversion table'!$B$6:$D$22,2),VLOOKUP(H9036,'Shoe size conversion table'!$J$6:$L$22,2))</f>
        <v>42-43</v>
      </c>
      <c r="J9036" s="12" t="n">
        <f aca="false">IF(G9036="Male",VLOOKUP(H9036,'Shoe size conversion table'!$B$6:$D$22,3),VLOOKUP(H9036,'Shoe size conversion table'!$J$6:$L$22,3))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MONTH(C9036:C24003)</f>
        <v>3</v>
      </c>
      <c r="O9036" s="8" t="n">
        <f aca="false">K9036*(1-L9036)</f>
        <v>84.5</v>
      </c>
    </row>
    <row r="9037" customFormat="false" ht="11.4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IF(G9037="Male",VLOOKUP(H9037,'Shoe size conversion table'!$B$6:$D$22,2),VLOOKUP(H9037,'Shoe size conversion table'!$J$6:$L$22,2))</f>
        <v>39-40</v>
      </c>
      <c r="J9037" s="12" t="n">
        <f aca="false">IF(G9037="Male",VLOOKUP(H9037,'Shoe size conversion table'!$B$6:$D$22,3),VLOOKUP(H9037,'Shoe size conversion table'!$J$6:$L$22,3))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MONTH(C9037:C24004)</f>
        <v>3</v>
      </c>
      <c r="O9037" s="8" t="n">
        <f aca="false">K9037*(1-L9037)</f>
        <v>169</v>
      </c>
    </row>
    <row r="9038" customFormat="false" ht="11.4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IF(G9038="Male",VLOOKUP(H9038,'Shoe size conversion table'!$B$6:$D$22,2),VLOOKUP(H9038,'Shoe size conversion table'!$J$6:$L$22,2))</f>
        <v>43</v>
      </c>
      <c r="J9038" s="12" t="n">
        <f aca="false">IF(G9038="Male",VLOOKUP(H9038,'Shoe size conversion table'!$B$6:$D$22,3),VLOOKUP(H9038,'Shoe size conversion table'!$J$6:$L$22,3))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MONTH(C9038:C24005)</f>
        <v>3</v>
      </c>
      <c r="O9038" s="8" t="n">
        <f aca="false">K9038*(1-L9038)</f>
        <v>169</v>
      </c>
    </row>
    <row r="9039" customFormat="false" ht="11.4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IF(G9039="Male",VLOOKUP(H9039,'Shoe size conversion table'!$B$6:$D$22,2),VLOOKUP(H9039,'Shoe size conversion table'!$J$6:$L$22,2))</f>
        <v>43</v>
      </c>
      <c r="J9039" s="12" t="n">
        <f aca="false">IF(G9039="Male",VLOOKUP(H9039,'Shoe size conversion table'!$B$6:$D$22,3),VLOOKUP(H9039,'Shoe size conversion table'!$J$6:$L$22,3))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MONTH(C9039:C24006)</f>
        <v>3</v>
      </c>
      <c r="O9039" s="8" t="n">
        <f aca="false">K9039*(1-L9039)</f>
        <v>169</v>
      </c>
    </row>
    <row r="9040" customFormat="false" ht="11.4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IF(G9040="Male",VLOOKUP(H9040,'Shoe size conversion table'!$B$6:$D$22,2),VLOOKUP(H9040,'Shoe size conversion table'!$J$6:$L$22,2))</f>
        <v>38-39</v>
      </c>
      <c r="J9040" s="12" t="n">
        <f aca="false">IF(G9040="Male",VLOOKUP(H9040,'Shoe size conversion table'!$B$6:$D$22,3),VLOOKUP(H9040,'Shoe size conversion table'!$J$6:$L$22,3))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MONTH(C9040:C24007)</f>
        <v>3</v>
      </c>
      <c r="O9040" s="8" t="n">
        <f aca="false">K9040*(1-L9040)</f>
        <v>169</v>
      </c>
    </row>
    <row r="9041" customFormat="false" ht="11.4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IF(G9041="Male",VLOOKUP(H9041,'Shoe size conversion table'!$B$6:$D$22,2),VLOOKUP(H9041,'Shoe size conversion table'!$J$6:$L$22,2))</f>
        <v>43-44</v>
      </c>
      <c r="J9041" s="12" t="n">
        <f aca="false">IF(G9041="Male",VLOOKUP(H9041,'Shoe size conversion table'!$B$6:$D$22,3),VLOOKUP(H9041,'Shoe size conversion table'!$J$6:$L$22,3))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MONTH(C9041:C24008)</f>
        <v>3</v>
      </c>
      <c r="O9041" s="8" t="n">
        <f aca="false">K9041*(1-L9041)</f>
        <v>127.2</v>
      </c>
    </row>
    <row r="9042" customFormat="false" ht="11.4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IF(G9042="Male",VLOOKUP(H9042,'Shoe size conversion table'!$B$6:$D$22,2),VLOOKUP(H9042,'Shoe size conversion table'!$J$6:$L$22,2))</f>
        <v>41-42</v>
      </c>
      <c r="J9042" s="12" t="n">
        <f aca="false">IF(G9042="Male",VLOOKUP(H9042,'Shoe size conversion table'!$B$6:$D$22,3),VLOOKUP(H9042,'Shoe size conversion table'!$J$6:$L$22,3))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MONTH(C9042:C24009)</f>
        <v>3</v>
      </c>
      <c r="O9042" s="8" t="n">
        <f aca="false">K9042*(1-L9042)</f>
        <v>152.1</v>
      </c>
    </row>
    <row r="9043" customFormat="false" ht="11.4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IF(G9043="Male",VLOOKUP(H9043,'Shoe size conversion table'!$B$6:$D$22,2),VLOOKUP(H9043,'Shoe size conversion table'!$J$6:$L$22,2))</f>
        <v>43</v>
      </c>
      <c r="J9043" s="12" t="n">
        <f aca="false">IF(G9043="Male",VLOOKUP(H9043,'Shoe size conversion table'!$B$6:$D$22,3),VLOOKUP(H9043,'Shoe size conversion table'!$J$6:$L$22,3))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MONTH(C9043:C24010)</f>
        <v>3</v>
      </c>
      <c r="O9043" s="8" t="n">
        <f aca="false">K9043*(1-L9043)</f>
        <v>139</v>
      </c>
    </row>
    <row r="9044" customFormat="false" ht="11.4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IF(G9044="Male",VLOOKUP(H9044,'Shoe size conversion table'!$B$6:$D$22,2),VLOOKUP(H9044,'Shoe size conversion table'!$J$6:$L$22,2))</f>
        <v>38-39</v>
      </c>
      <c r="J9044" s="12" t="n">
        <f aca="false">IF(G9044="Male",VLOOKUP(H9044,'Shoe size conversion table'!$B$6:$D$22,3),VLOOKUP(H9044,'Shoe size conversion table'!$J$6:$L$22,3))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MONTH(C9044:C24011)</f>
        <v>3</v>
      </c>
      <c r="O9044" s="8" t="n">
        <f aca="false">K9044*(1-L9044)</f>
        <v>179</v>
      </c>
    </row>
    <row r="9045" customFormat="false" ht="11.4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IF(G9045="Male",VLOOKUP(H9045,'Shoe size conversion table'!$B$6:$D$22,2),VLOOKUP(H9045,'Shoe size conversion table'!$J$6:$L$22,2))</f>
        <v>38</v>
      </c>
      <c r="J9045" s="12" t="n">
        <f aca="false">IF(G9045="Male",VLOOKUP(H9045,'Shoe size conversion table'!$B$6:$D$22,3),VLOOKUP(H9045,'Shoe size conversion table'!$J$6:$L$22,3))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MONTH(C9045:C24012)</f>
        <v>3</v>
      </c>
      <c r="O9045" s="8" t="n">
        <f aca="false">K9045*(1-L9045)</f>
        <v>125.1</v>
      </c>
    </row>
    <row r="9046" customFormat="false" ht="11.4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IF(G9046="Male",VLOOKUP(H9046,'Shoe size conversion table'!$B$6:$D$22,2),VLOOKUP(H9046,'Shoe size conversion table'!$J$6:$L$22,2))</f>
        <v>42</v>
      </c>
      <c r="J9046" s="12" t="n">
        <f aca="false">IF(G9046="Male",VLOOKUP(H9046,'Shoe size conversion table'!$B$6:$D$22,3),VLOOKUP(H9046,'Shoe size conversion table'!$J$6:$L$22,3))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MONTH(C9046:C24013)</f>
        <v>3</v>
      </c>
      <c r="O9046" s="8" t="n">
        <f aca="false">K9046*(1-L9046)</f>
        <v>90.3</v>
      </c>
    </row>
    <row r="9047" customFormat="false" ht="11.4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IF(G9047="Male",VLOOKUP(H9047,'Shoe size conversion table'!$B$6:$D$22,2),VLOOKUP(H9047,'Shoe size conversion table'!$J$6:$L$22,2))</f>
        <v>39</v>
      </c>
      <c r="J9047" s="12" t="n">
        <f aca="false">IF(G9047="Male",VLOOKUP(H9047,'Shoe size conversion table'!$B$6:$D$22,3),VLOOKUP(H9047,'Shoe size conversion table'!$J$6:$L$22,3))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MONTH(C9047:C24014)</f>
        <v>3</v>
      </c>
      <c r="O9047" s="8" t="n">
        <f aca="false">K9047*(1-L9047)</f>
        <v>104.3</v>
      </c>
    </row>
    <row r="9048" customFormat="false" ht="11.4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IF(G9048="Male",VLOOKUP(H9048,'Shoe size conversion table'!$B$6:$D$22,2),VLOOKUP(H9048,'Shoe size conversion table'!$J$6:$L$22,2))</f>
        <v>44-45</v>
      </c>
      <c r="J9048" s="12" t="n">
        <f aca="false">IF(G9048="Male",VLOOKUP(H9048,'Shoe size conversion table'!$B$6:$D$22,3),VLOOKUP(H9048,'Shoe size conversion table'!$J$6:$L$22,3))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MONTH(C9048:C24015)</f>
        <v>3</v>
      </c>
      <c r="O9048" s="8" t="n">
        <f aca="false">K9048*(1-L9048)</f>
        <v>129</v>
      </c>
    </row>
    <row r="9049" customFormat="false" ht="11.4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IF(G9049="Male",VLOOKUP(H9049,'Shoe size conversion table'!$B$6:$D$22,2),VLOOKUP(H9049,'Shoe size conversion table'!$J$6:$L$22,2))</f>
        <v>40</v>
      </c>
      <c r="J9049" s="12" t="n">
        <f aca="false">IF(G9049="Male",VLOOKUP(H9049,'Shoe size conversion table'!$B$6:$D$22,3),VLOOKUP(H9049,'Shoe size conversion table'!$J$6:$L$22,3))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MONTH(C9049:C24016)</f>
        <v>3</v>
      </c>
      <c r="O9049" s="8" t="n">
        <f aca="false">K9049*(1-L9049)</f>
        <v>125.1</v>
      </c>
    </row>
    <row r="9050" customFormat="false" ht="11.4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IF(G9050="Male",VLOOKUP(H9050,'Shoe size conversion table'!$B$6:$D$22,2),VLOOKUP(H9050,'Shoe size conversion table'!$J$6:$L$22,2))</f>
        <v>44</v>
      </c>
      <c r="J9050" s="12" t="n">
        <f aca="false">IF(G9050="Male",VLOOKUP(H9050,'Shoe size conversion table'!$B$6:$D$22,3),VLOOKUP(H9050,'Shoe size conversion table'!$J$6:$L$22,3))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MONTH(C9050:C24017)</f>
        <v>3</v>
      </c>
      <c r="O9050" s="8" t="n">
        <f aca="false">K9050*(1-L9050)</f>
        <v>139</v>
      </c>
    </row>
    <row r="9051" customFormat="false" ht="11.4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IF(G9051="Male",VLOOKUP(H9051,'Shoe size conversion table'!$B$6:$D$22,2),VLOOKUP(H9051,'Shoe size conversion table'!$J$6:$L$22,2))</f>
        <v>44</v>
      </c>
      <c r="J9051" s="12" t="n">
        <f aca="false">IF(G9051="Male",VLOOKUP(H9051,'Shoe size conversion table'!$B$6:$D$22,3),VLOOKUP(H9051,'Shoe size conversion table'!$J$6:$L$22,3))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MONTH(C9051:C24018)</f>
        <v>3</v>
      </c>
      <c r="O9051" s="8" t="n">
        <f aca="false">K9051*(1-L9051)</f>
        <v>79.5</v>
      </c>
    </row>
    <row r="9052" customFormat="false" ht="11.4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IF(G9052="Male",VLOOKUP(H9052,'Shoe size conversion table'!$B$6:$D$22,2),VLOOKUP(H9052,'Shoe size conversion table'!$J$6:$L$22,2))</f>
        <v>42-43</v>
      </c>
      <c r="J9052" s="12" t="n">
        <f aca="false">IF(G9052="Male",VLOOKUP(H9052,'Shoe size conversion table'!$B$6:$D$22,3),VLOOKUP(H9052,'Shoe size conversion table'!$J$6:$L$22,3))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MONTH(C9052:C24019)</f>
        <v>3</v>
      </c>
      <c r="O9052" s="8" t="n">
        <f aca="false">K9052*(1-L9052)</f>
        <v>159</v>
      </c>
    </row>
    <row r="9053" customFormat="false" ht="11.4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IF(G9053="Male",VLOOKUP(H9053,'Shoe size conversion table'!$B$6:$D$22,2),VLOOKUP(H9053,'Shoe size conversion table'!$J$6:$L$22,2))</f>
        <v>37</v>
      </c>
      <c r="J9053" s="12" t="n">
        <f aca="false">IF(G9053="Male",VLOOKUP(H9053,'Shoe size conversion table'!$B$6:$D$22,3),VLOOKUP(H9053,'Shoe size conversion table'!$J$6:$L$22,3))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MONTH(C9053:C24020)</f>
        <v>3</v>
      </c>
      <c r="O9053" s="8" t="n">
        <f aca="false">K9053*(1-L9053)</f>
        <v>179</v>
      </c>
    </row>
    <row r="9054" customFormat="false" ht="11.4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IF(G9054="Male",VLOOKUP(H9054,'Shoe size conversion table'!$B$6:$D$22,2),VLOOKUP(H9054,'Shoe size conversion table'!$J$6:$L$22,2))</f>
        <v>42-43</v>
      </c>
      <c r="J9054" s="12" t="n">
        <f aca="false">IF(G9054="Male",VLOOKUP(H9054,'Shoe size conversion table'!$B$6:$D$22,3),VLOOKUP(H9054,'Shoe size conversion table'!$J$6:$L$22,3))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MONTH(C9054:C24021)</f>
        <v>3</v>
      </c>
      <c r="O9054" s="8" t="n">
        <f aca="false">K9054*(1-L9054)</f>
        <v>159</v>
      </c>
    </row>
    <row r="9055" customFormat="false" ht="11.4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IF(G9055="Male",VLOOKUP(H9055,'Shoe size conversion table'!$B$6:$D$22,2),VLOOKUP(H9055,'Shoe size conversion table'!$J$6:$L$22,2))</f>
        <v>42-43</v>
      </c>
      <c r="J9055" s="12" t="n">
        <f aca="false">IF(G9055="Male",VLOOKUP(H9055,'Shoe size conversion table'!$B$6:$D$22,3),VLOOKUP(H9055,'Shoe size conversion table'!$J$6:$L$22,3))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MONTH(C9055:C24022)</f>
        <v>3</v>
      </c>
      <c r="O9055" s="8" t="n">
        <f aca="false">K9055*(1-L9055)</f>
        <v>149</v>
      </c>
    </row>
    <row r="9056" customFormat="false" ht="11.4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IF(G9056="Male",VLOOKUP(H9056,'Shoe size conversion table'!$B$6:$D$22,2),VLOOKUP(H9056,'Shoe size conversion table'!$J$6:$L$22,2))</f>
        <v>38</v>
      </c>
      <c r="J9056" s="12" t="n">
        <f aca="false">IF(G9056="Male",VLOOKUP(H9056,'Shoe size conversion table'!$B$6:$D$22,3),VLOOKUP(H9056,'Shoe size conversion table'!$J$6:$L$22,3))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MONTH(C9056:C24023)</f>
        <v>3</v>
      </c>
      <c r="O9056" s="8" t="n">
        <f aca="false">K9056*(1-L9056)</f>
        <v>90.3</v>
      </c>
    </row>
    <row r="9057" customFormat="false" ht="11.4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IF(G9057="Male",VLOOKUP(H9057,'Shoe size conversion table'!$B$6:$D$22,2),VLOOKUP(H9057,'Shoe size conversion table'!$J$6:$L$22,2))</f>
        <v>39</v>
      </c>
      <c r="J9057" s="12" t="n">
        <f aca="false">IF(G9057="Male",VLOOKUP(H9057,'Shoe size conversion table'!$B$6:$D$22,3),VLOOKUP(H9057,'Shoe size conversion table'!$J$6:$L$22,3))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MONTH(C9057:C24024)</f>
        <v>3</v>
      </c>
      <c r="O9057" s="8" t="n">
        <f aca="false">K9057*(1-L9057)</f>
        <v>139</v>
      </c>
    </row>
    <row r="9058" customFormat="false" ht="11.4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IF(G9058="Male",VLOOKUP(H9058,'Shoe size conversion table'!$B$6:$D$22,2),VLOOKUP(H9058,'Shoe size conversion table'!$J$6:$L$22,2))</f>
        <v>44</v>
      </c>
      <c r="J9058" s="12" t="n">
        <f aca="false">IF(G9058="Male",VLOOKUP(H9058,'Shoe size conversion table'!$B$6:$D$22,3),VLOOKUP(H9058,'Shoe size conversion table'!$J$6:$L$22,3))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MONTH(C9058:C24025)</f>
        <v>3</v>
      </c>
      <c r="O9058" s="8" t="n">
        <f aca="false">K9058*(1-L9058)</f>
        <v>129</v>
      </c>
    </row>
    <row r="9059" customFormat="false" ht="11.4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IF(G9059="Male",VLOOKUP(H9059,'Shoe size conversion table'!$B$6:$D$22,2),VLOOKUP(H9059,'Shoe size conversion table'!$J$6:$L$22,2))</f>
        <v>39-40</v>
      </c>
      <c r="J9059" s="12" t="n">
        <f aca="false">IF(G9059="Male",VLOOKUP(H9059,'Shoe size conversion table'!$B$6:$D$22,3),VLOOKUP(H9059,'Shoe size conversion table'!$J$6:$L$22,3))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MONTH(C9059:C24026)</f>
        <v>3</v>
      </c>
      <c r="O9059" s="8" t="n">
        <f aca="false">K9059*(1-L9059)</f>
        <v>134.1</v>
      </c>
    </row>
    <row r="9060" customFormat="false" ht="11.4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IF(G9060="Male",VLOOKUP(H9060,'Shoe size conversion table'!$B$6:$D$22,2),VLOOKUP(H9060,'Shoe size conversion table'!$J$6:$L$22,2))</f>
        <v>40</v>
      </c>
      <c r="J9060" s="12" t="n">
        <f aca="false">IF(G9060="Male",VLOOKUP(H9060,'Shoe size conversion table'!$B$6:$D$22,3),VLOOKUP(H9060,'Shoe size conversion table'!$J$6:$L$22,3))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MONTH(C9060:C24027)</f>
        <v>3</v>
      </c>
      <c r="O9060" s="8" t="n">
        <f aca="false">K9060*(1-L9060)</f>
        <v>149</v>
      </c>
    </row>
    <row r="9061" customFormat="false" ht="11.4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IF(G9061="Male",VLOOKUP(H9061,'Shoe size conversion table'!$B$6:$D$22,2),VLOOKUP(H9061,'Shoe size conversion table'!$J$6:$L$22,2))</f>
        <v>37</v>
      </c>
      <c r="J9061" s="12" t="n">
        <f aca="false">IF(G9061="Male",VLOOKUP(H9061,'Shoe size conversion table'!$B$6:$D$22,3),VLOOKUP(H9061,'Shoe size conversion table'!$J$6:$L$22,3))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MONTH(C9061:C24028)</f>
        <v>3</v>
      </c>
      <c r="O9061" s="8" t="n">
        <f aca="false">K9061*(1-L9061)</f>
        <v>99.5</v>
      </c>
    </row>
    <row r="9062" customFormat="false" ht="11.4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IF(G9062="Male",VLOOKUP(H9062,'Shoe size conversion table'!$B$6:$D$22,2),VLOOKUP(H9062,'Shoe size conversion table'!$J$6:$L$22,2))</f>
        <v>47</v>
      </c>
      <c r="J9062" s="12" t="n">
        <f aca="false">IF(G9062="Male",VLOOKUP(H9062,'Shoe size conversion table'!$B$6:$D$22,3),VLOOKUP(H9062,'Shoe size conversion table'!$J$6:$L$22,3))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MONTH(C9062:C24029)</f>
        <v>3</v>
      </c>
      <c r="O9062" s="8" t="n">
        <f aca="false">K9062*(1-L9062)</f>
        <v>119.2</v>
      </c>
    </row>
    <row r="9063" customFormat="false" ht="11.4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IF(G9063="Male",VLOOKUP(H9063,'Shoe size conversion table'!$B$6:$D$22,2),VLOOKUP(H9063,'Shoe size conversion table'!$J$6:$L$22,2))</f>
        <v>41-42</v>
      </c>
      <c r="J9063" s="12" t="n">
        <f aca="false">IF(G9063="Male",VLOOKUP(H9063,'Shoe size conversion table'!$B$6:$D$22,3),VLOOKUP(H9063,'Shoe size conversion table'!$J$6:$L$22,3))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MONTH(C9063:C24030)</f>
        <v>3</v>
      </c>
      <c r="O9063" s="8" t="n">
        <f aca="false">K9063*(1-L9063)</f>
        <v>99.5</v>
      </c>
    </row>
    <row r="9064" customFormat="false" ht="11.4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IF(G9064="Male",VLOOKUP(H9064,'Shoe size conversion table'!$B$6:$D$22,2),VLOOKUP(H9064,'Shoe size conversion table'!$J$6:$L$22,2))</f>
        <v>38</v>
      </c>
      <c r="J9064" s="12" t="n">
        <f aca="false">IF(G9064="Male",VLOOKUP(H9064,'Shoe size conversion table'!$B$6:$D$22,3),VLOOKUP(H9064,'Shoe size conversion table'!$J$6:$L$22,3))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MONTH(C9064:C24031)</f>
        <v>3</v>
      </c>
      <c r="O9064" s="8" t="n">
        <f aca="false">K9064*(1-L9064)</f>
        <v>129</v>
      </c>
    </row>
    <row r="9065" customFormat="false" ht="11.4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IF(G9065="Male",VLOOKUP(H9065,'Shoe size conversion table'!$B$6:$D$22,2),VLOOKUP(H9065,'Shoe size conversion table'!$J$6:$L$22,2))</f>
        <v>47</v>
      </c>
      <c r="J9065" s="12" t="n">
        <f aca="false">IF(G9065="Male",VLOOKUP(H9065,'Shoe size conversion table'!$B$6:$D$22,3),VLOOKUP(H9065,'Shoe size conversion table'!$J$6:$L$22,3))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MONTH(C9065:C24032)</f>
        <v>3</v>
      </c>
      <c r="O9065" s="8" t="n">
        <f aca="false">K9065*(1-L9065)</f>
        <v>189</v>
      </c>
    </row>
    <row r="9066" customFormat="false" ht="11.4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IF(G9066="Male",VLOOKUP(H9066,'Shoe size conversion table'!$B$6:$D$22,2),VLOOKUP(H9066,'Shoe size conversion table'!$J$6:$L$22,2))</f>
        <v>41-42</v>
      </c>
      <c r="J9066" s="12" t="n">
        <f aca="false">IF(G9066="Male",VLOOKUP(H9066,'Shoe size conversion table'!$B$6:$D$22,3),VLOOKUP(H9066,'Shoe size conversion table'!$J$6:$L$22,3))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MONTH(C9066:C24033)</f>
        <v>3</v>
      </c>
      <c r="O9066" s="8" t="n">
        <f aca="false">K9066*(1-L9066)</f>
        <v>104.3</v>
      </c>
    </row>
    <row r="9067" customFormat="false" ht="11.4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IF(G9067="Male",VLOOKUP(H9067,'Shoe size conversion table'!$B$6:$D$22,2),VLOOKUP(H9067,'Shoe size conversion table'!$J$6:$L$22,2))</f>
        <v>42-43</v>
      </c>
      <c r="J9067" s="12" t="n">
        <f aca="false">IF(G9067="Male",VLOOKUP(H9067,'Shoe size conversion table'!$B$6:$D$22,3),VLOOKUP(H9067,'Shoe size conversion table'!$J$6:$L$22,3))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MONTH(C9067:C24034)</f>
        <v>3</v>
      </c>
      <c r="O9067" s="8" t="n">
        <f aca="false">K9067*(1-L9067)</f>
        <v>149</v>
      </c>
    </row>
    <row r="9068" customFormat="false" ht="11.4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IF(G9068="Male",VLOOKUP(H9068,'Shoe size conversion table'!$B$6:$D$22,2),VLOOKUP(H9068,'Shoe size conversion table'!$J$6:$L$22,2))</f>
        <v>43-44</v>
      </c>
      <c r="J9068" s="12" t="n">
        <f aca="false">IF(G9068="Male",VLOOKUP(H9068,'Shoe size conversion table'!$B$6:$D$22,3),VLOOKUP(H9068,'Shoe size conversion table'!$J$6:$L$22,3))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MONTH(C9068:C24035)</f>
        <v>3</v>
      </c>
      <c r="O9068" s="8" t="n">
        <f aca="false">K9068*(1-L9068)</f>
        <v>127.2</v>
      </c>
    </row>
    <row r="9069" customFormat="false" ht="11.4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IF(G9069="Male",VLOOKUP(H9069,'Shoe size conversion table'!$B$6:$D$22,2),VLOOKUP(H9069,'Shoe size conversion table'!$J$6:$L$22,2))</f>
        <v>43-44</v>
      </c>
      <c r="J9069" s="12" t="n">
        <f aca="false">IF(G9069="Male",VLOOKUP(H9069,'Shoe size conversion table'!$B$6:$D$22,3),VLOOKUP(H9069,'Shoe size conversion table'!$J$6:$L$22,3))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MONTH(C9069:C24036)</f>
        <v>3</v>
      </c>
      <c r="O9069" s="8" t="n">
        <f aca="false">K9069*(1-L9069)</f>
        <v>90.3</v>
      </c>
    </row>
    <row r="9070" customFormat="false" ht="11.4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IF(G9070="Male",VLOOKUP(H9070,'Shoe size conversion table'!$B$6:$D$22,2),VLOOKUP(H9070,'Shoe size conversion table'!$J$6:$L$22,2))</f>
        <v>40</v>
      </c>
      <c r="J9070" s="12" t="n">
        <f aca="false">IF(G9070="Male",VLOOKUP(H9070,'Shoe size conversion table'!$B$6:$D$22,3),VLOOKUP(H9070,'Shoe size conversion table'!$J$6:$L$22,3))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MONTH(C9070:C24037)</f>
        <v>3</v>
      </c>
      <c r="O9070" s="8" t="n">
        <f aca="false">K9070*(1-L9070)</f>
        <v>79.5</v>
      </c>
    </row>
    <row r="9071" customFormat="false" ht="11.4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IF(G9071="Male",VLOOKUP(H9071,'Shoe size conversion table'!$B$6:$D$22,2),VLOOKUP(H9071,'Shoe size conversion table'!$J$6:$L$22,2))</f>
        <v>39</v>
      </c>
      <c r="J9071" s="12" t="n">
        <f aca="false">IF(G9071="Male",VLOOKUP(H9071,'Shoe size conversion table'!$B$6:$D$22,3),VLOOKUP(H9071,'Shoe size conversion table'!$J$6:$L$22,3))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MONTH(C9071:C24038)</f>
        <v>3</v>
      </c>
      <c r="O9071" s="8" t="n">
        <f aca="false">K9071*(1-L9071)</f>
        <v>199</v>
      </c>
    </row>
    <row r="9072" customFormat="false" ht="11.4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IF(G9072="Male",VLOOKUP(H9072,'Shoe size conversion table'!$B$6:$D$22,2),VLOOKUP(H9072,'Shoe size conversion table'!$J$6:$L$22,2))</f>
        <v>42</v>
      </c>
      <c r="J9072" s="12" t="n">
        <f aca="false">IF(G9072="Male",VLOOKUP(H9072,'Shoe size conversion table'!$B$6:$D$22,3),VLOOKUP(H9072,'Shoe size conversion table'!$J$6:$L$22,3))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MONTH(C9072:C24039)</f>
        <v>3</v>
      </c>
      <c r="O9072" s="8" t="n">
        <f aca="false">K9072*(1-L9072)</f>
        <v>189</v>
      </c>
    </row>
    <row r="9073" customFormat="false" ht="11.4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IF(G9073="Male",VLOOKUP(H9073,'Shoe size conversion table'!$B$6:$D$22,2),VLOOKUP(H9073,'Shoe size conversion table'!$J$6:$L$22,2))</f>
        <v>39-40</v>
      </c>
      <c r="J9073" s="12" t="n">
        <f aca="false">IF(G9073="Male",VLOOKUP(H9073,'Shoe size conversion table'!$B$6:$D$22,3),VLOOKUP(H9073,'Shoe size conversion table'!$J$6:$L$22,3))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MONTH(C9073:C24040)</f>
        <v>3</v>
      </c>
      <c r="O9073" s="8" t="n">
        <f aca="false">K9073*(1-L9073)</f>
        <v>170.1</v>
      </c>
    </row>
    <row r="9074" customFormat="false" ht="11.4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IF(G9074="Male",VLOOKUP(H9074,'Shoe size conversion table'!$B$6:$D$22,2),VLOOKUP(H9074,'Shoe size conversion table'!$J$6:$L$22,2))</f>
        <v>40</v>
      </c>
      <c r="J9074" s="12" t="n">
        <f aca="false">IF(G9074="Male",VLOOKUP(H9074,'Shoe size conversion table'!$B$6:$D$22,3),VLOOKUP(H9074,'Shoe size conversion table'!$J$6:$L$22,3))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MONTH(C9074:C24041)</f>
        <v>3</v>
      </c>
      <c r="O9074" s="8" t="n">
        <f aca="false">K9074*(1-L9074)</f>
        <v>189</v>
      </c>
    </row>
    <row r="9075" customFormat="false" ht="11.4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IF(G9075="Male",VLOOKUP(H9075,'Shoe size conversion table'!$B$6:$D$22,2),VLOOKUP(H9075,'Shoe size conversion table'!$J$6:$L$22,2))</f>
        <v>42-43</v>
      </c>
      <c r="J9075" s="12" t="n">
        <f aca="false">IF(G9075="Male",VLOOKUP(H9075,'Shoe size conversion table'!$B$6:$D$22,3),VLOOKUP(H9075,'Shoe size conversion table'!$J$6:$L$22,3))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MONTH(C9075:C24042)</f>
        <v>3</v>
      </c>
      <c r="O9075" s="8" t="n">
        <f aca="false">K9075*(1-L9075)</f>
        <v>159</v>
      </c>
    </row>
    <row r="9076" customFormat="false" ht="11.4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IF(G9076="Male",VLOOKUP(H9076,'Shoe size conversion table'!$B$6:$D$22,2),VLOOKUP(H9076,'Shoe size conversion table'!$J$6:$L$22,2))</f>
        <v>43</v>
      </c>
      <c r="J9076" s="12" t="n">
        <f aca="false">IF(G9076="Male",VLOOKUP(H9076,'Shoe size conversion table'!$B$6:$D$22,3),VLOOKUP(H9076,'Shoe size conversion table'!$J$6:$L$22,3))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MONTH(C9076:C24043)</f>
        <v>3</v>
      </c>
      <c r="O9076" s="8" t="n">
        <f aca="false">K9076*(1-L9076)</f>
        <v>169</v>
      </c>
    </row>
    <row r="9077" customFormat="false" ht="11.4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IF(G9077="Male",VLOOKUP(H9077,'Shoe size conversion table'!$B$6:$D$22,2),VLOOKUP(H9077,'Shoe size conversion table'!$J$6:$L$22,2))</f>
        <v>43-44</v>
      </c>
      <c r="J9077" s="12" t="n">
        <f aca="false">IF(G9077="Male",VLOOKUP(H9077,'Shoe size conversion table'!$B$6:$D$22,3),VLOOKUP(H9077,'Shoe size conversion table'!$J$6:$L$22,3))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MONTH(C9077:C24044)</f>
        <v>3</v>
      </c>
      <c r="O9077" s="8" t="n">
        <f aca="false">K9077*(1-L9077)</f>
        <v>149</v>
      </c>
    </row>
    <row r="9078" customFormat="false" ht="11.4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IF(G9078="Male",VLOOKUP(H9078,'Shoe size conversion table'!$B$6:$D$22,2),VLOOKUP(H9078,'Shoe size conversion table'!$J$6:$L$22,2))</f>
        <v>39</v>
      </c>
      <c r="J9078" s="12" t="n">
        <f aca="false">IF(G9078="Male",VLOOKUP(H9078,'Shoe size conversion table'!$B$6:$D$22,3),VLOOKUP(H9078,'Shoe size conversion table'!$J$6:$L$22,3))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MONTH(C9078:C24045)</f>
        <v>3</v>
      </c>
      <c r="O9078" s="8" t="n">
        <f aca="false">K9078*(1-L9078)</f>
        <v>135.2</v>
      </c>
    </row>
    <row r="9079" customFormat="false" ht="11.4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IF(G9079="Male",VLOOKUP(H9079,'Shoe size conversion table'!$B$6:$D$22,2),VLOOKUP(H9079,'Shoe size conversion table'!$J$6:$L$22,2))</f>
        <v>42</v>
      </c>
      <c r="J9079" s="12" t="n">
        <f aca="false">IF(G9079="Male",VLOOKUP(H9079,'Shoe size conversion table'!$B$6:$D$22,3),VLOOKUP(H9079,'Shoe size conversion table'!$J$6:$L$22,3))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MONTH(C9079:C24046)</f>
        <v>3</v>
      </c>
      <c r="O9079" s="8" t="n">
        <f aca="false">K9079*(1-L9079)</f>
        <v>125.1</v>
      </c>
    </row>
    <row r="9080" customFormat="false" ht="11.4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IF(G9080="Male",VLOOKUP(H9080,'Shoe size conversion table'!$B$6:$D$22,2),VLOOKUP(H9080,'Shoe size conversion table'!$J$6:$L$22,2))</f>
        <v>39</v>
      </c>
      <c r="J9080" s="12" t="n">
        <f aca="false">IF(G9080="Male",VLOOKUP(H9080,'Shoe size conversion table'!$B$6:$D$22,3),VLOOKUP(H9080,'Shoe size conversion table'!$J$6:$L$22,3))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MONTH(C9080:C24047)</f>
        <v>3</v>
      </c>
      <c r="O9080" s="8" t="n">
        <f aca="false">K9080*(1-L9080)</f>
        <v>111.3</v>
      </c>
    </row>
    <row r="9081" customFormat="false" ht="11.4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IF(G9081="Male",VLOOKUP(H9081,'Shoe size conversion table'!$B$6:$D$22,2),VLOOKUP(H9081,'Shoe size conversion table'!$J$6:$L$22,2))</f>
        <v>42</v>
      </c>
      <c r="J9081" s="12" t="n">
        <f aca="false">IF(G9081="Male",VLOOKUP(H9081,'Shoe size conversion table'!$B$6:$D$22,3),VLOOKUP(H9081,'Shoe size conversion table'!$J$6:$L$22,3))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MONTH(C9081:C24048)</f>
        <v>3</v>
      </c>
      <c r="O9081" s="8" t="n">
        <f aca="false">K9081*(1-L9081)</f>
        <v>199</v>
      </c>
    </row>
    <row r="9082" customFormat="false" ht="11.4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IF(G9082="Male",VLOOKUP(H9082,'Shoe size conversion table'!$B$6:$D$22,2),VLOOKUP(H9082,'Shoe size conversion table'!$J$6:$L$22,2))</f>
        <v>38</v>
      </c>
      <c r="J9082" s="12" t="n">
        <f aca="false">IF(G9082="Male",VLOOKUP(H9082,'Shoe size conversion table'!$B$6:$D$22,3),VLOOKUP(H9082,'Shoe size conversion table'!$J$6:$L$22,3))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MONTH(C9082:C24049)</f>
        <v>3</v>
      </c>
      <c r="O9082" s="8" t="n">
        <f aca="false">K9082*(1-L9082)</f>
        <v>129</v>
      </c>
    </row>
    <row r="9083" customFormat="false" ht="11.4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IF(G9083="Male",VLOOKUP(H9083,'Shoe size conversion table'!$B$6:$D$22,2),VLOOKUP(H9083,'Shoe size conversion table'!$J$6:$L$22,2))</f>
        <v>43</v>
      </c>
      <c r="J9083" s="12" t="n">
        <f aca="false">IF(G9083="Male",VLOOKUP(H9083,'Shoe size conversion table'!$B$6:$D$22,3),VLOOKUP(H9083,'Shoe size conversion table'!$J$6:$L$22,3))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MONTH(C9083:C24050)</f>
        <v>3</v>
      </c>
      <c r="O9083" s="8" t="n">
        <f aca="false">K9083*(1-L9083)</f>
        <v>149</v>
      </c>
    </row>
    <row r="9084" customFormat="false" ht="11.4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IF(G9084="Male",VLOOKUP(H9084,'Shoe size conversion table'!$B$6:$D$22,2),VLOOKUP(H9084,'Shoe size conversion table'!$J$6:$L$22,2))</f>
        <v>42-43</v>
      </c>
      <c r="J9084" s="12" t="n">
        <f aca="false">IF(G9084="Male",VLOOKUP(H9084,'Shoe size conversion table'!$B$6:$D$22,3),VLOOKUP(H9084,'Shoe size conversion table'!$J$6:$L$22,3))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MONTH(C9084:C24051)</f>
        <v>3</v>
      </c>
      <c r="O9084" s="8" t="n">
        <f aca="false">K9084*(1-L9084)</f>
        <v>116.1</v>
      </c>
    </row>
    <row r="9085" customFormat="false" ht="11.4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IF(G9085="Male",VLOOKUP(H9085,'Shoe size conversion table'!$B$6:$D$22,2),VLOOKUP(H9085,'Shoe size conversion table'!$J$6:$L$22,2))</f>
        <v>42-43</v>
      </c>
      <c r="J9085" s="12" t="n">
        <f aca="false">IF(G9085="Male",VLOOKUP(H9085,'Shoe size conversion table'!$B$6:$D$22,3),VLOOKUP(H9085,'Shoe size conversion table'!$J$6:$L$22,3))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MONTH(C9085:C24052)</f>
        <v>3</v>
      </c>
      <c r="O9085" s="8" t="n">
        <f aca="false">K9085*(1-L9085)</f>
        <v>189</v>
      </c>
    </row>
    <row r="9086" customFormat="false" ht="11.4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IF(G9086="Male",VLOOKUP(H9086,'Shoe size conversion table'!$B$6:$D$22,2),VLOOKUP(H9086,'Shoe size conversion table'!$J$6:$L$22,2))</f>
        <v>39</v>
      </c>
      <c r="J9086" s="12" t="n">
        <f aca="false">IF(G9086="Male",VLOOKUP(H9086,'Shoe size conversion table'!$B$6:$D$22,3),VLOOKUP(H9086,'Shoe size conversion table'!$J$6:$L$22,3))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MONTH(C9086:C24053)</f>
        <v>3</v>
      </c>
      <c r="O9086" s="8" t="n">
        <f aca="false">K9086*(1-L9086)</f>
        <v>152.1</v>
      </c>
    </row>
    <row r="9087" customFormat="false" ht="11.4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IF(G9087="Male",VLOOKUP(H9087,'Shoe size conversion table'!$B$6:$D$22,2),VLOOKUP(H9087,'Shoe size conversion table'!$J$6:$L$22,2))</f>
        <v>36-37</v>
      </c>
      <c r="J9087" s="12" t="n">
        <f aca="false">IF(G9087="Male",VLOOKUP(H9087,'Shoe size conversion table'!$B$6:$D$22,3),VLOOKUP(H9087,'Shoe size conversion table'!$J$6:$L$22,3))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MONTH(C9087:C24054)</f>
        <v>3</v>
      </c>
      <c r="O9087" s="8" t="n">
        <f aca="false">K9087*(1-L9087)</f>
        <v>179.1</v>
      </c>
    </row>
    <row r="9088" customFormat="false" ht="11.4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IF(G9088="Male",VLOOKUP(H9088,'Shoe size conversion table'!$B$6:$D$22,2),VLOOKUP(H9088,'Shoe size conversion table'!$J$6:$L$22,2))</f>
        <v>43-44</v>
      </c>
      <c r="J9088" s="12" t="n">
        <f aca="false">IF(G9088="Male",VLOOKUP(H9088,'Shoe size conversion table'!$B$6:$D$22,3),VLOOKUP(H9088,'Shoe size conversion table'!$J$6:$L$22,3))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MONTH(C9088:C24055)</f>
        <v>3</v>
      </c>
      <c r="O9088" s="8" t="n">
        <f aca="false">K9088*(1-L9088)</f>
        <v>139.3</v>
      </c>
    </row>
    <row r="9089" customFormat="false" ht="11.4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IF(G9089="Male",VLOOKUP(H9089,'Shoe size conversion table'!$B$6:$D$22,2),VLOOKUP(H9089,'Shoe size conversion table'!$J$6:$L$22,2))</f>
        <v>39</v>
      </c>
      <c r="J9089" s="12" t="n">
        <f aca="false">IF(G9089="Male",VLOOKUP(H9089,'Shoe size conversion table'!$B$6:$D$22,3),VLOOKUP(H9089,'Shoe size conversion table'!$J$6:$L$22,3))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MONTH(C9089:C24056)</f>
        <v>3</v>
      </c>
      <c r="O9089" s="8" t="n">
        <f aca="false">K9089*(1-L9089)</f>
        <v>89.5</v>
      </c>
    </row>
    <row r="9090" customFormat="false" ht="11.4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IF(G9090="Male",VLOOKUP(H9090,'Shoe size conversion table'!$B$6:$D$22,2),VLOOKUP(H9090,'Shoe size conversion table'!$J$6:$L$22,2))</f>
        <v>38</v>
      </c>
      <c r="J9090" s="12" t="n">
        <f aca="false">IF(G9090="Male",VLOOKUP(H9090,'Shoe size conversion table'!$B$6:$D$22,3),VLOOKUP(H9090,'Shoe size conversion table'!$J$6:$L$22,3))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MONTH(C9090:C24057)</f>
        <v>3</v>
      </c>
      <c r="O9090" s="8" t="n">
        <f aca="false">K9090*(1-L9090)</f>
        <v>149</v>
      </c>
    </row>
    <row r="9091" customFormat="false" ht="11.4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IF(G9091="Male",VLOOKUP(H9091,'Shoe size conversion table'!$B$6:$D$22,2),VLOOKUP(H9091,'Shoe size conversion table'!$J$6:$L$22,2))</f>
        <v>39-40</v>
      </c>
      <c r="J9091" s="12" t="n">
        <f aca="false">IF(G9091="Male",VLOOKUP(H9091,'Shoe size conversion table'!$B$6:$D$22,3),VLOOKUP(H9091,'Shoe size conversion table'!$J$6:$L$22,3))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MONTH(C9091:C24058)</f>
        <v>3</v>
      </c>
      <c r="O9091" s="8" t="n">
        <f aca="false">K9091*(1-L9091)</f>
        <v>149</v>
      </c>
    </row>
    <row r="9092" customFormat="false" ht="11.4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IF(G9092="Male",VLOOKUP(H9092,'Shoe size conversion table'!$B$6:$D$22,2),VLOOKUP(H9092,'Shoe size conversion table'!$J$6:$L$22,2))</f>
        <v>42-43</v>
      </c>
      <c r="J9092" s="12" t="n">
        <f aca="false">IF(G9092="Male",VLOOKUP(H9092,'Shoe size conversion table'!$B$6:$D$22,3),VLOOKUP(H9092,'Shoe size conversion table'!$J$6:$L$22,3))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MONTH(C9092:C24059)</f>
        <v>3</v>
      </c>
      <c r="O9092" s="8" t="n">
        <f aca="false">K9092*(1-L9092)</f>
        <v>159</v>
      </c>
    </row>
    <row r="9093" customFormat="false" ht="11.4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IF(G9093="Male",VLOOKUP(H9093,'Shoe size conversion table'!$B$6:$D$22,2),VLOOKUP(H9093,'Shoe size conversion table'!$J$6:$L$22,2))</f>
        <v>38-39</v>
      </c>
      <c r="J9093" s="12" t="n">
        <f aca="false">IF(G9093="Male",VLOOKUP(H9093,'Shoe size conversion table'!$B$6:$D$22,3),VLOOKUP(H9093,'Shoe size conversion table'!$J$6:$L$22,3))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MONTH(C9093:C24060)</f>
        <v>3</v>
      </c>
      <c r="O9093" s="8" t="n">
        <f aca="false">K9093*(1-L9093)</f>
        <v>149</v>
      </c>
    </row>
    <row r="9094" customFormat="false" ht="11.4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IF(G9094="Male",VLOOKUP(H9094,'Shoe size conversion table'!$B$6:$D$22,2),VLOOKUP(H9094,'Shoe size conversion table'!$J$6:$L$22,2))</f>
        <v>42-43</v>
      </c>
      <c r="J9094" s="12" t="n">
        <f aca="false">IF(G9094="Male",VLOOKUP(H9094,'Shoe size conversion table'!$B$6:$D$22,3),VLOOKUP(H9094,'Shoe size conversion table'!$J$6:$L$22,3))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MONTH(C9094:C24061)</f>
        <v>3</v>
      </c>
      <c r="O9094" s="8" t="n">
        <f aca="false">K9094*(1-L9094)</f>
        <v>125.1</v>
      </c>
    </row>
    <row r="9095" customFormat="false" ht="11.4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IF(G9095="Male",VLOOKUP(H9095,'Shoe size conversion table'!$B$6:$D$22,2),VLOOKUP(H9095,'Shoe size conversion table'!$J$6:$L$22,2))</f>
        <v>40-41</v>
      </c>
      <c r="J9095" s="12" t="n">
        <f aca="false">IF(G9095="Male",VLOOKUP(H9095,'Shoe size conversion table'!$B$6:$D$22,3),VLOOKUP(H9095,'Shoe size conversion table'!$J$6:$L$22,3))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MONTH(C9095:C24062)</f>
        <v>3</v>
      </c>
      <c r="O9095" s="8" t="n">
        <f aca="false">K9095*(1-L9095)</f>
        <v>125.3</v>
      </c>
    </row>
    <row r="9096" customFormat="false" ht="11.4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IF(G9096="Male",VLOOKUP(H9096,'Shoe size conversion table'!$B$6:$D$22,2),VLOOKUP(H9096,'Shoe size conversion table'!$J$6:$L$22,2))</f>
        <v>39</v>
      </c>
      <c r="J9096" s="12" t="n">
        <f aca="false">IF(G9096="Male",VLOOKUP(H9096,'Shoe size conversion table'!$B$6:$D$22,3),VLOOKUP(H9096,'Shoe size conversion table'!$J$6:$L$22,3))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MONTH(C9096:C24063)</f>
        <v>3</v>
      </c>
      <c r="O9096" s="8" t="n">
        <f aca="false">K9096*(1-L9096)</f>
        <v>159</v>
      </c>
    </row>
    <row r="9097" customFormat="false" ht="11.4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IF(G9097="Male",VLOOKUP(H9097,'Shoe size conversion table'!$B$6:$D$22,2),VLOOKUP(H9097,'Shoe size conversion table'!$J$6:$L$22,2))</f>
        <v>39-40</v>
      </c>
      <c r="J9097" s="12" t="n">
        <f aca="false">IF(G9097="Male",VLOOKUP(H9097,'Shoe size conversion table'!$B$6:$D$22,3),VLOOKUP(H9097,'Shoe size conversion table'!$J$6:$L$22,3))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MONTH(C9097:C24064)</f>
        <v>3</v>
      </c>
      <c r="O9097" s="8" t="n">
        <f aca="false">K9097*(1-L9097)</f>
        <v>149</v>
      </c>
    </row>
    <row r="9098" customFormat="false" ht="11.4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IF(G9098="Male",VLOOKUP(H9098,'Shoe size conversion table'!$B$6:$D$22,2),VLOOKUP(H9098,'Shoe size conversion table'!$J$6:$L$22,2))</f>
        <v>42-43</v>
      </c>
      <c r="J9098" s="12" t="n">
        <f aca="false">IF(G9098="Male",VLOOKUP(H9098,'Shoe size conversion table'!$B$6:$D$22,3),VLOOKUP(H9098,'Shoe size conversion table'!$J$6:$L$22,3))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MONTH(C9098:C24065)</f>
        <v>3</v>
      </c>
      <c r="O9098" s="8" t="n">
        <f aca="false">K9098*(1-L9098)</f>
        <v>149</v>
      </c>
    </row>
    <row r="9099" customFormat="false" ht="11.4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IF(G9099="Male",VLOOKUP(H9099,'Shoe size conversion table'!$B$6:$D$22,2),VLOOKUP(H9099,'Shoe size conversion table'!$J$6:$L$22,2))</f>
        <v>38</v>
      </c>
      <c r="J9099" s="12" t="n">
        <f aca="false">IF(G9099="Male",VLOOKUP(H9099,'Shoe size conversion table'!$B$6:$D$22,3),VLOOKUP(H9099,'Shoe size conversion table'!$J$6:$L$22,3))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MONTH(C9099:C24066)</f>
        <v>3</v>
      </c>
      <c r="O9099" s="8" t="n">
        <f aca="false">K9099*(1-L9099)</f>
        <v>149</v>
      </c>
    </row>
    <row r="9100" customFormat="false" ht="11.4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IF(G9100="Male",VLOOKUP(H9100,'Shoe size conversion table'!$B$6:$D$22,2),VLOOKUP(H9100,'Shoe size conversion table'!$J$6:$L$22,2))</f>
        <v>42-43</v>
      </c>
      <c r="J9100" s="12" t="n">
        <f aca="false">IF(G9100="Male",VLOOKUP(H9100,'Shoe size conversion table'!$B$6:$D$22,3),VLOOKUP(H9100,'Shoe size conversion table'!$J$6:$L$22,3))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MONTH(C9100:C24067)</f>
        <v>3</v>
      </c>
      <c r="O9100" s="8" t="n">
        <f aca="false">K9100*(1-L9100)</f>
        <v>79.5</v>
      </c>
    </row>
    <row r="9101" customFormat="false" ht="11.4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IF(G9101="Male",VLOOKUP(H9101,'Shoe size conversion table'!$B$6:$D$22,2),VLOOKUP(H9101,'Shoe size conversion table'!$J$6:$L$22,2))</f>
        <v>42</v>
      </c>
      <c r="J9101" s="12" t="n">
        <f aca="false">IF(G9101="Male",VLOOKUP(H9101,'Shoe size conversion table'!$B$6:$D$22,3),VLOOKUP(H9101,'Shoe size conversion table'!$J$6:$L$22,3))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MONTH(C9101:C24068)</f>
        <v>3</v>
      </c>
      <c r="O9101" s="8" t="n">
        <f aca="false">K9101*(1-L9101)</f>
        <v>199</v>
      </c>
    </row>
    <row r="9102" customFormat="false" ht="11.4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IF(G9102="Male",VLOOKUP(H9102,'Shoe size conversion table'!$B$6:$D$22,2),VLOOKUP(H9102,'Shoe size conversion table'!$J$6:$L$22,2))</f>
        <v>42</v>
      </c>
      <c r="J9102" s="12" t="n">
        <f aca="false">IF(G9102="Male",VLOOKUP(H9102,'Shoe size conversion table'!$B$6:$D$22,3),VLOOKUP(H9102,'Shoe size conversion table'!$J$6:$L$22,3))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MONTH(C9102:C24069)</f>
        <v>3</v>
      </c>
      <c r="O9102" s="8" t="n">
        <f aca="false">K9102*(1-L9102)</f>
        <v>139</v>
      </c>
    </row>
    <row r="9103" customFormat="false" ht="11.4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IF(G9103="Male",VLOOKUP(H9103,'Shoe size conversion table'!$B$6:$D$22,2),VLOOKUP(H9103,'Shoe size conversion table'!$J$6:$L$22,2))</f>
        <v>43-44</v>
      </c>
      <c r="J9103" s="12" t="n">
        <f aca="false">IF(G9103="Male",VLOOKUP(H9103,'Shoe size conversion table'!$B$6:$D$22,3),VLOOKUP(H9103,'Shoe size conversion table'!$J$6:$L$22,3))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MONTH(C9103:C24070)</f>
        <v>3</v>
      </c>
      <c r="O9103" s="8" t="n">
        <f aca="false">K9103*(1-L9103)</f>
        <v>159.2</v>
      </c>
    </row>
    <row r="9104" customFormat="false" ht="11.4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IF(G9104="Male",VLOOKUP(H9104,'Shoe size conversion table'!$B$6:$D$22,2),VLOOKUP(H9104,'Shoe size conversion table'!$J$6:$L$22,2))</f>
        <v>37-38</v>
      </c>
      <c r="J9104" s="12" t="n">
        <f aca="false">IF(G9104="Male",VLOOKUP(H9104,'Shoe size conversion table'!$B$6:$D$22,3),VLOOKUP(H9104,'Shoe size conversion table'!$J$6:$L$22,3))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MONTH(C9104:C24071)</f>
        <v>3</v>
      </c>
      <c r="O9104" s="8" t="n">
        <f aca="false">K9104*(1-L9104)</f>
        <v>169</v>
      </c>
    </row>
    <row r="9105" customFormat="false" ht="11.4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IF(G9105="Male",VLOOKUP(H9105,'Shoe size conversion table'!$B$6:$D$22,2),VLOOKUP(H9105,'Shoe size conversion table'!$J$6:$L$22,2))</f>
        <v>39</v>
      </c>
      <c r="J9105" s="12" t="n">
        <f aca="false">IF(G9105="Male",VLOOKUP(H9105,'Shoe size conversion table'!$B$6:$D$22,3),VLOOKUP(H9105,'Shoe size conversion table'!$J$6:$L$22,3))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MONTH(C9105:C24072)</f>
        <v>3</v>
      </c>
      <c r="O9105" s="8" t="n">
        <f aca="false">K9105*(1-L9105)</f>
        <v>169</v>
      </c>
    </row>
    <row r="9106" customFormat="false" ht="11.4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IF(G9106="Male",VLOOKUP(H9106,'Shoe size conversion table'!$B$6:$D$22,2),VLOOKUP(H9106,'Shoe size conversion table'!$J$6:$L$22,2))</f>
        <v>39</v>
      </c>
      <c r="J9106" s="12" t="n">
        <f aca="false">IF(G9106="Male",VLOOKUP(H9106,'Shoe size conversion table'!$B$6:$D$22,3),VLOOKUP(H9106,'Shoe size conversion table'!$J$6:$L$22,3))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MONTH(C9106:C24073)</f>
        <v>3</v>
      </c>
      <c r="O9106" s="8" t="n">
        <f aca="false">K9106*(1-L9106)</f>
        <v>89.5</v>
      </c>
    </row>
    <row r="9107" customFormat="false" ht="11.4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IF(G9107="Male",VLOOKUP(H9107,'Shoe size conversion table'!$B$6:$D$22,2),VLOOKUP(H9107,'Shoe size conversion table'!$J$6:$L$22,2))</f>
        <v>43-44</v>
      </c>
      <c r="J9107" s="12" t="n">
        <f aca="false">IF(G9107="Male",VLOOKUP(H9107,'Shoe size conversion table'!$B$6:$D$22,3),VLOOKUP(H9107,'Shoe size conversion table'!$J$6:$L$22,3))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MONTH(C9107:C24074)</f>
        <v>3</v>
      </c>
      <c r="O9107" s="8" t="n">
        <f aca="false">K9107*(1-L9107)</f>
        <v>111.2</v>
      </c>
    </row>
    <row r="9108" customFormat="false" ht="11.4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IF(G9108="Male",VLOOKUP(H9108,'Shoe size conversion table'!$B$6:$D$22,2),VLOOKUP(H9108,'Shoe size conversion table'!$J$6:$L$22,2))</f>
        <v>43</v>
      </c>
      <c r="J9108" s="12" t="n">
        <f aca="false">IF(G9108="Male",VLOOKUP(H9108,'Shoe size conversion table'!$B$6:$D$22,3),VLOOKUP(H9108,'Shoe size conversion table'!$J$6:$L$22,3))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MONTH(C9108:C24075)</f>
        <v>3</v>
      </c>
      <c r="O9108" s="8" t="n">
        <f aca="false">K9108*(1-L9108)</f>
        <v>119.2</v>
      </c>
    </row>
    <row r="9109" customFormat="false" ht="11.4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IF(G9109="Male",VLOOKUP(H9109,'Shoe size conversion table'!$B$6:$D$22,2),VLOOKUP(H9109,'Shoe size conversion table'!$J$6:$L$22,2))</f>
        <v>43</v>
      </c>
      <c r="J9109" s="12" t="n">
        <f aca="false">IF(G9109="Male",VLOOKUP(H9109,'Shoe size conversion table'!$B$6:$D$22,3),VLOOKUP(H9109,'Shoe size conversion table'!$J$6:$L$22,3))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MONTH(C9109:C24076)</f>
        <v>3</v>
      </c>
      <c r="O9109" s="8" t="n">
        <f aca="false">K9109*(1-L9109)</f>
        <v>169</v>
      </c>
    </row>
    <row r="9110" customFormat="false" ht="11.4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IF(G9110="Male",VLOOKUP(H9110,'Shoe size conversion table'!$B$6:$D$22,2),VLOOKUP(H9110,'Shoe size conversion table'!$J$6:$L$22,2))</f>
        <v>42-43</v>
      </c>
      <c r="J9110" s="12" t="n">
        <f aca="false">IF(G9110="Male",VLOOKUP(H9110,'Shoe size conversion table'!$B$6:$D$22,3),VLOOKUP(H9110,'Shoe size conversion table'!$J$6:$L$22,3))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MONTH(C9110:C24077)</f>
        <v>3</v>
      </c>
      <c r="O9110" s="8" t="n">
        <f aca="false">K9110*(1-L9110)</f>
        <v>149</v>
      </c>
    </row>
    <row r="9111" customFormat="false" ht="11.4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IF(G9111="Male",VLOOKUP(H9111,'Shoe size conversion table'!$B$6:$D$22,2),VLOOKUP(H9111,'Shoe size conversion table'!$J$6:$L$22,2))</f>
        <v>39-40</v>
      </c>
      <c r="J9111" s="12" t="n">
        <f aca="false">IF(G9111="Male",VLOOKUP(H9111,'Shoe size conversion table'!$B$6:$D$22,3),VLOOKUP(H9111,'Shoe size conversion table'!$J$6:$L$22,3))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MONTH(C9111:C24078)</f>
        <v>3</v>
      </c>
      <c r="O9111" s="8" t="n">
        <f aca="false">K9111*(1-L9111)</f>
        <v>74.5</v>
      </c>
    </row>
    <row r="9112" customFormat="false" ht="11.4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IF(G9112="Male",VLOOKUP(H9112,'Shoe size conversion table'!$B$6:$D$22,2),VLOOKUP(H9112,'Shoe size conversion table'!$J$6:$L$22,2))</f>
        <v>41</v>
      </c>
      <c r="J9112" s="12" t="n">
        <f aca="false">IF(G9112="Male",VLOOKUP(H9112,'Shoe size conversion table'!$B$6:$D$22,3),VLOOKUP(H9112,'Shoe size conversion table'!$J$6:$L$22,3))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MONTH(C9112:C24079)</f>
        <v>3</v>
      </c>
      <c r="O9112" s="8" t="n">
        <f aca="false">K9112*(1-L9112)</f>
        <v>169</v>
      </c>
    </row>
    <row r="9113" customFormat="false" ht="11.4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IF(G9113="Male",VLOOKUP(H9113,'Shoe size conversion table'!$B$6:$D$22,2),VLOOKUP(H9113,'Shoe size conversion table'!$J$6:$L$22,2))</f>
        <v>41</v>
      </c>
      <c r="J9113" s="12" t="n">
        <f aca="false">IF(G9113="Male",VLOOKUP(H9113,'Shoe size conversion table'!$B$6:$D$22,3),VLOOKUP(H9113,'Shoe size conversion table'!$J$6:$L$22,3))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MONTH(C9113:C24080)</f>
        <v>3</v>
      </c>
      <c r="O9113" s="8" t="n">
        <f aca="false">K9113*(1-L9113)</f>
        <v>179</v>
      </c>
    </row>
    <row r="9114" customFormat="false" ht="11.4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IF(G9114="Male",VLOOKUP(H9114,'Shoe size conversion table'!$B$6:$D$22,2),VLOOKUP(H9114,'Shoe size conversion table'!$J$6:$L$22,2))</f>
        <v>42-43</v>
      </c>
      <c r="J9114" s="12" t="n">
        <f aca="false">IF(G9114="Male",VLOOKUP(H9114,'Shoe size conversion table'!$B$6:$D$22,3),VLOOKUP(H9114,'Shoe size conversion table'!$J$6:$L$22,3))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MONTH(C9114:C24081)</f>
        <v>3</v>
      </c>
      <c r="O9114" s="8" t="n">
        <f aca="false">K9114*(1-L9114)</f>
        <v>159</v>
      </c>
    </row>
    <row r="9115" customFormat="false" ht="11.4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IF(G9115="Male",VLOOKUP(H9115,'Shoe size conversion table'!$B$6:$D$22,2),VLOOKUP(H9115,'Shoe size conversion table'!$J$6:$L$22,2))</f>
        <v>41-42</v>
      </c>
      <c r="J9115" s="12" t="n">
        <f aca="false">IF(G9115="Male",VLOOKUP(H9115,'Shoe size conversion table'!$B$6:$D$22,3),VLOOKUP(H9115,'Shoe size conversion table'!$J$6:$L$22,3))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MONTH(C9115:C24082)</f>
        <v>3</v>
      </c>
      <c r="O9115" s="8" t="n">
        <f aca="false">K9115*(1-L9115)</f>
        <v>159</v>
      </c>
    </row>
    <row r="9116" customFormat="false" ht="11.4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IF(G9116="Male",VLOOKUP(H9116,'Shoe size conversion table'!$B$6:$D$22,2),VLOOKUP(H9116,'Shoe size conversion table'!$J$6:$L$22,2))</f>
        <v>42</v>
      </c>
      <c r="J9116" s="12" t="n">
        <f aca="false">IF(G9116="Male",VLOOKUP(H9116,'Shoe size conversion table'!$B$6:$D$22,3),VLOOKUP(H9116,'Shoe size conversion table'!$J$6:$L$22,3))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MONTH(C9116:C24083)</f>
        <v>3</v>
      </c>
      <c r="O9116" s="8" t="n">
        <f aca="false">K9116*(1-L9116)</f>
        <v>170.1</v>
      </c>
    </row>
    <row r="9117" customFormat="false" ht="11.4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IF(G9117="Male",VLOOKUP(H9117,'Shoe size conversion table'!$B$6:$D$22,2),VLOOKUP(H9117,'Shoe size conversion table'!$J$6:$L$22,2))</f>
        <v>42</v>
      </c>
      <c r="J9117" s="12" t="n">
        <f aca="false">IF(G9117="Male",VLOOKUP(H9117,'Shoe size conversion table'!$B$6:$D$22,3),VLOOKUP(H9117,'Shoe size conversion table'!$J$6:$L$22,3))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MONTH(C9117:C24084)</f>
        <v>3</v>
      </c>
      <c r="O9117" s="8" t="n">
        <f aca="false">K9117*(1-L9117)</f>
        <v>84.5</v>
      </c>
    </row>
    <row r="9118" customFormat="false" ht="11.4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IF(G9118="Male",VLOOKUP(H9118,'Shoe size conversion table'!$B$6:$D$22,2),VLOOKUP(H9118,'Shoe size conversion table'!$J$6:$L$22,2))</f>
        <v>43</v>
      </c>
      <c r="J9118" s="12" t="n">
        <f aca="false">IF(G9118="Male",VLOOKUP(H9118,'Shoe size conversion table'!$B$6:$D$22,3),VLOOKUP(H9118,'Shoe size conversion table'!$J$6:$L$22,3))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MONTH(C9118:C24085)</f>
        <v>3</v>
      </c>
      <c r="O9118" s="8" t="n">
        <f aca="false">K9118*(1-L9118)</f>
        <v>139</v>
      </c>
    </row>
    <row r="9119" customFormat="false" ht="11.4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IF(G9119="Male",VLOOKUP(H9119,'Shoe size conversion table'!$B$6:$D$22,2),VLOOKUP(H9119,'Shoe size conversion table'!$J$6:$L$22,2))</f>
        <v>38-39</v>
      </c>
      <c r="J9119" s="12" t="n">
        <f aca="false">IF(G9119="Male",VLOOKUP(H9119,'Shoe size conversion table'!$B$6:$D$22,3),VLOOKUP(H9119,'Shoe size conversion table'!$J$6:$L$22,3))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MONTH(C9119:C24086)</f>
        <v>3</v>
      </c>
      <c r="O9119" s="8" t="n">
        <f aca="false">K9119*(1-L9119)</f>
        <v>169</v>
      </c>
    </row>
    <row r="9120" customFormat="false" ht="11.4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IF(G9120="Male",VLOOKUP(H9120,'Shoe size conversion table'!$B$6:$D$22,2),VLOOKUP(H9120,'Shoe size conversion table'!$J$6:$L$22,2))</f>
        <v>43</v>
      </c>
      <c r="J9120" s="12" t="n">
        <f aca="false">IF(G9120="Male",VLOOKUP(H9120,'Shoe size conversion table'!$B$6:$D$22,3),VLOOKUP(H9120,'Shoe size conversion table'!$J$6:$L$22,3))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MONTH(C9120:C24087)</f>
        <v>3</v>
      </c>
      <c r="O9120" s="8" t="n">
        <f aca="false">K9120*(1-L9120)</f>
        <v>199</v>
      </c>
    </row>
    <row r="9121" customFormat="false" ht="11.4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IF(G9121="Male",VLOOKUP(H9121,'Shoe size conversion table'!$B$6:$D$22,2),VLOOKUP(H9121,'Shoe size conversion table'!$J$6:$L$22,2))</f>
        <v>42</v>
      </c>
      <c r="J9121" s="12" t="n">
        <f aca="false">IF(G9121="Male",VLOOKUP(H9121,'Shoe size conversion table'!$B$6:$D$22,3),VLOOKUP(H9121,'Shoe size conversion table'!$J$6:$L$22,3))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MONTH(C9121:C24088)</f>
        <v>3</v>
      </c>
      <c r="O9121" s="8" t="n">
        <f aca="false">K9121*(1-L9121)</f>
        <v>111.2</v>
      </c>
    </row>
    <row r="9122" customFormat="false" ht="11.4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IF(G9122="Male",VLOOKUP(H9122,'Shoe size conversion table'!$B$6:$D$22,2),VLOOKUP(H9122,'Shoe size conversion table'!$J$6:$L$22,2))</f>
        <v>42</v>
      </c>
      <c r="J9122" s="12" t="n">
        <f aca="false">IF(G9122="Male",VLOOKUP(H9122,'Shoe size conversion table'!$B$6:$D$22,3),VLOOKUP(H9122,'Shoe size conversion table'!$J$6:$L$22,3))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MONTH(C9122:C24089)</f>
        <v>3</v>
      </c>
      <c r="O9122" s="8" t="n">
        <f aca="false">K9122*(1-L9122)</f>
        <v>189</v>
      </c>
    </row>
    <row r="9123" customFormat="false" ht="11.4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IF(G9123="Male",VLOOKUP(H9123,'Shoe size conversion table'!$B$6:$D$22,2),VLOOKUP(H9123,'Shoe size conversion table'!$J$6:$L$22,2))</f>
        <v>37</v>
      </c>
      <c r="J9123" s="12" t="n">
        <f aca="false">IF(G9123="Male",VLOOKUP(H9123,'Shoe size conversion table'!$B$6:$D$22,3),VLOOKUP(H9123,'Shoe size conversion table'!$J$6:$L$22,3))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MONTH(C9123:C24090)</f>
        <v>3</v>
      </c>
      <c r="O9123" s="8" t="n">
        <f aca="false">K9123*(1-L9123)</f>
        <v>97.3</v>
      </c>
    </row>
    <row r="9124" customFormat="false" ht="11.4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IF(G9124="Male",VLOOKUP(H9124,'Shoe size conversion table'!$B$6:$D$22,2),VLOOKUP(H9124,'Shoe size conversion table'!$J$6:$L$22,2))</f>
        <v>39</v>
      </c>
      <c r="J9124" s="12" t="n">
        <f aca="false">IF(G9124="Male",VLOOKUP(H9124,'Shoe size conversion table'!$B$6:$D$22,3),VLOOKUP(H9124,'Shoe size conversion table'!$J$6:$L$22,3))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MONTH(C9124:C24091)</f>
        <v>3</v>
      </c>
      <c r="O9124" s="8" t="n">
        <f aca="false">K9124*(1-L9124)</f>
        <v>118.3</v>
      </c>
    </row>
    <row r="9125" customFormat="false" ht="11.4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IF(G9125="Male",VLOOKUP(H9125,'Shoe size conversion table'!$B$6:$D$22,2),VLOOKUP(H9125,'Shoe size conversion table'!$J$6:$L$22,2))</f>
        <v>37</v>
      </c>
      <c r="J9125" s="12" t="n">
        <f aca="false">IF(G9125="Male",VLOOKUP(H9125,'Shoe size conversion table'!$B$6:$D$22,3),VLOOKUP(H9125,'Shoe size conversion table'!$J$6:$L$22,3))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MONTH(C9125:C24092)</f>
        <v>3</v>
      </c>
      <c r="O9125" s="8" t="n">
        <f aca="false">K9125*(1-L9125)</f>
        <v>199</v>
      </c>
    </row>
    <row r="9126" customFormat="false" ht="11.4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IF(G9126="Male",VLOOKUP(H9126,'Shoe size conversion table'!$B$6:$D$22,2),VLOOKUP(H9126,'Shoe size conversion table'!$J$6:$L$22,2))</f>
        <v>43-44</v>
      </c>
      <c r="J9126" s="12" t="n">
        <f aca="false">IF(G9126="Male",VLOOKUP(H9126,'Shoe size conversion table'!$B$6:$D$22,3),VLOOKUP(H9126,'Shoe size conversion table'!$J$6:$L$22,3))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MONTH(C9126:C24093)</f>
        <v>3</v>
      </c>
      <c r="O9126" s="8" t="n">
        <f aca="false">K9126*(1-L9126)</f>
        <v>149</v>
      </c>
    </row>
    <row r="9127" customFormat="false" ht="11.4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IF(G9127="Male",VLOOKUP(H9127,'Shoe size conversion table'!$B$6:$D$22,2),VLOOKUP(H9127,'Shoe size conversion table'!$J$6:$L$22,2))</f>
        <v>41-42</v>
      </c>
      <c r="J9127" s="12" t="n">
        <f aca="false">IF(G9127="Male",VLOOKUP(H9127,'Shoe size conversion table'!$B$6:$D$22,3),VLOOKUP(H9127,'Shoe size conversion table'!$J$6:$L$22,3))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MONTH(C9127:C24094)</f>
        <v>3</v>
      </c>
      <c r="O9127" s="8" t="n">
        <f aca="false">K9127*(1-L9127)</f>
        <v>169</v>
      </c>
    </row>
    <row r="9128" customFormat="false" ht="11.4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IF(G9128="Male",VLOOKUP(H9128,'Shoe size conversion table'!$B$6:$D$22,2),VLOOKUP(H9128,'Shoe size conversion table'!$J$6:$L$22,2))</f>
        <v>42</v>
      </c>
      <c r="J9128" s="12" t="n">
        <f aca="false">IF(G9128="Male",VLOOKUP(H9128,'Shoe size conversion table'!$B$6:$D$22,3),VLOOKUP(H9128,'Shoe size conversion table'!$J$6:$L$22,3))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MONTH(C9128:C24095)</f>
        <v>3</v>
      </c>
      <c r="O9128" s="8" t="n">
        <f aca="false">K9128*(1-L9128)</f>
        <v>134.1</v>
      </c>
    </row>
    <row r="9129" customFormat="false" ht="11.4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IF(G9129="Male",VLOOKUP(H9129,'Shoe size conversion table'!$B$6:$D$22,2),VLOOKUP(H9129,'Shoe size conversion table'!$J$6:$L$22,2))</f>
        <v>35</v>
      </c>
      <c r="J9129" s="12" t="n">
        <f aca="false">IF(G9129="Male",VLOOKUP(H9129,'Shoe size conversion table'!$B$6:$D$22,3),VLOOKUP(H9129,'Shoe size conversion table'!$J$6:$L$22,3))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MONTH(C9129:C24096)</f>
        <v>3</v>
      </c>
      <c r="O9129" s="8" t="n">
        <f aca="false">K9129*(1-L9129)</f>
        <v>169</v>
      </c>
    </row>
    <row r="9130" customFormat="false" ht="11.4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IF(G9130="Male",VLOOKUP(H9130,'Shoe size conversion table'!$B$6:$D$22,2),VLOOKUP(H9130,'Shoe size conversion table'!$J$6:$L$22,2))</f>
        <v>42-43</v>
      </c>
      <c r="J9130" s="12" t="n">
        <f aca="false">IF(G9130="Male",VLOOKUP(H9130,'Shoe size conversion table'!$B$6:$D$22,3),VLOOKUP(H9130,'Shoe size conversion table'!$J$6:$L$22,3))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MONTH(C9130:C24097)</f>
        <v>3</v>
      </c>
      <c r="O9130" s="8" t="n">
        <f aca="false">K9130*(1-L9130)</f>
        <v>159</v>
      </c>
    </row>
    <row r="9131" customFormat="false" ht="11.4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IF(G9131="Male",VLOOKUP(H9131,'Shoe size conversion table'!$B$6:$D$22,2),VLOOKUP(H9131,'Shoe size conversion table'!$J$6:$L$22,2))</f>
        <v>42</v>
      </c>
      <c r="J9131" s="12" t="n">
        <f aca="false">IF(G9131="Male",VLOOKUP(H9131,'Shoe size conversion table'!$B$6:$D$22,3),VLOOKUP(H9131,'Shoe size conversion table'!$J$6:$L$22,3))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MONTH(C9131:C24098)</f>
        <v>3</v>
      </c>
      <c r="O9131" s="8" t="n">
        <f aca="false">K9131*(1-L9131)</f>
        <v>139</v>
      </c>
    </row>
    <row r="9132" customFormat="false" ht="11.4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IF(G9132="Male",VLOOKUP(H9132,'Shoe size conversion table'!$B$6:$D$22,2),VLOOKUP(H9132,'Shoe size conversion table'!$J$6:$L$22,2))</f>
        <v>39-40</v>
      </c>
      <c r="J9132" s="12" t="n">
        <f aca="false">IF(G9132="Male",VLOOKUP(H9132,'Shoe size conversion table'!$B$6:$D$22,3),VLOOKUP(H9132,'Shoe size conversion table'!$J$6:$L$22,3))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MONTH(C9132:C24099)</f>
        <v>3</v>
      </c>
      <c r="O9132" s="8" t="n">
        <f aca="false">K9132*(1-L9132)</f>
        <v>111.3</v>
      </c>
    </row>
    <row r="9133" customFormat="false" ht="11.4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IF(G9133="Male",VLOOKUP(H9133,'Shoe size conversion table'!$B$6:$D$22,2),VLOOKUP(H9133,'Shoe size conversion table'!$J$6:$L$22,2))</f>
        <v>43-44</v>
      </c>
      <c r="J9133" s="12" t="n">
        <f aca="false">IF(G9133="Male",VLOOKUP(H9133,'Shoe size conversion table'!$B$6:$D$22,3),VLOOKUP(H9133,'Shoe size conversion table'!$J$6:$L$22,3))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MONTH(C9133:C24100)</f>
        <v>3</v>
      </c>
      <c r="O9133" s="8" t="n">
        <f aca="false">K9133*(1-L9133)</f>
        <v>89.5</v>
      </c>
    </row>
    <row r="9134" customFormat="false" ht="11.4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IF(G9134="Male",VLOOKUP(H9134,'Shoe size conversion table'!$B$6:$D$22,2),VLOOKUP(H9134,'Shoe size conversion table'!$J$6:$L$22,2))</f>
        <v>44</v>
      </c>
      <c r="J9134" s="12" t="n">
        <f aca="false">IF(G9134="Male",VLOOKUP(H9134,'Shoe size conversion table'!$B$6:$D$22,3),VLOOKUP(H9134,'Shoe size conversion table'!$J$6:$L$22,3))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MONTH(C9134:C24101)</f>
        <v>3</v>
      </c>
      <c r="O9134" s="8" t="n">
        <f aca="false">K9134*(1-L9134)</f>
        <v>125.1</v>
      </c>
    </row>
    <row r="9135" customFormat="false" ht="11.4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IF(G9135="Male",VLOOKUP(H9135,'Shoe size conversion table'!$B$6:$D$22,2),VLOOKUP(H9135,'Shoe size conversion table'!$J$6:$L$22,2))</f>
        <v>40</v>
      </c>
      <c r="J9135" s="12" t="n">
        <f aca="false">IF(G9135="Male",VLOOKUP(H9135,'Shoe size conversion table'!$B$6:$D$22,3),VLOOKUP(H9135,'Shoe size conversion table'!$J$6:$L$22,3))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MONTH(C9135:C24102)</f>
        <v>3</v>
      </c>
      <c r="O9135" s="8" t="n">
        <f aca="false">K9135*(1-L9135)</f>
        <v>179</v>
      </c>
    </row>
    <row r="9136" customFormat="false" ht="11.4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IF(G9136="Male",VLOOKUP(H9136,'Shoe size conversion table'!$B$6:$D$22,2),VLOOKUP(H9136,'Shoe size conversion table'!$J$6:$L$22,2))</f>
        <v>41</v>
      </c>
      <c r="J9136" s="12" t="n">
        <f aca="false">IF(G9136="Male",VLOOKUP(H9136,'Shoe size conversion table'!$B$6:$D$22,3),VLOOKUP(H9136,'Shoe size conversion table'!$J$6:$L$22,3))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MONTH(C9136:C24103)</f>
        <v>3</v>
      </c>
      <c r="O9136" s="8" t="n">
        <f aca="false">K9136*(1-L9136)</f>
        <v>64.5</v>
      </c>
    </row>
    <row r="9137" customFormat="false" ht="11.4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IF(G9137="Male",VLOOKUP(H9137,'Shoe size conversion table'!$B$6:$D$22,2),VLOOKUP(H9137,'Shoe size conversion table'!$J$6:$L$22,2))</f>
        <v>41</v>
      </c>
      <c r="J9137" s="12" t="n">
        <f aca="false">IF(G9137="Male",VLOOKUP(H9137,'Shoe size conversion table'!$B$6:$D$22,3),VLOOKUP(H9137,'Shoe size conversion table'!$J$6:$L$22,3))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MONTH(C9137:C24104)</f>
        <v>3</v>
      </c>
      <c r="O9137" s="8" t="n">
        <f aca="false">K9137*(1-L9137)</f>
        <v>139</v>
      </c>
    </row>
    <row r="9138" customFormat="false" ht="11.4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IF(G9138="Male",VLOOKUP(H9138,'Shoe size conversion table'!$B$6:$D$22,2),VLOOKUP(H9138,'Shoe size conversion table'!$J$6:$L$22,2))</f>
        <v>38-39</v>
      </c>
      <c r="J9138" s="12" t="n">
        <f aca="false">IF(G9138="Male",VLOOKUP(H9138,'Shoe size conversion table'!$B$6:$D$22,3),VLOOKUP(H9138,'Shoe size conversion table'!$J$6:$L$22,3))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MONTH(C9138:C24105)</f>
        <v>3</v>
      </c>
      <c r="O9138" s="8" t="n">
        <f aca="false">K9138*(1-L9138)</f>
        <v>129</v>
      </c>
    </row>
    <row r="9139" customFormat="false" ht="11.4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IF(G9139="Male",VLOOKUP(H9139,'Shoe size conversion table'!$B$6:$D$22,2),VLOOKUP(H9139,'Shoe size conversion table'!$J$6:$L$22,2))</f>
        <v>42</v>
      </c>
      <c r="J9139" s="12" t="n">
        <f aca="false">IF(G9139="Male",VLOOKUP(H9139,'Shoe size conversion table'!$B$6:$D$22,3),VLOOKUP(H9139,'Shoe size conversion table'!$J$6:$L$22,3))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MONTH(C9139:C24106)</f>
        <v>3</v>
      </c>
      <c r="O9139" s="8" t="n">
        <f aca="false">K9139*(1-L9139)</f>
        <v>139</v>
      </c>
    </row>
    <row r="9140" customFormat="false" ht="11.4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IF(G9140="Male",VLOOKUP(H9140,'Shoe size conversion table'!$B$6:$D$22,2),VLOOKUP(H9140,'Shoe size conversion table'!$J$6:$L$22,2))</f>
        <v>41</v>
      </c>
      <c r="J9140" s="12" t="n">
        <f aca="false">IF(G9140="Male",VLOOKUP(H9140,'Shoe size conversion table'!$B$6:$D$22,3),VLOOKUP(H9140,'Shoe size conversion table'!$J$6:$L$22,3))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MONTH(C9140:C24107)</f>
        <v>3</v>
      </c>
      <c r="O9140" s="8" t="n">
        <f aca="false">K9140*(1-L9140)</f>
        <v>199</v>
      </c>
    </row>
    <row r="9141" customFormat="false" ht="11.4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IF(G9141="Male",VLOOKUP(H9141,'Shoe size conversion table'!$B$6:$D$22,2),VLOOKUP(H9141,'Shoe size conversion table'!$J$6:$L$22,2))</f>
        <v>44</v>
      </c>
      <c r="J9141" s="12" t="n">
        <f aca="false">IF(G9141="Male",VLOOKUP(H9141,'Shoe size conversion table'!$B$6:$D$22,3),VLOOKUP(H9141,'Shoe size conversion table'!$J$6:$L$22,3))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MONTH(C9141:C24108)</f>
        <v>3</v>
      </c>
      <c r="O9141" s="8" t="n">
        <f aca="false">K9141*(1-L9141)</f>
        <v>189</v>
      </c>
    </row>
    <row r="9142" customFormat="false" ht="11.4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IF(G9142="Male",VLOOKUP(H9142,'Shoe size conversion table'!$B$6:$D$22,2),VLOOKUP(H9142,'Shoe size conversion table'!$J$6:$L$22,2))</f>
        <v>39-40</v>
      </c>
      <c r="J9142" s="12" t="n">
        <f aca="false">IF(G9142="Male",VLOOKUP(H9142,'Shoe size conversion table'!$B$6:$D$22,3),VLOOKUP(H9142,'Shoe size conversion table'!$J$6:$L$22,3))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MONTH(C9142:C24109)</f>
        <v>3</v>
      </c>
      <c r="O9142" s="8" t="n">
        <f aca="false">K9142*(1-L9142)</f>
        <v>139</v>
      </c>
    </row>
    <row r="9143" customFormat="false" ht="11.4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IF(G9143="Male",VLOOKUP(H9143,'Shoe size conversion table'!$B$6:$D$22,2),VLOOKUP(H9143,'Shoe size conversion table'!$J$6:$L$22,2))</f>
        <v>45</v>
      </c>
      <c r="J9143" s="12" t="n">
        <f aca="false">IF(G9143="Male",VLOOKUP(H9143,'Shoe size conversion table'!$B$6:$D$22,3),VLOOKUP(H9143,'Shoe size conversion table'!$J$6:$L$22,3))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MONTH(C9143:C24110)</f>
        <v>3</v>
      </c>
      <c r="O9143" s="8" t="n">
        <f aca="false">K9143*(1-L9143)</f>
        <v>119.2</v>
      </c>
    </row>
    <row r="9144" customFormat="false" ht="11.4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IF(G9144="Male",VLOOKUP(H9144,'Shoe size conversion table'!$B$6:$D$22,2),VLOOKUP(H9144,'Shoe size conversion table'!$J$6:$L$22,2))</f>
        <v>36-37</v>
      </c>
      <c r="J9144" s="12" t="n">
        <f aca="false">IF(G9144="Male",VLOOKUP(H9144,'Shoe size conversion table'!$B$6:$D$22,3),VLOOKUP(H9144,'Shoe size conversion table'!$J$6:$L$22,3))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MONTH(C9144:C24111)</f>
        <v>3</v>
      </c>
      <c r="O9144" s="8" t="n">
        <f aca="false">K9144*(1-L9144)</f>
        <v>179.1</v>
      </c>
    </row>
    <row r="9145" customFormat="false" ht="11.4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IF(G9145="Male",VLOOKUP(H9145,'Shoe size conversion table'!$B$6:$D$22,2),VLOOKUP(H9145,'Shoe size conversion table'!$J$6:$L$22,2))</f>
        <v>37</v>
      </c>
      <c r="J9145" s="12" t="n">
        <f aca="false">IF(G9145="Male",VLOOKUP(H9145,'Shoe size conversion table'!$B$6:$D$22,3),VLOOKUP(H9145,'Shoe size conversion table'!$J$6:$L$22,3))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MONTH(C9145:C24112)</f>
        <v>3</v>
      </c>
      <c r="O9145" s="8" t="n">
        <f aca="false">K9145*(1-L9145)</f>
        <v>99.5</v>
      </c>
    </row>
    <row r="9146" customFormat="false" ht="11.4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IF(G9146="Male",VLOOKUP(H9146,'Shoe size conversion table'!$B$6:$D$22,2),VLOOKUP(H9146,'Shoe size conversion table'!$J$6:$L$22,2))</f>
        <v>41-42</v>
      </c>
      <c r="J9146" s="12" t="n">
        <f aca="false">IF(G9146="Male",VLOOKUP(H9146,'Shoe size conversion table'!$B$6:$D$22,3),VLOOKUP(H9146,'Shoe size conversion table'!$J$6:$L$22,3))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MONTH(C9146:C24113)</f>
        <v>3</v>
      </c>
      <c r="O9146" s="8" t="n">
        <f aca="false">K9146*(1-L9146)</f>
        <v>152.1</v>
      </c>
    </row>
    <row r="9147" customFormat="false" ht="11.4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IF(G9147="Male",VLOOKUP(H9147,'Shoe size conversion table'!$B$6:$D$22,2),VLOOKUP(H9147,'Shoe size conversion table'!$J$6:$L$22,2))</f>
        <v>41-42</v>
      </c>
      <c r="J9147" s="12" t="n">
        <f aca="false">IF(G9147="Male",VLOOKUP(H9147,'Shoe size conversion table'!$B$6:$D$22,3),VLOOKUP(H9147,'Shoe size conversion table'!$J$6:$L$22,3))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MONTH(C9147:C24114)</f>
        <v>3</v>
      </c>
      <c r="O9147" s="8" t="n">
        <f aca="false">K9147*(1-L9147)</f>
        <v>99.5</v>
      </c>
    </row>
    <row r="9148" customFormat="false" ht="11.4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IF(G9148="Male",VLOOKUP(H9148,'Shoe size conversion table'!$B$6:$D$22,2),VLOOKUP(H9148,'Shoe size conversion table'!$J$6:$L$22,2))</f>
        <v>39</v>
      </c>
      <c r="J9148" s="12" t="n">
        <f aca="false">IF(G9148="Male",VLOOKUP(H9148,'Shoe size conversion table'!$B$6:$D$22,3),VLOOKUP(H9148,'Shoe size conversion table'!$J$6:$L$22,3))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MONTH(C9148:C24115)</f>
        <v>3</v>
      </c>
      <c r="O9148" s="8" t="n">
        <f aca="false">K9148*(1-L9148)</f>
        <v>149</v>
      </c>
    </row>
    <row r="9149" customFormat="false" ht="11.4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IF(G9149="Male",VLOOKUP(H9149,'Shoe size conversion table'!$B$6:$D$22,2),VLOOKUP(H9149,'Shoe size conversion table'!$J$6:$L$22,2))</f>
        <v>39-40</v>
      </c>
      <c r="J9149" s="12" t="n">
        <f aca="false">IF(G9149="Male",VLOOKUP(H9149,'Shoe size conversion table'!$B$6:$D$22,3),VLOOKUP(H9149,'Shoe size conversion table'!$J$6:$L$22,3))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MONTH(C9149:C24116)</f>
        <v>3</v>
      </c>
      <c r="O9149" s="8" t="n">
        <f aca="false">K9149*(1-L9149)</f>
        <v>64.5</v>
      </c>
    </row>
    <row r="9150" customFormat="false" ht="11.4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IF(G9150="Male",VLOOKUP(H9150,'Shoe size conversion table'!$B$6:$D$22,2),VLOOKUP(H9150,'Shoe size conversion table'!$J$6:$L$22,2))</f>
        <v>35</v>
      </c>
      <c r="J9150" s="12" t="n">
        <f aca="false">IF(G9150="Male",VLOOKUP(H9150,'Shoe size conversion table'!$B$6:$D$22,3),VLOOKUP(H9150,'Shoe size conversion table'!$J$6:$L$22,3))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MONTH(C9150:C24117)</f>
        <v>3</v>
      </c>
      <c r="O9150" s="8" t="n">
        <f aca="false">K9150*(1-L9150)</f>
        <v>143.1</v>
      </c>
    </row>
    <row r="9151" customFormat="false" ht="11.4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IF(G9151="Male",VLOOKUP(H9151,'Shoe size conversion table'!$B$6:$D$22,2),VLOOKUP(H9151,'Shoe size conversion table'!$J$6:$L$22,2))</f>
        <v>43</v>
      </c>
      <c r="J9151" s="12" t="n">
        <f aca="false">IF(G9151="Male",VLOOKUP(H9151,'Shoe size conversion table'!$B$6:$D$22,3),VLOOKUP(H9151,'Shoe size conversion table'!$J$6:$L$22,3))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MONTH(C9151:C24118)</f>
        <v>3</v>
      </c>
      <c r="O9151" s="8" t="n">
        <f aca="false">K9151*(1-L9151)</f>
        <v>169</v>
      </c>
    </row>
    <row r="9152" customFormat="false" ht="11.4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IF(G9152="Male",VLOOKUP(H9152,'Shoe size conversion table'!$B$6:$D$22,2),VLOOKUP(H9152,'Shoe size conversion table'!$J$6:$L$22,2))</f>
        <v>37-38</v>
      </c>
      <c r="J9152" s="12" t="n">
        <f aca="false">IF(G9152="Male",VLOOKUP(H9152,'Shoe size conversion table'!$B$6:$D$22,3),VLOOKUP(H9152,'Shoe size conversion table'!$J$6:$L$22,3))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MONTH(C9152:C24119)</f>
        <v>3</v>
      </c>
      <c r="O9152" s="8" t="n">
        <f aca="false">K9152*(1-L9152)</f>
        <v>199</v>
      </c>
    </row>
    <row r="9153" customFormat="false" ht="11.4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IF(G9153="Male",VLOOKUP(H9153,'Shoe size conversion table'!$B$6:$D$22,2),VLOOKUP(H9153,'Shoe size conversion table'!$J$6:$L$22,2))</f>
        <v>39-40</v>
      </c>
      <c r="J9153" s="12" t="n">
        <f aca="false">IF(G9153="Male",VLOOKUP(H9153,'Shoe size conversion table'!$B$6:$D$22,3),VLOOKUP(H9153,'Shoe size conversion table'!$J$6:$L$22,3))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MONTH(C9153:C24120)</f>
        <v>3</v>
      </c>
      <c r="O9153" s="8" t="n">
        <f aca="false">K9153*(1-L9153)</f>
        <v>199</v>
      </c>
    </row>
    <row r="9154" customFormat="false" ht="11.4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IF(G9154="Male",VLOOKUP(H9154,'Shoe size conversion table'!$B$6:$D$22,2),VLOOKUP(H9154,'Shoe size conversion table'!$J$6:$L$22,2))</f>
        <v>43-44</v>
      </c>
      <c r="J9154" s="12" t="n">
        <f aca="false">IF(G9154="Male",VLOOKUP(H9154,'Shoe size conversion table'!$B$6:$D$22,3),VLOOKUP(H9154,'Shoe size conversion table'!$J$6:$L$22,3))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MONTH(C9154:C24121)</f>
        <v>3</v>
      </c>
      <c r="O9154" s="8" t="n">
        <f aca="false">K9154*(1-L9154)</f>
        <v>111.2</v>
      </c>
    </row>
    <row r="9155" customFormat="false" ht="11.4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IF(G9155="Male",VLOOKUP(H9155,'Shoe size conversion table'!$B$6:$D$22,2),VLOOKUP(H9155,'Shoe size conversion table'!$J$6:$L$22,2))</f>
        <v>42</v>
      </c>
      <c r="J9155" s="12" t="n">
        <f aca="false">IF(G9155="Male",VLOOKUP(H9155,'Shoe size conversion table'!$B$6:$D$22,3),VLOOKUP(H9155,'Shoe size conversion table'!$J$6:$L$22,3))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MONTH(C9155:C24122)</f>
        <v>3</v>
      </c>
      <c r="O9155" s="8" t="n">
        <f aca="false">K9155*(1-L9155)</f>
        <v>199</v>
      </c>
    </row>
    <row r="9156" customFormat="false" ht="11.4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IF(G9156="Male",VLOOKUP(H9156,'Shoe size conversion table'!$B$6:$D$22,2),VLOOKUP(H9156,'Shoe size conversion table'!$J$6:$L$22,2))</f>
        <v>37-38</v>
      </c>
      <c r="J9156" s="12" t="n">
        <f aca="false">IF(G9156="Male",VLOOKUP(H9156,'Shoe size conversion table'!$B$6:$D$22,3),VLOOKUP(H9156,'Shoe size conversion table'!$J$6:$L$22,3))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MONTH(C9156:C24123)</f>
        <v>3</v>
      </c>
      <c r="O9156" s="8" t="n">
        <f aca="false">K9156*(1-L9156)</f>
        <v>159</v>
      </c>
    </row>
    <row r="9157" customFormat="false" ht="11.4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IF(G9157="Male",VLOOKUP(H9157,'Shoe size conversion table'!$B$6:$D$22,2),VLOOKUP(H9157,'Shoe size conversion table'!$J$6:$L$22,2))</f>
        <v>44</v>
      </c>
      <c r="J9157" s="12" t="n">
        <f aca="false">IF(G9157="Male",VLOOKUP(H9157,'Shoe size conversion table'!$B$6:$D$22,3),VLOOKUP(H9157,'Shoe size conversion table'!$J$6:$L$22,3))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MONTH(C9157:C24124)</f>
        <v>3</v>
      </c>
      <c r="O9157" s="8" t="n">
        <f aca="false">K9157*(1-L9157)</f>
        <v>159</v>
      </c>
    </row>
    <row r="9158" customFormat="false" ht="11.4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IF(G9158="Male",VLOOKUP(H9158,'Shoe size conversion table'!$B$6:$D$22,2),VLOOKUP(H9158,'Shoe size conversion table'!$J$6:$L$22,2))</f>
        <v>38</v>
      </c>
      <c r="J9158" s="12" t="n">
        <f aca="false">IF(G9158="Male",VLOOKUP(H9158,'Shoe size conversion table'!$B$6:$D$22,3),VLOOKUP(H9158,'Shoe size conversion table'!$J$6:$L$22,3))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MONTH(C9158:C24125)</f>
        <v>3</v>
      </c>
      <c r="O9158" s="8" t="n">
        <f aca="false">K9158*(1-L9158)</f>
        <v>169</v>
      </c>
    </row>
    <row r="9159" customFormat="false" ht="11.4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IF(G9159="Male",VLOOKUP(H9159,'Shoe size conversion table'!$B$6:$D$22,2),VLOOKUP(H9159,'Shoe size conversion table'!$J$6:$L$22,2))</f>
        <v>42-43</v>
      </c>
      <c r="J9159" s="12" t="n">
        <f aca="false">IF(G9159="Male",VLOOKUP(H9159,'Shoe size conversion table'!$B$6:$D$22,3),VLOOKUP(H9159,'Shoe size conversion table'!$J$6:$L$22,3))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MONTH(C9159:C24126)</f>
        <v>3</v>
      </c>
      <c r="O9159" s="8" t="n">
        <f aca="false">K9159*(1-L9159)</f>
        <v>149</v>
      </c>
    </row>
    <row r="9160" customFormat="false" ht="11.4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IF(G9160="Male",VLOOKUP(H9160,'Shoe size conversion table'!$B$6:$D$22,2),VLOOKUP(H9160,'Shoe size conversion table'!$J$6:$L$22,2))</f>
        <v>38-39</v>
      </c>
      <c r="J9160" s="12" t="n">
        <f aca="false">IF(G9160="Male",VLOOKUP(H9160,'Shoe size conversion table'!$B$6:$D$22,3),VLOOKUP(H9160,'Shoe size conversion table'!$J$6:$L$22,3))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MONTH(C9160:C24127)</f>
        <v>3</v>
      </c>
      <c r="O9160" s="8" t="n">
        <f aca="false">K9160*(1-L9160)</f>
        <v>189</v>
      </c>
    </row>
    <row r="9161" customFormat="false" ht="11.4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IF(G9161="Male",VLOOKUP(H9161,'Shoe size conversion table'!$B$6:$D$22,2),VLOOKUP(H9161,'Shoe size conversion table'!$J$6:$L$22,2))</f>
        <v>43</v>
      </c>
      <c r="J9161" s="12" t="n">
        <f aca="false">IF(G9161="Male",VLOOKUP(H9161,'Shoe size conversion table'!$B$6:$D$22,3),VLOOKUP(H9161,'Shoe size conversion table'!$J$6:$L$22,3))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MONTH(C9161:C24128)</f>
        <v>3</v>
      </c>
      <c r="O9161" s="8" t="n">
        <f aca="false">K9161*(1-L9161)</f>
        <v>125.3</v>
      </c>
    </row>
    <row r="9162" customFormat="false" ht="11.4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IF(G9162="Male",VLOOKUP(H9162,'Shoe size conversion table'!$B$6:$D$22,2),VLOOKUP(H9162,'Shoe size conversion table'!$J$6:$L$22,2))</f>
        <v>38-39</v>
      </c>
      <c r="J9162" s="12" t="n">
        <f aca="false">IF(G9162="Male",VLOOKUP(H9162,'Shoe size conversion table'!$B$6:$D$22,3),VLOOKUP(H9162,'Shoe size conversion table'!$J$6:$L$22,3))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MONTH(C9162:C24129)</f>
        <v>3</v>
      </c>
      <c r="O9162" s="8" t="n">
        <f aca="false">K9162*(1-L9162)</f>
        <v>129</v>
      </c>
    </row>
    <row r="9163" customFormat="false" ht="11.4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IF(G9163="Male",VLOOKUP(H9163,'Shoe size conversion table'!$B$6:$D$22,2),VLOOKUP(H9163,'Shoe size conversion table'!$J$6:$L$22,2))</f>
        <v>40</v>
      </c>
      <c r="J9163" s="12" t="n">
        <f aca="false">IF(G9163="Male",VLOOKUP(H9163,'Shoe size conversion table'!$B$6:$D$22,3),VLOOKUP(H9163,'Shoe size conversion table'!$J$6:$L$22,3))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MONTH(C9163:C24130)</f>
        <v>3</v>
      </c>
      <c r="O9163" s="8" t="n">
        <f aca="false">K9163*(1-L9163)</f>
        <v>125.3</v>
      </c>
    </row>
    <row r="9164" customFormat="false" ht="11.4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IF(G9164="Male",VLOOKUP(H9164,'Shoe size conversion table'!$B$6:$D$22,2),VLOOKUP(H9164,'Shoe size conversion table'!$J$6:$L$22,2))</f>
        <v>43-44</v>
      </c>
      <c r="J9164" s="12" t="n">
        <f aca="false">IF(G9164="Male",VLOOKUP(H9164,'Shoe size conversion table'!$B$6:$D$22,3),VLOOKUP(H9164,'Shoe size conversion table'!$J$6:$L$22,3))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MONTH(C9164:C24131)</f>
        <v>3</v>
      </c>
      <c r="O9164" s="8" t="n">
        <f aca="false">K9164*(1-L9164)</f>
        <v>143.2</v>
      </c>
    </row>
    <row r="9165" customFormat="false" ht="11.4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IF(G9165="Male",VLOOKUP(H9165,'Shoe size conversion table'!$B$6:$D$22,2),VLOOKUP(H9165,'Shoe size conversion table'!$J$6:$L$22,2))</f>
        <v>42</v>
      </c>
      <c r="J9165" s="12" t="n">
        <f aca="false">IF(G9165="Male",VLOOKUP(H9165,'Shoe size conversion table'!$B$6:$D$22,3),VLOOKUP(H9165,'Shoe size conversion table'!$J$6:$L$22,3))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MONTH(C9165:C24132)</f>
        <v>3</v>
      </c>
      <c r="O9165" s="8" t="n">
        <f aca="false">K9165*(1-L9165)</f>
        <v>129</v>
      </c>
    </row>
    <row r="9166" customFormat="false" ht="11.4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IF(G9166="Male",VLOOKUP(H9166,'Shoe size conversion table'!$B$6:$D$22,2),VLOOKUP(H9166,'Shoe size conversion table'!$J$6:$L$22,2))</f>
        <v>42-43</v>
      </c>
      <c r="J9166" s="12" t="n">
        <f aca="false">IF(G9166="Male",VLOOKUP(H9166,'Shoe size conversion table'!$B$6:$D$22,3),VLOOKUP(H9166,'Shoe size conversion table'!$J$6:$L$22,3))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MONTH(C9166:C24133)</f>
        <v>3</v>
      </c>
      <c r="O9166" s="8" t="n">
        <f aca="false">K9166*(1-L9166)</f>
        <v>199</v>
      </c>
    </row>
    <row r="9167" customFormat="false" ht="11.4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IF(G9167="Male",VLOOKUP(H9167,'Shoe size conversion table'!$B$6:$D$22,2),VLOOKUP(H9167,'Shoe size conversion table'!$J$6:$L$22,2))</f>
        <v>40</v>
      </c>
      <c r="J9167" s="12" t="n">
        <f aca="false">IF(G9167="Male",VLOOKUP(H9167,'Shoe size conversion table'!$B$6:$D$22,3),VLOOKUP(H9167,'Shoe size conversion table'!$J$6:$L$22,3))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MONTH(C9167:C24134)</f>
        <v>3</v>
      </c>
      <c r="O9167" s="8" t="n">
        <f aca="false">K9167*(1-L9167)</f>
        <v>199</v>
      </c>
    </row>
    <row r="9168" customFormat="false" ht="11.4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IF(G9168="Male",VLOOKUP(H9168,'Shoe size conversion table'!$B$6:$D$22,2),VLOOKUP(H9168,'Shoe size conversion table'!$J$6:$L$22,2))</f>
        <v>42</v>
      </c>
      <c r="J9168" s="12" t="n">
        <f aca="false">IF(G9168="Male",VLOOKUP(H9168,'Shoe size conversion table'!$B$6:$D$22,3),VLOOKUP(H9168,'Shoe size conversion table'!$J$6:$L$22,3))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MONTH(C9168:C24135)</f>
        <v>3</v>
      </c>
      <c r="O9168" s="8" t="n">
        <f aca="false">K9168*(1-L9168)</f>
        <v>149</v>
      </c>
    </row>
    <row r="9169" customFormat="false" ht="11.4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IF(G9169="Male",VLOOKUP(H9169,'Shoe size conversion table'!$B$6:$D$22,2),VLOOKUP(H9169,'Shoe size conversion table'!$J$6:$L$22,2))</f>
        <v>41-42</v>
      </c>
      <c r="J9169" s="12" t="n">
        <f aca="false">IF(G9169="Male",VLOOKUP(H9169,'Shoe size conversion table'!$B$6:$D$22,3),VLOOKUP(H9169,'Shoe size conversion table'!$J$6:$L$22,3))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MONTH(C9169:C24136)</f>
        <v>3</v>
      </c>
      <c r="O9169" s="8" t="n">
        <f aca="false">K9169*(1-L9169)</f>
        <v>84.5</v>
      </c>
    </row>
    <row r="9170" customFormat="false" ht="11.4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IF(G9170="Male",VLOOKUP(H9170,'Shoe size conversion table'!$B$6:$D$22,2),VLOOKUP(H9170,'Shoe size conversion table'!$J$6:$L$22,2))</f>
        <v>41-42</v>
      </c>
      <c r="J9170" s="12" t="n">
        <f aca="false">IF(G9170="Male",VLOOKUP(H9170,'Shoe size conversion table'!$B$6:$D$22,3),VLOOKUP(H9170,'Shoe size conversion table'!$J$6:$L$22,3))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MONTH(C9170:C24137)</f>
        <v>3</v>
      </c>
      <c r="O9170" s="8" t="n">
        <f aca="false">K9170*(1-L9170)</f>
        <v>179</v>
      </c>
    </row>
    <row r="9171" customFormat="false" ht="11.4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IF(G9171="Male",VLOOKUP(H9171,'Shoe size conversion table'!$B$6:$D$22,2),VLOOKUP(H9171,'Shoe size conversion table'!$J$6:$L$22,2))</f>
        <v>42-43</v>
      </c>
      <c r="J9171" s="12" t="n">
        <f aca="false">IF(G9171="Male",VLOOKUP(H9171,'Shoe size conversion table'!$B$6:$D$22,3),VLOOKUP(H9171,'Shoe size conversion table'!$J$6:$L$22,3))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MONTH(C9171:C24138)</f>
        <v>3</v>
      </c>
      <c r="O9171" s="8" t="n">
        <f aca="false">K9171*(1-L9171)</f>
        <v>97.3</v>
      </c>
    </row>
    <row r="9172" customFormat="false" ht="11.4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IF(G9172="Male",VLOOKUP(H9172,'Shoe size conversion table'!$B$6:$D$22,2),VLOOKUP(H9172,'Shoe size conversion table'!$J$6:$L$22,2))</f>
        <v>39</v>
      </c>
      <c r="J9172" s="12" t="n">
        <f aca="false">IF(G9172="Male",VLOOKUP(H9172,'Shoe size conversion table'!$B$6:$D$22,3),VLOOKUP(H9172,'Shoe size conversion table'!$J$6:$L$22,3))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MONTH(C9172:C24139)</f>
        <v>3</v>
      </c>
      <c r="O9172" s="8" t="n">
        <f aca="false">K9172*(1-L9172)</f>
        <v>111.3</v>
      </c>
    </row>
    <row r="9173" customFormat="false" ht="11.4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IF(G9173="Male",VLOOKUP(H9173,'Shoe size conversion table'!$B$6:$D$22,2),VLOOKUP(H9173,'Shoe size conversion table'!$J$6:$L$22,2))</f>
        <v>43</v>
      </c>
      <c r="J9173" s="12" t="n">
        <f aca="false">IF(G9173="Male",VLOOKUP(H9173,'Shoe size conversion table'!$B$6:$D$22,3),VLOOKUP(H9173,'Shoe size conversion table'!$J$6:$L$22,3))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MONTH(C9173:C24140)</f>
        <v>3</v>
      </c>
      <c r="O9173" s="8" t="n">
        <f aca="false">K9173*(1-L9173)</f>
        <v>129</v>
      </c>
    </row>
    <row r="9174" customFormat="false" ht="11.4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IF(G9174="Male",VLOOKUP(H9174,'Shoe size conversion table'!$B$6:$D$22,2),VLOOKUP(H9174,'Shoe size conversion table'!$J$6:$L$22,2))</f>
        <v>38-39</v>
      </c>
      <c r="J9174" s="12" t="n">
        <f aca="false">IF(G9174="Male",VLOOKUP(H9174,'Shoe size conversion table'!$B$6:$D$22,3),VLOOKUP(H9174,'Shoe size conversion table'!$J$6:$L$22,3))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MONTH(C9174:C24141)</f>
        <v>3</v>
      </c>
      <c r="O9174" s="8" t="n">
        <f aca="false">K9174*(1-L9174)</f>
        <v>118.3</v>
      </c>
    </row>
    <row r="9175" customFormat="false" ht="11.4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IF(G9175="Male",VLOOKUP(H9175,'Shoe size conversion table'!$B$6:$D$22,2),VLOOKUP(H9175,'Shoe size conversion table'!$J$6:$L$22,2))</f>
        <v>42-43</v>
      </c>
      <c r="J9175" s="12" t="n">
        <f aca="false">IF(G9175="Male",VLOOKUP(H9175,'Shoe size conversion table'!$B$6:$D$22,3),VLOOKUP(H9175,'Shoe size conversion table'!$J$6:$L$22,3))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MONTH(C9175:C24142)</f>
        <v>3</v>
      </c>
      <c r="O9175" s="8" t="n">
        <f aca="false">K9175*(1-L9175)</f>
        <v>149</v>
      </c>
    </row>
    <row r="9176" customFormat="false" ht="11.4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IF(G9176="Male",VLOOKUP(H9176,'Shoe size conversion table'!$B$6:$D$22,2),VLOOKUP(H9176,'Shoe size conversion table'!$J$6:$L$22,2))</f>
        <v>42</v>
      </c>
      <c r="J9176" s="12" t="n">
        <f aca="false">IF(G9176="Male",VLOOKUP(H9176,'Shoe size conversion table'!$B$6:$D$22,3),VLOOKUP(H9176,'Shoe size conversion table'!$J$6:$L$22,3))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MONTH(C9176:C24143)</f>
        <v>3</v>
      </c>
      <c r="O9176" s="8" t="n">
        <f aca="false">K9176*(1-L9176)</f>
        <v>84.5</v>
      </c>
    </row>
    <row r="9177" customFormat="false" ht="11.4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IF(G9177="Male",VLOOKUP(H9177,'Shoe size conversion table'!$B$6:$D$22,2),VLOOKUP(H9177,'Shoe size conversion table'!$J$6:$L$22,2))</f>
        <v>37-38</v>
      </c>
      <c r="J9177" s="12" t="n">
        <f aca="false">IF(G9177="Male",VLOOKUP(H9177,'Shoe size conversion table'!$B$6:$D$22,3),VLOOKUP(H9177,'Shoe size conversion table'!$J$6:$L$22,3))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MONTH(C9177:C24144)</f>
        <v>3</v>
      </c>
      <c r="O9177" s="8" t="n">
        <f aca="false">K9177*(1-L9177)</f>
        <v>111.3</v>
      </c>
    </row>
    <row r="9178" customFormat="false" ht="11.4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IF(G9178="Male",VLOOKUP(H9178,'Shoe size conversion table'!$B$6:$D$22,2),VLOOKUP(H9178,'Shoe size conversion table'!$J$6:$L$22,2))</f>
        <v>39</v>
      </c>
      <c r="J9178" s="12" t="n">
        <f aca="false">IF(G9178="Male",VLOOKUP(H9178,'Shoe size conversion table'!$B$6:$D$22,3),VLOOKUP(H9178,'Shoe size conversion table'!$J$6:$L$22,3))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MONTH(C9178:C24145)</f>
        <v>3</v>
      </c>
      <c r="O9178" s="8" t="n">
        <f aca="false">K9178*(1-L9178)</f>
        <v>97.3</v>
      </c>
    </row>
    <row r="9179" customFormat="false" ht="11.4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IF(G9179="Male",VLOOKUP(H9179,'Shoe size conversion table'!$B$6:$D$22,2),VLOOKUP(H9179,'Shoe size conversion table'!$J$6:$L$22,2))</f>
        <v>42-43</v>
      </c>
      <c r="J9179" s="12" t="n">
        <f aca="false">IF(G9179="Male",VLOOKUP(H9179,'Shoe size conversion table'!$B$6:$D$22,3),VLOOKUP(H9179,'Shoe size conversion table'!$J$6:$L$22,3))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MONTH(C9179:C24146)</f>
        <v>3</v>
      </c>
      <c r="O9179" s="8" t="n">
        <f aca="false">K9179*(1-L9179)</f>
        <v>118.3</v>
      </c>
    </row>
    <row r="9180" customFormat="false" ht="11.4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IF(G9180="Male",VLOOKUP(H9180,'Shoe size conversion table'!$B$6:$D$22,2),VLOOKUP(H9180,'Shoe size conversion table'!$J$6:$L$22,2))</f>
        <v>38-39</v>
      </c>
      <c r="J9180" s="12" t="n">
        <f aca="false">IF(G9180="Male",VLOOKUP(H9180,'Shoe size conversion table'!$B$6:$D$22,3),VLOOKUP(H9180,'Shoe size conversion table'!$J$6:$L$22,3))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MONTH(C9180:C24147)</f>
        <v>3</v>
      </c>
      <c r="O9180" s="8" t="n">
        <f aca="false">K9180*(1-L9180)</f>
        <v>199</v>
      </c>
    </row>
    <row r="9181" customFormat="false" ht="11.4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IF(G9181="Male",VLOOKUP(H9181,'Shoe size conversion table'!$B$6:$D$22,2),VLOOKUP(H9181,'Shoe size conversion table'!$J$6:$L$22,2))</f>
        <v>41</v>
      </c>
      <c r="J9181" s="12" t="n">
        <f aca="false">IF(G9181="Male",VLOOKUP(H9181,'Shoe size conversion table'!$B$6:$D$22,3),VLOOKUP(H9181,'Shoe size conversion table'!$J$6:$L$22,3))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MONTH(C9181:C24148)</f>
        <v>3</v>
      </c>
      <c r="O9181" s="8" t="n">
        <f aca="false">K9181*(1-L9181)</f>
        <v>161.1</v>
      </c>
    </row>
    <row r="9182" customFormat="false" ht="11.4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IF(G9182="Male",VLOOKUP(H9182,'Shoe size conversion table'!$B$6:$D$22,2),VLOOKUP(H9182,'Shoe size conversion table'!$J$6:$L$22,2))</f>
        <v>42</v>
      </c>
      <c r="J9182" s="12" t="n">
        <f aca="false">IF(G9182="Male",VLOOKUP(H9182,'Shoe size conversion table'!$B$6:$D$22,3),VLOOKUP(H9182,'Shoe size conversion table'!$J$6:$L$22,3))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MONTH(C9182:C24149)</f>
        <v>3</v>
      </c>
      <c r="O9182" s="8" t="n">
        <f aca="false">K9182*(1-L9182)</f>
        <v>199</v>
      </c>
    </row>
    <row r="9183" customFormat="false" ht="11.4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IF(G9183="Male",VLOOKUP(H9183,'Shoe size conversion table'!$B$6:$D$22,2),VLOOKUP(H9183,'Shoe size conversion table'!$J$6:$L$22,2))</f>
        <v>43-44</v>
      </c>
      <c r="J9183" s="12" t="n">
        <f aca="false">IF(G9183="Male",VLOOKUP(H9183,'Shoe size conversion table'!$B$6:$D$22,3),VLOOKUP(H9183,'Shoe size conversion table'!$J$6:$L$22,3))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MONTH(C9183:C24150)</f>
        <v>3</v>
      </c>
      <c r="O9183" s="8" t="n">
        <f aca="false">K9183*(1-L9183)</f>
        <v>199</v>
      </c>
    </row>
    <row r="9184" customFormat="false" ht="11.4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IF(G9184="Male",VLOOKUP(H9184,'Shoe size conversion table'!$B$6:$D$22,2),VLOOKUP(H9184,'Shoe size conversion table'!$J$6:$L$22,2))</f>
        <v>39</v>
      </c>
      <c r="J9184" s="12" t="n">
        <f aca="false">IF(G9184="Male",VLOOKUP(H9184,'Shoe size conversion table'!$B$6:$D$22,3),VLOOKUP(H9184,'Shoe size conversion table'!$J$6:$L$22,3))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MONTH(C9184:C24151)</f>
        <v>3</v>
      </c>
      <c r="O9184" s="8" t="n">
        <f aca="false">K9184*(1-L9184)</f>
        <v>99.5</v>
      </c>
    </row>
    <row r="9185" customFormat="false" ht="11.4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IF(G9185="Male",VLOOKUP(H9185,'Shoe size conversion table'!$B$6:$D$22,2),VLOOKUP(H9185,'Shoe size conversion table'!$J$6:$L$22,2))</f>
        <v>42-43</v>
      </c>
      <c r="J9185" s="12" t="n">
        <f aca="false">IF(G9185="Male",VLOOKUP(H9185,'Shoe size conversion table'!$B$6:$D$22,3),VLOOKUP(H9185,'Shoe size conversion table'!$J$6:$L$22,3))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MONTH(C9185:C24152)</f>
        <v>3</v>
      </c>
      <c r="O9185" s="8" t="n">
        <f aca="false">K9185*(1-L9185)</f>
        <v>149</v>
      </c>
    </row>
    <row r="9186" customFormat="false" ht="11.4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IF(G9186="Male",VLOOKUP(H9186,'Shoe size conversion table'!$B$6:$D$22,2),VLOOKUP(H9186,'Shoe size conversion table'!$J$6:$L$22,2))</f>
        <v>43-44</v>
      </c>
      <c r="J9186" s="12" t="n">
        <f aca="false">IF(G9186="Male",VLOOKUP(H9186,'Shoe size conversion table'!$B$6:$D$22,3),VLOOKUP(H9186,'Shoe size conversion table'!$J$6:$L$22,3))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MONTH(C9186:C24153)</f>
        <v>3</v>
      </c>
      <c r="O9186" s="8" t="n">
        <f aca="false">K9186*(1-L9186)</f>
        <v>143.2</v>
      </c>
    </row>
    <row r="9187" customFormat="false" ht="11.4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IF(G9187="Male",VLOOKUP(H9187,'Shoe size conversion table'!$B$6:$D$22,2),VLOOKUP(H9187,'Shoe size conversion table'!$J$6:$L$22,2))</f>
        <v>41</v>
      </c>
      <c r="J9187" s="12" t="n">
        <f aca="false">IF(G9187="Male",VLOOKUP(H9187,'Shoe size conversion table'!$B$6:$D$22,3),VLOOKUP(H9187,'Shoe size conversion table'!$J$6:$L$22,3))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MONTH(C9187:C24154)</f>
        <v>3</v>
      </c>
      <c r="O9187" s="8" t="n">
        <f aca="false">K9187*(1-L9187)</f>
        <v>169</v>
      </c>
    </row>
    <row r="9188" customFormat="false" ht="11.4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IF(G9188="Male",VLOOKUP(H9188,'Shoe size conversion table'!$B$6:$D$22,2),VLOOKUP(H9188,'Shoe size conversion table'!$J$6:$L$22,2))</f>
        <v>43</v>
      </c>
      <c r="J9188" s="12" t="n">
        <f aca="false">IF(G9188="Male",VLOOKUP(H9188,'Shoe size conversion table'!$B$6:$D$22,3),VLOOKUP(H9188,'Shoe size conversion table'!$J$6:$L$22,3))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MONTH(C9188:C24155)</f>
        <v>3</v>
      </c>
      <c r="O9188" s="8" t="n">
        <f aca="false">K9188*(1-L9188)</f>
        <v>159</v>
      </c>
    </row>
    <row r="9189" customFormat="false" ht="11.4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IF(G9189="Male",VLOOKUP(H9189,'Shoe size conversion table'!$B$6:$D$22,2),VLOOKUP(H9189,'Shoe size conversion table'!$J$6:$L$22,2))</f>
        <v>41-42</v>
      </c>
      <c r="J9189" s="12" t="n">
        <f aca="false">IF(G9189="Male",VLOOKUP(H9189,'Shoe size conversion table'!$B$6:$D$22,3),VLOOKUP(H9189,'Shoe size conversion table'!$J$6:$L$22,3))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MONTH(C9189:C24156)</f>
        <v>3</v>
      </c>
      <c r="O9189" s="8" t="n">
        <f aca="false">K9189*(1-L9189)</f>
        <v>152.1</v>
      </c>
    </row>
    <row r="9190" customFormat="false" ht="11.4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IF(G9190="Male",VLOOKUP(H9190,'Shoe size conversion table'!$B$6:$D$22,2),VLOOKUP(H9190,'Shoe size conversion table'!$J$6:$L$22,2))</f>
        <v>40-41</v>
      </c>
      <c r="J9190" s="12" t="n">
        <f aca="false">IF(G9190="Male",VLOOKUP(H9190,'Shoe size conversion table'!$B$6:$D$22,3),VLOOKUP(H9190,'Shoe size conversion table'!$J$6:$L$22,3))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MONTH(C9190:C24157)</f>
        <v>3</v>
      </c>
      <c r="O9190" s="8" t="n">
        <f aca="false">K9190*(1-L9190)</f>
        <v>125.3</v>
      </c>
    </row>
    <row r="9191" customFormat="false" ht="11.4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IF(G9191="Male",VLOOKUP(H9191,'Shoe size conversion table'!$B$6:$D$22,2),VLOOKUP(H9191,'Shoe size conversion table'!$J$6:$L$22,2))</f>
        <v>39-40</v>
      </c>
      <c r="J9191" s="12" t="n">
        <f aca="false">IF(G9191="Male",VLOOKUP(H9191,'Shoe size conversion table'!$B$6:$D$22,3),VLOOKUP(H9191,'Shoe size conversion table'!$J$6:$L$22,3))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MONTH(C9191:C24158)</f>
        <v>3</v>
      </c>
      <c r="O9191" s="8" t="n">
        <f aca="false">K9191*(1-L9191)</f>
        <v>179.1</v>
      </c>
    </row>
    <row r="9192" customFormat="false" ht="11.4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IF(G9192="Male",VLOOKUP(H9192,'Shoe size conversion table'!$B$6:$D$22,2),VLOOKUP(H9192,'Shoe size conversion table'!$J$6:$L$22,2))</f>
        <v>43</v>
      </c>
      <c r="J9192" s="12" t="n">
        <f aca="false">IF(G9192="Male",VLOOKUP(H9192,'Shoe size conversion table'!$B$6:$D$22,3),VLOOKUP(H9192,'Shoe size conversion table'!$J$6:$L$22,3))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MONTH(C9192:C24159)</f>
        <v>3</v>
      </c>
      <c r="O9192" s="8" t="n">
        <f aca="false">K9192*(1-L9192)</f>
        <v>99.5</v>
      </c>
    </row>
    <row r="9193" customFormat="false" ht="11.4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IF(G9193="Male",VLOOKUP(H9193,'Shoe size conversion table'!$B$6:$D$22,2),VLOOKUP(H9193,'Shoe size conversion table'!$J$6:$L$22,2))</f>
        <v>42</v>
      </c>
      <c r="J9193" s="12" t="n">
        <f aca="false">IF(G9193="Male",VLOOKUP(H9193,'Shoe size conversion table'!$B$6:$D$22,3),VLOOKUP(H9193,'Shoe size conversion table'!$J$6:$L$22,3))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MONTH(C9193:C24160)</f>
        <v>3</v>
      </c>
      <c r="O9193" s="8" t="n">
        <f aca="false">K9193*(1-L9193)</f>
        <v>84.5</v>
      </c>
    </row>
    <row r="9194" customFormat="false" ht="11.4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IF(G9194="Male",VLOOKUP(H9194,'Shoe size conversion table'!$B$6:$D$22,2),VLOOKUP(H9194,'Shoe size conversion table'!$J$6:$L$22,2))</f>
        <v>43-44</v>
      </c>
      <c r="J9194" s="12" t="n">
        <f aca="false">IF(G9194="Male",VLOOKUP(H9194,'Shoe size conversion table'!$B$6:$D$22,3),VLOOKUP(H9194,'Shoe size conversion table'!$J$6:$L$22,3))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MONTH(C9194:C24161)</f>
        <v>3</v>
      </c>
      <c r="O9194" s="8" t="n">
        <f aca="false">K9194*(1-L9194)</f>
        <v>134.1</v>
      </c>
    </row>
    <row r="9195" customFormat="false" ht="11.4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IF(G9195="Male",VLOOKUP(H9195,'Shoe size conversion table'!$B$6:$D$22,2),VLOOKUP(H9195,'Shoe size conversion table'!$J$6:$L$22,2))</f>
        <v>38-39</v>
      </c>
      <c r="J9195" s="12" t="n">
        <f aca="false">IF(G9195="Male",VLOOKUP(H9195,'Shoe size conversion table'!$B$6:$D$22,3),VLOOKUP(H9195,'Shoe size conversion table'!$J$6:$L$22,3))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MONTH(C9195:C24162)</f>
        <v>3</v>
      </c>
      <c r="O9195" s="8" t="n">
        <f aca="false">K9195*(1-L9195)</f>
        <v>149</v>
      </c>
    </row>
    <row r="9196" customFormat="false" ht="11.4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IF(G9196="Male",VLOOKUP(H9196,'Shoe size conversion table'!$B$6:$D$22,2),VLOOKUP(H9196,'Shoe size conversion table'!$J$6:$L$22,2))</f>
        <v>42-43</v>
      </c>
      <c r="J9196" s="12" t="n">
        <f aca="false">IF(G9196="Male",VLOOKUP(H9196,'Shoe size conversion table'!$B$6:$D$22,3),VLOOKUP(H9196,'Shoe size conversion table'!$J$6:$L$22,3))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MONTH(C9196:C24163)</f>
        <v>3</v>
      </c>
      <c r="O9196" s="8" t="n">
        <f aca="false">K9196*(1-L9196)</f>
        <v>189</v>
      </c>
    </row>
    <row r="9197" customFormat="false" ht="11.4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IF(G9197="Male",VLOOKUP(H9197,'Shoe size conversion table'!$B$6:$D$22,2),VLOOKUP(H9197,'Shoe size conversion table'!$J$6:$L$22,2))</f>
        <v>42</v>
      </c>
      <c r="J9197" s="12" t="n">
        <f aca="false">IF(G9197="Male",VLOOKUP(H9197,'Shoe size conversion table'!$B$6:$D$22,3),VLOOKUP(H9197,'Shoe size conversion table'!$J$6:$L$22,3))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MONTH(C9197:C24164)</f>
        <v>3</v>
      </c>
      <c r="O9197" s="8" t="n">
        <f aca="false">K9197*(1-L9197)</f>
        <v>134.1</v>
      </c>
    </row>
    <row r="9198" customFormat="false" ht="11.4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IF(G9198="Male",VLOOKUP(H9198,'Shoe size conversion table'!$B$6:$D$22,2),VLOOKUP(H9198,'Shoe size conversion table'!$J$6:$L$22,2))</f>
        <v>38-39</v>
      </c>
      <c r="J9198" s="12" t="n">
        <f aca="false">IF(G9198="Male",VLOOKUP(H9198,'Shoe size conversion table'!$B$6:$D$22,3),VLOOKUP(H9198,'Shoe size conversion table'!$J$6:$L$22,3))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MONTH(C9198:C24165)</f>
        <v>3</v>
      </c>
      <c r="O9198" s="8" t="n">
        <f aca="false">K9198*(1-L9198)</f>
        <v>103.2</v>
      </c>
    </row>
    <row r="9199" customFormat="false" ht="11.4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IF(G9199="Male",VLOOKUP(H9199,'Shoe size conversion table'!$B$6:$D$22,2),VLOOKUP(H9199,'Shoe size conversion table'!$J$6:$L$22,2))</f>
        <v>39</v>
      </c>
      <c r="J9199" s="12" t="n">
        <f aca="false">IF(G9199="Male",VLOOKUP(H9199,'Shoe size conversion table'!$B$6:$D$22,3),VLOOKUP(H9199,'Shoe size conversion table'!$J$6:$L$22,3))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MONTH(C9199:C24166)</f>
        <v>3</v>
      </c>
      <c r="O9199" s="8" t="n">
        <f aca="false">K9199*(1-L9199)</f>
        <v>139</v>
      </c>
    </row>
    <row r="9200" customFormat="false" ht="11.4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IF(G9200="Male",VLOOKUP(H9200,'Shoe size conversion table'!$B$6:$D$22,2),VLOOKUP(H9200,'Shoe size conversion table'!$J$6:$L$22,2))</f>
        <v>38</v>
      </c>
      <c r="J9200" s="12" t="n">
        <f aca="false">IF(G9200="Male",VLOOKUP(H9200,'Shoe size conversion table'!$B$6:$D$22,3),VLOOKUP(H9200,'Shoe size conversion table'!$J$6:$L$22,3))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MONTH(C9200:C24167)</f>
        <v>3</v>
      </c>
      <c r="O9200" s="8" t="n">
        <f aca="false">K9200*(1-L9200)</f>
        <v>199</v>
      </c>
    </row>
    <row r="9201" customFormat="false" ht="11.4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IF(G9201="Male",VLOOKUP(H9201,'Shoe size conversion table'!$B$6:$D$22,2),VLOOKUP(H9201,'Shoe size conversion table'!$J$6:$L$22,2))</f>
        <v>43-44</v>
      </c>
      <c r="J9201" s="12" t="n">
        <f aca="false">IF(G9201="Male",VLOOKUP(H9201,'Shoe size conversion table'!$B$6:$D$22,3),VLOOKUP(H9201,'Shoe size conversion table'!$J$6:$L$22,3))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MONTH(C9201:C24168)</f>
        <v>3</v>
      </c>
      <c r="O9201" s="8" t="n">
        <f aca="false">K9201*(1-L9201)</f>
        <v>104.3</v>
      </c>
    </row>
    <row r="9202" customFormat="false" ht="11.4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IF(G9202="Male",VLOOKUP(H9202,'Shoe size conversion table'!$B$6:$D$22,2),VLOOKUP(H9202,'Shoe size conversion table'!$J$6:$L$22,2))</f>
        <v>45</v>
      </c>
      <c r="J9202" s="12" t="n">
        <f aca="false">IF(G9202="Male",VLOOKUP(H9202,'Shoe size conversion table'!$B$6:$D$22,3),VLOOKUP(H9202,'Shoe size conversion table'!$J$6:$L$22,3))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MONTH(C9202:C24169)</f>
        <v>3</v>
      </c>
      <c r="O9202" s="8" t="n">
        <f aca="false">K9202*(1-L9202)</f>
        <v>103.2</v>
      </c>
    </row>
    <row r="9203" customFormat="false" ht="11.4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IF(G9203="Male",VLOOKUP(H9203,'Shoe size conversion table'!$B$6:$D$22,2),VLOOKUP(H9203,'Shoe size conversion table'!$J$6:$L$22,2))</f>
        <v>41-42</v>
      </c>
      <c r="J9203" s="12" t="n">
        <f aca="false">IF(G9203="Male",VLOOKUP(H9203,'Shoe size conversion table'!$B$6:$D$22,3),VLOOKUP(H9203,'Shoe size conversion table'!$J$6:$L$22,3))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MONTH(C9203:C24170)</f>
        <v>3</v>
      </c>
      <c r="O9203" s="8" t="n">
        <f aca="false">K9203*(1-L9203)</f>
        <v>159</v>
      </c>
    </row>
    <row r="9204" customFormat="false" ht="11.4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IF(G9204="Male",VLOOKUP(H9204,'Shoe size conversion table'!$B$6:$D$22,2),VLOOKUP(H9204,'Shoe size conversion table'!$J$6:$L$22,2))</f>
        <v>37-38</v>
      </c>
      <c r="J9204" s="12" t="n">
        <f aca="false">IF(G9204="Male",VLOOKUP(H9204,'Shoe size conversion table'!$B$6:$D$22,3),VLOOKUP(H9204,'Shoe size conversion table'!$J$6:$L$22,3))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MONTH(C9204:C24171)</f>
        <v>3</v>
      </c>
      <c r="O9204" s="8" t="n">
        <f aca="false">K9204*(1-L9204)</f>
        <v>89.5</v>
      </c>
    </row>
    <row r="9205" customFormat="false" ht="11.4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IF(G9205="Male",VLOOKUP(H9205,'Shoe size conversion table'!$B$6:$D$22,2),VLOOKUP(H9205,'Shoe size conversion table'!$J$6:$L$22,2))</f>
        <v>44</v>
      </c>
      <c r="J9205" s="12" t="n">
        <f aca="false">IF(G9205="Male",VLOOKUP(H9205,'Shoe size conversion table'!$B$6:$D$22,3),VLOOKUP(H9205,'Shoe size conversion table'!$J$6:$L$22,3))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MONTH(C9205:C24172)</f>
        <v>3</v>
      </c>
      <c r="O9205" s="8" t="n">
        <f aca="false">K9205*(1-L9205)</f>
        <v>127.2</v>
      </c>
    </row>
    <row r="9206" customFormat="false" ht="11.4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IF(G9206="Male",VLOOKUP(H9206,'Shoe size conversion table'!$B$6:$D$22,2),VLOOKUP(H9206,'Shoe size conversion table'!$J$6:$L$22,2))</f>
        <v>42-43</v>
      </c>
      <c r="J9206" s="12" t="n">
        <f aca="false">IF(G9206="Male",VLOOKUP(H9206,'Shoe size conversion table'!$B$6:$D$22,3),VLOOKUP(H9206,'Shoe size conversion table'!$J$6:$L$22,3))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MONTH(C9206:C24173)</f>
        <v>3</v>
      </c>
      <c r="O9206" s="8" t="n">
        <f aca="false">K9206*(1-L9206)</f>
        <v>69.5</v>
      </c>
    </row>
    <row r="9207" customFormat="false" ht="11.4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IF(G9207="Male",VLOOKUP(H9207,'Shoe size conversion table'!$B$6:$D$22,2),VLOOKUP(H9207,'Shoe size conversion table'!$J$6:$L$22,2))</f>
        <v>39-40</v>
      </c>
      <c r="J9207" s="12" t="n">
        <f aca="false">IF(G9207="Male",VLOOKUP(H9207,'Shoe size conversion table'!$B$6:$D$22,3),VLOOKUP(H9207,'Shoe size conversion table'!$J$6:$L$22,3))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MONTH(C9207:C24174)</f>
        <v>3</v>
      </c>
      <c r="O9207" s="8" t="n">
        <f aca="false">K9207*(1-L9207)</f>
        <v>149</v>
      </c>
    </row>
    <row r="9208" customFormat="false" ht="11.4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IF(G9208="Male",VLOOKUP(H9208,'Shoe size conversion table'!$B$6:$D$22,2),VLOOKUP(H9208,'Shoe size conversion table'!$J$6:$L$22,2))</f>
        <v>39-40</v>
      </c>
      <c r="J9208" s="12" t="n">
        <f aca="false">IF(G9208="Male",VLOOKUP(H9208,'Shoe size conversion table'!$B$6:$D$22,3),VLOOKUP(H9208,'Shoe size conversion table'!$J$6:$L$22,3))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MONTH(C9208:C24175)</f>
        <v>3</v>
      </c>
      <c r="O9208" s="8" t="n">
        <f aca="false">K9208*(1-L9208)</f>
        <v>64.5</v>
      </c>
    </row>
    <row r="9209" customFormat="false" ht="11.4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IF(G9209="Male",VLOOKUP(H9209,'Shoe size conversion table'!$B$6:$D$22,2),VLOOKUP(H9209,'Shoe size conversion table'!$J$6:$L$22,2))</f>
        <v>38</v>
      </c>
      <c r="J9209" s="12" t="n">
        <f aca="false">IF(G9209="Male",VLOOKUP(H9209,'Shoe size conversion table'!$B$6:$D$22,3),VLOOKUP(H9209,'Shoe size conversion table'!$J$6:$L$22,3))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MONTH(C9209:C24176)</f>
        <v>3</v>
      </c>
      <c r="O9209" s="8" t="n">
        <f aca="false">K9209*(1-L9209)</f>
        <v>159</v>
      </c>
    </row>
    <row r="9210" customFormat="false" ht="11.4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IF(G9210="Male",VLOOKUP(H9210,'Shoe size conversion table'!$B$6:$D$22,2),VLOOKUP(H9210,'Shoe size conversion table'!$J$6:$L$22,2))</f>
        <v>38-39</v>
      </c>
      <c r="J9210" s="12" t="n">
        <f aca="false">IF(G9210="Male",VLOOKUP(H9210,'Shoe size conversion table'!$B$6:$D$22,3),VLOOKUP(H9210,'Shoe size conversion table'!$J$6:$L$22,3))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MONTH(C9210:C24177)</f>
        <v>3</v>
      </c>
      <c r="O9210" s="8" t="n">
        <f aca="false">K9210*(1-L9210)</f>
        <v>129</v>
      </c>
    </row>
    <row r="9211" customFormat="false" ht="11.4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IF(G9211="Male",VLOOKUP(H9211,'Shoe size conversion table'!$B$6:$D$22,2),VLOOKUP(H9211,'Shoe size conversion table'!$J$6:$L$22,2))</f>
        <v>40</v>
      </c>
      <c r="J9211" s="12" t="n">
        <f aca="false">IF(G9211="Male",VLOOKUP(H9211,'Shoe size conversion table'!$B$6:$D$22,3),VLOOKUP(H9211,'Shoe size conversion table'!$J$6:$L$22,3))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MONTH(C9211:C24178)</f>
        <v>3</v>
      </c>
      <c r="O9211" s="8" t="n">
        <f aca="false">K9211*(1-L9211)</f>
        <v>79.5</v>
      </c>
    </row>
    <row r="9212" customFormat="false" ht="11.4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IF(G9212="Male",VLOOKUP(H9212,'Shoe size conversion table'!$B$6:$D$22,2),VLOOKUP(H9212,'Shoe size conversion table'!$J$6:$L$22,2))</f>
        <v>43-44</v>
      </c>
      <c r="J9212" s="12" t="n">
        <f aca="false">IF(G9212="Male",VLOOKUP(H9212,'Shoe size conversion table'!$B$6:$D$22,3),VLOOKUP(H9212,'Shoe size conversion table'!$J$6:$L$22,3))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MONTH(C9212:C24179)</f>
        <v>3</v>
      </c>
      <c r="O9212" s="8" t="n">
        <f aca="false">K9212*(1-L9212)</f>
        <v>139.3</v>
      </c>
    </row>
    <row r="9213" customFormat="false" ht="11.4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IF(G9213="Male",VLOOKUP(H9213,'Shoe size conversion table'!$B$6:$D$22,2),VLOOKUP(H9213,'Shoe size conversion table'!$J$6:$L$22,2))</f>
        <v>40</v>
      </c>
      <c r="J9213" s="12" t="n">
        <f aca="false">IF(G9213="Male",VLOOKUP(H9213,'Shoe size conversion table'!$B$6:$D$22,3),VLOOKUP(H9213,'Shoe size conversion table'!$J$6:$L$22,3))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MONTH(C9213:C24180)</f>
        <v>3</v>
      </c>
      <c r="O9213" s="8" t="n">
        <f aca="false">K9213*(1-L9213)</f>
        <v>169</v>
      </c>
    </row>
    <row r="9214" customFormat="false" ht="11.4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IF(G9214="Male",VLOOKUP(H9214,'Shoe size conversion table'!$B$6:$D$22,2),VLOOKUP(H9214,'Shoe size conversion table'!$J$6:$L$22,2))</f>
        <v>42-43</v>
      </c>
      <c r="J9214" s="12" t="n">
        <f aca="false">IF(G9214="Male",VLOOKUP(H9214,'Shoe size conversion table'!$B$6:$D$22,3),VLOOKUP(H9214,'Shoe size conversion table'!$J$6:$L$22,3))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MONTH(C9214:C24181)</f>
        <v>3</v>
      </c>
      <c r="O9214" s="8" t="n">
        <f aca="false">K9214*(1-L9214)</f>
        <v>125.1</v>
      </c>
    </row>
    <row r="9215" customFormat="false" ht="11.4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IF(G9215="Male",VLOOKUP(H9215,'Shoe size conversion table'!$B$6:$D$22,2),VLOOKUP(H9215,'Shoe size conversion table'!$J$6:$L$22,2))</f>
        <v>39</v>
      </c>
      <c r="J9215" s="12" t="n">
        <f aca="false">IF(G9215="Male",VLOOKUP(H9215,'Shoe size conversion table'!$B$6:$D$22,3),VLOOKUP(H9215,'Shoe size conversion table'!$J$6:$L$22,3))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MONTH(C9215:C24182)</f>
        <v>3</v>
      </c>
      <c r="O9215" s="8" t="n">
        <f aca="false">K9215*(1-L9215)</f>
        <v>99.5</v>
      </c>
    </row>
    <row r="9216" customFormat="false" ht="11.4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IF(G9216="Male",VLOOKUP(H9216,'Shoe size conversion table'!$B$6:$D$22,2),VLOOKUP(H9216,'Shoe size conversion table'!$J$6:$L$22,2))</f>
        <v>38</v>
      </c>
      <c r="J9216" s="12" t="n">
        <f aca="false">IF(G9216="Male",VLOOKUP(H9216,'Shoe size conversion table'!$B$6:$D$22,3),VLOOKUP(H9216,'Shoe size conversion table'!$J$6:$L$22,3))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MONTH(C9216:C24183)</f>
        <v>3</v>
      </c>
      <c r="O9216" s="8" t="n">
        <f aca="false">K9216*(1-L9216)</f>
        <v>139</v>
      </c>
    </row>
    <row r="9217" customFormat="false" ht="11.4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IF(G9217="Male",VLOOKUP(H9217,'Shoe size conversion table'!$B$6:$D$22,2),VLOOKUP(H9217,'Shoe size conversion table'!$J$6:$L$22,2))</f>
        <v>38-39</v>
      </c>
      <c r="J9217" s="12" t="n">
        <f aca="false">IF(G9217="Male",VLOOKUP(H9217,'Shoe size conversion table'!$B$6:$D$22,3),VLOOKUP(H9217,'Shoe size conversion table'!$J$6:$L$22,3))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MONTH(C9217:C24184)</f>
        <v>3</v>
      </c>
      <c r="O9217" s="8" t="n">
        <f aca="false">K9217*(1-L9217)</f>
        <v>84.5</v>
      </c>
    </row>
    <row r="9218" customFormat="false" ht="11.4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IF(G9218="Male",VLOOKUP(H9218,'Shoe size conversion table'!$B$6:$D$22,2),VLOOKUP(H9218,'Shoe size conversion table'!$J$6:$L$22,2))</f>
        <v>40</v>
      </c>
      <c r="J9218" s="12" t="n">
        <f aca="false">IF(G9218="Male",VLOOKUP(H9218,'Shoe size conversion table'!$B$6:$D$22,3),VLOOKUP(H9218,'Shoe size conversion table'!$J$6:$L$22,3))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MONTH(C9218:C24185)</f>
        <v>3</v>
      </c>
      <c r="O9218" s="8" t="n">
        <f aca="false">K9218*(1-L9218)</f>
        <v>90.3</v>
      </c>
    </row>
    <row r="9219" customFormat="false" ht="11.4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IF(G9219="Male",VLOOKUP(H9219,'Shoe size conversion table'!$B$6:$D$22,2),VLOOKUP(H9219,'Shoe size conversion table'!$J$6:$L$22,2))</f>
        <v>43</v>
      </c>
      <c r="J9219" s="12" t="n">
        <f aca="false">IF(G9219="Male",VLOOKUP(H9219,'Shoe size conversion table'!$B$6:$D$22,3),VLOOKUP(H9219,'Shoe size conversion table'!$J$6:$L$22,3))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MONTH(C9219:C24186)</f>
        <v>3</v>
      </c>
      <c r="O9219" s="8" t="n">
        <f aca="false">K9219*(1-L9219)</f>
        <v>159</v>
      </c>
    </row>
    <row r="9220" customFormat="false" ht="11.4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IF(G9220="Male",VLOOKUP(H9220,'Shoe size conversion table'!$B$6:$D$22,2),VLOOKUP(H9220,'Shoe size conversion table'!$J$6:$L$22,2))</f>
        <v>41-42</v>
      </c>
      <c r="J9220" s="12" t="n">
        <f aca="false">IF(G9220="Male",VLOOKUP(H9220,'Shoe size conversion table'!$B$6:$D$22,3),VLOOKUP(H9220,'Shoe size conversion table'!$J$6:$L$22,3))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MONTH(C9220:C24187)</f>
        <v>3</v>
      </c>
      <c r="O9220" s="8" t="n">
        <f aca="false">K9220*(1-L9220)</f>
        <v>139.3</v>
      </c>
    </row>
    <row r="9221" customFormat="false" ht="11.4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IF(G9221="Male",VLOOKUP(H9221,'Shoe size conversion table'!$B$6:$D$22,2),VLOOKUP(H9221,'Shoe size conversion table'!$J$6:$L$22,2))</f>
        <v>37-38</v>
      </c>
      <c r="J9221" s="12" t="n">
        <f aca="false">IF(G9221="Male",VLOOKUP(H9221,'Shoe size conversion table'!$B$6:$D$22,3),VLOOKUP(H9221,'Shoe size conversion table'!$J$6:$L$22,3))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MONTH(C9221:C24188)</f>
        <v>3</v>
      </c>
      <c r="O9221" s="8" t="n">
        <f aca="false">K9221*(1-L9221)</f>
        <v>169</v>
      </c>
    </row>
    <row r="9222" customFormat="false" ht="11.4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IF(G9222="Male",VLOOKUP(H9222,'Shoe size conversion table'!$B$6:$D$22,2),VLOOKUP(H9222,'Shoe size conversion table'!$J$6:$L$22,2))</f>
        <v>43</v>
      </c>
      <c r="J9222" s="12" t="n">
        <f aca="false">IF(G9222="Male",VLOOKUP(H9222,'Shoe size conversion table'!$B$6:$D$22,3),VLOOKUP(H9222,'Shoe size conversion table'!$J$6:$L$22,3))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MONTH(C9222:C24189)</f>
        <v>3</v>
      </c>
      <c r="O9222" s="8" t="n">
        <f aca="false">K9222*(1-L9222)</f>
        <v>149</v>
      </c>
    </row>
    <row r="9223" customFormat="false" ht="11.4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IF(G9223="Male",VLOOKUP(H9223,'Shoe size conversion table'!$B$6:$D$22,2),VLOOKUP(H9223,'Shoe size conversion table'!$J$6:$L$22,2))</f>
        <v>41-42</v>
      </c>
      <c r="J9223" s="12" t="n">
        <f aca="false">IF(G9223="Male",VLOOKUP(H9223,'Shoe size conversion table'!$B$6:$D$22,3),VLOOKUP(H9223,'Shoe size conversion table'!$J$6:$L$22,3))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MONTH(C9223:C24190)</f>
        <v>3</v>
      </c>
      <c r="O9223" s="8" t="n">
        <f aca="false">K9223*(1-L9223)</f>
        <v>179</v>
      </c>
    </row>
    <row r="9224" customFormat="false" ht="11.4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IF(G9224="Male",VLOOKUP(H9224,'Shoe size conversion table'!$B$6:$D$22,2),VLOOKUP(H9224,'Shoe size conversion table'!$J$6:$L$22,2))</f>
        <v>42-43</v>
      </c>
      <c r="J9224" s="12" t="n">
        <f aca="false">IF(G9224="Male",VLOOKUP(H9224,'Shoe size conversion table'!$B$6:$D$22,3),VLOOKUP(H9224,'Shoe size conversion table'!$J$6:$L$22,3))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MONTH(C9224:C24191)</f>
        <v>3</v>
      </c>
      <c r="O9224" s="8" t="n">
        <f aca="false">K9224*(1-L9224)</f>
        <v>189</v>
      </c>
    </row>
    <row r="9225" customFormat="false" ht="11.4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IF(G9225="Male",VLOOKUP(H9225,'Shoe size conversion table'!$B$6:$D$22,2),VLOOKUP(H9225,'Shoe size conversion table'!$J$6:$L$22,2))</f>
        <v>42</v>
      </c>
      <c r="J9225" s="12" t="n">
        <f aca="false">IF(G9225="Male",VLOOKUP(H9225,'Shoe size conversion table'!$B$6:$D$22,3),VLOOKUP(H9225,'Shoe size conversion table'!$J$6:$L$22,3))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MONTH(C9225:C24192)</f>
        <v>4</v>
      </c>
      <c r="O9225" s="8" t="n">
        <f aca="false">K9225*(1-L9225)</f>
        <v>79.5</v>
      </c>
    </row>
    <row r="9226" customFormat="false" ht="11.4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IF(G9226="Male",VLOOKUP(H9226,'Shoe size conversion table'!$B$6:$D$22,2),VLOOKUP(H9226,'Shoe size conversion table'!$J$6:$L$22,2))</f>
        <v>38-39</v>
      </c>
      <c r="J9226" s="12" t="n">
        <f aca="false">IF(G9226="Male",VLOOKUP(H9226,'Shoe size conversion table'!$B$6:$D$22,3),VLOOKUP(H9226,'Shoe size conversion table'!$J$6:$L$22,3))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MONTH(C9226:C24193)</f>
        <v>4</v>
      </c>
      <c r="O9226" s="8" t="n">
        <f aca="false">K9226*(1-L9226)</f>
        <v>179</v>
      </c>
    </row>
    <row r="9227" customFormat="false" ht="11.4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IF(G9227="Male",VLOOKUP(H9227,'Shoe size conversion table'!$B$6:$D$22,2),VLOOKUP(H9227,'Shoe size conversion table'!$J$6:$L$22,2))</f>
        <v>42-43</v>
      </c>
      <c r="J9227" s="12" t="n">
        <f aca="false">IF(G9227="Male",VLOOKUP(H9227,'Shoe size conversion table'!$B$6:$D$22,3),VLOOKUP(H9227,'Shoe size conversion table'!$J$6:$L$22,3))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MONTH(C9227:C24194)</f>
        <v>4</v>
      </c>
      <c r="O9227" s="8" t="n">
        <f aca="false">K9227*(1-L9227)</f>
        <v>111.3</v>
      </c>
    </row>
    <row r="9228" customFormat="false" ht="11.4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IF(G9228="Male",VLOOKUP(H9228,'Shoe size conversion table'!$B$6:$D$22,2),VLOOKUP(H9228,'Shoe size conversion table'!$J$6:$L$22,2))</f>
        <v>42</v>
      </c>
      <c r="J9228" s="12" t="n">
        <f aca="false">IF(G9228="Male",VLOOKUP(H9228,'Shoe size conversion table'!$B$6:$D$22,3),VLOOKUP(H9228,'Shoe size conversion table'!$J$6:$L$22,3))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MONTH(C9228:C24195)</f>
        <v>4</v>
      </c>
      <c r="O9228" s="8" t="n">
        <f aca="false">K9228*(1-L9228)</f>
        <v>139</v>
      </c>
    </row>
    <row r="9229" customFormat="false" ht="11.4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IF(G9229="Male",VLOOKUP(H9229,'Shoe size conversion table'!$B$6:$D$22,2),VLOOKUP(H9229,'Shoe size conversion table'!$J$6:$L$22,2))</f>
        <v>43-44</v>
      </c>
      <c r="J9229" s="12" t="n">
        <f aca="false">IF(G9229="Male",VLOOKUP(H9229,'Shoe size conversion table'!$B$6:$D$22,3),VLOOKUP(H9229,'Shoe size conversion table'!$J$6:$L$22,3))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MONTH(C9229:C24196)</f>
        <v>4</v>
      </c>
      <c r="O9229" s="8" t="n">
        <f aca="false">K9229*(1-L9229)</f>
        <v>189</v>
      </c>
    </row>
    <row r="9230" customFormat="false" ht="11.4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IF(G9230="Male",VLOOKUP(H9230,'Shoe size conversion table'!$B$6:$D$22,2),VLOOKUP(H9230,'Shoe size conversion table'!$J$6:$L$22,2))</f>
        <v>41</v>
      </c>
      <c r="J9230" s="12" t="n">
        <f aca="false">IF(G9230="Male",VLOOKUP(H9230,'Shoe size conversion table'!$B$6:$D$22,3),VLOOKUP(H9230,'Shoe size conversion table'!$J$6:$L$22,3))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MONTH(C9230:C24197)</f>
        <v>4</v>
      </c>
      <c r="O9230" s="8" t="n">
        <f aca="false">K9230*(1-L9230)</f>
        <v>129</v>
      </c>
    </row>
    <row r="9231" customFormat="false" ht="11.4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IF(G9231="Male",VLOOKUP(H9231,'Shoe size conversion table'!$B$6:$D$22,2),VLOOKUP(H9231,'Shoe size conversion table'!$J$6:$L$22,2))</f>
        <v>42</v>
      </c>
      <c r="J9231" s="12" t="n">
        <f aca="false">IF(G9231="Male",VLOOKUP(H9231,'Shoe size conversion table'!$B$6:$D$22,3),VLOOKUP(H9231,'Shoe size conversion table'!$J$6:$L$22,3))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MONTH(C9231:C24198)</f>
        <v>4</v>
      </c>
      <c r="O9231" s="8" t="n">
        <f aca="false">K9231*(1-L9231)</f>
        <v>84.5</v>
      </c>
    </row>
    <row r="9232" customFormat="false" ht="11.4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IF(G9232="Male",VLOOKUP(H9232,'Shoe size conversion table'!$B$6:$D$22,2),VLOOKUP(H9232,'Shoe size conversion table'!$J$6:$L$22,2))</f>
        <v>37</v>
      </c>
      <c r="J9232" s="12" t="n">
        <f aca="false">IF(G9232="Male",VLOOKUP(H9232,'Shoe size conversion table'!$B$6:$D$22,3),VLOOKUP(H9232,'Shoe size conversion table'!$J$6:$L$22,3))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MONTH(C9232:C24199)</f>
        <v>4</v>
      </c>
      <c r="O9232" s="8" t="n">
        <f aca="false">K9232*(1-L9232)</f>
        <v>169</v>
      </c>
    </row>
    <row r="9233" customFormat="false" ht="11.4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IF(G9233="Male",VLOOKUP(H9233,'Shoe size conversion table'!$B$6:$D$22,2),VLOOKUP(H9233,'Shoe size conversion table'!$J$6:$L$22,2))</f>
        <v>38-39</v>
      </c>
      <c r="J9233" s="12" t="n">
        <f aca="false">IF(G9233="Male",VLOOKUP(H9233,'Shoe size conversion table'!$B$6:$D$22,3),VLOOKUP(H9233,'Shoe size conversion table'!$J$6:$L$22,3))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MONTH(C9233:C24200)</f>
        <v>4</v>
      </c>
      <c r="O9233" s="8" t="n">
        <f aca="false">K9233*(1-L9233)</f>
        <v>125.3</v>
      </c>
    </row>
    <row r="9234" customFormat="false" ht="11.4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IF(G9234="Male",VLOOKUP(H9234,'Shoe size conversion table'!$B$6:$D$22,2),VLOOKUP(H9234,'Shoe size conversion table'!$J$6:$L$22,2))</f>
        <v>43-44</v>
      </c>
      <c r="J9234" s="12" t="n">
        <f aca="false">IF(G9234="Male",VLOOKUP(H9234,'Shoe size conversion table'!$B$6:$D$22,3),VLOOKUP(H9234,'Shoe size conversion table'!$J$6:$L$22,3))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MONTH(C9234:C24201)</f>
        <v>4</v>
      </c>
      <c r="O9234" s="8" t="n">
        <f aca="false">K9234*(1-L9234)</f>
        <v>89.5</v>
      </c>
    </row>
    <row r="9235" customFormat="false" ht="11.4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IF(G9235="Male",VLOOKUP(H9235,'Shoe size conversion table'!$B$6:$D$22,2),VLOOKUP(H9235,'Shoe size conversion table'!$J$6:$L$22,2))</f>
        <v>43-44</v>
      </c>
      <c r="J9235" s="12" t="n">
        <f aca="false">IF(G9235="Male",VLOOKUP(H9235,'Shoe size conversion table'!$B$6:$D$22,3),VLOOKUP(H9235,'Shoe size conversion table'!$J$6:$L$22,3))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MONTH(C9235:C24202)</f>
        <v>4</v>
      </c>
      <c r="O9235" s="8" t="n">
        <f aca="false">K9235*(1-L9235)</f>
        <v>161.1</v>
      </c>
    </row>
    <row r="9236" customFormat="false" ht="11.4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IF(G9236="Male",VLOOKUP(H9236,'Shoe size conversion table'!$B$6:$D$22,2),VLOOKUP(H9236,'Shoe size conversion table'!$J$6:$L$22,2))</f>
        <v>42</v>
      </c>
      <c r="J9236" s="12" t="n">
        <f aca="false">IF(G9236="Male",VLOOKUP(H9236,'Shoe size conversion table'!$B$6:$D$22,3),VLOOKUP(H9236,'Shoe size conversion table'!$J$6:$L$22,3))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MONTH(C9236:C24203)</f>
        <v>4</v>
      </c>
      <c r="O9236" s="8" t="n">
        <f aca="false">K9236*(1-L9236)</f>
        <v>143.1</v>
      </c>
    </row>
    <row r="9237" customFormat="false" ht="11.4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IF(G9237="Male",VLOOKUP(H9237,'Shoe size conversion table'!$B$6:$D$22,2),VLOOKUP(H9237,'Shoe size conversion table'!$J$6:$L$22,2))</f>
        <v>39</v>
      </c>
      <c r="J9237" s="12" t="n">
        <f aca="false">IF(G9237="Male",VLOOKUP(H9237,'Shoe size conversion table'!$B$6:$D$22,3),VLOOKUP(H9237,'Shoe size conversion table'!$J$6:$L$22,3))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MONTH(C9237:C24204)</f>
        <v>4</v>
      </c>
      <c r="O9237" s="8" t="n">
        <f aca="false">K9237*(1-L9237)</f>
        <v>116.1</v>
      </c>
    </row>
    <row r="9238" customFormat="false" ht="11.4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IF(G9238="Male",VLOOKUP(H9238,'Shoe size conversion table'!$B$6:$D$22,2),VLOOKUP(H9238,'Shoe size conversion table'!$J$6:$L$22,2))</f>
        <v>42-43</v>
      </c>
      <c r="J9238" s="12" t="n">
        <f aca="false">IF(G9238="Male",VLOOKUP(H9238,'Shoe size conversion table'!$B$6:$D$22,3),VLOOKUP(H9238,'Shoe size conversion table'!$J$6:$L$22,3))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MONTH(C9238:C24205)</f>
        <v>4</v>
      </c>
      <c r="O9238" s="8" t="n">
        <f aca="false">K9238*(1-L9238)</f>
        <v>125.3</v>
      </c>
    </row>
    <row r="9239" customFormat="false" ht="11.4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IF(G9239="Male",VLOOKUP(H9239,'Shoe size conversion table'!$B$6:$D$22,2),VLOOKUP(H9239,'Shoe size conversion table'!$J$6:$L$22,2))</f>
        <v>37</v>
      </c>
      <c r="J9239" s="12" t="n">
        <f aca="false">IF(G9239="Male",VLOOKUP(H9239,'Shoe size conversion table'!$B$6:$D$22,3),VLOOKUP(H9239,'Shoe size conversion table'!$J$6:$L$22,3))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MONTH(C9239:C24206)</f>
        <v>4</v>
      </c>
      <c r="O9239" s="8" t="n">
        <f aca="false">K9239*(1-L9239)</f>
        <v>159.2</v>
      </c>
    </row>
    <row r="9240" customFormat="false" ht="11.4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IF(G9240="Male",VLOOKUP(H9240,'Shoe size conversion table'!$B$6:$D$22,2),VLOOKUP(H9240,'Shoe size conversion table'!$J$6:$L$22,2))</f>
        <v>40</v>
      </c>
      <c r="J9240" s="12" t="n">
        <f aca="false">IF(G9240="Male",VLOOKUP(H9240,'Shoe size conversion table'!$B$6:$D$22,3),VLOOKUP(H9240,'Shoe size conversion table'!$J$6:$L$22,3))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MONTH(C9240:C24207)</f>
        <v>4</v>
      </c>
      <c r="O9240" s="8" t="n">
        <f aca="false">K9240*(1-L9240)</f>
        <v>199</v>
      </c>
    </row>
    <row r="9241" customFormat="false" ht="11.4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IF(G9241="Male",VLOOKUP(H9241,'Shoe size conversion table'!$B$6:$D$22,2),VLOOKUP(H9241,'Shoe size conversion table'!$J$6:$L$22,2))</f>
        <v>40-41</v>
      </c>
      <c r="J9241" s="12" t="n">
        <f aca="false">IF(G9241="Male",VLOOKUP(H9241,'Shoe size conversion table'!$B$6:$D$22,3),VLOOKUP(H9241,'Shoe size conversion table'!$J$6:$L$22,3))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MONTH(C9241:C24208)</f>
        <v>4</v>
      </c>
      <c r="O9241" s="8" t="n">
        <f aca="false">K9241*(1-L9241)</f>
        <v>169</v>
      </c>
    </row>
    <row r="9242" customFormat="false" ht="11.4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IF(G9242="Male",VLOOKUP(H9242,'Shoe size conversion table'!$B$6:$D$22,2),VLOOKUP(H9242,'Shoe size conversion table'!$J$6:$L$22,2))</f>
        <v>43</v>
      </c>
      <c r="J9242" s="12" t="n">
        <f aca="false">IF(G9242="Male",VLOOKUP(H9242,'Shoe size conversion table'!$B$6:$D$22,3),VLOOKUP(H9242,'Shoe size conversion table'!$J$6:$L$22,3))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MONTH(C9242:C24209)</f>
        <v>4</v>
      </c>
      <c r="O9242" s="8" t="n">
        <f aca="false">K9242*(1-L9242)</f>
        <v>129</v>
      </c>
    </row>
    <row r="9243" customFormat="false" ht="11.4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IF(G9243="Male",VLOOKUP(H9243,'Shoe size conversion table'!$B$6:$D$22,2),VLOOKUP(H9243,'Shoe size conversion table'!$J$6:$L$22,2))</f>
        <v>38-39</v>
      </c>
      <c r="J9243" s="12" t="n">
        <f aca="false">IF(G9243="Male",VLOOKUP(H9243,'Shoe size conversion table'!$B$6:$D$22,3),VLOOKUP(H9243,'Shoe size conversion table'!$J$6:$L$22,3))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MONTH(C9243:C24210)</f>
        <v>4</v>
      </c>
      <c r="O9243" s="8" t="n">
        <f aca="false">K9243*(1-L9243)</f>
        <v>199</v>
      </c>
    </row>
    <row r="9244" customFormat="false" ht="11.4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IF(G9244="Male",VLOOKUP(H9244,'Shoe size conversion table'!$B$6:$D$22,2),VLOOKUP(H9244,'Shoe size conversion table'!$J$6:$L$22,2))</f>
        <v>43</v>
      </c>
      <c r="J9244" s="12" t="n">
        <f aca="false">IF(G9244="Male",VLOOKUP(H9244,'Shoe size conversion table'!$B$6:$D$22,3),VLOOKUP(H9244,'Shoe size conversion table'!$J$6:$L$22,3))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MONTH(C9244:C24211)</f>
        <v>4</v>
      </c>
      <c r="O9244" s="8" t="n">
        <f aca="false">K9244*(1-L9244)</f>
        <v>169</v>
      </c>
    </row>
    <row r="9245" customFormat="false" ht="11.4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IF(G9245="Male",VLOOKUP(H9245,'Shoe size conversion table'!$B$6:$D$22,2),VLOOKUP(H9245,'Shoe size conversion table'!$J$6:$L$22,2))</f>
        <v>41-42</v>
      </c>
      <c r="J9245" s="12" t="n">
        <f aca="false">IF(G9245="Male",VLOOKUP(H9245,'Shoe size conversion table'!$B$6:$D$22,3),VLOOKUP(H9245,'Shoe size conversion table'!$J$6:$L$22,3))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MONTH(C9245:C24212)</f>
        <v>4</v>
      </c>
      <c r="O9245" s="8" t="n">
        <f aca="false">K9245*(1-L9245)</f>
        <v>74.5</v>
      </c>
    </row>
    <row r="9246" customFormat="false" ht="11.4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IF(G9246="Male",VLOOKUP(H9246,'Shoe size conversion table'!$B$6:$D$22,2),VLOOKUP(H9246,'Shoe size conversion table'!$J$6:$L$22,2))</f>
        <v>38-39</v>
      </c>
      <c r="J9246" s="12" t="n">
        <f aca="false">IF(G9246="Male",VLOOKUP(H9246,'Shoe size conversion table'!$B$6:$D$22,3),VLOOKUP(H9246,'Shoe size conversion table'!$J$6:$L$22,3))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MONTH(C9246:C24213)</f>
        <v>4</v>
      </c>
      <c r="O9246" s="8" t="n">
        <f aca="false">K9246*(1-L9246)</f>
        <v>199</v>
      </c>
    </row>
    <row r="9247" customFormat="false" ht="11.4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IF(G9247="Male",VLOOKUP(H9247,'Shoe size conversion table'!$B$6:$D$22,2),VLOOKUP(H9247,'Shoe size conversion table'!$J$6:$L$22,2))</f>
        <v>39-40</v>
      </c>
      <c r="J9247" s="12" t="n">
        <f aca="false">IF(G9247="Male",VLOOKUP(H9247,'Shoe size conversion table'!$B$6:$D$22,3),VLOOKUP(H9247,'Shoe size conversion table'!$J$6:$L$22,3))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MONTH(C9247:C24214)</f>
        <v>4</v>
      </c>
      <c r="O9247" s="8" t="n">
        <f aca="false">K9247*(1-L9247)</f>
        <v>159</v>
      </c>
    </row>
    <row r="9248" customFormat="false" ht="11.4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IF(G9248="Male",VLOOKUP(H9248,'Shoe size conversion table'!$B$6:$D$22,2),VLOOKUP(H9248,'Shoe size conversion table'!$J$6:$L$22,2))</f>
        <v>41-42</v>
      </c>
      <c r="J9248" s="12" t="n">
        <f aca="false">IF(G9248="Male",VLOOKUP(H9248,'Shoe size conversion table'!$B$6:$D$22,3),VLOOKUP(H9248,'Shoe size conversion table'!$J$6:$L$22,3))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MONTH(C9248:C24215)</f>
        <v>4</v>
      </c>
      <c r="O9248" s="8" t="n">
        <f aca="false">K9248*(1-L9248)</f>
        <v>179.1</v>
      </c>
    </row>
    <row r="9249" customFormat="false" ht="11.4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IF(G9249="Male",VLOOKUP(H9249,'Shoe size conversion table'!$B$6:$D$22,2),VLOOKUP(H9249,'Shoe size conversion table'!$J$6:$L$22,2))</f>
        <v>42-43</v>
      </c>
      <c r="J9249" s="12" t="n">
        <f aca="false">IF(G9249="Male",VLOOKUP(H9249,'Shoe size conversion table'!$B$6:$D$22,3),VLOOKUP(H9249,'Shoe size conversion table'!$J$6:$L$22,3))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MONTH(C9249:C24216)</f>
        <v>4</v>
      </c>
      <c r="O9249" s="8" t="n">
        <f aca="false">K9249*(1-L9249)</f>
        <v>169</v>
      </c>
    </row>
    <row r="9250" customFormat="false" ht="11.4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IF(G9250="Male",VLOOKUP(H9250,'Shoe size conversion table'!$B$6:$D$22,2),VLOOKUP(H9250,'Shoe size conversion table'!$J$6:$L$22,2))</f>
        <v>42-43</v>
      </c>
      <c r="J9250" s="12" t="n">
        <f aca="false">IF(G9250="Male",VLOOKUP(H9250,'Shoe size conversion table'!$B$6:$D$22,3),VLOOKUP(H9250,'Shoe size conversion table'!$J$6:$L$22,3))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MONTH(C9250:C24217)</f>
        <v>4</v>
      </c>
      <c r="O9250" s="8" t="n">
        <f aca="false">K9250*(1-L9250)</f>
        <v>125.1</v>
      </c>
    </row>
    <row r="9251" customFormat="false" ht="11.4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IF(G9251="Male",VLOOKUP(H9251,'Shoe size conversion table'!$B$6:$D$22,2),VLOOKUP(H9251,'Shoe size conversion table'!$J$6:$L$22,2))</f>
        <v>45</v>
      </c>
      <c r="J9251" s="12" t="n">
        <f aca="false">IF(G9251="Male",VLOOKUP(H9251,'Shoe size conversion table'!$B$6:$D$22,3),VLOOKUP(H9251,'Shoe size conversion table'!$J$6:$L$22,3))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MONTH(C9251:C24218)</f>
        <v>4</v>
      </c>
      <c r="O9251" s="8" t="n">
        <f aca="false">K9251*(1-L9251)</f>
        <v>143.2</v>
      </c>
    </row>
    <row r="9252" customFormat="false" ht="11.4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IF(G9252="Male",VLOOKUP(H9252,'Shoe size conversion table'!$B$6:$D$22,2),VLOOKUP(H9252,'Shoe size conversion table'!$J$6:$L$22,2))</f>
        <v>36-37</v>
      </c>
      <c r="J9252" s="12" t="n">
        <f aca="false">IF(G9252="Male",VLOOKUP(H9252,'Shoe size conversion table'!$B$6:$D$22,3),VLOOKUP(H9252,'Shoe size conversion table'!$J$6:$L$22,3))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MONTH(C9252:C24219)</f>
        <v>4</v>
      </c>
      <c r="O9252" s="8" t="n">
        <f aca="false">K9252*(1-L9252)</f>
        <v>149</v>
      </c>
    </row>
    <row r="9253" customFormat="false" ht="11.4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IF(G9253="Male",VLOOKUP(H9253,'Shoe size conversion table'!$B$6:$D$22,2),VLOOKUP(H9253,'Shoe size conversion table'!$J$6:$L$22,2))</f>
        <v>42-43</v>
      </c>
      <c r="J9253" s="12" t="n">
        <f aca="false">IF(G9253="Male",VLOOKUP(H9253,'Shoe size conversion table'!$B$6:$D$22,3),VLOOKUP(H9253,'Shoe size conversion table'!$J$6:$L$22,3))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MONTH(C9253:C24220)</f>
        <v>4</v>
      </c>
      <c r="O9253" s="8" t="n">
        <f aca="false">K9253*(1-L9253)</f>
        <v>199</v>
      </c>
    </row>
    <row r="9254" customFormat="false" ht="11.4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IF(G9254="Male",VLOOKUP(H9254,'Shoe size conversion table'!$B$6:$D$22,2),VLOOKUP(H9254,'Shoe size conversion table'!$J$6:$L$22,2))</f>
        <v>42</v>
      </c>
      <c r="J9254" s="12" t="n">
        <f aca="false">IF(G9254="Male",VLOOKUP(H9254,'Shoe size conversion table'!$B$6:$D$22,3),VLOOKUP(H9254,'Shoe size conversion table'!$J$6:$L$22,3))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MONTH(C9254:C24221)</f>
        <v>4</v>
      </c>
      <c r="O9254" s="8" t="n">
        <f aca="false">K9254*(1-L9254)</f>
        <v>129</v>
      </c>
    </row>
    <row r="9255" customFormat="false" ht="11.4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IF(G9255="Male",VLOOKUP(H9255,'Shoe size conversion table'!$B$6:$D$22,2),VLOOKUP(H9255,'Shoe size conversion table'!$J$6:$L$22,2))</f>
        <v>40-41</v>
      </c>
      <c r="J9255" s="12" t="n">
        <f aca="false">IF(G9255="Male",VLOOKUP(H9255,'Shoe size conversion table'!$B$6:$D$22,3),VLOOKUP(H9255,'Shoe size conversion table'!$J$6:$L$22,3))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MONTH(C9255:C24222)</f>
        <v>4</v>
      </c>
      <c r="O9255" s="8" t="n">
        <f aca="false">K9255*(1-L9255)</f>
        <v>111.3</v>
      </c>
    </row>
    <row r="9256" customFormat="false" ht="11.4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IF(G9256="Male",VLOOKUP(H9256,'Shoe size conversion table'!$B$6:$D$22,2),VLOOKUP(H9256,'Shoe size conversion table'!$J$6:$L$22,2))</f>
        <v>40</v>
      </c>
      <c r="J9256" s="12" t="n">
        <f aca="false">IF(G9256="Male",VLOOKUP(H9256,'Shoe size conversion table'!$B$6:$D$22,3),VLOOKUP(H9256,'Shoe size conversion table'!$J$6:$L$22,3))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MONTH(C9256:C24223)</f>
        <v>4</v>
      </c>
      <c r="O9256" s="8" t="n">
        <f aca="false">K9256*(1-L9256)</f>
        <v>116.1</v>
      </c>
    </row>
    <row r="9257" customFormat="false" ht="11.4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IF(G9257="Male",VLOOKUP(H9257,'Shoe size conversion table'!$B$6:$D$22,2),VLOOKUP(H9257,'Shoe size conversion table'!$J$6:$L$22,2))</f>
        <v>38</v>
      </c>
      <c r="J9257" s="12" t="n">
        <f aca="false">IF(G9257="Male",VLOOKUP(H9257,'Shoe size conversion table'!$B$6:$D$22,3),VLOOKUP(H9257,'Shoe size conversion table'!$J$6:$L$22,3))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MONTH(C9257:C24224)</f>
        <v>4</v>
      </c>
      <c r="O9257" s="8" t="n">
        <f aca="false">K9257*(1-L9257)</f>
        <v>129</v>
      </c>
    </row>
    <row r="9258" customFormat="false" ht="11.4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IF(G9258="Male",VLOOKUP(H9258,'Shoe size conversion table'!$B$6:$D$22,2),VLOOKUP(H9258,'Shoe size conversion table'!$J$6:$L$22,2))</f>
        <v>43-44</v>
      </c>
      <c r="J9258" s="12" t="n">
        <f aca="false">IF(G9258="Male",VLOOKUP(H9258,'Shoe size conversion table'!$B$6:$D$22,3),VLOOKUP(H9258,'Shoe size conversion table'!$J$6:$L$22,3))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MONTH(C9258:C24225)</f>
        <v>4</v>
      </c>
      <c r="O9258" s="8" t="n">
        <f aca="false">K9258*(1-L9258)</f>
        <v>139.3</v>
      </c>
    </row>
    <row r="9259" customFormat="false" ht="11.4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IF(G9259="Male",VLOOKUP(H9259,'Shoe size conversion table'!$B$6:$D$22,2),VLOOKUP(H9259,'Shoe size conversion table'!$J$6:$L$22,2))</f>
        <v>37-38</v>
      </c>
      <c r="J9259" s="12" t="n">
        <f aca="false">IF(G9259="Male",VLOOKUP(H9259,'Shoe size conversion table'!$B$6:$D$22,3),VLOOKUP(H9259,'Shoe size conversion table'!$J$6:$L$22,3))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MONTH(C9259:C24226)</f>
        <v>4</v>
      </c>
      <c r="O9259" s="8" t="n">
        <f aca="false">K9259*(1-L9259)</f>
        <v>132.3</v>
      </c>
    </row>
    <row r="9260" customFormat="false" ht="11.4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IF(G9260="Male",VLOOKUP(H9260,'Shoe size conversion table'!$B$6:$D$22,2),VLOOKUP(H9260,'Shoe size conversion table'!$J$6:$L$22,2))</f>
        <v>40-41</v>
      </c>
      <c r="J9260" s="12" t="n">
        <f aca="false">IF(G9260="Male",VLOOKUP(H9260,'Shoe size conversion table'!$B$6:$D$22,3),VLOOKUP(H9260,'Shoe size conversion table'!$J$6:$L$22,3))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MONTH(C9260:C24227)</f>
        <v>4</v>
      </c>
      <c r="O9260" s="8" t="n">
        <f aca="false">K9260*(1-L9260)</f>
        <v>159.2</v>
      </c>
    </row>
    <row r="9261" customFormat="false" ht="11.4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IF(G9261="Male",VLOOKUP(H9261,'Shoe size conversion table'!$B$6:$D$22,2),VLOOKUP(H9261,'Shoe size conversion table'!$J$6:$L$22,2))</f>
        <v>43</v>
      </c>
      <c r="J9261" s="12" t="n">
        <f aca="false">IF(G9261="Male",VLOOKUP(H9261,'Shoe size conversion table'!$B$6:$D$22,3),VLOOKUP(H9261,'Shoe size conversion table'!$J$6:$L$22,3))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MONTH(C9261:C24228)</f>
        <v>4</v>
      </c>
      <c r="O9261" s="8" t="n">
        <f aca="false">K9261*(1-L9261)</f>
        <v>99.5</v>
      </c>
    </row>
    <row r="9262" customFormat="false" ht="11.4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IF(G9262="Male",VLOOKUP(H9262,'Shoe size conversion table'!$B$6:$D$22,2),VLOOKUP(H9262,'Shoe size conversion table'!$J$6:$L$22,2))</f>
        <v>38-39</v>
      </c>
      <c r="J9262" s="12" t="n">
        <f aca="false">IF(G9262="Male",VLOOKUP(H9262,'Shoe size conversion table'!$B$6:$D$22,3),VLOOKUP(H9262,'Shoe size conversion table'!$J$6:$L$22,3))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MONTH(C9262:C24229)</f>
        <v>4</v>
      </c>
      <c r="O9262" s="8" t="n">
        <f aca="false">K9262*(1-L9262)</f>
        <v>139</v>
      </c>
    </row>
    <row r="9263" customFormat="false" ht="11.4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IF(G9263="Male",VLOOKUP(H9263,'Shoe size conversion table'!$B$6:$D$22,2),VLOOKUP(H9263,'Shoe size conversion table'!$J$6:$L$22,2))</f>
        <v>42-43</v>
      </c>
      <c r="J9263" s="12" t="n">
        <f aca="false">IF(G9263="Male",VLOOKUP(H9263,'Shoe size conversion table'!$B$6:$D$22,3),VLOOKUP(H9263,'Shoe size conversion table'!$J$6:$L$22,3))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MONTH(C9263:C24230)</f>
        <v>4</v>
      </c>
      <c r="O9263" s="8" t="n">
        <f aca="false">K9263*(1-L9263)</f>
        <v>143.1</v>
      </c>
    </row>
    <row r="9264" customFormat="false" ht="11.4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IF(G9264="Male",VLOOKUP(H9264,'Shoe size conversion table'!$B$6:$D$22,2),VLOOKUP(H9264,'Shoe size conversion table'!$J$6:$L$22,2))</f>
        <v>42</v>
      </c>
      <c r="J9264" s="12" t="n">
        <f aca="false">IF(G9264="Male",VLOOKUP(H9264,'Shoe size conversion table'!$B$6:$D$22,3),VLOOKUP(H9264,'Shoe size conversion table'!$J$6:$L$22,3))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MONTH(C9264:C24231)</f>
        <v>4</v>
      </c>
      <c r="O9264" s="8" t="n">
        <f aca="false">K9264*(1-L9264)</f>
        <v>84.5</v>
      </c>
    </row>
    <row r="9265" customFormat="false" ht="11.4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IF(G9265="Male",VLOOKUP(H9265,'Shoe size conversion table'!$B$6:$D$22,2),VLOOKUP(H9265,'Shoe size conversion table'!$J$6:$L$22,2))</f>
        <v>39-40</v>
      </c>
      <c r="J9265" s="12" t="n">
        <f aca="false">IF(G9265="Male",VLOOKUP(H9265,'Shoe size conversion table'!$B$6:$D$22,3),VLOOKUP(H9265,'Shoe size conversion table'!$J$6:$L$22,3))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MONTH(C9265:C24232)</f>
        <v>4</v>
      </c>
      <c r="O9265" s="8" t="n">
        <f aca="false">K9265*(1-L9265)</f>
        <v>149</v>
      </c>
    </row>
    <row r="9266" customFormat="false" ht="11.4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IF(G9266="Male",VLOOKUP(H9266,'Shoe size conversion table'!$B$6:$D$22,2),VLOOKUP(H9266,'Shoe size conversion table'!$J$6:$L$22,2))</f>
        <v>43</v>
      </c>
      <c r="J9266" s="12" t="n">
        <f aca="false">IF(G9266="Male",VLOOKUP(H9266,'Shoe size conversion table'!$B$6:$D$22,3),VLOOKUP(H9266,'Shoe size conversion table'!$J$6:$L$22,3))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MONTH(C9266:C24233)</f>
        <v>4</v>
      </c>
      <c r="O9266" s="8" t="n">
        <f aca="false">K9266*(1-L9266)</f>
        <v>125.3</v>
      </c>
    </row>
    <row r="9267" customFormat="false" ht="11.4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IF(G9267="Male",VLOOKUP(H9267,'Shoe size conversion table'!$B$6:$D$22,2),VLOOKUP(H9267,'Shoe size conversion table'!$J$6:$L$22,2))</f>
        <v>41-42</v>
      </c>
      <c r="J9267" s="12" t="n">
        <f aca="false">IF(G9267="Male",VLOOKUP(H9267,'Shoe size conversion table'!$B$6:$D$22,3),VLOOKUP(H9267,'Shoe size conversion table'!$J$6:$L$22,3))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MONTH(C9267:C24234)</f>
        <v>4</v>
      </c>
      <c r="O9267" s="8" t="n">
        <f aca="false">K9267*(1-L9267)</f>
        <v>129</v>
      </c>
    </row>
    <row r="9268" customFormat="false" ht="11.4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IF(G9268="Male",VLOOKUP(H9268,'Shoe size conversion table'!$B$6:$D$22,2),VLOOKUP(H9268,'Shoe size conversion table'!$J$6:$L$22,2))</f>
        <v>43</v>
      </c>
      <c r="J9268" s="12" t="n">
        <f aca="false">IF(G9268="Male",VLOOKUP(H9268,'Shoe size conversion table'!$B$6:$D$22,3),VLOOKUP(H9268,'Shoe size conversion table'!$J$6:$L$22,3))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MONTH(C9268:C24235)</f>
        <v>4</v>
      </c>
      <c r="O9268" s="8" t="n">
        <f aca="false">K9268*(1-L9268)</f>
        <v>199</v>
      </c>
    </row>
    <row r="9269" customFormat="false" ht="11.4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IF(G9269="Male",VLOOKUP(H9269,'Shoe size conversion table'!$B$6:$D$22,2),VLOOKUP(H9269,'Shoe size conversion table'!$J$6:$L$22,2))</f>
        <v>42</v>
      </c>
      <c r="J9269" s="12" t="n">
        <f aca="false">IF(G9269="Male",VLOOKUP(H9269,'Shoe size conversion table'!$B$6:$D$22,3),VLOOKUP(H9269,'Shoe size conversion table'!$J$6:$L$22,3))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MONTH(C9269:C24236)</f>
        <v>4</v>
      </c>
      <c r="O9269" s="8" t="n">
        <f aca="false">K9269*(1-L9269)</f>
        <v>129</v>
      </c>
    </row>
    <row r="9270" customFormat="false" ht="11.4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IF(G9270="Male",VLOOKUP(H9270,'Shoe size conversion table'!$B$6:$D$22,2),VLOOKUP(H9270,'Shoe size conversion table'!$J$6:$L$22,2))</f>
        <v>42-43</v>
      </c>
      <c r="J9270" s="12" t="n">
        <f aca="false">IF(G9270="Male",VLOOKUP(H9270,'Shoe size conversion table'!$B$6:$D$22,3),VLOOKUP(H9270,'Shoe size conversion table'!$J$6:$L$22,3))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MONTH(C9270:C24237)</f>
        <v>4</v>
      </c>
      <c r="O9270" s="8" t="n">
        <f aca="false">K9270*(1-L9270)</f>
        <v>125.1</v>
      </c>
    </row>
    <row r="9271" customFormat="false" ht="11.4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IF(G9271="Male",VLOOKUP(H9271,'Shoe size conversion table'!$B$6:$D$22,2),VLOOKUP(H9271,'Shoe size conversion table'!$J$6:$L$22,2))</f>
        <v>42</v>
      </c>
      <c r="J9271" s="12" t="n">
        <f aca="false">IF(G9271="Male",VLOOKUP(H9271,'Shoe size conversion table'!$B$6:$D$22,3),VLOOKUP(H9271,'Shoe size conversion table'!$J$6:$L$22,3))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MONTH(C9271:C24238)</f>
        <v>4</v>
      </c>
      <c r="O9271" s="8" t="n">
        <f aca="false">K9271*(1-L9271)</f>
        <v>94.5</v>
      </c>
    </row>
    <row r="9272" customFormat="false" ht="11.4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IF(G9272="Male",VLOOKUP(H9272,'Shoe size conversion table'!$B$6:$D$22,2),VLOOKUP(H9272,'Shoe size conversion table'!$J$6:$L$22,2))</f>
        <v>38</v>
      </c>
      <c r="J9272" s="12" t="n">
        <f aca="false">IF(G9272="Male",VLOOKUP(H9272,'Shoe size conversion table'!$B$6:$D$22,3),VLOOKUP(H9272,'Shoe size conversion table'!$J$6:$L$22,3))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MONTH(C9272:C24239)</f>
        <v>4</v>
      </c>
      <c r="O9272" s="8" t="n">
        <f aca="false">K9272*(1-L9272)</f>
        <v>149</v>
      </c>
    </row>
    <row r="9273" customFormat="false" ht="11.4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IF(G9273="Male",VLOOKUP(H9273,'Shoe size conversion table'!$B$6:$D$22,2),VLOOKUP(H9273,'Shoe size conversion table'!$J$6:$L$22,2))</f>
        <v>40-41</v>
      </c>
      <c r="J9273" s="12" t="n">
        <f aca="false">IF(G9273="Male",VLOOKUP(H9273,'Shoe size conversion table'!$B$6:$D$22,3),VLOOKUP(H9273,'Shoe size conversion table'!$J$6:$L$22,3))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MONTH(C9273:C24240)</f>
        <v>4</v>
      </c>
      <c r="O9273" s="8" t="n">
        <f aca="false">K9273*(1-L9273)</f>
        <v>159</v>
      </c>
    </row>
    <row r="9274" customFormat="false" ht="11.4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IF(G9274="Male",VLOOKUP(H9274,'Shoe size conversion table'!$B$6:$D$22,2),VLOOKUP(H9274,'Shoe size conversion table'!$J$6:$L$22,2))</f>
        <v>36-37</v>
      </c>
      <c r="J9274" s="12" t="n">
        <f aca="false">IF(G9274="Male",VLOOKUP(H9274,'Shoe size conversion table'!$B$6:$D$22,3),VLOOKUP(H9274,'Shoe size conversion table'!$J$6:$L$22,3))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MONTH(C9274:C24241)</f>
        <v>4</v>
      </c>
      <c r="O9274" s="8" t="n">
        <f aca="false">K9274*(1-L9274)</f>
        <v>143.1</v>
      </c>
    </row>
    <row r="9275" customFormat="false" ht="11.4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IF(G9275="Male",VLOOKUP(H9275,'Shoe size conversion table'!$B$6:$D$22,2),VLOOKUP(H9275,'Shoe size conversion table'!$J$6:$L$22,2))</f>
        <v>38</v>
      </c>
      <c r="J9275" s="12" t="n">
        <f aca="false">IF(G9275="Male",VLOOKUP(H9275,'Shoe size conversion table'!$B$6:$D$22,3),VLOOKUP(H9275,'Shoe size conversion table'!$J$6:$L$22,3))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MONTH(C9275:C24242)</f>
        <v>4</v>
      </c>
      <c r="O9275" s="8" t="n">
        <f aca="false">K9275*(1-L9275)</f>
        <v>149</v>
      </c>
    </row>
    <row r="9276" customFormat="false" ht="11.4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IF(G9276="Male",VLOOKUP(H9276,'Shoe size conversion table'!$B$6:$D$22,2),VLOOKUP(H9276,'Shoe size conversion table'!$J$6:$L$22,2))</f>
        <v>42-43</v>
      </c>
      <c r="J9276" s="12" t="n">
        <f aca="false">IF(G9276="Male",VLOOKUP(H9276,'Shoe size conversion table'!$B$6:$D$22,3),VLOOKUP(H9276,'Shoe size conversion table'!$J$6:$L$22,3))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MONTH(C9276:C24243)</f>
        <v>4</v>
      </c>
      <c r="O9276" s="8" t="n">
        <f aca="false">K9276*(1-L9276)</f>
        <v>111.3</v>
      </c>
    </row>
    <row r="9277" customFormat="false" ht="11.4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IF(G9277="Male",VLOOKUP(H9277,'Shoe size conversion table'!$B$6:$D$22,2),VLOOKUP(H9277,'Shoe size conversion table'!$J$6:$L$22,2))</f>
        <v>37-38</v>
      </c>
      <c r="J9277" s="12" t="n">
        <f aca="false">IF(G9277="Male",VLOOKUP(H9277,'Shoe size conversion table'!$B$6:$D$22,3),VLOOKUP(H9277,'Shoe size conversion table'!$J$6:$L$22,3))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MONTH(C9277:C24244)</f>
        <v>4</v>
      </c>
      <c r="O9277" s="8" t="n">
        <f aca="false">K9277*(1-L9277)</f>
        <v>199</v>
      </c>
    </row>
    <row r="9278" customFormat="false" ht="11.4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IF(G9278="Male",VLOOKUP(H9278,'Shoe size conversion table'!$B$6:$D$22,2),VLOOKUP(H9278,'Shoe size conversion table'!$J$6:$L$22,2))</f>
        <v>43</v>
      </c>
      <c r="J9278" s="12" t="n">
        <f aca="false">IF(G9278="Male",VLOOKUP(H9278,'Shoe size conversion table'!$B$6:$D$22,3),VLOOKUP(H9278,'Shoe size conversion table'!$J$6:$L$22,3))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MONTH(C9278:C24245)</f>
        <v>4</v>
      </c>
      <c r="O9278" s="8" t="n">
        <f aca="false">K9278*(1-L9278)</f>
        <v>119.2</v>
      </c>
    </row>
    <row r="9279" customFormat="false" ht="11.4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IF(G9279="Male",VLOOKUP(H9279,'Shoe size conversion table'!$B$6:$D$22,2),VLOOKUP(H9279,'Shoe size conversion table'!$J$6:$L$22,2))</f>
        <v>42-43</v>
      </c>
      <c r="J9279" s="12" t="n">
        <f aca="false">IF(G9279="Male",VLOOKUP(H9279,'Shoe size conversion table'!$B$6:$D$22,3),VLOOKUP(H9279,'Shoe size conversion table'!$J$6:$L$22,3))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MONTH(C9279:C24246)</f>
        <v>4</v>
      </c>
      <c r="O9279" s="8" t="n">
        <f aca="false">K9279*(1-L9279)</f>
        <v>84.5</v>
      </c>
    </row>
    <row r="9280" customFormat="false" ht="11.4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IF(G9280="Male",VLOOKUP(H9280,'Shoe size conversion table'!$B$6:$D$22,2),VLOOKUP(H9280,'Shoe size conversion table'!$J$6:$L$22,2))</f>
        <v>40-41</v>
      </c>
      <c r="J9280" s="12" t="n">
        <f aca="false">IF(G9280="Male",VLOOKUP(H9280,'Shoe size conversion table'!$B$6:$D$22,3),VLOOKUP(H9280,'Shoe size conversion table'!$J$6:$L$22,3))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MONTH(C9280:C24247)</f>
        <v>4</v>
      </c>
      <c r="O9280" s="8" t="n">
        <f aca="false">K9280*(1-L9280)</f>
        <v>179.1</v>
      </c>
    </row>
    <row r="9281" customFormat="false" ht="11.4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IF(G9281="Male",VLOOKUP(H9281,'Shoe size conversion table'!$B$6:$D$22,2),VLOOKUP(H9281,'Shoe size conversion table'!$J$6:$L$22,2))</f>
        <v>42-43</v>
      </c>
      <c r="J9281" s="12" t="n">
        <f aca="false">IF(G9281="Male",VLOOKUP(H9281,'Shoe size conversion table'!$B$6:$D$22,3),VLOOKUP(H9281,'Shoe size conversion table'!$J$6:$L$22,3))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MONTH(C9281:C24248)</f>
        <v>4</v>
      </c>
      <c r="O9281" s="8" t="n">
        <f aca="false">K9281*(1-L9281)</f>
        <v>119.2</v>
      </c>
    </row>
    <row r="9282" customFormat="false" ht="11.4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IF(G9282="Male",VLOOKUP(H9282,'Shoe size conversion table'!$B$6:$D$22,2),VLOOKUP(H9282,'Shoe size conversion table'!$J$6:$L$22,2))</f>
        <v>41</v>
      </c>
      <c r="J9282" s="12" t="n">
        <f aca="false">IF(G9282="Male",VLOOKUP(H9282,'Shoe size conversion table'!$B$6:$D$22,3),VLOOKUP(H9282,'Shoe size conversion table'!$J$6:$L$22,3))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MONTH(C9282:C24249)</f>
        <v>4</v>
      </c>
      <c r="O9282" s="8" t="n">
        <f aca="false">K9282*(1-L9282)</f>
        <v>159</v>
      </c>
    </row>
    <row r="9283" customFormat="false" ht="11.4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IF(G9283="Male",VLOOKUP(H9283,'Shoe size conversion table'!$B$6:$D$22,2),VLOOKUP(H9283,'Shoe size conversion table'!$J$6:$L$22,2))</f>
        <v>42-43</v>
      </c>
      <c r="J9283" s="12" t="n">
        <f aca="false">IF(G9283="Male",VLOOKUP(H9283,'Shoe size conversion table'!$B$6:$D$22,3),VLOOKUP(H9283,'Shoe size conversion table'!$J$6:$L$22,3))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MONTH(C9283:C24250)</f>
        <v>4</v>
      </c>
      <c r="O9283" s="8" t="n">
        <f aca="false">K9283*(1-L9283)</f>
        <v>143.1</v>
      </c>
    </row>
    <row r="9284" customFormat="false" ht="11.4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IF(G9284="Male",VLOOKUP(H9284,'Shoe size conversion table'!$B$6:$D$22,2),VLOOKUP(H9284,'Shoe size conversion table'!$J$6:$L$22,2))</f>
        <v>42-43</v>
      </c>
      <c r="J9284" s="12" t="n">
        <f aca="false">IF(G9284="Male",VLOOKUP(H9284,'Shoe size conversion table'!$B$6:$D$22,3),VLOOKUP(H9284,'Shoe size conversion table'!$J$6:$L$22,3))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MONTH(C9284:C24251)</f>
        <v>4</v>
      </c>
      <c r="O9284" s="8" t="n">
        <f aca="false">K9284*(1-L9284)</f>
        <v>129</v>
      </c>
    </row>
    <row r="9285" customFormat="false" ht="11.4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IF(G9285="Male",VLOOKUP(H9285,'Shoe size conversion table'!$B$6:$D$22,2),VLOOKUP(H9285,'Shoe size conversion table'!$J$6:$L$22,2))</f>
        <v>39</v>
      </c>
      <c r="J9285" s="12" t="n">
        <f aca="false">IF(G9285="Male",VLOOKUP(H9285,'Shoe size conversion table'!$B$6:$D$22,3),VLOOKUP(H9285,'Shoe size conversion table'!$J$6:$L$22,3))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MONTH(C9285:C24252)</f>
        <v>4</v>
      </c>
      <c r="O9285" s="8" t="n">
        <f aca="false">K9285*(1-L9285)</f>
        <v>149</v>
      </c>
    </row>
    <row r="9286" customFormat="false" ht="11.4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IF(G9286="Male",VLOOKUP(H9286,'Shoe size conversion table'!$B$6:$D$22,2),VLOOKUP(H9286,'Shoe size conversion table'!$J$6:$L$22,2))</f>
        <v>44</v>
      </c>
      <c r="J9286" s="12" t="n">
        <f aca="false">IF(G9286="Male",VLOOKUP(H9286,'Shoe size conversion table'!$B$6:$D$22,3),VLOOKUP(H9286,'Shoe size conversion table'!$J$6:$L$22,3))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MONTH(C9286:C24253)</f>
        <v>4</v>
      </c>
      <c r="O9286" s="8" t="n">
        <f aca="false">K9286*(1-L9286)</f>
        <v>199</v>
      </c>
    </row>
    <row r="9287" customFormat="false" ht="11.4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IF(G9287="Male",VLOOKUP(H9287,'Shoe size conversion table'!$B$6:$D$22,2),VLOOKUP(H9287,'Shoe size conversion table'!$J$6:$L$22,2))</f>
        <v>41-42</v>
      </c>
      <c r="J9287" s="12" t="n">
        <f aca="false">IF(G9287="Male",VLOOKUP(H9287,'Shoe size conversion table'!$B$6:$D$22,3),VLOOKUP(H9287,'Shoe size conversion table'!$J$6:$L$22,3))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MONTH(C9287:C24254)</f>
        <v>4</v>
      </c>
      <c r="O9287" s="8" t="n">
        <f aca="false">K9287*(1-L9287)</f>
        <v>97.3</v>
      </c>
    </row>
    <row r="9288" customFormat="false" ht="11.4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IF(G9288="Male",VLOOKUP(H9288,'Shoe size conversion table'!$B$6:$D$22,2),VLOOKUP(H9288,'Shoe size conversion table'!$J$6:$L$22,2))</f>
        <v>38</v>
      </c>
      <c r="J9288" s="12" t="n">
        <f aca="false">IF(G9288="Male",VLOOKUP(H9288,'Shoe size conversion table'!$B$6:$D$22,3),VLOOKUP(H9288,'Shoe size conversion table'!$J$6:$L$22,3))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MONTH(C9288:C24255)</f>
        <v>4</v>
      </c>
      <c r="O9288" s="8" t="n">
        <f aca="false">K9288*(1-L9288)</f>
        <v>152.1</v>
      </c>
    </row>
    <row r="9289" customFormat="false" ht="11.4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IF(G9289="Male",VLOOKUP(H9289,'Shoe size conversion table'!$B$6:$D$22,2),VLOOKUP(H9289,'Shoe size conversion table'!$J$6:$L$22,2))</f>
        <v>38-39</v>
      </c>
      <c r="J9289" s="12" t="n">
        <f aca="false">IF(G9289="Male",VLOOKUP(H9289,'Shoe size conversion table'!$B$6:$D$22,3),VLOOKUP(H9289,'Shoe size conversion table'!$J$6:$L$22,3))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MONTH(C9289:C24256)</f>
        <v>4</v>
      </c>
      <c r="O9289" s="8" t="n">
        <f aca="false">K9289*(1-L9289)</f>
        <v>199</v>
      </c>
    </row>
    <row r="9290" customFormat="false" ht="11.4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IF(G9290="Male",VLOOKUP(H9290,'Shoe size conversion table'!$B$6:$D$22,2),VLOOKUP(H9290,'Shoe size conversion table'!$J$6:$L$22,2))</f>
        <v>43</v>
      </c>
      <c r="J9290" s="12" t="n">
        <f aca="false">IF(G9290="Male",VLOOKUP(H9290,'Shoe size conversion table'!$B$6:$D$22,3),VLOOKUP(H9290,'Shoe size conversion table'!$J$6:$L$22,3))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MONTH(C9290:C24257)</f>
        <v>4</v>
      </c>
      <c r="O9290" s="8" t="n">
        <f aca="false">K9290*(1-L9290)</f>
        <v>149</v>
      </c>
    </row>
    <row r="9291" customFormat="false" ht="11.4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IF(G9291="Male",VLOOKUP(H9291,'Shoe size conversion table'!$B$6:$D$22,2),VLOOKUP(H9291,'Shoe size conversion table'!$J$6:$L$22,2))</f>
        <v>44</v>
      </c>
      <c r="J9291" s="12" t="n">
        <f aca="false">IF(G9291="Male",VLOOKUP(H9291,'Shoe size conversion table'!$B$6:$D$22,3),VLOOKUP(H9291,'Shoe size conversion table'!$J$6:$L$22,3))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MONTH(C9291:C24258)</f>
        <v>4</v>
      </c>
      <c r="O9291" s="8" t="n">
        <f aca="false">K9291*(1-L9291)</f>
        <v>159</v>
      </c>
    </row>
    <row r="9292" customFormat="false" ht="11.4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IF(G9292="Male",VLOOKUP(H9292,'Shoe size conversion table'!$B$6:$D$22,2),VLOOKUP(H9292,'Shoe size conversion table'!$J$6:$L$22,2))</f>
        <v>41</v>
      </c>
      <c r="J9292" s="12" t="n">
        <f aca="false">IF(G9292="Male",VLOOKUP(H9292,'Shoe size conversion table'!$B$6:$D$22,3),VLOOKUP(H9292,'Shoe size conversion table'!$J$6:$L$22,3))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MONTH(C9292:C24259)</f>
        <v>4</v>
      </c>
      <c r="O9292" s="8" t="n">
        <f aca="false">K9292*(1-L9292)</f>
        <v>139</v>
      </c>
    </row>
    <row r="9293" customFormat="false" ht="11.4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IF(G9293="Male",VLOOKUP(H9293,'Shoe size conversion table'!$B$6:$D$22,2),VLOOKUP(H9293,'Shoe size conversion table'!$J$6:$L$22,2))</f>
        <v>38</v>
      </c>
      <c r="J9293" s="12" t="n">
        <f aca="false">IF(G9293="Male",VLOOKUP(H9293,'Shoe size conversion table'!$B$6:$D$22,3),VLOOKUP(H9293,'Shoe size conversion table'!$J$6:$L$22,3))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MONTH(C9293:C24260)</f>
        <v>4</v>
      </c>
      <c r="O9293" s="8" t="n">
        <f aca="false">K9293*(1-L9293)</f>
        <v>149</v>
      </c>
    </row>
    <row r="9294" customFormat="false" ht="11.4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IF(G9294="Male",VLOOKUP(H9294,'Shoe size conversion table'!$B$6:$D$22,2),VLOOKUP(H9294,'Shoe size conversion table'!$J$6:$L$22,2))</f>
        <v>43-44</v>
      </c>
      <c r="J9294" s="12" t="n">
        <f aca="false">IF(G9294="Male",VLOOKUP(H9294,'Shoe size conversion table'!$B$6:$D$22,3),VLOOKUP(H9294,'Shoe size conversion table'!$J$6:$L$22,3))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MONTH(C9294:C24261)</f>
        <v>4</v>
      </c>
      <c r="O9294" s="8" t="n">
        <f aca="false">K9294*(1-L9294)</f>
        <v>189</v>
      </c>
    </row>
    <row r="9295" customFormat="false" ht="11.4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IF(G9295="Male",VLOOKUP(H9295,'Shoe size conversion table'!$B$6:$D$22,2),VLOOKUP(H9295,'Shoe size conversion table'!$J$6:$L$22,2))</f>
        <v>39-40</v>
      </c>
      <c r="J9295" s="12" t="n">
        <f aca="false">IF(G9295="Male",VLOOKUP(H9295,'Shoe size conversion table'!$B$6:$D$22,3),VLOOKUP(H9295,'Shoe size conversion table'!$J$6:$L$22,3))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MONTH(C9295:C24262)</f>
        <v>4</v>
      </c>
      <c r="O9295" s="8" t="n">
        <f aca="false">K9295*(1-L9295)</f>
        <v>159</v>
      </c>
    </row>
    <row r="9296" customFormat="false" ht="11.4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IF(G9296="Male",VLOOKUP(H9296,'Shoe size conversion table'!$B$6:$D$22,2),VLOOKUP(H9296,'Shoe size conversion table'!$J$6:$L$22,2))</f>
        <v>43-44</v>
      </c>
      <c r="J9296" s="12" t="n">
        <f aca="false">IF(G9296="Male",VLOOKUP(H9296,'Shoe size conversion table'!$B$6:$D$22,3),VLOOKUP(H9296,'Shoe size conversion table'!$J$6:$L$22,3))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MONTH(C9296:C24263)</f>
        <v>4</v>
      </c>
      <c r="O9296" s="8" t="n">
        <f aca="false">K9296*(1-L9296)</f>
        <v>149</v>
      </c>
    </row>
    <row r="9297" customFormat="false" ht="11.4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IF(G9297="Male",VLOOKUP(H9297,'Shoe size conversion table'!$B$6:$D$22,2),VLOOKUP(H9297,'Shoe size conversion table'!$J$6:$L$22,2))</f>
        <v>37</v>
      </c>
      <c r="J9297" s="12" t="n">
        <f aca="false">IF(G9297="Male",VLOOKUP(H9297,'Shoe size conversion table'!$B$6:$D$22,3),VLOOKUP(H9297,'Shoe size conversion table'!$J$6:$L$22,3))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MONTH(C9297:C24264)</f>
        <v>4</v>
      </c>
      <c r="O9297" s="8" t="n">
        <f aca="false">K9297*(1-L9297)</f>
        <v>132.3</v>
      </c>
    </row>
    <row r="9298" customFormat="false" ht="11.4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IF(G9298="Male",VLOOKUP(H9298,'Shoe size conversion table'!$B$6:$D$22,2),VLOOKUP(H9298,'Shoe size conversion table'!$J$6:$L$22,2))</f>
        <v>41</v>
      </c>
      <c r="J9298" s="12" t="n">
        <f aca="false">IF(G9298="Male",VLOOKUP(H9298,'Shoe size conversion table'!$B$6:$D$22,3),VLOOKUP(H9298,'Shoe size conversion table'!$J$6:$L$22,3))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MONTH(C9298:C24265)</f>
        <v>4</v>
      </c>
      <c r="O9298" s="8" t="n">
        <f aca="false">K9298*(1-L9298)</f>
        <v>169</v>
      </c>
    </row>
    <row r="9299" customFormat="false" ht="11.4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IF(G9299="Male",VLOOKUP(H9299,'Shoe size conversion table'!$B$6:$D$22,2),VLOOKUP(H9299,'Shoe size conversion table'!$J$6:$L$22,2))</f>
        <v>43-44</v>
      </c>
      <c r="J9299" s="12" t="n">
        <f aca="false">IF(G9299="Male",VLOOKUP(H9299,'Shoe size conversion table'!$B$6:$D$22,3),VLOOKUP(H9299,'Shoe size conversion table'!$J$6:$L$22,3))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MONTH(C9299:C24266)</f>
        <v>4</v>
      </c>
      <c r="O9299" s="8" t="n">
        <f aca="false">K9299*(1-L9299)</f>
        <v>199</v>
      </c>
    </row>
    <row r="9300" customFormat="false" ht="11.4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IF(G9300="Male",VLOOKUP(H9300,'Shoe size conversion table'!$B$6:$D$22,2),VLOOKUP(H9300,'Shoe size conversion table'!$J$6:$L$22,2))</f>
        <v>42</v>
      </c>
      <c r="J9300" s="12" t="n">
        <f aca="false">IF(G9300="Male",VLOOKUP(H9300,'Shoe size conversion table'!$B$6:$D$22,3),VLOOKUP(H9300,'Shoe size conversion table'!$J$6:$L$22,3))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MONTH(C9300:C24267)</f>
        <v>4</v>
      </c>
      <c r="O9300" s="8" t="n">
        <f aca="false">K9300*(1-L9300)</f>
        <v>161.1</v>
      </c>
    </row>
    <row r="9301" customFormat="false" ht="11.4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IF(G9301="Male",VLOOKUP(H9301,'Shoe size conversion table'!$B$6:$D$22,2),VLOOKUP(H9301,'Shoe size conversion table'!$J$6:$L$22,2))</f>
        <v>43</v>
      </c>
      <c r="J9301" s="12" t="n">
        <f aca="false">IF(G9301="Male",VLOOKUP(H9301,'Shoe size conversion table'!$B$6:$D$22,3),VLOOKUP(H9301,'Shoe size conversion table'!$J$6:$L$22,3))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MONTH(C9301:C24268)</f>
        <v>4</v>
      </c>
      <c r="O9301" s="8" t="n">
        <f aca="false">K9301*(1-L9301)</f>
        <v>79.5</v>
      </c>
    </row>
    <row r="9302" customFormat="false" ht="11.4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IF(G9302="Male",VLOOKUP(H9302,'Shoe size conversion table'!$B$6:$D$22,2),VLOOKUP(H9302,'Shoe size conversion table'!$J$6:$L$22,2))</f>
        <v>42</v>
      </c>
      <c r="J9302" s="12" t="n">
        <f aca="false">IF(G9302="Male",VLOOKUP(H9302,'Shoe size conversion table'!$B$6:$D$22,3),VLOOKUP(H9302,'Shoe size conversion table'!$J$6:$L$22,3))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MONTH(C9302:C24269)</f>
        <v>4</v>
      </c>
      <c r="O9302" s="8" t="n">
        <f aca="false">K9302*(1-L9302)</f>
        <v>139</v>
      </c>
    </row>
    <row r="9303" customFormat="false" ht="11.4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IF(G9303="Male",VLOOKUP(H9303,'Shoe size conversion table'!$B$6:$D$22,2),VLOOKUP(H9303,'Shoe size conversion table'!$J$6:$L$22,2))</f>
        <v>40</v>
      </c>
      <c r="J9303" s="12" t="n">
        <f aca="false">IF(G9303="Male",VLOOKUP(H9303,'Shoe size conversion table'!$B$6:$D$22,3),VLOOKUP(H9303,'Shoe size conversion table'!$J$6:$L$22,3))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MONTH(C9303:C24270)</f>
        <v>4</v>
      </c>
      <c r="O9303" s="8" t="n">
        <f aca="false">K9303*(1-L9303)</f>
        <v>169</v>
      </c>
    </row>
    <row r="9304" customFormat="false" ht="11.4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IF(G9304="Male",VLOOKUP(H9304,'Shoe size conversion table'!$B$6:$D$22,2),VLOOKUP(H9304,'Shoe size conversion table'!$J$6:$L$22,2))</f>
        <v>37-38</v>
      </c>
      <c r="J9304" s="12" t="n">
        <f aca="false">IF(G9304="Male",VLOOKUP(H9304,'Shoe size conversion table'!$B$6:$D$22,3),VLOOKUP(H9304,'Shoe size conversion table'!$J$6:$L$22,3))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MONTH(C9304:C24271)</f>
        <v>4</v>
      </c>
      <c r="O9304" s="8" t="n">
        <f aca="false">K9304*(1-L9304)</f>
        <v>139</v>
      </c>
    </row>
    <row r="9305" customFormat="false" ht="11.4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IF(G9305="Male",VLOOKUP(H9305,'Shoe size conversion table'!$B$6:$D$22,2),VLOOKUP(H9305,'Shoe size conversion table'!$J$6:$L$22,2))</f>
        <v>42-43</v>
      </c>
      <c r="J9305" s="12" t="n">
        <f aca="false">IF(G9305="Male",VLOOKUP(H9305,'Shoe size conversion table'!$B$6:$D$22,3),VLOOKUP(H9305,'Shoe size conversion table'!$J$6:$L$22,3))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MONTH(C9305:C24272)</f>
        <v>4</v>
      </c>
      <c r="O9305" s="8" t="n">
        <f aca="false">K9305*(1-L9305)</f>
        <v>139</v>
      </c>
    </row>
    <row r="9306" customFormat="false" ht="11.4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IF(G9306="Male",VLOOKUP(H9306,'Shoe size conversion table'!$B$6:$D$22,2),VLOOKUP(H9306,'Shoe size conversion table'!$J$6:$L$22,2))</f>
        <v>39</v>
      </c>
      <c r="J9306" s="12" t="n">
        <f aca="false">IF(G9306="Male",VLOOKUP(H9306,'Shoe size conversion table'!$B$6:$D$22,3),VLOOKUP(H9306,'Shoe size conversion table'!$J$6:$L$22,3))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MONTH(C9306:C24273)</f>
        <v>4</v>
      </c>
      <c r="O9306" s="8" t="n">
        <f aca="false">K9306*(1-L9306)</f>
        <v>134.1</v>
      </c>
    </row>
    <row r="9307" customFormat="false" ht="11.4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IF(G9307="Male",VLOOKUP(H9307,'Shoe size conversion table'!$B$6:$D$22,2),VLOOKUP(H9307,'Shoe size conversion table'!$J$6:$L$22,2))</f>
        <v>41-42</v>
      </c>
      <c r="J9307" s="12" t="n">
        <f aca="false">IF(G9307="Male",VLOOKUP(H9307,'Shoe size conversion table'!$B$6:$D$22,3),VLOOKUP(H9307,'Shoe size conversion table'!$J$6:$L$22,3))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MONTH(C9307:C24274)</f>
        <v>4</v>
      </c>
      <c r="O9307" s="8" t="n">
        <f aca="false">K9307*(1-L9307)</f>
        <v>84.5</v>
      </c>
    </row>
    <row r="9308" customFormat="false" ht="11.4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IF(G9308="Male",VLOOKUP(H9308,'Shoe size conversion table'!$B$6:$D$22,2),VLOOKUP(H9308,'Shoe size conversion table'!$J$6:$L$22,2))</f>
        <v>42-43</v>
      </c>
      <c r="J9308" s="12" t="n">
        <f aca="false">IF(G9308="Male",VLOOKUP(H9308,'Shoe size conversion table'!$B$6:$D$22,3),VLOOKUP(H9308,'Shoe size conversion table'!$J$6:$L$22,3))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MONTH(C9308:C24275)</f>
        <v>4</v>
      </c>
      <c r="O9308" s="8" t="n">
        <f aca="false">K9308*(1-L9308)</f>
        <v>129</v>
      </c>
    </row>
    <row r="9309" customFormat="false" ht="11.4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IF(G9309="Male",VLOOKUP(H9309,'Shoe size conversion table'!$B$6:$D$22,2),VLOOKUP(H9309,'Shoe size conversion table'!$J$6:$L$22,2))</f>
        <v>42-43</v>
      </c>
      <c r="J9309" s="12" t="n">
        <f aca="false">IF(G9309="Male",VLOOKUP(H9309,'Shoe size conversion table'!$B$6:$D$22,3),VLOOKUP(H9309,'Shoe size conversion table'!$J$6:$L$22,3))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MONTH(C9309:C24276)</f>
        <v>4</v>
      </c>
      <c r="O9309" s="8" t="n">
        <f aca="false">K9309*(1-L9309)</f>
        <v>94.5</v>
      </c>
    </row>
    <row r="9310" customFormat="false" ht="11.4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IF(G9310="Male",VLOOKUP(H9310,'Shoe size conversion table'!$B$6:$D$22,2),VLOOKUP(H9310,'Shoe size conversion table'!$J$6:$L$22,2))</f>
        <v>42</v>
      </c>
      <c r="J9310" s="12" t="n">
        <f aca="false">IF(G9310="Male",VLOOKUP(H9310,'Shoe size conversion table'!$B$6:$D$22,3),VLOOKUP(H9310,'Shoe size conversion table'!$J$6:$L$22,3))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MONTH(C9310:C24277)</f>
        <v>4</v>
      </c>
      <c r="O9310" s="8" t="n">
        <f aca="false">K9310*(1-L9310)</f>
        <v>179.1</v>
      </c>
    </row>
    <row r="9311" customFormat="false" ht="11.4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IF(G9311="Male",VLOOKUP(H9311,'Shoe size conversion table'!$B$6:$D$22,2),VLOOKUP(H9311,'Shoe size conversion table'!$J$6:$L$22,2))</f>
        <v>39</v>
      </c>
      <c r="J9311" s="12" t="n">
        <f aca="false">IF(G9311="Male",VLOOKUP(H9311,'Shoe size conversion table'!$B$6:$D$22,3),VLOOKUP(H9311,'Shoe size conversion table'!$J$6:$L$22,3))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MONTH(C9311:C24278)</f>
        <v>4</v>
      </c>
      <c r="O9311" s="8" t="n">
        <f aca="false">K9311*(1-L9311)</f>
        <v>116.1</v>
      </c>
    </row>
    <row r="9312" customFormat="false" ht="11.4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IF(G9312="Male",VLOOKUP(H9312,'Shoe size conversion table'!$B$6:$D$22,2),VLOOKUP(H9312,'Shoe size conversion table'!$J$6:$L$22,2))</f>
        <v>43-44</v>
      </c>
      <c r="J9312" s="12" t="n">
        <f aca="false">IF(G9312="Male",VLOOKUP(H9312,'Shoe size conversion table'!$B$6:$D$22,3),VLOOKUP(H9312,'Shoe size conversion table'!$J$6:$L$22,3))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MONTH(C9312:C24279)</f>
        <v>4</v>
      </c>
      <c r="O9312" s="8" t="n">
        <f aca="false">K9312*(1-L9312)</f>
        <v>64.5</v>
      </c>
    </row>
    <row r="9313" customFormat="false" ht="11.4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IF(G9313="Male",VLOOKUP(H9313,'Shoe size conversion table'!$B$6:$D$22,2),VLOOKUP(H9313,'Shoe size conversion table'!$J$6:$L$22,2))</f>
        <v>42-43</v>
      </c>
      <c r="J9313" s="12" t="n">
        <f aca="false">IF(G9313="Male",VLOOKUP(H9313,'Shoe size conversion table'!$B$6:$D$22,3),VLOOKUP(H9313,'Shoe size conversion table'!$J$6:$L$22,3))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MONTH(C9313:C24280)</f>
        <v>4</v>
      </c>
      <c r="O9313" s="8" t="n">
        <f aca="false">K9313*(1-L9313)</f>
        <v>118.3</v>
      </c>
    </row>
    <row r="9314" customFormat="false" ht="11.4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IF(G9314="Male",VLOOKUP(H9314,'Shoe size conversion table'!$B$6:$D$22,2),VLOOKUP(H9314,'Shoe size conversion table'!$J$6:$L$22,2))</f>
        <v>43-44</v>
      </c>
      <c r="J9314" s="12" t="n">
        <f aca="false">IF(G9314="Male",VLOOKUP(H9314,'Shoe size conversion table'!$B$6:$D$22,3),VLOOKUP(H9314,'Shoe size conversion table'!$J$6:$L$22,3))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MONTH(C9314:C24281)</f>
        <v>4</v>
      </c>
      <c r="O9314" s="8" t="n">
        <f aca="false">K9314*(1-L9314)</f>
        <v>189</v>
      </c>
    </row>
    <row r="9315" customFormat="false" ht="11.4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IF(G9315="Male",VLOOKUP(H9315,'Shoe size conversion table'!$B$6:$D$22,2),VLOOKUP(H9315,'Shoe size conversion table'!$J$6:$L$22,2))</f>
        <v>38</v>
      </c>
      <c r="J9315" s="12" t="n">
        <f aca="false">IF(G9315="Male",VLOOKUP(H9315,'Shoe size conversion table'!$B$6:$D$22,3),VLOOKUP(H9315,'Shoe size conversion table'!$J$6:$L$22,3))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MONTH(C9315:C24282)</f>
        <v>4</v>
      </c>
      <c r="O9315" s="8" t="n">
        <f aca="false">K9315*(1-L9315)</f>
        <v>139</v>
      </c>
    </row>
    <row r="9316" customFormat="false" ht="11.4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IF(G9316="Male",VLOOKUP(H9316,'Shoe size conversion table'!$B$6:$D$22,2),VLOOKUP(H9316,'Shoe size conversion table'!$J$6:$L$22,2))</f>
        <v>41-42</v>
      </c>
      <c r="J9316" s="12" t="n">
        <f aca="false">IF(G9316="Male",VLOOKUP(H9316,'Shoe size conversion table'!$B$6:$D$22,3),VLOOKUP(H9316,'Shoe size conversion table'!$J$6:$L$22,3))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MONTH(C9316:C24283)</f>
        <v>4</v>
      </c>
      <c r="O9316" s="8" t="n">
        <f aca="false">K9316*(1-L9316)</f>
        <v>111.2</v>
      </c>
    </row>
    <row r="9317" customFormat="false" ht="11.4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IF(G9317="Male",VLOOKUP(H9317,'Shoe size conversion table'!$B$6:$D$22,2),VLOOKUP(H9317,'Shoe size conversion table'!$J$6:$L$22,2))</f>
        <v>48</v>
      </c>
      <c r="J9317" s="12" t="n">
        <f aca="false">IF(G9317="Male",VLOOKUP(H9317,'Shoe size conversion table'!$B$6:$D$22,3),VLOOKUP(H9317,'Shoe size conversion table'!$J$6:$L$22,3))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MONTH(C9317:C24284)</f>
        <v>4</v>
      </c>
      <c r="O9317" s="8" t="n">
        <f aca="false">K9317*(1-L9317)</f>
        <v>139</v>
      </c>
    </row>
    <row r="9318" customFormat="false" ht="11.4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IF(G9318="Male",VLOOKUP(H9318,'Shoe size conversion table'!$B$6:$D$22,2),VLOOKUP(H9318,'Shoe size conversion table'!$J$6:$L$22,2))</f>
        <v>43</v>
      </c>
      <c r="J9318" s="12" t="n">
        <f aca="false">IF(G9318="Male",VLOOKUP(H9318,'Shoe size conversion table'!$B$6:$D$22,3),VLOOKUP(H9318,'Shoe size conversion table'!$J$6:$L$22,3))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MONTH(C9318:C24285)</f>
        <v>4</v>
      </c>
      <c r="O9318" s="8" t="n">
        <f aca="false">K9318*(1-L9318)</f>
        <v>179</v>
      </c>
    </row>
    <row r="9319" customFormat="false" ht="11.4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IF(G9319="Male",VLOOKUP(H9319,'Shoe size conversion table'!$B$6:$D$22,2),VLOOKUP(H9319,'Shoe size conversion table'!$J$6:$L$22,2))</f>
        <v>42</v>
      </c>
      <c r="J9319" s="12" t="n">
        <f aca="false">IF(G9319="Male",VLOOKUP(H9319,'Shoe size conversion table'!$B$6:$D$22,3),VLOOKUP(H9319,'Shoe size conversion table'!$J$6:$L$22,3))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MONTH(C9319:C24286)</f>
        <v>4</v>
      </c>
      <c r="O9319" s="8" t="n">
        <f aca="false">K9319*(1-L9319)</f>
        <v>89.5</v>
      </c>
    </row>
    <row r="9320" customFormat="false" ht="11.4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IF(G9320="Male",VLOOKUP(H9320,'Shoe size conversion table'!$B$6:$D$22,2),VLOOKUP(H9320,'Shoe size conversion table'!$J$6:$L$22,2))</f>
        <v>43</v>
      </c>
      <c r="J9320" s="12" t="n">
        <f aca="false">IF(G9320="Male",VLOOKUP(H9320,'Shoe size conversion table'!$B$6:$D$22,3),VLOOKUP(H9320,'Shoe size conversion table'!$J$6:$L$22,3))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MONTH(C9320:C24287)</f>
        <v>4</v>
      </c>
      <c r="O9320" s="8" t="n">
        <f aca="false">K9320*(1-L9320)</f>
        <v>199</v>
      </c>
    </row>
    <row r="9321" customFormat="false" ht="11.4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IF(G9321="Male",VLOOKUP(H9321,'Shoe size conversion table'!$B$6:$D$22,2),VLOOKUP(H9321,'Shoe size conversion table'!$J$6:$L$22,2))</f>
        <v>43</v>
      </c>
      <c r="J9321" s="12" t="n">
        <f aca="false">IF(G9321="Male",VLOOKUP(H9321,'Shoe size conversion table'!$B$6:$D$22,3),VLOOKUP(H9321,'Shoe size conversion table'!$J$6:$L$22,3))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MONTH(C9321:C24288)</f>
        <v>4</v>
      </c>
      <c r="O9321" s="8" t="n">
        <f aca="false">K9321*(1-L9321)</f>
        <v>79.5</v>
      </c>
    </row>
    <row r="9322" customFormat="false" ht="11.4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IF(G9322="Male",VLOOKUP(H9322,'Shoe size conversion table'!$B$6:$D$22,2),VLOOKUP(H9322,'Shoe size conversion table'!$J$6:$L$22,2))</f>
        <v>43-44</v>
      </c>
      <c r="J9322" s="12" t="n">
        <f aca="false">IF(G9322="Male",VLOOKUP(H9322,'Shoe size conversion table'!$B$6:$D$22,3),VLOOKUP(H9322,'Shoe size conversion table'!$J$6:$L$22,3))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MONTH(C9322:C24289)</f>
        <v>4</v>
      </c>
      <c r="O9322" s="8" t="n">
        <f aca="false">K9322*(1-L9322)</f>
        <v>149</v>
      </c>
    </row>
    <row r="9323" customFormat="false" ht="11.4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IF(G9323="Male",VLOOKUP(H9323,'Shoe size conversion table'!$B$6:$D$22,2),VLOOKUP(H9323,'Shoe size conversion table'!$J$6:$L$22,2))</f>
        <v>39-40</v>
      </c>
      <c r="J9323" s="12" t="n">
        <f aca="false">IF(G9323="Male",VLOOKUP(H9323,'Shoe size conversion table'!$B$6:$D$22,3),VLOOKUP(H9323,'Shoe size conversion table'!$J$6:$L$22,3))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MONTH(C9323:C24290)</f>
        <v>4</v>
      </c>
      <c r="O9323" s="8" t="n">
        <f aca="false">K9323*(1-L9323)</f>
        <v>199</v>
      </c>
    </row>
    <row r="9324" customFormat="false" ht="11.4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IF(G9324="Male",VLOOKUP(H9324,'Shoe size conversion table'!$B$6:$D$22,2),VLOOKUP(H9324,'Shoe size conversion table'!$J$6:$L$22,2))</f>
        <v>44-45</v>
      </c>
      <c r="J9324" s="12" t="n">
        <f aca="false">IF(G9324="Male",VLOOKUP(H9324,'Shoe size conversion table'!$B$6:$D$22,3),VLOOKUP(H9324,'Shoe size conversion table'!$J$6:$L$22,3))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MONTH(C9324:C24291)</f>
        <v>4</v>
      </c>
      <c r="O9324" s="8" t="n">
        <f aca="false">K9324*(1-L9324)</f>
        <v>189</v>
      </c>
    </row>
    <row r="9325" customFormat="false" ht="11.4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IF(G9325="Male",VLOOKUP(H9325,'Shoe size conversion table'!$B$6:$D$22,2),VLOOKUP(H9325,'Shoe size conversion table'!$J$6:$L$22,2))</f>
        <v>42</v>
      </c>
      <c r="J9325" s="12" t="n">
        <f aca="false">IF(G9325="Male",VLOOKUP(H9325,'Shoe size conversion table'!$B$6:$D$22,3),VLOOKUP(H9325,'Shoe size conversion table'!$J$6:$L$22,3))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MONTH(C9325:C24292)</f>
        <v>4</v>
      </c>
      <c r="O9325" s="8" t="n">
        <f aca="false">K9325*(1-L9325)</f>
        <v>199</v>
      </c>
    </row>
    <row r="9326" customFormat="false" ht="11.4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IF(G9326="Male",VLOOKUP(H9326,'Shoe size conversion table'!$B$6:$D$22,2),VLOOKUP(H9326,'Shoe size conversion table'!$J$6:$L$22,2))</f>
        <v>39-40</v>
      </c>
      <c r="J9326" s="12" t="n">
        <f aca="false">IF(G9326="Male",VLOOKUP(H9326,'Shoe size conversion table'!$B$6:$D$22,3),VLOOKUP(H9326,'Shoe size conversion table'!$J$6:$L$22,3))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MONTH(C9326:C24293)</f>
        <v>4</v>
      </c>
      <c r="O9326" s="8" t="n">
        <f aca="false">K9326*(1-L9326)</f>
        <v>179.1</v>
      </c>
    </row>
    <row r="9327" customFormat="false" ht="11.4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IF(G9327="Male",VLOOKUP(H9327,'Shoe size conversion table'!$B$6:$D$22,2),VLOOKUP(H9327,'Shoe size conversion table'!$J$6:$L$22,2))</f>
        <v>38-39</v>
      </c>
      <c r="J9327" s="12" t="n">
        <f aca="false">IF(G9327="Male",VLOOKUP(H9327,'Shoe size conversion table'!$B$6:$D$22,3),VLOOKUP(H9327,'Shoe size conversion table'!$J$6:$L$22,3))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MONTH(C9327:C24294)</f>
        <v>4</v>
      </c>
      <c r="O9327" s="8" t="n">
        <f aca="false">K9327*(1-L9327)</f>
        <v>111.3</v>
      </c>
    </row>
    <row r="9328" customFormat="false" ht="11.4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IF(G9328="Male",VLOOKUP(H9328,'Shoe size conversion table'!$B$6:$D$22,2),VLOOKUP(H9328,'Shoe size conversion table'!$J$6:$L$22,2))</f>
        <v>43</v>
      </c>
      <c r="J9328" s="12" t="n">
        <f aca="false">IF(G9328="Male",VLOOKUP(H9328,'Shoe size conversion table'!$B$6:$D$22,3),VLOOKUP(H9328,'Shoe size conversion table'!$J$6:$L$22,3))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MONTH(C9328:C24295)</f>
        <v>4</v>
      </c>
      <c r="O9328" s="8" t="n">
        <f aca="false">K9328*(1-L9328)</f>
        <v>159</v>
      </c>
    </row>
    <row r="9329" customFormat="false" ht="11.4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IF(G9329="Male",VLOOKUP(H9329,'Shoe size conversion table'!$B$6:$D$22,2),VLOOKUP(H9329,'Shoe size conversion table'!$J$6:$L$22,2))</f>
        <v>41-42</v>
      </c>
      <c r="J9329" s="12" t="n">
        <f aca="false">IF(G9329="Male",VLOOKUP(H9329,'Shoe size conversion table'!$B$6:$D$22,3),VLOOKUP(H9329,'Shoe size conversion table'!$J$6:$L$22,3))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MONTH(C9329:C24296)</f>
        <v>4</v>
      </c>
      <c r="O9329" s="8" t="n">
        <f aca="false">K9329*(1-L9329)</f>
        <v>84.5</v>
      </c>
    </row>
    <row r="9330" customFormat="false" ht="11.4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IF(G9330="Male",VLOOKUP(H9330,'Shoe size conversion table'!$B$6:$D$22,2),VLOOKUP(H9330,'Shoe size conversion table'!$J$6:$L$22,2))</f>
        <v>42-43</v>
      </c>
      <c r="J9330" s="12" t="n">
        <f aca="false">IF(G9330="Male",VLOOKUP(H9330,'Shoe size conversion table'!$B$6:$D$22,3),VLOOKUP(H9330,'Shoe size conversion table'!$J$6:$L$22,3))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MONTH(C9330:C24297)</f>
        <v>4</v>
      </c>
      <c r="O9330" s="8" t="n">
        <f aca="false">K9330*(1-L9330)</f>
        <v>129</v>
      </c>
    </row>
    <row r="9331" customFormat="false" ht="11.4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IF(G9331="Male",VLOOKUP(H9331,'Shoe size conversion table'!$B$6:$D$22,2),VLOOKUP(H9331,'Shoe size conversion table'!$J$6:$L$22,2))</f>
        <v>41-42</v>
      </c>
      <c r="J9331" s="12" t="n">
        <f aca="false">IF(G9331="Male",VLOOKUP(H9331,'Shoe size conversion table'!$B$6:$D$22,3),VLOOKUP(H9331,'Shoe size conversion table'!$J$6:$L$22,3))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MONTH(C9331:C24298)</f>
        <v>4</v>
      </c>
      <c r="O9331" s="8" t="n">
        <f aca="false">K9331*(1-L9331)</f>
        <v>199</v>
      </c>
    </row>
    <row r="9332" customFormat="false" ht="11.4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IF(G9332="Male",VLOOKUP(H9332,'Shoe size conversion table'!$B$6:$D$22,2),VLOOKUP(H9332,'Shoe size conversion table'!$J$6:$L$22,2))</f>
        <v>38</v>
      </c>
      <c r="J9332" s="12" t="n">
        <f aca="false">IF(G9332="Male",VLOOKUP(H9332,'Shoe size conversion table'!$B$6:$D$22,3),VLOOKUP(H9332,'Shoe size conversion table'!$J$6:$L$22,3))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MONTH(C9332:C24299)</f>
        <v>4</v>
      </c>
      <c r="O9332" s="8" t="n">
        <f aca="false">K9332*(1-L9332)</f>
        <v>129</v>
      </c>
    </row>
    <row r="9333" customFormat="false" ht="11.4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IF(G9333="Male",VLOOKUP(H9333,'Shoe size conversion table'!$B$6:$D$22,2),VLOOKUP(H9333,'Shoe size conversion table'!$J$6:$L$22,2))</f>
        <v>43-44</v>
      </c>
      <c r="J9333" s="12" t="n">
        <f aca="false">IF(G9333="Male",VLOOKUP(H9333,'Shoe size conversion table'!$B$6:$D$22,3),VLOOKUP(H9333,'Shoe size conversion table'!$J$6:$L$22,3))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MONTH(C9333:C24300)</f>
        <v>4</v>
      </c>
      <c r="O9333" s="8" t="n">
        <f aca="false">K9333*(1-L9333)</f>
        <v>139.3</v>
      </c>
    </row>
    <row r="9334" customFormat="false" ht="11.4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IF(G9334="Male",VLOOKUP(H9334,'Shoe size conversion table'!$B$6:$D$22,2),VLOOKUP(H9334,'Shoe size conversion table'!$J$6:$L$22,2))</f>
        <v>38</v>
      </c>
      <c r="J9334" s="12" t="n">
        <f aca="false">IF(G9334="Male",VLOOKUP(H9334,'Shoe size conversion table'!$B$6:$D$22,3),VLOOKUP(H9334,'Shoe size conversion table'!$J$6:$L$22,3))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MONTH(C9334:C24301)</f>
        <v>4</v>
      </c>
      <c r="O9334" s="8" t="n">
        <f aca="false">K9334*(1-L9334)</f>
        <v>139</v>
      </c>
    </row>
    <row r="9335" customFormat="false" ht="11.4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IF(G9335="Male",VLOOKUP(H9335,'Shoe size conversion table'!$B$6:$D$22,2),VLOOKUP(H9335,'Shoe size conversion table'!$J$6:$L$22,2))</f>
        <v>43</v>
      </c>
      <c r="J9335" s="12" t="n">
        <f aca="false">IF(G9335="Male",VLOOKUP(H9335,'Shoe size conversion table'!$B$6:$D$22,3),VLOOKUP(H9335,'Shoe size conversion table'!$J$6:$L$22,3))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MONTH(C9335:C24302)</f>
        <v>4</v>
      </c>
      <c r="O9335" s="8" t="n">
        <f aca="false">K9335*(1-L9335)</f>
        <v>125.1</v>
      </c>
    </row>
    <row r="9336" customFormat="false" ht="11.4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IF(G9336="Male",VLOOKUP(H9336,'Shoe size conversion table'!$B$6:$D$22,2),VLOOKUP(H9336,'Shoe size conversion table'!$J$6:$L$22,2))</f>
        <v>38</v>
      </c>
      <c r="J9336" s="12" t="n">
        <f aca="false">IF(G9336="Male",VLOOKUP(H9336,'Shoe size conversion table'!$B$6:$D$22,3),VLOOKUP(H9336,'Shoe size conversion table'!$J$6:$L$22,3))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MONTH(C9336:C24303)</f>
        <v>4</v>
      </c>
      <c r="O9336" s="8" t="n">
        <f aca="false">K9336*(1-L9336)</f>
        <v>169</v>
      </c>
    </row>
    <row r="9337" customFormat="false" ht="11.4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IF(G9337="Male",VLOOKUP(H9337,'Shoe size conversion table'!$B$6:$D$22,2),VLOOKUP(H9337,'Shoe size conversion table'!$J$6:$L$22,2))</f>
        <v>43-44</v>
      </c>
      <c r="J9337" s="12" t="n">
        <f aca="false">IF(G9337="Male",VLOOKUP(H9337,'Shoe size conversion table'!$B$6:$D$22,3),VLOOKUP(H9337,'Shoe size conversion table'!$J$6:$L$22,3))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MONTH(C9337:C24304)</f>
        <v>4</v>
      </c>
      <c r="O9337" s="8" t="n">
        <f aca="false">K9337*(1-L9337)</f>
        <v>104.3</v>
      </c>
    </row>
    <row r="9338" customFormat="false" ht="11.4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IF(G9338="Male",VLOOKUP(H9338,'Shoe size conversion table'!$B$6:$D$22,2),VLOOKUP(H9338,'Shoe size conversion table'!$J$6:$L$22,2))</f>
        <v>37</v>
      </c>
      <c r="J9338" s="12" t="n">
        <f aca="false">IF(G9338="Male",VLOOKUP(H9338,'Shoe size conversion table'!$B$6:$D$22,3),VLOOKUP(H9338,'Shoe size conversion table'!$J$6:$L$22,3))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MONTH(C9338:C24305)</f>
        <v>4</v>
      </c>
      <c r="O9338" s="8" t="n">
        <f aca="false">K9338*(1-L9338)</f>
        <v>159</v>
      </c>
    </row>
    <row r="9339" customFormat="false" ht="11.4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IF(G9339="Male",VLOOKUP(H9339,'Shoe size conversion table'!$B$6:$D$22,2),VLOOKUP(H9339,'Shoe size conversion table'!$J$6:$L$22,2))</f>
        <v>41-42</v>
      </c>
      <c r="J9339" s="12" t="n">
        <f aca="false">IF(G9339="Male",VLOOKUP(H9339,'Shoe size conversion table'!$B$6:$D$22,3),VLOOKUP(H9339,'Shoe size conversion table'!$J$6:$L$22,3))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MONTH(C9339:C24306)</f>
        <v>4</v>
      </c>
      <c r="O9339" s="8" t="n">
        <f aca="false">K9339*(1-L9339)</f>
        <v>139</v>
      </c>
    </row>
    <row r="9340" customFormat="false" ht="11.4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IF(G9340="Male",VLOOKUP(H9340,'Shoe size conversion table'!$B$6:$D$22,2),VLOOKUP(H9340,'Shoe size conversion table'!$J$6:$L$22,2))</f>
        <v>36</v>
      </c>
      <c r="J9340" s="12" t="n">
        <f aca="false">IF(G9340="Male",VLOOKUP(H9340,'Shoe size conversion table'!$B$6:$D$22,3),VLOOKUP(H9340,'Shoe size conversion table'!$J$6:$L$22,3))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MONTH(C9340:C24307)</f>
        <v>4</v>
      </c>
      <c r="O9340" s="8" t="n">
        <f aca="false">K9340*(1-L9340)</f>
        <v>111.3</v>
      </c>
    </row>
    <row r="9341" customFormat="false" ht="11.4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IF(G9341="Male",VLOOKUP(H9341,'Shoe size conversion table'!$B$6:$D$22,2),VLOOKUP(H9341,'Shoe size conversion table'!$J$6:$L$22,2))</f>
        <v>42</v>
      </c>
      <c r="J9341" s="12" t="n">
        <f aca="false">IF(G9341="Male",VLOOKUP(H9341,'Shoe size conversion table'!$B$6:$D$22,3),VLOOKUP(H9341,'Shoe size conversion table'!$J$6:$L$22,3))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MONTH(C9341:C24308)</f>
        <v>4</v>
      </c>
      <c r="O9341" s="8" t="n">
        <f aca="false">K9341*(1-L9341)</f>
        <v>199</v>
      </c>
    </row>
    <row r="9342" customFormat="false" ht="11.4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IF(G9342="Male",VLOOKUP(H9342,'Shoe size conversion table'!$B$6:$D$22,2),VLOOKUP(H9342,'Shoe size conversion table'!$J$6:$L$22,2))</f>
        <v>38-39</v>
      </c>
      <c r="J9342" s="12" t="n">
        <f aca="false">IF(G9342="Male",VLOOKUP(H9342,'Shoe size conversion table'!$B$6:$D$22,3),VLOOKUP(H9342,'Shoe size conversion table'!$J$6:$L$22,3))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MONTH(C9342:C24309)</f>
        <v>4</v>
      </c>
      <c r="O9342" s="8" t="n">
        <f aca="false">K9342*(1-L9342)</f>
        <v>159</v>
      </c>
    </row>
    <row r="9343" customFormat="false" ht="11.4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IF(G9343="Male",VLOOKUP(H9343,'Shoe size conversion table'!$B$6:$D$22,2),VLOOKUP(H9343,'Shoe size conversion table'!$J$6:$L$22,2))</f>
        <v>42</v>
      </c>
      <c r="J9343" s="12" t="n">
        <f aca="false">IF(G9343="Male",VLOOKUP(H9343,'Shoe size conversion table'!$B$6:$D$22,3),VLOOKUP(H9343,'Shoe size conversion table'!$J$6:$L$22,3))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MONTH(C9343:C24310)</f>
        <v>4</v>
      </c>
      <c r="O9343" s="8" t="n">
        <f aca="false">K9343*(1-L9343)</f>
        <v>116.1</v>
      </c>
    </row>
    <row r="9344" customFormat="false" ht="11.4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IF(G9344="Male",VLOOKUP(H9344,'Shoe size conversion table'!$B$6:$D$22,2),VLOOKUP(H9344,'Shoe size conversion table'!$J$6:$L$22,2))</f>
        <v>39</v>
      </c>
      <c r="J9344" s="12" t="n">
        <f aca="false">IF(G9344="Male",VLOOKUP(H9344,'Shoe size conversion table'!$B$6:$D$22,3),VLOOKUP(H9344,'Shoe size conversion table'!$J$6:$L$22,3))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MONTH(C9344:C24311)</f>
        <v>4</v>
      </c>
      <c r="O9344" s="8" t="n">
        <f aca="false">K9344*(1-L9344)</f>
        <v>143.2</v>
      </c>
    </row>
    <row r="9345" customFormat="false" ht="11.4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IF(G9345="Male",VLOOKUP(H9345,'Shoe size conversion table'!$B$6:$D$22,2),VLOOKUP(H9345,'Shoe size conversion table'!$J$6:$L$22,2))</f>
        <v>44</v>
      </c>
      <c r="J9345" s="12" t="n">
        <f aca="false">IF(G9345="Male",VLOOKUP(H9345,'Shoe size conversion table'!$B$6:$D$22,3),VLOOKUP(H9345,'Shoe size conversion table'!$J$6:$L$22,3))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MONTH(C9345:C24312)</f>
        <v>4</v>
      </c>
      <c r="O9345" s="8" t="n">
        <f aca="false">K9345*(1-L9345)</f>
        <v>159</v>
      </c>
    </row>
    <row r="9346" customFormat="false" ht="11.4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IF(G9346="Male",VLOOKUP(H9346,'Shoe size conversion table'!$B$6:$D$22,2),VLOOKUP(H9346,'Shoe size conversion table'!$J$6:$L$22,2))</f>
        <v>43</v>
      </c>
      <c r="J9346" s="12" t="n">
        <f aca="false">IF(G9346="Male",VLOOKUP(H9346,'Shoe size conversion table'!$B$6:$D$22,3),VLOOKUP(H9346,'Shoe size conversion table'!$J$6:$L$22,3))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MONTH(C9346:C24313)</f>
        <v>4</v>
      </c>
      <c r="O9346" s="8" t="n">
        <f aca="false">K9346*(1-L9346)</f>
        <v>199</v>
      </c>
    </row>
    <row r="9347" customFormat="false" ht="11.4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IF(G9347="Male",VLOOKUP(H9347,'Shoe size conversion table'!$B$6:$D$22,2),VLOOKUP(H9347,'Shoe size conversion table'!$J$6:$L$22,2))</f>
        <v>42</v>
      </c>
      <c r="J9347" s="12" t="n">
        <f aca="false">IF(G9347="Male",VLOOKUP(H9347,'Shoe size conversion table'!$B$6:$D$22,3),VLOOKUP(H9347,'Shoe size conversion table'!$J$6:$L$22,3))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MONTH(C9347:C24314)</f>
        <v>4</v>
      </c>
      <c r="O9347" s="8" t="n">
        <f aca="false">K9347*(1-L9347)</f>
        <v>139</v>
      </c>
    </row>
    <row r="9348" customFormat="false" ht="11.4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IF(G9348="Male",VLOOKUP(H9348,'Shoe size conversion table'!$B$6:$D$22,2),VLOOKUP(H9348,'Shoe size conversion table'!$J$6:$L$22,2))</f>
        <v>43-44</v>
      </c>
      <c r="J9348" s="12" t="n">
        <f aca="false">IF(G9348="Male",VLOOKUP(H9348,'Shoe size conversion table'!$B$6:$D$22,3),VLOOKUP(H9348,'Shoe size conversion table'!$J$6:$L$22,3))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MONTH(C9348:C24315)</f>
        <v>4</v>
      </c>
      <c r="O9348" s="8" t="n">
        <f aca="false">K9348*(1-L9348)</f>
        <v>149</v>
      </c>
    </row>
    <row r="9349" customFormat="false" ht="11.4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IF(G9349="Male",VLOOKUP(H9349,'Shoe size conversion table'!$B$6:$D$22,2),VLOOKUP(H9349,'Shoe size conversion table'!$J$6:$L$22,2))</f>
        <v>38</v>
      </c>
      <c r="J9349" s="12" t="n">
        <f aca="false">IF(G9349="Male",VLOOKUP(H9349,'Shoe size conversion table'!$B$6:$D$22,3),VLOOKUP(H9349,'Shoe size conversion table'!$J$6:$L$22,3))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MONTH(C9349:C24316)</f>
        <v>4</v>
      </c>
      <c r="O9349" s="8" t="n">
        <f aca="false">K9349*(1-L9349)</f>
        <v>129</v>
      </c>
    </row>
    <row r="9350" customFormat="false" ht="11.4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IF(G9350="Male",VLOOKUP(H9350,'Shoe size conversion table'!$B$6:$D$22,2),VLOOKUP(H9350,'Shoe size conversion table'!$J$6:$L$22,2))</f>
        <v>39-40</v>
      </c>
      <c r="J9350" s="12" t="n">
        <f aca="false">IF(G9350="Male",VLOOKUP(H9350,'Shoe size conversion table'!$B$6:$D$22,3),VLOOKUP(H9350,'Shoe size conversion table'!$J$6:$L$22,3))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MONTH(C9350:C24317)</f>
        <v>4</v>
      </c>
      <c r="O9350" s="8" t="n">
        <f aca="false">K9350*(1-L9350)</f>
        <v>125.3</v>
      </c>
    </row>
    <row r="9351" customFormat="false" ht="11.4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IF(G9351="Male",VLOOKUP(H9351,'Shoe size conversion table'!$B$6:$D$22,2),VLOOKUP(H9351,'Shoe size conversion table'!$J$6:$L$22,2))</f>
        <v>40</v>
      </c>
      <c r="J9351" s="12" t="n">
        <f aca="false">IF(G9351="Male",VLOOKUP(H9351,'Shoe size conversion table'!$B$6:$D$22,3),VLOOKUP(H9351,'Shoe size conversion table'!$J$6:$L$22,3))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MONTH(C9351:C24318)</f>
        <v>4</v>
      </c>
      <c r="O9351" s="8" t="n">
        <f aca="false">K9351*(1-L9351)</f>
        <v>134.1</v>
      </c>
    </row>
    <row r="9352" customFormat="false" ht="11.4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IF(G9352="Male",VLOOKUP(H9352,'Shoe size conversion table'!$B$6:$D$22,2),VLOOKUP(H9352,'Shoe size conversion table'!$J$6:$L$22,2))</f>
        <v>44</v>
      </c>
      <c r="J9352" s="12" t="n">
        <f aca="false">IF(G9352="Male",VLOOKUP(H9352,'Shoe size conversion table'!$B$6:$D$22,3),VLOOKUP(H9352,'Shoe size conversion table'!$J$6:$L$22,3))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MONTH(C9352:C24319)</f>
        <v>4</v>
      </c>
      <c r="O9352" s="8" t="n">
        <f aca="false">K9352*(1-L9352)</f>
        <v>143.2</v>
      </c>
    </row>
    <row r="9353" customFormat="false" ht="11.4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IF(G9353="Male",VLOOKUP(H9353,'Shoe size conversion table'!$B$6:$D$22,2),VLOOKUP(H9353,'Shoe size conversion table'!$J$6:$L$22,2))</f>
        <v>38</v>
      </c>
      <c r="J9353" s="12" t="n">
        <f aca="false">IF(G9353="Male",VLOOKUP(H9353,'Shoe size conversion table'!$B$6:$D$22,3),VLOOKUP(H9353,'Shoe size conversion table'!$J$6:$L$22,3))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MONTH(C9353:C24320)</f>
        <v>4</v>
      </c>
      <c r="O9353" s="8" t="n">
        <f aca="false">K9353*(1-L9353)</f>
        <v>199</v>
      </c>
    </row>
    <row r="9354" customFormat="false" ht="11.4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IF(G9354="Male",VLOOKUP(H9354,'Shoe size conversion table'!$B$6:$D$22,2),VLOOKUP(H9354,'Shoe size conversion table'!$J$6:$L$22,2))</f>
        <v>38-39</v>
      </c>
      <c r="J9354" s="12" t="n">
        <f aca="false">IF(G9354="Male",VLOOKUP(H9354,'Shoe size conversion table'!$B$6:$D$22,3),VLOOKUP(H9354,'Shoe size conversion table'!$J$6:$L$22,3))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MONTH(C9354:C24321)</f>
        <v>4</v>
      </c>
      <c r="O9354" s="8" t="n">
        <f aca="false">K9354*(1-L9354)</f>
        <v>159</v>
      </c>
    </row>
    <row r="9355" customFormat="false" ht="11.4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IF(G9355="Male",VLOOKUP(H9355,'Shoe size conversion table'!$B$6:$D$22,2),VLOOKUP(H9355,'Shoe size conversion table'!$J$6:$L$22,2))</f>
        <v>43-44</v>
      </c>
      <c r="J9355" s="12" t="n">
        <f aca="false">IF(G9355="Male",VLOOKUP(H9355,'Shoe size conversion table'!$B$6:$D$22,3),VLOOKUP(H9355,'Shoe size conversion table'!$J$6:$L$22,3))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MONTH(C9355:C24322)</f>
        <v>4</v>
      </c>
      <c r="O9355" s="8" t="n">
        <f aca="false">K9355*(1-L9355)</f>
        <v>143.1</v>
      </c>
    </row>
    <row r="9356" customFormat="false" ht="11.4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IF(G9356="Male",VLOOKUP(H9356,'Shoe size conversion table'!$B$6:$D$22,2),VLOOKUP(H9356,'Shoe size conversion table'!$J$6:$L$22,2))</f>
        <v>42</v>
      </c>
      <c r="J9356" s="12" t="n">
        <f aca="false">IF(G9356="Male",VLOOKUP(H9356,'Shoe size conversion table'!$B$6:$D$22,3),VLOOKUP(H9356,'Shoe size conversion table'!$J$6:$L$22,3))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MONTH(C9356:C24323)</f>
        <v>4</v>
      </c>
      <c r="O9356" s="8" t="n">
        <f aca="false">K9356*(1-L9356)</f>
        <v>79.5</v>
      </c>
    </row>
    <row r="9357" customFormat="false" ht="11.4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IF(G9357="Male",VLOOKUP(H9357,'Shoe size conversion table'!$B$6:$D$22,2),VLOOKUP(H9357,'Shoe size conversion table'!$J$6:$L$22,2))</f>
        <v>43</v>
      </c>
      <c r="J9357" s="12" t="n">
        <f aca="false">IF(G9357="Male",VLOOKUP(H9357,'Shoe size conversion table'!$B$6:$D$22,3),VLOOKUP(H9357,'Shoe size conversion table'!$J$6:$L$22,3))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MONTH(C9357:C24324)</f>
        <v>4</v>
      </c>
      <c r="O9357" s="8" t="n">
        <f aca="false">K9357*(1-L9357)</f>
        <v>125.1</v>
      </c>
    </row>
    <row r="9358" customFormat="false" ht="11.4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IF(G9358="Male",VLOOKUP(H9358,'Shoe size conversion table'!$B$6:$D$22,2),VLOOKUP(H9358,'Shoe size conversion table'!$J$6:$L$22,2))</f>
        <v>38-39</v>
      </c>
      <c r="J9358" s="12" t="n">
        <f aca="false">IF(G9358="Male",VLOOKUP(H9358,'Shoe size conversion table'!$B$6:$D$22,3),VLOOKUP(H9358,'Shoe size conversion table'!$J$6:$L$22,3))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MONTH(C9358:C24325)</f>
        <v>4</v>
      </c>
      <c r="O9358" s="8" t="n">
        <f aca="false">K9358*(1-L9358)</f>
        <v>97.3</v>
      </c>
    </row>
    <row r="9359" customFormat="false" ht="11.4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IF(G9359="Male",VLOOKUP(H9359,'Shoe size conversion table'!$B$6:$D$22,2),VLOOKUP(H9359,'Shoe size conversion table'!$J$6:$L$22,2))</f>
        <v>43</v>
      </c>
      <c r="J9359" s="12" t="n">
        <f aca="false">IF(G9359="Male",VLOOKUP(H9359,'Shoe size conversion table'!$B$6:$D$22,3),VLOOKUP(H9359,'Shoe size conversion table'!$J$6:$L$22,3))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MONTH(C9359:C24326)</f>
        <v>4</v>
      </c>
      <c r="O9359" s="8" t="n">
        <f aca="false">K9359*(1-L9359)</f>
        <v>152.1</v>
      </c>
    </row>
    <row r="9360" customFormat="false" ht="11.4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IF(G9360="Male",VLOOKUP(H9360,'Shoe size conversion table'!$B$6:$D$22,2),VLOOKUP(H9360,'Shoe size conversion table'!$J$6:$L$22,2))</f>
        <v>43-44</v>
      </c>
      <c r="J9360" s="12" t="n">
        <f aca="false">IF(G9360="Male",VLOOKUP(H9360,'Shoe size conversion table'!$B$6:$D$22,3),VLOOKUP(H9360,'Shoe size conversion table'!$J$6:$L$22,3))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MONTH(C9360:C24327)</f>
        <v>4</v>
      </c>
      <c r="O9360" s="8" t="n">
        <f aca="false">K9360*(1-L9360)</f>
        <v>90.3</v>
      </c>
    </row>
    <row r="9361" customFormat="false" ht="11.4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IF(G9361="Male",VLOOKUP(H9361,'Shoe size conversion table'!$B$6:$D$22,2),VLOOKUP(H9361,'Shoe size conversion table'!$J$6:$L$22,2))</f>
        <v>42-43</v>
      </c>
      <c r="J9361" s="12" t="n">
        <f aca="false">IF(G9361="Male",VLOOKUP(H9361,'Shoe size conversion table'!$B$6:$D$22,3),VLOOKUP(H9361,'Shoe size conversion table'!$J$6:$L$22,3))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MONTH(C9361:C24328)</f>
        <v>4</v>
      </c>
      <c r="O9361" s="8" t="n">
        <f aca="false">K9361*(1-L9361)</f>
        <v>104.3</v>
      </c>
    </row>
    <row r="9362" customFormat="false" ht="11.4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IF(G9362="Male",VLOOKUP(H9362,'Shoe size conversion table'!$B$6:$D$22,2),VLOOKUP(H9362,'Shoe size conversion table'!$J$6:$L$22,2))</f>
        <v>42-43</v>
      </c>
      <c r="J9362" s="12" t="n">
        <f aca="false">IF(G9362="Male",VLOOKUP(H9362,'Shoe size conversion table'!$B$6:$D$22,3),VLOOKUP(H9362,'Shoe size conversion table'!$J$6:$L$22,3))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MONTH(C9362:C24329)</f>
        <v>4</v>
      </c>
      <c r="O9362" s="8" t="n">
        <f aca="false">K9362*(1-L9362)</f>
        <v>139</v>
      </c>
    </row>
    <row r="9363" customFormat="false" ht="11.4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IF(G9363="Male",VLOOKUP(H9363,'Shoe size conversion table'!$B$6:$D$22,2),VLOOKUP(H9363,'Shoe size conversion table'!$J$6:$L$22,2))</f>
        <v>38-39</v>
      </c>
      <c r="J9363" s="12" t="n">
        <f aca="false">IF(G9363="Male",VLOOKUP(H9363,'Shoe size conversion table'!$B$6:$D$22,3),VLOOKUP(H9363,'Shoe size conversion table'!$J$6:$L$22,3))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MONTH(C9363:C24330)</f>
        <v>4</v>
      </c>
      <c r="O9363" s="8" t="n">
        <f aca="false">K9363*(1-L9363)</f>
        <v>189</v>
      </c>
    </row>
    <row r="9364" customFormat="false" ht="11.4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IF(G9364="Male",VLOOKUP(H9364,'Shoe size conversion table'!$B$6:$D$22,2),VLOOKUP(H9364,'Shoe size conversion table'!$J$6:$L$22,2))</f>
        <v>43</v>
      </c>
      <c r="J9364" s="12" t="n">
        <f aca="false">IF(G9364="Male",VLOOKUP(H9364,'Shoe size conversion table'!$B$6:$D$22,3),VLOOKUP(H9364,'Shoe size conversion table'!$J$6:$L$22,3))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MONTH(C9364:C24331)</f>
        <v>4</v>
      </c>
      <c r="O9364" s="8" t="n">
        <f aca="false">K9364*(1-L9364)</f>
        <v>170.1</v>
      </c>
    </row>
    <row r="9365" customFormat="false" ht="11.4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IF(G9365="Male",VLOOKUP(H9365,'Shoe size conversion table'!$B$6:$D$22,2),VLOOKUP(H9365,'Shoe size conversion table'!$J$6:$L$22,2))</f>
        <v>39-40</v>
      </c>
      <c r="J9365" s="12" t="n">
        <f aca="false">IF(G9365="Male",VLOOKUP(H9365,'Shoe size conversion table'!$B$6:$D$22,3),VLOOKUP(H9365,'Shoe size conversion table'!$J$6:$L$22,3))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MONTH(C9365:C24332)</f>
        <v>4</v>
      </c>
      <c r="O9365" s="8" t="n">
        <f aca="false">K9365*(1-L9365)</f>
        <v>179</v>
      </c>
    </row>
    <row r="9366" customFormat="false" ht="11.4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IF(G9366="Male",VLOOKUP(H9366,'Shoe size conversion table'!$B$6:$D$22,2),VLOOKUP(H9366,'Shoe size conversion table'!$J$6:$L$22,2))</f>
        <v>41</v>
      </c>
      <c r="J9366" s="12" t="n">
        <f aca="false">IF(G9366="Male",VLOOKUP(H9366,'Shoe size conversion table'!$B$6:$D$22,3),VLOOKUP(H9366,'Shoe size conversion table'!$J$6:$L$22,3))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MONTH(C9366:C24333)</f>
        <v>4</v>
      </c>
      <c r="O9366" s="8" t="n">
        <f aca="false">K9366*(1-L9366)</f>
        <v>169</v>
      </c>
    </row>
    <row r="9367" customFormat="false" ht="11.4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IF(G9367="Male",VLOOKUP(H9367,'Shoe size conversion table'!$B$6:$D$22,2),VLOOKUP(H9367,'Shoe size conversion table'!$J$6:$L$22,2))</f>
        <v>43</v>
      </c>
      <c r="J9367" s="12" t="n">
        <f aca="false">IF(G9367="Male",VLOOKUP(H9367,'Shoe size conversion table'!$B$6:$D$22,3),VLOOKUP(H9367,'Shoe size conversion table'!$J$6:$L$22,3))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MONTH(C9367:C24334)</f>
        <v>4</v>
      </c>
      <c r="O9367" s="8" t="n">
        <f aca="false">K9367*(1-L9367)</f>
        <v>129</v>
      </c>
    </row>
    <row r="9368" customFormat="false" ht="11.4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IF(G9368="Male",VLOOKUP(H9368,'Shoe size conversion table'!$B$6:$D$22,2),VLOOKUP(H9368,'Shoe size conversion table'!$J$6:$L$22,2))</f>
        <v>38</v>
      </c>
      <c r="J9368" s="12" t="n">
        <f aca="false">IF(G9368="Male",VLOOKUP(H9368,'Shoe size conversion table'!$B$6:$D$22,3),VLOOKUP(H9368,'Shoe size conversion table'!$J$6:$L$22,3))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MONTH(C9368:C24335)</f>
        <v>4</v>
      </c>
      <c r="O9368" s="8" t="n">
        <f aca="false">K9368*(1-L9368)</f>
        <v>169</v>
      </c>
    </row>
    <row r="9369" customFormat="false" ht="11.4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IF(G9369="Male",VLOOKUP(H9369,'Shoe size conversion table'!$B$6:$D$22,2),VLOOKUP(H9369,'Shoe size conversion table'!$J$6:$L$22,2))</f>
        <v>43</v>
      </c>
      <c r="J9369" s="12" t="n">
        <f aca="false">IF(G9369="Male",VLOOKUP(H9369,'Shoe size conversion table'!$B$6:$D$22,3),VLOOKUP(H9369,'Shoe size conversion table'!$J$6:$L$22,3))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MONTH(C9369:C24336)</f>
        <v>4</v>
      </c>
      <c r="O9369" s="8" t="n">
        <f aca="false">K9369*(1-L9369)</f>
        <v>79.5</v>
      </c>
    </row>
    <row r="9370" customFormat="false" ht="11.4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IF(G9370="Male",VLOOKUP(H9370,'Shoe size conversion table'!$B$6:$D$22,2),VLOOKUP(H9370,'Shoe size conversion table'!$J$6:$L$22,2))</f>
        <v>43-44</v>
      </c>
      <c r="J9370" s="12" t="n">
        <f aca="false">IF(G9370="Male",VLOOKUP(H9370,'Shoe size conversion table'!$B$6:$D$22,3),VLOOKUP(H9370,'Shoe size conversion table'!$J$6:$L$22,3))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MONTH(C9370:C24337)</f>
        <v>4</v>
      </c>
      <c r="O9370" s="8" t="n">
        <f aca="false">K9370*(1-L9370)</f>
        <v>199</v>
      </c>
    </row>
    <row r="9371" customFormat="false" ht="11.4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IF(G9371="Male",VLOOKUP(H9371,'Shoe size conversion table'!$B$6:$D$22,2),VLOOKUP(H9371,'Shoe size conversion table'!$J$6:$L$22,2))</f>
        <v>45</v>
      </c>
      <c r="J9371" s="12" t="n">
        <f aca="false">IF(G9371="Male",VLOOKUP(H9371,'Shoe size conversion table'!$B$6:$D$22,3),VLOOKUP(H9371,'Shoe size conversion table'!$J$6:$L$22,3))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MONTH(C9371:C24338)</f>
        <v>4</v>
      </c>
      <c r="O9371" s="8" t="n">
        <f aca="false">K9371*(1-L9371)</f>
        <v>152.1</v>
      </c>
    </row>
    <row r="9372" customFormat="false" ht="11.4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IF(G9372="Male",VLOOKUP(H9372,'Shoe size conversion table'!$B$6:$D$22,2),VLOOKUP(H9372,'Shoe size conversion table'!$J$6:$L$22,2))</f>
        <v>47</v>
      </c>
      <c r="J9372" s="12" t="n">
        <f aca="false">IF(G9372="Male",VLOOKUP(H9372,'Shoe size conversion table'!$B$6:$D$22,3),VLOOKUP(H9372,'Shoe size conversion table'!$J$6:$L$22,3))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MONTH(C9372:C24339)</f>
        <v>4</v>
      </c>
      <c r="O9372" s="8" t="n">
        <f aca="false">K9372*(1-L9372)</f>
        <v>199</v>
      </c>
    </row>
    <row r="9373" customFormat="false" ht="11.4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IF(G9373="Male",VLOOKUP(H9373,'Shoe size conversion table'!$B$6:$D$22,2),VLOOKUP(H9373,'Shoe size conversion table'!$J$6:$L$22,2))</f>
        <v>37-38</v>
      </c>
      <c r="J9373" s="12" t="n">
        <f aca="false">IF(G9373="Male",VLOOKUP(H9373,'Shoe size conversion table'!$B$6:$D$22,3),VLOOKUP(H9373,'Shoe size conversion table'!$J$6:$L$22,3))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MONTH(C9373:C24340)</f>
        <v>4</v>
      </c>
      <c r="O9373" s="8" t="n">
        <f aca="false">K9373*(1-L9373)</f>
        <v>139</v>
      </c>
    </row>
    <row r="9374" customFormat="false" ht="11.4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IF(G9374="Male",VLOOKUP(H9374,'Shoe size conversion table'!$B$6:$D$22,2),VLOOKUP(H9374,'Shoe size conversion table'!$J$6:$L$22,2))</f>
        <v>42-43</v>
      </c>
      <c r="J9374" s="12" t="n">
        <f aca="false">IF(G9374="Male",VLOOKUP(H9374,'Shoe size conversion table'!$B$6:$D$22,3),VLOOKUP(H9374,'Shoe size conversion table'!$J$6:$L$22,3))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MONTH(C9374:C24341)</f>
        <v>4</v>
      </c>
      <c r="O9374" s="8" t="n">
        <f aca="false">K9374*(1-L9374)</f>
        <v>159</v>
      </c>
    </row>
    <row r="9375" customFormat="false" ht="11.4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IF(G9375="Male",VLOOKUP(H9375,'Shoe size conversion table'!$B$6:$D$22,2),VLOOKUP(H9375,'Shoe size conversion table'!$J$6:$L$22,2))</f>
        <v>38</v>
      </c>
      <c r="J9375" s="12" t="n">
        <f aca="false">IF(G9375="Male",VLOOKUP(H9375,'Shoe size conversion table'!$B$6:$D$22,3),VLOOKUP(H9375,'Shoe size conversion table'!$J$6:$L$22,3))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MONTH(C9375:C24342)</f>
        <v>4</v>
      </c>
      <c r="O9375" s="8" t="n">
        <f aca="false">K9375*(1-L9375)</f>
        <v>139</v>
      </c>
    </row>
    <row r="9376" customFormat="false" ht="11.4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IF(G9376="Male",VLOOKUP(H9376,'Shoe size conversion table'!$B$6:$D$22,2),VLOOKUP(H9376,'Shoe size conversion table'!$J$6:$L$22,2))</f>
        <v>39</v>
      </c>
      <c r="J9376" s="12" t="n">
        <f aca="false">IF(G9376="Male",VLOOKUP(H9376,'Shoe size conversion table'!$B$6:$D$22,3),VLOOKUP(H9376,'Shoe size conversion table'!$J$6:$L$22,3))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MONTH(C9376:C24343)</f>
        <v>4</v>
      </c>
      <c r="O9376" s="8" t="n">
        <f aca="false">K9376*(1-L9376)</f>
        <v>99.5</v>
      </c>
    </row>
    <row r="9377" customFormat="false" ht="11.4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IF(G9377="Male",VLOOKUP(H9377,'Shoe size conversion table'!$B$6:$D$22,2),VLOOKUP(H9377,'Shoe size conversion table'!$J$6:$L$22,2))</f>
        <v>38</v>
      </c>
      <c r="J9377" s="12" t="n">
        <f aca="false">IF(G9377="Male",VLOOKUP(H9377,'Shoe size conversion table'!$B$6:$D$22,3),VLOOKUP(H9377,'Shoe size conversion table'!$J$6:$L$22,3))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MONTH(C9377:C24344)</f>
        <v>4</v>
      </c>
      <c r="O9377" s="8" t="n">
        <f aca="false">K9377*(1-L9377)</f>
        <v>79.5</v>
      </c>
    </row>
    <row r="9378" customFormat="false" ht="11.4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IF(G9378="Male",VLOOKUP(H9378,'Shoe size conversion table'!$B$6:$D$22,2),VLOOKUP(H9378,'Shoe size conversion table'!$J$6:$L$22,2))</f>
        <v>38-39</v>
      </c>
      <c r="J9378" s="12" t="n">
        <f aca="false">IF(G9378="Male",VLOOKUP(H9378,'Shoe size conversion table'!$B$6:$D$22,3),VLOOKUP(H9378,'Shoe size conversion table'!$J$6:$L$22,3))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MONTH(C9378:C24345)</f>
        <v>4</v>
      </c>
      <c r="O9378" s="8" t="n">
        <f aca="false">K9378*(1-L9378)</f>
        <v>159</v>
      </c>
    </row>
    <row r="9379" customFormat="false" ht="11.4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IF(G9379="Male",VLOOKUP(H9379,'Shoe size conversion table'!$B$6:$D$22,2),VLOOKUP(H9379,'Shoe size conversion table'!$J$6:$L$22,2))</f>
        <v>44</v>
      </c>
      <c r="J9379" s="12" t="n">
        <f aca="false">IF(G9379="Male",VLOOKUP(H9379,'Shoe size conversion table'!$B$6:$D$22,3),VLOOKUP(H9379,'Shoe size conversion table'!$J$6:$L$22,3))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MONTH(C9379:C24346)</f>
        <v>4</v>
      </c>
      <c r="O9379" s="8" t="n">
        <f aca="false">K9379*(1-L9379)</f>
        <v>99.5</v>
      </c>
    </row>
    <row r="9380" customFormat="false" ht="11.4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IF(G9380="Male",VLOOKUP(H9380,'Shoe size conversion table'!$B$6:$D$22,2),VLOOKUP(H9380,'Shoe size conversion table'!$J$6:$L$22,2))</f>
        <v>42-43</v>
      </c>
      <c r="J9380" s="12" t="n">
        <f aca="false">IF(G9380="Male",VLOOKUP(H9380,'Shoe size conversion table'!$B$6:$D$22,3),VLOOKUP(H9380,'Shoe size conversion table'!$J$6:$L$22,3))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MONTH(C9380:C24347)</f>
        <v>4</v>
      </c>
      <c r="O9380" s="8" t="n">
        <f aca="false">K9380*(1-L9380)</f>
        <v>169</v>
      </c>
    </row>
    <row r="9381" customFormat="false" ht="11.4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IF(G9381="Male",VLOOKUP(H9381,'Shoe size conversion table'!$B$6:$D$22,2),VLOOKUP(H9381,'Shoe size conversion table'!$J$6:$L$22,2))</f>
        <v>43</v>
      </c>
      <c r="J9381" s="12" t="n">
        <f aca="false">IF(G9381="Male",VLOOKUP(H9381,'Shoe size conversion table'!$B$6:$D$22,3),VLOOKUP(H9381,'Shoe size conversion table'!$J$6:$L$22,3))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MONTH(C9381:C24348)</f>
        <v>4</v>
      </c>
      <c r="O9381" s="8" t="n">
        <f aca="false">K9381*(1-L9381)</f>
        <v>129</v>
      </c>
    </row>
    <row r="9382" customFormat="false" ht="11.4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IF(G9382="Male",VLOOKUP(H9382,'Shoe size conversion table'!$B$6:$D$22,2),VLOOKUP(H9382,'Shoe size conversion table'!$J$6:$L$22,2))</f>
        <v>42</v>
      </c>
      <c r="J9382" s="12" t="n">
        <f aca="false">IF(G9382="Male",VLOOKUP(H9382,'Shoe size conversion table'!$B$6:$D$22,3),VLOOKUP(H9382,'Shoe size conversion table'!$J$6:$L$22,3))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MONTH(C9382:C24349)</f>
        <v>4</v>
      </c>
      <c r="O9382" s="8" t="n">
        <f aca="false">K9382*(1-L9382)</f>
        <v>79.5</v>
      </c>
    </row>
    <row r="9383" customFormat="false" ht="11.4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IF(G9383="Male",VLOOKUP(H9383,'Shoe size conversion table'!$B$6:$D$22,2),VLOOKUP(H9383,'Shoe size conversion table'!$J$6:$L$22,2))</f>
        <v>42-43</v>
      </c>
      <c r="J9383" s="12" t="n">
        <f aca="false">IF(G9383="Male",VLOOKUP(H9383,'Shoe size conversion table'!$B$6:$D$22,3),VLOOKUP(H9383,'Shoe size conversion table'!$J$6:$L$22,3))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MONTH(C9383:C24350)</f>
        <v>4</v>
      </c>
      <c r="O9383" s="8" t="n">
        <f aca="false">K9383*(1-L9383)</f>
        <v>139.3</v>
      </c>
    </row>
    <row r="9384" customFormat="false" ht="11.4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IF(G9384="Male",VLOOKUP(H9384,'Shoe size conversion table'!$B$6:$D$22,2),VLOOKUP(H9384,'Shoe size conversion table'!$J$6:$L$22,2))</f>
        <v>43</v>
      </c>
      <c r="J9384" s="12" t="n">
        <f aca="false">IF(G9384="Male",VLOOKUP(H9384,'Shoe size conversion table'!$B$6:$D$22,3),VLOOKUP(H9384,'Shoe size conversion table'!$J$6:$L$22,3))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MONTH(C9384:C24351)</f>
        <v>4</v>
      </c>
      <c r="O9384" s="8" t="n">
        <f aca="false">K9384*(1-L9384)</f>
        <v>152.1</v>
      </c>
    </row>
    <row r="9385" customFormat="false" ht="11.4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IF(G9385="Male",VLOOKUP(H9385,'Shoe size conversion table'!$B$6:$D$22,2),VLOOKUP(H9385,'Shoe size conversion table'!$J$6:$L$22,2))</f>
        <v>38-39</v>
      </c>
      <c r="J9385" s="12" t="n">
        <f aca="false">IF(G9385="Male",VLOOKUP(H9385,'Shoe size conversion table'!$B$6:$D$22,3),VLOOKUP(H9385,'Shoe size conversion table'!$J$6:$L$22,3))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MONTH(C9385:C24352)</f>
        <v>4</v>
      </c>
      <c r="O9385" s="8" t="n">
        <f aca="false">K9385*(1-L9385)</f>
        <v>159</v>
      </c>
    </row>
    <row r="9386" customFormat="false" ht="11.4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IF(G9386="Male",VLOOKUP(H9386,'Shoe size conversion table'!$B$6:$D$22,2),VLOOKUP(H9386,'Shoe size conversion table'!$J$6:$L$22,2))</f>
        <v>38-39</v>
      </c>
      <c r="J9386" s="12" t="n">
        <f aca="false">IF(G9386="Male",VLOOKUP(H9386,'Shoe size conversion table'!$B$6:$D$22,3),VLOOKUP(H9386,'Shoe size conversion table'!$J$6:$L$22,3))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MONTH(C9386:C24353)</f>
        <v>4</v>
      </c>
      <c r="O9386" s="8" t="n">
        <f aca="false">K9386*(1-L9386)</f>
        <v>116.1</v>
      </c>
    </row>
    <row r="9387" customFormat="false" ht="11.4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IF(G9387="Male",VLOOKUP(H9387,'Shoe size conversion table'!$B$6:$D$22,2),VLOOKUP(H9387,'Shoe size conversion table'!$J$6:$L$22,2))</f>
        <v>43-44</v>
      </c>
      <c r="J9387" s="12" t="n">
        <f aca="false">IF(G9387="Male",VLOOKUP(H9387,'Shoe size conversion table'!$B$6:$D$22,3),VLOOKUP(H9387,'Shoe size conversion table'!$J$6:$L$22,3))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MONTH(C9387:C24354)</f>
        <v>4</v>
      </c>
      <c r="O9387" s="8" t="n">
        <f aca="false">K9387*(1-L9387)</f>
        <v>139</v>
      </c>
    </row>
    <row r="9388" customFormat="false" ht="11.4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IF(G9388="Male",VLOOKUP(H9388,'Shoe size conversion table'!$B$6:$D$22,2),VLOOKUP(H9388,'Shoe size conversion table'!$J$6:$L$22,2))</f>
        <v>39</v>
      </c>
      <c r="J9388" s="12" t="n">
        <f aca="false">IF(G9388="Male",VLOOKUP(H9388,'Shoe size conversion table'!$B$6:$D$22,3),VLOOKUP(H9388,'Shoe size conversion table'!$J$6:$L$22,3))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MONTH(C9388:C24355)</f>
        <v>4</v>
      </c>
      <c r="O9388" s="8" t="n">
        <f aca="false">K9388*(1-L9388)</f>
        <v>179</v>
      </c>
    </row>
    <row r="9389" customFormat="false" ht="11.4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IF(G9389="Male",VLOOKUP(H9389,'Shoe size conversion table'!$B$6:$D$22,2),VLOOKUP(H9389,'Shoe size conversion table'!$J$6:$L$22,2))</f>
        <v>39</v>
      </c>
      <c r="J9389" s="12" t="n">
        <f aca="false">IF(G9389="Male",VLOOKUP(H9389,'Shoe size conversion table'!$B$6:$D$22,3),VLOOKUP(H9389,'Shoe size conversion table'!$J$6:$L$22,3))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MONTH(C9389:C24356)</f>
        <v>4</v>
      </c>
      <c r="O9389" s="8" t="n">
        <f aca="false">K9389*(1-L9389)</f>
        <v>169</v>
      </c>
    </row>
    <row r="9390" customFormat="false" ht="11.4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IF(G9390="Male",VLOOKUP(H9390,'Shoe size conversion table'!$B$6:$D$22,2),VLOOKUP(H9390,'Shoe size conversion table'!$J$6:$L$22,2))</f>
        <v>44</v>
      </c>
      <c r="J9390" s="12" t="n">
        <f aca="false">IF(G9390="Male",VLOOKUP(H9390,'Shoe size conversion table'!$B$6:$D$22,3),VLOOKUP(H9390,'Shoe size conversion table'!$J$6:$L$22,3))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MONTH(C9390:C24357)</f>
        <v>4</v>
      </c>
      <c r="O9390" s="8" t="n">
        <f aca="false">K9390*(1-L9390)</f>
        <v>97.3</v>
      </c>
    </row>
    <row r="9391" customFormat="false" ht="11.4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IF(G9391="Male",VLOOKUP(H9391,'Shoe size conversion table'!$B$6:$D$22,2),VLOOKUP(H9391,'Shoe size conversion table'!$J$6:$L$22,2))</f>
        <v>43</v>
      </c>
      <c r="J9391" s="12" t="n">
        <f aca="false">IF(G9391="Male",VLOOKUP(H9391,'Shoe size conversion table'!$B$6:$D$22,3),VLOOKUP(H9391,'Shoe size conversion table'!$J$6:$L$22,3))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MONTH(C9391:C24358)</f>
        <v>4</v>
      </c>
      <c r="O9391" s="8" t="n">
        <f aca="false">K9391*(1-L9391)</f>
        <v>125.1</v>
      </c>
    </row>
    <row r="9392" customFormat="false" ht="11.4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IF(G9392="Male",VLOOKUP(H9392,'Shoe size conversion table'!$B$6:$D$22,2),VLOOKUP(H9392,'Shoe size conversion table'!$J$6:$L$22,2))</f>
        <v>39</v>
      </c>
      <c r="J9392" s="12" t="n">
        <f aca="false">IF(G9392="Male",VLOOKUP(H9392,'Shoe size conversion table'!$B$6:$D$22,3),VLOOKUP(H9392,'Shoe size conversion table'!$J$6:$L$22,3))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MONTH(C9392:C24359)</f>
        <v>4</v>
      </c>
      <c r="O9392" s="8" t="n">
        <f aca="false">K9392*(1-L9392)</f>
        <v>129</v>
      </c>
    </row>
    <row r="9393" customFormat="false" ht="11.4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IF(G9393="Male",VLOOKUP(H9393,'Shoe size conversion table'!$B$6:$D$22,2),VLOOKUP(H9393,'Shoe size conversion table'!$J$6:$L$22,2))</f>
        <v>43-44</v>
      </c>
      <c r="J9393" s="12" t="n">
        <f aca="false">IF(G9393="Male",VLOOKUP(H9393,'Shoe size conversion table'!$B$6:$D$22,3),VLOOKUP(H9393,'Shoe size conversion table'!$J$6:$L$22,3))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MONTH(C9393:C24360)</f>
        <v>4</v>
      </c>
      <c r="O9393" s="8" t="n">
        <f aca="false">K9393*(1-L9393)</f>
        <v>129</v>
      </c>
    </row>
    <row r="9394" customFormat="false" ht="11.4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IF(G9394="Male",VLOOKUP(H9394,'Shoe size conversion table'!$B$6:$D$22,2),VLOOKUP(H9394,'Shoe size conversion table'!$J$6:$L$22,2))</f>
        <v>39-40</v>
      </c>
      <c r="J9394" s="12" t="n">
        <f aca="false">IF(G9394="Male",VLOOKUP(H9394,'Shoe size conversion table'!$B$6:$D$22,3),VLOOKUP(H9394,'Shoe size conversion table'!$J$6:$L$22,3))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MONTH(C9394:C24361)</f>
        <v>4</v>
      </c>
      <c r="O9394" s="8" t="n">
        <f aca="false">K9394*(1-L9394)</f>
        <v>199</v>
      </c>
    </row>
    <row r="9395" customFormat="false" ht="11.4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IF(G9395="Male",VLOOKUP(H9395,'Shoe size conversion table'!$B$6:$D$22,2),VLOOKUP(H9395,'Shoe size conversion table'!$J$6:$L$22,2))</f>
        <v>42</v>
      </c>
      <c r="J9395" s="12" t="n">
        <f aca="false">IF(G9395="Male",VLOOKUP(H9395,'Shoe size conversion table'!$B$6:$D$22,3),VLOOKUP(H9395,'Shoe size conversion table'!$J$6:$L$22,3))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MONTH(C9395:C24362)</f>
        <v>4</v>
      </c>
      <c r="O9395" s="8" t="n">
        <f aca="false">K9395*(1-L9395)</f>
        <v>199</v>
      </c>
    </row>
    <row r="9396" customFormat="false" ht="11.4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IF(G9396="Male",VLOOKUP(H9396,'Shoe size conversion table'!$B$6:$D$22,2),VLOOKUP(H9396,'Shoe size conversion table'!$J$6:$L$22,2))</f>
        <v>42</v>
      </c>
      <c r="J9396" s="12" t="n">
        <f aca="false">IF(G9396="Male",VLOOKUP(H9396,'Shoe size conversion table'!$B$6:$D$22,3),VLOOKUP(H9396,'Shoe size conversion table'!$J$6:$L$22,3))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MONTH(C9396:C24363)</f>
        <v>4</v>
      </c>
      <c r="O9396" s="8" t="n">
        <f aca="false">K9396*(1-L9396)</f>
        <v>127.2</v>
      </c>
    </row>
    <row r="9397" customFormat="false" ht="11.4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IF(G9397="Male",VLOOKUP(H9397,'Shoe size conversion table'!$B$6:$D$22,2),VLOOKUP(H9397,'Shoe size conversion table'!$J$6:$L$22,2))</f>
        <v>43-44</v>
      </c>
      <c r="J9397" s="12" t="n">
        <f aca="false">IF(G9397="Male",VLOOKUP(H9397,'Shoe size conversion table'!$B$6:$D$22,3),VLOOKUP(H9397,'Shoe size conversion table'!$J$6:$L$22,3))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MONTH(C9397:C24364)</f>
        <v>4</v>
      </c>
      <c r="O9397" s="8" t="n">
        <f aca="false">K9397*(1-L9397)</f>
        <v>139</v>
      </c>
    </row>
    <row r="9398" customFormat="false" ht="11.4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IF(G9398="Male",VLOOKUP(H9398,'Shoe size conversion table'!$B$6:$D$22,2),VLOOKUP(H9398,'Shoe size conversion table'!$J$6:$L$22,2))</f>
        <v>38-39</v>
      </c>
      <c r="J9398" s="12" t="n">
        <f aca="false">IF(G9398="Male",VLOOKUP(H9398,'Shoe size conversion table'!$B$6:$D$22,3),VLOOKUP(H9398,'Shoe size conversion table'!$J$6:$L$22,3))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MONTH(C9398:C24365)</f>
        <v>4</v>
      </c>
      <c r="O9398" s="8" t="n">
        <f aca="false">K9398*(1-L9398)</f>
        <v>64.5</v>
      </c>
    </row>
    <row r="9399" customFormat="false" ht="11.4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IF(G9399="Male",VLOOKUP(H9399,'Shoe size conversion table'!$B$6:$D$22,2),VLOOKUP(H9399,'Shoe size conversion table'!$J$6:$L$22,2))</f>
        <v>39-40</v>
      </c>
      <c r="J9399" s="12" t="n">
        <f aca="false">IF(G9399="Male",VLOOKUP(H9399,'Shoe size conversion table'!$B$6:$D$22,3),VLOOKUP(H9399,'Shoe size conversion table'!$J$6:$L$22,3))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MONTH(C9399:C24366)</f>
        <v>4</v>
      </c>
      <c r="O9399" s="8" t="n">
        <f aca="false">K9399*(1-L9399)</f>
        <v>125.1</v>
      </c>
    </row>
    <row r="9400" customFormat="false" ht="11.4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IF(G9400="Male",VLOOKUP(H9400,'Shoe size conversion table'!$B$6:$D$22,2),VLOOKUP(H9400,'Shoe size conversion table'!$J$6:$L$22,2))</f>
        <v>43-44</v>
      </c>
      <c r="J9400" s="12" t="n">
        <f aca="false">IF(G9400="Male",VLOOKUP(H9400,'Shoe size conversion table'!$B$6:$D$22,3),VLOOKUP(H9400,'Shoe size conversion table'!$J$6:$L$22,3))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MONTH(C9400:C24367)</f>
        <v>4</v>
      </c>
      <c r="O9400" s="8" t="n">
        <f aca="false">K9400*(1-L9400)</f>
        <v>125.1</v>
      </c>
    </row>
    <row r="9401" customFormat="false" ht="11.4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IF(G9401="Male",VLOOKUP(H9401,'Shoe size conversion table'!$B$6:$D$22,2),VLOOKUP(H9401,'Shoe size conversion table'!$J$6:$L$22,2))</f>
        <v>42-43</v>
      </c>
      <c r="J9401" s="12" t="n">
        <f aca="false">IF(G9401="Male",VLOOKUP(H9401,'Shoe size conversion table'!$B$6:$D$22,3),VLOOKUP(H9401,'Shoe size conversion table'!$J$6:$L$22,3))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MONTH(C9401:C24368)</f>
        <v>4</v>
      </c>
      <c r="O9401" s="8" t="n">
        <f aca="false">K9401*(1-L9401)</f>
        <v>139.3</v>
      </c>
    </row>
    <row r="9402" customFormat="false" ht="11.4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IF(G9402="Male",VLOOKUP(H9402,'Shoe size conversion table'!$B$6:$D$22,2),VLOOKUP(H9402,'Shoe size conversion table'!$J$6:$L$22,2))</f>
        <v>38-39</v>
      </c>
      <c r="J9402" s="12" t="n">
        <f aca="false">IF(G9402="Male",VLOOKUP(H9402,'Shoe size conversion table'!$B$6:$D$22,3),VLOOKUP(H9402,'Shoe size conversion table'!$J$6:$L$22,3))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MONTH(C9402:C24369)</f>
        <v>4</v>
      </c>
      <c r="O9402" s="8" t="n">
        <f aca="false">K9402*(1-L9402)</f>
        <v>119.2</v>
      </c>
    </row>
    <row r="9403" customFormat="false" ht="11.4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IF(G9403="Male",VLOOKUP(H9403,'Shoe size conversion table'!$B$6:$D$22,2),VLOOKUP(H9403,'Shoe size conversion table'!$J$6:$L$22,2))</f>
        <v>43-44</v>
      </c>
      <c r="J9403" s="12" t="n">
        <f aca="false">IF(G9403="Male",VLOOKUP(H9403,'Shoe size conversion table'!$B$6:$D$22,3),VLOOKUP(H9403,'Shoe size conversion table'!$J$6:$L$22,3))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MONTH(C9403:C24370)</f>
        <v>4</v>
      </c>
      <c r="O9403" s="8" t="n">
        <f aca="false">K9403*(1-L9403)</f>
        <v>179</v>
      </c>
    </row>
    <row r="9404" customFormat="false" ht="11.4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IF(G9404="Male",VLOOKUP(H9404,'Shoe size conversion table'!$B$6:$D$22,2),VLOOKUP(H9404,'Shoe size conversion table'!$J$6:$L$22,2))</f>
        <v>38</v>
      </c>
      <c r="J9404" s="12" t="n">
        <f aca="false">IF(G9404="Male",VLOOKUP(H9404,'Shoe size conversion table'!$B$6:$D$22,3),VLOOKUP(H9404,'Shoe size conversion table'!$J$6:$L$22,3))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MONTH(C9404:C24371)</f>
        <v>4</v>
      </c>
      <c r="O9404" s="8" t="n">
        <f aca="false">K9404*(1-L9404)</f>
        <v>149</v>
      </c>
    </row>
    <row r="9405" customFormat="false" ht="11.4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IF(G9405="Male",VLOOKUP(H9405,'Shoe size conversion table'!$B$6:$D$22,2),VLOOKUP(H9405,'Shoe size conversion table'!$J$6:$L$22,2))</f>
        <v>44</v>
      </c>
      <c r="J9405" s="12" t="n">
        <f aca="false">IF(G9405="Male",VLOOKUP(H9405,'Shoe size conversion table'!$B$6:$D$22,3),VLOOKUP(H9405,'Shoe size conversion table'!$J$6:$L$22,3))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MONTH(C9405:C24372)</f>
        <v>4</v>
      </c>
      <c r="O9405" s="8" t="n">
        <f aca="false">K9405*(1-L9405)</f>
        <v>199</v>
      </c>
    </row>
    <row r="9406" customFormat="false" ht="11.4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IF(G9406="Male",VLOOKUP(H9406,'Shoe size conversion table'!$B$6:$D$22,2),VLOOKUP(H9406,'Shoe size conversion table'!$J$6:$L$22,2))</f>
        <v>38</v>
      </c>
      <c r="J9406" s="12" t="n">
        <f aca="false">IF(G9406="Male",VLOOKUP(H9406,'Shoe size conversion table'!$B$6:$D$22,3),VLOOKUP(H9406,'Shoe size conversion table'!$J$6:$L$22,3))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MONTH(C9406:C24373)</f>
        <v>4</v>
      </c>
      <c r="O9406" s="8" t="n">
        <f aca="false">K9406*(1-L9406)</f>
        <v>79.5</v>
      </c>
    </row>
    <row r="9407" customFormat="false" ht="11.4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IF(G9407="Male",VLOOKUP(H9407,'Shoe size conversion table'!$B$6:$D$22,2),VLOOKUP(H9407,'Shoe size conversion table'!$J$6:$L$22,2))</f>
        <v>38-39</v>
      </c>
      <c r="J9407" s="12" t="n">
        <f aca="false">IF(G9407="Male",VLOOKUP(H9407,'Shoe size conversion table'!$B$6:$D$22,3),VLOOKUP(H9407,'Shoe size conversion table'!$J$6:$L$22,3))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MONTH(C9407:C24374)</f>
        <v>4</v>
      </c>
      <c r="O9407" s="8" t="n">
        <f aca="false">K9407*(1-L9407)</f>
        <v>159</v>
      </c>
    </row>
    <row r="9408" customFormat="false" ht="11.4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IF(G9408="Male",VLOOKUP(H9408,'Shoe size conversion table'!$B$6:$D$22,2),VLOOKUP(H9408,'Shoe size conversion table'!$J$6:$L$22,2))</f>
        <v>41-42</v>
      </c>
      <c r="J9408" s="12" t="n">
        <f aca="false">IF(G9408="Male",VLOOKUP(H9408,'Shoe size conversion table'!$B$6:$D$22,3),VLOOKUP(H9408,'Shoe size conversion table'!$J$6:$L$22,3))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MONTH(C9408:C24375)</f>
        <v>4</v>
      </c>
      <c r="O9408" s="8" t="n">
        <f aca="false">K9408*(1-L9408)</f>
        <v>129</v>
      </c>
    </row>
    <row r="9409" customFormat="false" ht="11.4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IF(G9409="Male",VLOOKUP(H9409,'Shoe size conversion table'!$B$6:$D$22,2),VLOOKUP(H9409,'Shoe size conversion table'!$J$6:$L$22,2))</f>
        <v>43-44</v>
      </c>
      <c r="J9409" s="12" t="n">
        <f aca="false">IF(G9409="Male",VLOOKUP(H9409,'Shoe size conversion table'!$B$6:$D$22,3),VLOOKUP(H9409,'Shoe size conversion table'!$J$6:$L$22,3))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MONTH(C9409:C24376)</f>
        <v>4</v>
      </c>
      <c r="O9409" s="8" t="n">
        <f aca="false">K9409*(1-L9409)</f>
        <v>149</v>
      </c>
    </row>
    <row r="9410" customFormat="false" ht="11.4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IF(G9410="Male",VLOOKUP(H9410,'Shoe size conversion table'!$B$6:$D$22,2),VLOOKUP(H9410,'Shoe size conversion table'!$J$6:$L$22,2))</f>
        <v>39-40</v>
      </c>
      <c r="J9410" s="12" t="n">
        <f aca="false">IF(G9410="Male",VLOOKUP(H9410,'Shoe size conversion table'!$B$6:$D$22,3),VLOOKUP(H9410,'Shoe size conversion table'!$J$6:$L$22,3))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MONTH(C9410:C24377)</f>
        <v>4</v>
      </c>
      <c r="O9410" s="8" t="n">
        <f aca="false">K9410*(1-L9410)</f>
        <v>99.5</v>
      </c>
    </row>
    <row r="9411" customFormat="false" ht="11.4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IF(G9411="Male",VLOOKUP(H9411,'Shoe size conversion table'!$B$6:$D$22,2),VLOOKUP(H9411,'Shoe size conversion table'!$J$6:$L$22,2))</f>
        <v>42-43</v>
      </c>
      <c r="J9411" s="12" t="n">
        <f aca="false">IF(G9411="Male",VLOOKUP(H9411,'Shoe size conversion table'!$B$6:$D$22,3),VLOOKUP(H9411,'Shoe size conversion table'!$J$6:$L$22,3))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MONTH(C9411:C24378)</f>
        <v>4</v>
      </c>
      <c r="O9411" s="8" t="n">
        <f aca="false">K9411*(1-L9411)</f>
        <v>139</v>
      </c>
    </row>
    <row r="9412" customFormat="false" ht="11.4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IF(G9412="Male",VLOOKUP(H9412,'Shoe size conversion table'!$B$6:$D$22,2),VLOOKUP(H9412,'Shoe size conversion table'!$J$6:$L$22,2))</f>
        <v>40</v>
      </c>
      <c r="J9412" s="12" t="n">
        <f aca="false">IF(G9412="Male",VLOOKUP(H9412,'Shoe size conversion table'!$B$6:$D$22,3),VLOOKUP(H9412,'Shoe size conversion table'!$J$6:$L$22,3))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MONTH(C9412:C24379)</f>
        <v>4</v>
      </c>
      <c r="O9412" s="8" t="n">
        <f aca="false">K9412*(1-L9412)</f>
        <v>111.3</v>
      </c>
    </row>
    <row r="9413" customFormat="false" ht="11.4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IF(G9413="Male",VLOOKUP(H9413,'Shoe size conversion table'!$B$6:$D$22,2),VLOOKUP(H9413,'Shoe size conversion table'!$J$6:$L$22,2))</f>
        <v>42-43</v>
      </c>
      <c r="J9413" s="12" t="n">
        <f aca="false">IF(G9413="Male",VLOOKUP(H9413,'Shoe size conversion table'!$B$6:$D$22,3),VLOOKUP(H9413,'Shoe size conversion table'!$J$6:$L$22,3))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MONTH(C9413:C24380)</f>
        <v>4</v>
      </c>
      <c r="O9413" s="8" t="n">
        <f aca="false">K9413*(1-L9413)</f>
        <v>149</v>
      </c>
    </row>
    <row r="9414" customFormat="false" ht="11.4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IF(G9414="Male",VLOOKUP(H9414,'Shoe size conversion table'!$B$6:$D$22,2),VLOOKUP(H9414,'Shoe size conversion table'!$J$6:$L$22,2))</f>
        <v>39-40</v>
      </c>
      <c r="J9414" s="12" t="n">
        <f aca="false">IF(G9414="Male",VLOOKUP(H9414,'Shoe size conversion table'!$B$6:$D$22,3),VLOOKUP(H9414,'Shoe size conversion table'!$J$6:$L$22,3))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MONTH(C9414:C24381)</f>
        <v>4</v>
      </c>
      <c r="O9414" s="8" t="n">
        <f aca="false">K9414*(1-L9414)</f>
        <v>199</v>
      </c>
    </row>
    <row r="9415" customFormat="false" ht="11.4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IF(G9415="Male",VLOOKUP(H9415,'Shoe size conversion table'!$B$6:$D$22,2),VLOOKUP(H9415,'Shoe size conversion table'!$J$6:$L$22,2))</f>
        <v>42</v>
      </c>
      <c r="J9415" s="12" t="n">
        <f aca="false">IF(G9415="Male",VLOOKUP(H9415,'Shoe size conversion table'!$B$6:$D$22,3),VLOOKUP(H9415,'Shoe size conversion table'!$J$6:$L$22,3))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MONTH(C9415:C24382)</f>
        <v>4</v>
      </c>
      <c r="O9415" s="8" t="n">
        <f aca="false">K9415*(1-L9415)</f>
        <v>104.3</v>
      </c>
    </row>
    <row r="9416" customFormat="false" ht="11.4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IF(G9416="Male",VLOOKUP(H9416,'Shoe size conversion table'!$B$6:$D$22,2),VLOOKUP(H9416,'Shoe size conversion table'!$J$6:$L$22,2))</f>
        <v>43-44</v>
      </c>
      <c r="J9416" s="12" t="n">
        <f aca="false">IF(G9416="Male",VLOOKUP(H9416,'Shoe size conversion table'!$B$6:$D$22,3),VLOOKUP(H9416,'Shoe size conversion table'!$J$6:$L$22,3))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MONTH(C9416:C24383)</f>
        <v>4</v>
      </c>
      <c r="O9416" s="8" t="n">
        <f aca="false">K9416*(1-L9416)</f>
        <v>139</v>
      </c>
    </row>
    <row r="9417" customFormat="false" ht="11.4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IF(G9417="Male",VLOOKUP(H9417,'Shoe size conversion table'!$B$6:$D$22,2),VLOOKUP(H9417,'Shoe size conversion table'!$J$6:$L$22,2))</f>
        <v>43-44</v>
      </c>
      <c r="J9417" s="12" t="n">
        <f aca="false">IF(G9417="Male",VLOOKUP(H9417,'Shoe size conversion table'!$B$6:$D$22,3),VLOOKUP(H9417,'Shoe size conversion table'!$J$6:$L$22,3))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MONTH(C9417:C24384)</f>
        <v>4</v>
      </c>
      <c r="O9417" s="8" t="n">
        <f aca="false">K9417*(1-L9417)</f>
        <v>149</v>
      </c>
    </row>
    <row r="9418" customFormat="false" ht="11.4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IF(G9418="Male",VLOOKUP(H9418,'Shoe size conversion table'!$B$6:$D$22,2),VLOOKUP(H9418,'Shoe size conversion table'!$J$6:$L$22,2))</f>
        <v>43-44</v>
      </c>
      <c r="J9418" s="12" t="n">
        <f aca="false">IF(G9418="Male",VLOOKUP(H9418,'Shoe size conversion table'!$B$6:$D$22,3),VLOOKUP(H9418,'Shoe size conversion table'!$J$6:$L$22,3))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MONTH(C9418:C24385)</f>
        <v>4</v>
      </c>
      <c r="O9418" s="8" t="n">
        <f aca="false">K9418*(1-L9418)</f>
        <v>179</v>
      </c>
    </row>
    <row r="9419" customFormat="false" ht="11.4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IF(G9419="Male",VLOOKUP(H9419,'Shoe size conversion table'!$B$6:$D$22,2),VLOOKUP(H9419,'Shoe size conversion table'!$J$6:$L$22,2))</f>
        <v>42</v>
      </c>
      <c r="J9419" s="12" t="n">
        <f aca="false">IF(G9419="Male",VLOOKUP(H9419,'Shoe size conversion table'!$B$6:$D$22,3),VLOOKUP(H9419,'Shoe size conversion table'!$J$6:$L$22,3))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MONTH(C9419:C24386)</f>
        <v>4</v>
      </c>
      <c r="O9419" s="8" t="n">
        <f aca="false">K9419*(1-L9419)</f>
        <v>116.1</v>
      </c>
    </row>
    <row r="9420" customFormat="false" ht="11.4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IF(G9420="Male",VLOOKUP(H9420,'Shoe size conversion table'!$B$6:$D$22,2),VLOOKUP(H9420,'Shoe size conversion table'!$J$6:$L$22,2))</f>
        <v>38</v>
      </c>
      <c r="J9420" s="12" t="n">
        <f aca="false">IF(G9420="Male",VLOOKUP(H9420,'Shoe size conversion table'!$B$6:$D$22,3),VLOOKUP(H9420,'Shoe size conversion table'!$J$6:$L$22,3))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MONTH(C9420:C24387)</f>
        <v>4</v>
      </c>
      <c r="O9420" s="8" t="n">
        <f aca="false">K9420*(1-L9420)</f>
        <v>143.2</v>
      </c>
    </row>
    <row r="9421" customFormat="false" ht="11.4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IF(G9421="Male",VLOOKUP(H9421,'Shoe size conversion table'!$B$6:$D$22,2),VLOOKUP(H9421,'Shoe size conversion table'!$J$6:$L$22,2))</f>
        <v>43</v>
      </c>
      <c r="J9421" s="12" t="n">
        <f aca="false">IF(G9421="Male",VLOOKUP(H9421,'Shoe size conversion table'!$B$6:$D$22,3),VLOOKUP(H9421,'Shoe size conversion table'!$J$6:$L$22,3))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MONTH(C9421:C24388)</f>
        <v>4</v>
      </c>
      <c r="O9421" s="8" t="n">
        <f aca="false">K9421*(1-L9421)</f>
        <v>169</v>
      </c>
    </row>
    <row r="9422" customFormat="false" ht="11.4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IF(G9422="Male",VLOOKUP(H9422,'Shoe size conversion table'!$B$6:$D$22,2),VLOOKUP(H9422,'Shoe size conversion table'!$J$6:$L$22,2))</f>
        <v>38-39</v>
      </c>
      <c r="J9422" s="12" t="n">
        <f aca="false">IF(G9422="Male",VLOOKUP(H9422,'Shoe size conversion table'!$B$6:$D$22,3),VLOOKUP(H9422,'Shoe size conversion table'!$J$6:$L$22,3))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MONTH(C9422:C24389)</f>
        <v>4</v>
      </c>
      <c r="O9422" s="8" t="n">
        <f aca="false">K9422*(1-L9422)</f>
        <v>189</v>
      </c>
    </row>
    <row r="9423" customFormat="false" ht="11.4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IF(G9423="Male",VLOOKUP(H9423,'Shoe size conversion table'!$B$6:$D$22,2),VLOOKUP(H9423,'Shoe size conversion table'!$J$6:$L$22,2))</f>
        <v>43</v>
      </c>
      <c r="J9423" s="12" t="n">
        <f aca="false">IF(G9423="Male",VLOOKUP(H9423,'Shoe size conversion table'!$B$6:$D$22,3),VLOOKUP(H9423,'Shoe size conversion table'!$J$6:$L$22,3))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MONTH(C9423:C24390)</f>
        <v>4</v>
      </c>
      <c r="O9423" s="8" t="n">
        <f aca="false">K9423*(1-L9423)</f>
        <v>170.1</v>
      </c>
    </row>
    <row r="9424" customFormat="false" ht="11.4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IF(G9424="Male",VLOOKUP(H9424,'Shoe size conversion table'!$B$6:$D$22,2),VLOOKUP(H9424,'Shoe size conversion table'!$J$6:$L$22,2))</f>
        <v>38-39</v>
      </c>
      <c r="J9424" s="12" t="n">
        <f aca="false">IF(G9424="Male",VLOOKUP(H9424,'Shoe size conversion table'!$B$6:$D$22,3),VLOOKUP(H9424,'Shoe size conversion table'!$J$6:$L$22,3))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MONTH(C9424:C24391)</f>
        <v>4</v>
      </c>
      <c r="O9424" s="8" t="n">
        <f aca="false">K9424*(1-L9424)</f>
        <v>111.3</v>
      </c>
    </row>
    <row r="9425" customFormat="false" ht="11.4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IF(G9425="Male",VLOOKUP(H9425,'Shoe size conversion table'!$B$6:$D$22,2),VLOOKUP(H9425,'Shoe size conversion table'!$J$6:$L$22,2))</f>
        <v>43</v>
      </c>
      <c r="J9425" s="12" t="n">
        <f aca="false">IF(G9425="Male",VLOOKUP(H9425,'Shoe size conversion table'!$B$6:$D$22,3),VLOOKUP(H9425,'Shoe size conversion table'!$J$6:$L$22,3))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MONTH(C9425:C24392)</f>
        <v>4</v>
      </c>
      <c r="O9425" s="8" t="n">
        <f aca="false">K9425*(1-L9425)</f>
        <v>152.1</v>
      </c>
    </row>
    <row r="9426" customFormat="false" ht="11.4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IF(G9426="Male",VLOOKUP(H9426,'Shoe size conversion table'!$B$6:$D$22,2),VLOOKUP(H9426,'Shoe size conversion table'!$J$6:$L$22,2))</f>
        <v>41-42</v>
      </c>
      <c r="J9426" s="12" t="n">
        <f aca="false">IF(G9426="Male",VLOOKUP(H9426,'Shoe size conversion table'!$B$6:$D$22,3),VLOOKUP(H9426,'Shoe size conversion table'!$J$6:$L$22,3))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MONTH(C9426:C24393)</f>
        <v>4</v>
      </c>
      <c r="O9426" s="8" t="n">
        <f aca="false">K9426*(1-L9426)</f>
        <v>149</v>
      </c>
    </row>
    <row r="9427" customFormat="false" ht="11.4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IF(G9427="Male",VLOOKUP(H9427,'Shoe size conversion table'!$B$6:$D$22,2),VLOOKUP(H9427,'Shoe size conversion table'!$J$6:$L$22,2))</f>
        <v>42</v>
      </c>
      <c r="J9427" s="12" t="n">
        <f aca="false">IF(G9427="Male",VLOOKUP(H9427,'Shoe size conversion table'!$B$6:$D$22,3),VLOOKUP(H9427,'Shoe size conversion table'!$J$6:$L$22,3))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MONTH(C9427:C24394)</f>
        <v>4</v>
      </c>
      <c r="O9427" s="8" t="n">
        <f aca="false">K9427*(1-L9427)</f>
        <v>169</v>
      </c>
    </row>
    <row r="9428" customFormat="false" ht="11.4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IF(G9428="Male",VLOOKUP(H9428,'Shoe size conversion table'!$B$6:$D$22,2),VLOOKUP(H9428,'Shoe size conversion table'!$J$6:$L$22,2))</f>
        <v>43-44</v>
      </c>
      <c r="J9428" s="12" t="n">
        <f aca="false">IF(G9428="Male",VLOOKUP(H9428,'Shoe size conversion table'!$B$6:$D$22,3),VLOOKUP(H9428,'Shoe size conversion table'!$J$6:$L$22,3))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MONTH(C9428:C24395)</f>
        <v>4</v>
      </c>
      <c r="O9428" s="8" t="n">
        <f aca="false">K9428*(1-L9428)</f>
        <v>169</v>
      </c>
    </row>
    <row r="9429" customFormat="false" ht="11.4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IF(G9429="Male",VLOOKUP(H9429,'Shoe size conversion table'!$B$6:$D$22,2),VLOOKUP(H9429,'Shoe size conversion table'!$J$6:$L$22,2))</f>
        <v>43-44</v>
      </c>
      <c r="J9429" s="12" t="n">
        <f aca="false">IF(G9429="Male",VLOOKUP(H9429,'Shoe size conversion table'!$B$6:$D$22,3),VLOOKUP(H9429,'Shoe size conversion table'!$J$6:$L$22,3))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MONTH(C9429:C24396)</f>
        <v>4</v>
      </c>
      <c r="O9429" s="8" t="n">
        <f aca="false">K9429*(1-L9429)</f>
        <v>139</v>
      </c>
    </row>
    <row r="9430" customFormat="false" ht="11.4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IF(G9430="Male",VLOOKUP(H9430,'Shoe size conversion table'!$B$6:$D$22,2),VLOOKUP(H9430,'Shoe size conversion table'!$J$6:$L$22,2))</f>
        <v>44-45</v>
      </c>
      <c r="J9430" s="12" t="n">
        <f aca="false">IF(G9430="Male",VLOOKUP(H9430,'Shoe size conversion table'!$B$6:$D$22,3),VLOOKUP(H9430,'Shoe size conversion table'!$J$6:$L$22,3))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MONTH(C9430:C24397)</f>
        <v>4</v>
      </c>
      <c r="O9430" s="8" t="n">
        <f aca="false">K9430*(1-L9430)</f>
        <v>159</v>
      </c>
    </row>
    <row r="9431" customFormat="false" ht="11.4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IF(G9431="Male",VLOOKUP(H9431,'Shoe size conversion table'!$B$6:$D$22,2),VLOOKUP(H9431,'Shoe size conversion table'!$J$6:$L$22,2))</f>
        <v>39</v>
      </c>
      <c r="J9431" s="12" t="n">
        <f aca="false">IF(G9431="Male",VLOOKUP(H9431,'Shoe size conversion table'!$B$6:$D$22,3),VLOOKUP(H9431,'Shoe size conversion table'!$J$6:$L$22,3))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MONTH(C9431:C24398)</f>
        <v>4</v>
      </c>
      <c r="O9431" s="8" t="n">
        <f aca="false">K9431*(1-L9431)</f>
        <v>159</v>
      </c>
    </row>
    <row r="9432" customFormat="false" ht="11.4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IF(G9432="Male",VLOOKUP(H9432,'Shoe size conversion table'!$B$6:$D$22,2),VLOOKUP(H9432,'Shoe size conversion table'!$J$6:$L$22,2))</f>
        <v>40</v>
      </c>
      <c r="J9432" s="12" t="n">
        <f aca="false">IF(G9432="Male",VLOOKUP(H9432,'Shoe size conversion table'!$B$6:$D$22,3),VLOOKUP(H9432,'Shoe size conversion table'!$J$6:$L$22,3))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MONTH(C9432:C24399)</f>
        <v>4</v>
      </c>
      <c r="O9432" s="8" t="n">
        <f aca="false">K9432*(1-L9432)</f>
        <v>169</v>
      </c>
    </row>
    <row r="9433" customFormat="false" ht="11.4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IF(G9433="Male",VLOOKUP(H9433,'Shoe size conversion table'!$B$6:$D$22,2),VLOOKUP(H9433,'Shoe size conversion table'!$J$6:$L$22,2))</f>
        <v>42-43</v>
      </c>
      <c r="J9433" s="12" t="n">
        <f aca="false">IF(G9433="Male",VLOOKUP(H9433,'Shoe size conversion table'!$B$6:$D$22,3),VLOOKUP(H9433,'Shoe size conversion table'!$J$6:$L$22,3))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MONTH(C9433:C24400)</f>
        <v>4</v>
      </c>
      <c r="O9433" s="8" t="n">
        <f aca="false">K9433*(1-L9433)</f>
        <v>159</v>
      </c>
    </row>
    <row r="9434" customFormat="false" ht="11.4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IF(G9434="Male",VLOOKUP(H9434,'Shoe size conversion table'!$B$6:$D$22,2),VLOOKUP(H9434,'Shoe size conversion table'!$J$6:$L$22,2))</f>
        <v>43</v>
      </c>
      <c r="J9434" s="12" t="n">
        <f aca="false">IF(G9434="Male",VLOOKUP(H9434,'Shoe size conversion table'!$B$6:$D$22,3),VLOOKUP(H9434,'Shoe size conversion table'!$J$6:$L$22,3))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MONTH(C9434:C24401)</f>
        <v>4</v>
      </c>
      <c r="O9434" s="8" t="n">
        <f aca="false">K9434*(1-L9434)</f>
        <v>129</v>
      </c>
    </row>
    <row r="9435" customFormat="false" ht="11.4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IF(G9435="Male",VLOOKUP(H9435,'Shoe size conversion table'!$B$6:$D$22,2),VLOOKUP(H9435,'Shoe size conversion table'!$J$6:$L$22,2))</f>
        <v>44-45</v>
      </c>
      <c r="J9435" s="12" t="n">
        <f aca="false">IF(G9435="Male",VLOOKUP(H9435,'Shoe size conversion table'!$B$6:$D$22,3),VLOOKUP(H9435,'Shoe size conversion table'!$J$6:$L$22,3))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MONTH(C9435:C24402)</f>
        <v>4</v>
      </c>
      <c r="O9435" s="8" t="n">
        <f aca="false">K9435*(1-L9435)</f>
        <v>179</v>
      </c>
    </row>
    <row r="9436" customFormat="false" ht="11.4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IF(G9436="Male",VLOOKUP(H9436,'Shoe size conversion table'!$B$6:$D$22,2),VLOOKUP(H9436,'Shoe size conversion table'!$J$6:$L$22,2))</f>
        <v>39</v>
      </c>
      <c r="J9436" s="12" t="n">
        <f aca="false">IF(G9436="Male",VLOOKUP(H9436,'Shoe size conversion table'!$B$6:$D$22,3),VLOOKUP(H9436,'Shoe size conversion table'!$J$6:$L$22,3))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MONTH(C9436:C24403)</f>
        <v>4</v>
      </c>
      <c r="O9436" s="8" t="n">
        <f aca="false">K9436*(1-L9436)</f>
        <v>169</v>
      </c>
    </row>
    <row r="9437" customFormat="false" ht="11.4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IF(G9437="Male",VLOOKUP(H9437,'Shoe size conversion table'!$B$6:$D$22,2),VLOOKUP(H9437,'Shoe size conversion table'!$J$6:$L$22,2))</f>
        <v>43-44</v>
      </c>
      <c r="J9437" s="12" t="n">
        <f aca="false">IF(G9437="Male",VLOOKUP(H9437,'Shoe size conversion table'!$B$6:$D$22,3),VLOOKUP(H9437,'Shoe size conversion table'!$J$6:$L$22,3))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MONTH(C9437:C24404)</f>
        <v>4</v>
      </c>
      <c r="O9437" s="8" t="n">
        <f aca="false">K9437*(1-L9437)</f>
        <v>199</v>
      </c>
    </row>
    <row r="9438" customFormat="false" ht="11.4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IF(G9438="Male",VLOOKUP(H9438,'Shoe size conversion table'!$B$6:$D$22,2),VLOOKUP(H9438,'Shoe size conversion table'!$J$6:$L$22,2))</f>
        <v>42</v>
      </c>
      <c r="J9438" s="12" t="n">
        <f aca="false">IF(G9438="Male",VLOOKUP(H9438,'Shoe size conversion table'!$B$6:$D$22,3),VLOOKUP(H9438,'Shoe size conversion table'!$J$6:$L$22,3))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MONTH(C9438:C24405)</f>
        <v>4</v>
      </c>
      <c r="O9438" s="8" t="n">
        <f aca="false">K9438*(1-L9438)</f>
        <v>129</v>
      </c>
    </row>
    <row r="9439" customFormat="false" ht="11.4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IF(G9439="Male",VLOOKUP(H9439,'Shoe size conversion table'!$B$6:$D$22,2),VLOOKUP(H9439,'Shoe size conversion table'!$J$6:$L$22,2))</f>
        <v>38-39</v>
      </c>
      <c r="J9439" s="12" t="n">
        <f aca="false">IF(G9439="Male",VLOOKUP(H9439,'Shoe size conversion table'!$B$6:$D$22,3),VLOOKUP(H9439,'Shoe size conversion table'!$J$6:$L$22,3))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MONTH(C9439:C24406)</f>
        <v>4</v>
      </c>
      <c r="O9439" s="8" t="n">
        <f aca="false">K9439*(1-L9439)</f>
        <v>90.3</v>
      </c>
    </row>
    <row r="9440" customFormat="false" ht="11.4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IF(G9440="Male",VLOOKUP(H9440,'Shoe size conversion table'!$B$6:$D$22,2),VLOOKUP(H9440,'Shoe size conversion table'!$J$6:$L$22,2))</f>
        <v>37-38</v>
      </c>
      <c r="J9440" s="12" t="n">
        <f aca="false">IF(G9440="Male",VLOOKUP(H9440,'Shoe size conversion table'!$B$6:$D$22,3),VLOOKUP(H9440,'Shoe size conversion table'!$J$6:$L$22,3))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MONTH(C9440:C24407)</f>
        <v>4</v>
      </c>
      <c r="O9440" s="8" t="n">
        <f aca="false">K9440*(1-L9440)</f>
        <v>159</v>
      </c>
    </row>
    <row r="9441" customFormat="false" ht="11.4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IF(G9441="Male",VLOOKUP(H9441,'Shoe size conversion table'!$B$6:$D$22,2),VLOOKUP(H9441,'Shoe size conversion table'!$J$6:$L$22,2))</f>
        <v>41-42</v>
      </c>
      <c r="J9441" s="12" t="n">
        <f aca="false">IF(G9441="Male",VLOOKUP(H9441,'Shoe size conversion table'!$B$6:$D$22,3),VLOOKUP(H9441,'Shoe size conversion table'!$J$6:$L$22,3))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MONTH(C9441:C24408)</f>
        <v>4</v>
      </c>
      <c r="O9441" s="8" t="n">
        <f aca="false">K9441*(1-L9441)</f>
        <v>139</v>
      </c>
    </row>
    <row r="9442" customFormat="false" ht="11.4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IF(G9442="Male",VLOOKUP(H9442,'Shoe size conversion table'!$B$6:$D$22,2),VLOOKUP(H9442,'Shoe size conversion table'!$J$6:$L$22,2))</f>
        <v>38</v>
      </c>
      <c r="J9442" s="12" t="n">
        <f aca="false">IF(G9442="Male",VLOOKUP(H9442,'Shoe size conversion table'!$B$6:$D$22,3),VLOOKUP(H9442,'Shoe size conversion table'!$J$6:$L$22,3))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MONTH(C9442:C24409)</f>
        <v>4</v>
      </c>
      <c r="O9442" s="8" t="n">
        <f aca="false">K9442*(1-L9442)</f>
        <v>159</v>
      </c>
    </row>
    <row r="9443" customFormat="false" ht="11.4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IF(G9443="Male",VLOOKUP(H9443,'Shoe size conversion table'!$B$6:$D$22,2),VLOOKUP(H9443,'Shoe size conversion table'!$J$6:$L$22,2))</f>
        <v>42</v>
      </c>
      <c r="J9443" s="12" t="n">
        <f aca="false">IF(G9443="Male",VLOOKUP(H9443,'Shoe size conversion table'!$B$6:$D$22,3),VLOOKUP(H9443,'Shoe size conversion table'!$J$6:$L$22,3))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MONTH(C9443:C24410)</f>
        <v>4</v>
      </c>
      <c r="O9443" s="8" t="n">
        <f aca="false">K9443*(1-L9443)</f>
        <v>139</v>
      </c>
    </row>
    <row r="9444" customFormat="false" ht="11.4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IF(G9444="Male",VLOOKUP(H9444,'Shoe size conversion table'!$B$6:$D$22,2),VLOOKUP(H9444,'Shoe size conversion table'!$J$6:$L$22,2))</f>
        <v>43-44</v>
      </c>
      <c r="J9444" s="12" t="n">
        <f aca="false">IF(G9444="Male",VLOOKUP(H9444,'Shoe size conversion table'!$B$6:$D$22,3),VLOOKUP(H9444,'Shoe size conversion table'!$J$6:$L$22,3))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MONTH(C9444:C24411)</f>
        <v>4</v>
      </c>
      <c r="O9444" s="8" t="n">
        <f aca="false">K9444*(1-L9444)</f>
        <v>149</v>
      </c>
    </row>
    <row r="9445" customFormat="false" ht="11.4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IF(G9445="Male",VLOOKUP(H9445,'Shoe size conversion table'!$B$6:$D$22,2),VLOOKUP(H9445,'Shoe size conversion table'!$J$6:$L$22,2))</f>
        <v>38</v>
      </c>
      <c r="J9445" s="12" t="n">
        <f aca="false">IF(G9445="Male",VLOOKUP(H9445,'Shoe size conversion table'!$B$6:$D$22,3),VLOOKUP(H9445,'Shoe size conversion table'!$J$6:$L$22,3))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MONTH(C9445:C24412)</f>
        <v>4</v>
      </c>
      <c r="O9445" s="8" t="n">
        <f aca="false">K9445*(1-L9445)</f>
        <v>169</v>
      </c>
    </row>
    <row r="9446" customFormat="false" ht="11.4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IF(G9446="Male",VLOOKUP(H9446,'Shoe size conversion table'!$B$6:$D$22,2),VLOOKUP(H9446,'Shoe size conversion table'!$J$6:$L$22,2))</f>
        <v>43-44</v>
      </c>
      <c r="J9446" s="12" t="n">
        <f aca="false">IF(G9446="Male",VLOOKUP(H9446,'Shoe size conversion table'!$B$6:$D$22,3),VLOOKUP(H9446,'Shoe size conversion table'!$J$6:$L$22,3))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MONTH(C9446:C24413)</f>
        <v>4</v>
      </c>
      <c r="O9446" s="8" t="n">
        <f aca="false">K9446*(1-L9446)</f>
        <v>149</v>
      </c>
    </row>
    <row r="9447" customFormat="false" ht="11.4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IF(G9447="Male",VLOOKUP(H9447,'Shoe size conversion table'!$B$6:$D$22,2),VLOOKUP(H9447,'Shoe size conversion table'!$J$6:$L$22,2))</f>
        <v>43-44</v>
      </c>
      <c r="J9447" s="12" t="n">
        <f aca="false">IF(G9447="Male",VLOOKUP(H9447,'Shoe size conversion table'!$B$6:$D$22,3),VLOOKUP(H9447,'Shoe size conversion table'!$J$6:$L$22,3))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MONTH(C9447:C24414)</f>
        <v>4</v>
      </c>
      <c r="O9447" s="8" t="n">
        <f aca="false">K9447*(1-L9447)</f>
        <v>149</v>
      </c>
    </row>
    <row r="9448" customFormat="false" ht="11.4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IF(G9448="Male",VLOOKUP(H9448,'Shoe size conversion table'!$B$6:$D$22,2),VLOOKUP(H9448,'Shoe size conversion table'!$J$6:$L$22,2))</f>
        <v>41-42</v>
      </c>
      <c r="J9448" s="12" t="n">
        <f aca="false">IF(G9448="Male",VLOOKUP(H9448,'Shoe size conversion table'!$B$6:$D$22,3),VLOOKUP(H9448,'Shoe size conversion table'!$J$6:$L$22,3))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MONTH(C9448:C24415)</f>
        <v>4</v>
      </c>
      <c r="O9448" s="8" t="n">
        <f aca="false">K9448*(1-L9448)</f>
        <v>179</v>
      </c>
    </row>
    <row r="9449" customFormat="false" ht="11.4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IF(G9449="Male",VLOOKUP(H9449,'Shoe size conversion table'!$B$6:$D$22,2),VLOOKUP(H9449,'Shoe size conversion table'!$J$6:$L$22,2))</f>
        <v>42</v>
      </c>
      <c r="J9449" s="12" t="n">
        <f aca="false">IF(G9449="Male",VLOOKUP(H9449,'Shoe size conversion table'!$B$6:$D$22,3),VLOOKUP(H9449,'Shoe size conversion table'!$J$6:$L$22,3))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MONTH(C9449:C24416)</f>
        <v>4</v>
      </c>
      <c r="O9449" s="8" t="n">
        <f aca="false">K9449*(1-L9449)</f>
        <v>159.2</v>
      </c>
    </row>
    <row r="9450" customFormat="false" ht="11.4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IF(G9450="Male",VLOOKUP(H9450,'Shoe size conversion table'!$B$6:$D$22,2),VLOOKUP(H9450,'Shoe size conversion table'!$J$6:$L$22,2))</f>
        <v>38</v>
      </c>
      <c r="J9450" s="12" t="n">
        <f aca="false">IF(G9450="Male",VLOOKUP(H9450,'Shoe size conversion table'!$B$6:$D$22,3),VLOOKUP(H9450,'Shoe size conversion table'!$J$6:$L$22,3))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MONTH(C9450:C24417)</f>
        <v>4</v>
      </c>
      <c r="O9450" s="8" t="n">
        <f aca="false">K9450*(1-L9450)</f>
        <v>189</v>
      </c>
    </row>
    <row r="9451" customFormat="false" ht="11.4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IF(G9451="Male",VLOOKUP(H9451,'Shoe size conversion table'!$B$6:$D$22,2),VLOOKUP(H9451,'Shoe size conversion table'!$J$6:$L$22,2))</f>
        <v>43</v>
      </c>
      <c r="J9451" s="12" t="n">
        <f aca="false">IF(G9451="Male",VLOOKUP(H9451,'Shoe size conversion table'!$B$6:$D$22,3),VLOOKUP(H9451,'Shoe size conversion table'!$J$6:$L$22,3))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MONTH(C9451:C24418)</f>
        <v>4</v>
      </c>
      <c r="O9451" s="8" t="n">
        <f aca="false">K9451*(1-L9451)</f>
        <v>159.2</v>
      </c>
    </row>
    <row r="9452" customFormat="false" ht="11.4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IF(G9452="Male",VLOOKUP(H9452,'Shoe size conversion table'!$B$6:$D$22,2),VLOOKUP(H9452,'Shoe size conversion table'!$J$6:$L$22,2))</f>
        <v>42</v>
      </c>
      <c r="J9452" s="12" t="n">
        <f aca="false">IF(G9452="Male",VLOOKUP(H9452,'Shoe size conversion table'!$B$6:$D$22,3),VLOOKUP(H9452,'Shoe size conversion table'!$J$6:$L$22,3))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MONTH(C9452:C24419)</f>
        <v>4</v>
      </c>
      <c r="O9452" s="8" t="n">
        <f aca="false">K9452*(1-L9452)</f>
        <v>64.5</v>
      </c>
    </row>
    <row r="9453" customFormat="false" ht="11.4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IF(G9453="Male",VLOOKUP(H9453,'Shoe size conversion table'!$B$6:$D$22,2),VLOOKUP(H9453,'Shoe size conversion table'!$J$6:$L$22,2))</f>
        <v>36-37</v>
      </c>
      <c r="J9453" s="12" t="n">
        <f aca="false">IF(G9453="Male",VLOOKUP(H9453,'Shoe size conversion table'!$B$6:$D$22,3),VLOOKUP(H9453,'Shoe size conversion table'!$J$6:$L$22,3))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MONTH(C9453:C24420)</f>
        <v>4</v>
      </c>
      <c r="O9453" s="8" t="n">
        <f aca="false">K9453*(1-L9453)</f>
        <v>79.5</v>
      </c>
    </row>
    <row r="9454" customFormat="false" ht="11.4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IF(G9454="Male",VLOOKUP(H9454,'Shoe size conversion table'!$B$6:$D$22,2),VLOOKUP(H9454,'Shoe size conversion table'!$J$6:$L$22,2))</f>
        <v>37-38</v>
      </c>
      <c r="J9454" s="12" t="n">
        <f aca="false">IF(G9454="Male",VLOOKUP(H9454,'Shoe size conversion table'!$B$6:$D$22,3),VLOOKUP(H9454,'Shoe size conversion table'!$J$6:$L$22,3))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MONTH(C9454:C24421)</f>
        <v>4</v>
      </c>
      <c r="O9454" s="8" t="n">
        <f aca="false">K9454*(1-L9454)</f>
        <v>199</v>
      </c>
    </row>
    <row r="9455" customFormat="false" ht="11.4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IF(G9455="Male",VLOOKUP(H9455,'Shoe size conversion table'!$B$6:$D$22,2),VLOOKUP(H9455,'Shoe size conversion table'!$J$6:$L$22,2))</f>
        <v>38</v>
      </c>
      <c r="J9455" s="12" t="n">
        <f aca="false">IF(G9455="Male",VLOOKUP(H9455,'Shoe size conversion table'!$B$6:$D$22,3),VLOOKUP(H9455,'Shoe size conversion table'!$J$6:$L$22,3))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MONTH(C9455:C24422)</f>
        <v>4</v>
      </c>
      <c r="O9455" s="8" t="n">
        <f aca="false">K9455*(1-L9455)</f>
        <v>169</v>
      </c>
    </row>
    <row r="9456" customFormat="false" ht="11.4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IF(G9456="Male",VLOOKUP(H9456,'Shoe size conversion table'!$B$6:$D$22,2),VLOOKUP(H9456,'Shoe size conversion table'!$J$6:$L$22,2))</f>
        <v>36-37</v>
      </c>
      <c r="J9456" s="12" t="n">
        <f aca="false">IF(G9456="Male",VLOOKUP(H9456,'Shoe size conversion table'!$B$6:$D$22,3),VLOOKUP(H9456,'Shoe size conversion table'!$J$6:$L$22,3))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MONTH(C9456:C24423)</f>
        <v>4</v>
      </c>
      <c r="O9456" s="8" t="n">
        <f aca="false">K9456*(1-L9456)</f>
        <v>116.1</v>
      </c>
    </row>
    <row r="9457" customFormat="false" ht="11.4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IF(G9457="Male",VLOOKUP(H9457,'Shoe size conversion table'!$B$6:$D$22,2),VLOOKUP(H9457,'Shoe size conversion table'!$J$6:$L$22,2))</f>
        <v>42-43</v>
      </c>
      <c r="J9457" s="12" t="n">
        <f aca="false">IF(G9457="Male",VLOOKUP(H9457,'Shoe size conversion table'!$B$6:$D$22,3),VLOOKUP(H9457,'Shoe size conversion table'!$J$6:$L$22,3))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MONTH(C9457:C24424)</f>
        <v>4</v>
      </c>
      <c r="O9457" s="8" t="n">
        <f aca="false">K9457*(1-L9457)</f>
        <v>159</v>
      </c>
    </row>
    <row r="9458" customFormat="false" ht="11.4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IF(G9458="Male",VLOOKUP(H9458,'Shoe size conversion table'!$B$6:$D$22,2),VLOOKUP(H9458,'Shoe size conversion table'!$J$6:$L$22,2))</f>
        <v>37-38</v>
      </c>
      <c r="J9458" s="12" t="n">
        <f aca="false">IF(G9458="Male",VLOOKUP(H9458,'Shoe size conversion table'!$B$6:$D$22,3),VLOOKUP(H9458,'Shoe size conversion table'!$J$6:$L$22,3))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MONTH(C9458:C24425)</f>
        <v>4</v>
      </c>
      <c r="O9458" s="8" t="n">
        <f aca="false">K9458*(1-L9458)</f>
        <v>69.5</v>
      </c>
    </row>
    <row r="9459" customFormat="false" ht="11.4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IF(G9459="Male",VLOOKUP(H9459,'Shoe size conversion table'!$B$6:$D$22,2),VLOOKUP(H9459,'Shoe size conversion table'!$J$6:$L$22,2))</f>
        <v>41-42</v>
      </c>
      <c r="J9459" s="12" t="n">
        <f aca="false">IF(G9459="Male",VLOOKUP(H9459,'Shoe size conversion table'!$B$6:$D$22,3),VLOOKUP(H9459,'Shoe size conversion table'!$J$6:$L$22,3))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MONTH(C9459:C24426)</f>
        <v>4</v>
      </c>
      <c r="O9459" s="8" t="n">
        <f aca="false">K9459*(1-L9459)</f>
        <v>129</v>
      </c>
    </row>
    <row r="9460" customFormat="false" ht="11.4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IF(G9460="Male",VLOOKUP(H9460,'Shoe size conversion table'!$B$6:$D$22,2),VLOOKUP(H9460,'Shoe size conversion table'!$J$6:$L$22,2))</f>
        <v>44-45</v>
      </c>
      <c r="J9460" s="12" t="n">
        <f aca="false">IF(G9460="Male",VLOOKUP(H9460,'Shoe size conversion table'!$B$6:$D$22,3),VLOOKUP(H9460,'Shoe size conversion table'!$J$6:$L$22,3))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MONTH(C9460:C24427)</f>
        <v>4</v>
      </c>
      <c r="O9460" s="8" t="n">
        <f aca="false">K9460*(1-L9460)</f>
        <v>189</v>
      </c>
    </row>
    <row r="9461" customFormat="false" ht="11.4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IF(G9461="Male",VLOOKUP(H9461,'Shoe size conversion table'!$B$6:$D$22,2),VLOOKUP(H9461,'Shoe size conversion table'!$J$6:$L$22,2))</f>
        <v>38-39</v>
      </c>
      <c r="J9461" s="12" t="n">
        <f aca="false">IF(G9461="Male",VLOOKUP(H9461,'Shoe size conversion table'!$B$6:$D$22,3),VLOOKUP(H9461,'Shoe size conversion table'!$J$6:$L$22,3))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MONTH(C9461:C24428)</f>
        <v>4</v>
      </c>
      <c r="O9461" s="8" t="n">
        <f aca="false">K9461*(1-L9461)</f>
        <v>119.2</v>
      </c>
    </row>
    <row r="9462" customFormat="false" ht="11.4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IF(G9462="Male",VLOOKUP(H9462,'Shoe size conversion table'!$B$6:$D$22,2),VLOOKUP(H9462,'Shoe size conversion table'!$J$6:$L$22,2))</f>
        <v>37-38</v>
      </c>
      <c r="J9462" s="12" t="n">
        <f aca="false">IF(G9462="Male",VLOOKUP(H9462,'Shoe size conversion table'!$B$6:$D$22,3),VLOOKUP(H9462,'Shoe size conversion table'!$J$6:$L$22,3))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MONTH(C9462:C24429)</f>
        <v>4</v>
      </c>
      <c r="O9462" s="8" t="n">
        <f aca="false">K9462*(1-L9462)</f>
        <v>151.2</v>
      </c>
    </row>
    <row r="9463" customFormat="false" ht="11.4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IF(G9463="Male",VLOOKUP(H9463,'Shoe size conversion table'!$B$6:$D$22,2),VLOOKUP(H9463,'Shoe size conversion table'!$J$6:$L$22,2))</f>
        <v>43</v>
      </c>
      <c r="J9463" s="12" t="n">
        <f aca="false">IF(G9463="Male",VLOOKUP(H9463,'Shoe size conversion table'!$B$6:$D$22,3),VLOOKUP(H9463,'Shoe size conversion table'!$J$6:$L$22,3))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MONTH(C9463:C24430)</f>
        <v>4</v>
      </c>
      <c r="O9463" s="8" t="n">
        <f aca="false">K9463*(1-L9463)</f>
        <v>97.3</v>
      </c>
    </row>
    <row r="9464" customFormat="false" ht="11.4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IF(G9464="Male",VLOOKUP(H9464,'Shoe size conversion table'!$B$6:$D$22,2),VLOOKUP(H9464,'Shoe size conversion table'!$J$6:$L$22,2))</f>
        <v>38</v>
      </c>
      <c r="J9464" s="12" t="n">
        <f aca="false">IF(G9464="Male",VLOOKUP(H9464,'Shoe size conversion table'!$B$6:$D$22,3),VLOOKUP(H9464,'Shoe size conversion table'!$J$6:$L$22,3))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MONTH(C9464:C24431)</f>
        <v>4</v>
      </c>
      <c r="O9464" s="8" t="n">
        <f aca="false">K9464*(1-L9464)</f>
        <v>90.3</v>
      </c>
    </row>
    <row r="9465" customFormat="false" ht="11.4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IF(G9465="Male",VLOOKUP(H9465,'Shoe size conversion table'!$B$6:$D$22,2),VLOOKUP(H9465,'Shoe size conversion table'!$J$6:$L$22,2))</f>
        <v>38-39</v>
      </c>
      <c r="J9465" s="12" t="n">
        <f aca="false">IF(G9465="Male",VLOOKUP(H9465,'Shoe size conversion table'!$B$6:$D$22,3),VLOOKUP(H9465,'Shoe size conversion table'!$J$6:$L$22,3))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MONTH(C9465:C24432)</f>
        <v>4</v>
      </c>
      <c r="O9465" s="8" t="n">
        <f aca="false">K9465*(1-L9465)</f>
        <v>64.5</v>
      </c>
    </row>
    <row r="9466" customFormat="false" ht="11.4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IF(G9466="Male",VLOOKUP(H9466,'Shoe size conversion table'!$B$6:$D$22,2),VLOOKUP(H9466,'Shoe size conversion table'!$J$6:$L$22,2))</f>
        <v>41-42</v>
      </c>
      <c r="J9466" s="12" t="n">
        <f aca="false">IF(G9466="Male",VLOOKUP(H9466,'Shoe size conversion table'!$B$6:$D$22,3),VLOOKUP(H9466,'Shoe size conversion table'!$J$6:$L$22,3))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MONTH(C9466:C24433)</f>
        <v>4</v>
      </c>
      <c r="O9466" s="8" t="n">
        <f aca="false">K9466*(1-L9466)</f>
        <v>169</v>
      </c>
    </row>
    <row r="9467" customFormat="false" ht="11.4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IF(G9467="Male",VLOOKUP(H9467,'Shoe size conversion table'!$B$6:$D$22,2),VLOOKUP(H9467,'Shoe size conversion table'!$J$6:$L$22,2))</f>
        <v>42</v>
      </c>
      <c r="J9467" s="12" t="n">
        <f aca="false">IF(G9467="Male",VLOOKUP(H9467,'Shoe size conversion table'!$B$6:$D$22,3),VLOOKUP(H9467,'Shoe size conversion table'!$J$6:$L$22,3))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MONTH(C9467:C24434)</f>
        <v>4</v>
      </c>
      <c r="O9467" s="8" t="n">
        <f aca="false">K9467*(1-L9467)</f>
        <v>169</v>
      </c>
    </row>
    <row r="9468" customFormat="false" ht="11.4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IF(G9468="Male",VLOOKUP(H9468,'Shoe size conversion table'!$B$6:$D$22,2),VLOOKUP(H9468,'Shoe size conversion table'!$J$6:$L$22,2))</f>
        <v>41</v>
      </c>
      <c r="J9468" s="12" t="n">
        <f aca="false">IF(G9468="Male",VLOOKUP(H9468,'Shoe size conversion table'!$B$6:$D$22,3),VLOOKUP(H9468,'Shoe size conversion table'!$J$6:$L$22,3))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MONTH(C9468:C24435)</f>
        <v>4</v>
      </c>
      <c r="O9468" s="8" t="n">
        <f aca="false">K9468*(1-L9468)</f>
        <v>189</v>
      </c>
    </row>
    <row r="9469" customFormat="false" ht="11.4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IF(G9469="Male",VLOOKUP(H9469,'Shoe size conversion table'!$B$6:$D$22,2),VLOOKUP(H9469,'Shoe size conversion table'!$J$6:$L$22,2))</f>
        <v>42</v>
      </c>
      <c r="J9469" s="12" t="n">
        <f aca="false">IF(G9469="Male",VLOOKUP(H9469,'Shoe size conversion table'!$B$6:$D$22,3),VLOOKUP(H9469,'Shoe size conversion table'!$J$6:$L$22,3))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MONTH(C9469:C24436)</f>
        <v>4</v>
      </c>
      <c r="O9469" s="8" t="n">
        <f aca="false">K9469*(1-L9469)</f>
        <v>179.1</v>
      </c>
    </row>
    <row r="9470" customFormat="false" ht="11.4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IF(G9470="Male",VLOOKUP(H9470,'Shoe size conversion table'!$B$6:$D$22,2),VLOOKUP(H9470,'Shoe size conversion table'!$J$6:$L$22,2))</f>
        <v>44-45</v>
      </c>
      <c r="J9470" s="12" t="n">
        <f aca="false">IF(G9470="Male",VLOOKUP(H9470,'Shoe size conversion table'!$B$6:$D$22,3),VLOOKUP(H9470,'Shoe size conversion table'!$J$6:$L$22,3))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MONTH(C9470:C24437)</f>
        <v>4</v>
      </c>
      <c r="O9470" s="8" t="n">
        <f aca="false">K9470*(1-L9470)</f>
        <v>64.5</v>
      </c>
    </row>
    <row r="9471" customFormat="false" ht="11.4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IF(G9471="Male",VLOOKUP(H9471,'Shoe size conversion table'!$B$6:$D$22,2),VLOOKUP(H9471,'Shoe size conversion table'!$J$6:$L$22,2))</f>
        <v>44</v>
      </c>
      <c r="J9471" s="12" t="n">
        <f aca="false">IF(G9471="Male",VLOOKUP(H9471,'Shoe size conversion table'!$B$6:$D$22,3),VLOOKUP(H9471,'Shoe size conversion table'!$J$6:$L$22,3))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MONTH(C9471:C24438)</f>
        <v>4</v>
      </c>
      <c r="O9471" s="8" t="n">
        <f aca="false">K9471*(1-L9471)</f>
        <v>129</v>
      </c>
    </row>
    <row r="9472" customFormat="false" ht="11.4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IF(G9472="Male",VLOOKUP(H9472,'Shoe size conversion table'!$B$6:$D$22,2),VLOOKUP(H9472,'Shoe size conversion table'!$J$6:$L$22,2))</f>
        <v>39-40</v>
      </c>
      <c r="J9472" s="12" t="n">
        <f aca="false">IF(G9472="Male",VLOOKUP(H9472,'Shoe size conversion table'!$B$6:$D$22,3),VLOOKUP(H9472,'Shoe size conversion table'!$J$6:$L$22,3))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MONTH(C9472:C24439)</f>
        <v>4</v>
      </c>
      <c r="O9472" s="8" t="n">
        <f aca="false">K9472*(1-L9472)</f>
        <v>149</v>
      </c>
    </row>
    <row r="9473" customFormat="false" ht="11.4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IF(G9473="Male",VLOOKUP(H9473,'Shoe size conversion table'!$B$6:$D$22,2),VLOOKUP(H9473,'Shoe size conversion table'!$J$6:$L$22,2))</f>
        <v>38</v>
      </c>
      <c r="J9473" s="12" t="n">
        <f aca="false">IF(G9473="Male",VLOOKUP(H9473,'Shoe size conversion table'!$B$6:$D$22,3),VLOOKUP(H9473,'Shoe size conversion table'!$J$6:$L$22,3))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MONTH(C9473:C24440)</f>
        <v>4</v>
      </c>
      <c r="O9473" s="8" t="n">
        <f aca="false">K9473*(1-L9473)</f>
        <v>111.3</v>
      </c>
    </row>
    <row r="9474" customFormat="false" ht="11.4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IF(G9474="Male",VLOOKUP(H9474,'Shoe size conversion table'!$B$6:$D$22,2),VLOOKUP(H9474,'Shoe size conversion table'!$J$6:$L$22,2))</f>
        <v>43</v>
      </c>
      <c r="J9474" s="12" t="n">
        <f aca="false">IF(G9474="Male",VLOOKUP(H9474,'Shoe size conversion table'!$B$6:$D$22,3),VLOOKUP(H9474,'Shoe size conversion table'!$J$6:$L$22,3))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MONTH(C9474:C24441)</f>
        <v>4</v>
      </c>
      <c r="O9474" s="8" t="n">
        <f aca="false">K9474*(1-L9474)</f>
        <v>84.5</v>
      </c>
    </row>
    <row r="9475" customFormat="false" ht="11.4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IF(G9475="Male",VLOOKUP(H9475,'Shoe size conversion table'!$B$6:$D$22,2),VLOOKUP(H9475,'Shoe size conversion table'!$J$6:$L$22,2))</f>
        <v>38</v>
      </c>
      <c r="J9475" s="12" t="n">
        <f aca="false">IF(G9475="Male",VLOOKUP(H9475,'Shoe size conversion table'!$B$6:$D$22,3),VLOOKUP(H9475,'Shoe size conversion table'!$J$6:$L$22,3))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MONTH(C9475:C24442)</f>
        <v>4</v>
      </c>
      <c r="O9475" s="8" t="n">
        <f aca="false">K9475*(1-L9475)</f>
        <v>170.1</v>
      </c>
    </row>
    <row r="9476" customFormat="false" ht="11.4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IF(G9476="Male",VLOOKUP(H9476,'Shoe size conversion table'!$B$6:$D$22,2),VLOOKUP(H9476,'Shoe size conversion table'!$J$6:$L$22,2))</f>
        <v>39-40</v>
      </c>
      <c r="J9476" s="12" t="n">
        <f aca="false">IF(G9476="Male",VLOOKUP(H9476,'Shoe size conversion table'!$B$6:$D$22,3),VLOOKUP(H9476,'Shoe size conversion table'!$J$6:$L$22,3))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MONTH(C9476:C24443)</f>
        <v>4</v>
      </c>
      <c r="O9476" s="8" t="n">
        <f aca="false">K9476*(1-L9476)</f>
        <v>179</v>
      </c>
    </row>
    <row r="9477" customFormat="false" ht="11.4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IF(G9477="Male",VLOOKUP(H9477,'Shoe size conversion table'!$B$6:$D$22,2),VLOOKUP(H9477,'Shoe size conversion table'!$J$6:$L$22,2))</f>
        <v>42</v>
      </c>
      <c r="J9477" s="12" t="n">
        <f aca="false">IF(G9477="Male",VLOOKUP(H9477,'Shoe size conversion table'!$B$6:$D$22,3),VLOOKUP(H9477,'Shoe size conversion table'!$J$6:$L$22,3))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MONTH(C9477:C24444)</f>
        <v>4</v>
      </c>
      <c r="O9477" s="8" t="n">
        <f aca="false">K9477*(1-L9477)</f>
        <v>139.3</v>
      </c>
    </row>
    <row r="9478" customFormat="false" ht="11.4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IF(G9478="Male",VLOOKUP(H9478,'Shoe size conversion table'!$B$6:$D$22,2),VLOOKUP(H9478,'Shoe size conversion table'!$J$6:$L$22,2))</f>
        <v>40</v>
      </c>
      <c r="J9478" s="12" t="n">
        <f aca="false">IF(G9478="Male",VLOOKUP(H9478,'Shoe size conversion table'!$B$6:$D$22,3),VLOOKUP(H9478,'Shoe size conversion table'!$J$6:$L$22,3))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MONTH(C9478:C24445)</f>
        <v>4</v>
      </c>
      <c r="O9478" s="8" t="n">
        <f aca="false">K9478*(1-L9478)</f>
        <v>189</v>
      </c>
    </row>
    <row r="9479" customFormat="false" ht="11.4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IF(G9479="Male",VLOOKUP(H9479,'Shoe size conversion table'!$B$6:$D$22,2),VLOOKUP(H9479,'Shoe size conversion table'!$J$6:$L$22,2))</f>
        <v>38-39</v>
      </c>
      <c r="J9479" s="12" t="n">
        <f aca="false">IF(G9479="Male",VLOOKUP(H9479,'Shoe size conversion table'!$B$6:$D$22,3),VLOOKUP(H9479,'Shoe size conversion table'!$J$6:$L$22,3))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MONTH(C9479:C24446)</f>
        <v>4</v>
      </c>
      <c r="O9479" s="8" t="n">
        <f aca="false">K9479*(1-L9479)</f>
        <v>159.2</v>
      </c>
    </row>
    <row r="9480" customFormat="false" ht="11.4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IF(G9480="Male",VLOOKUP(H9480,'Shoe size conversion table'!$B$6:$D$22,2),VLOOKUP(H9480,'Shoe size conversion table'!$J$6:$L$22,2))</f>
        <v>36-37</v>
      </c>
      <c r="J9480" s="12" t="n">
        <f aca="false">IF(G9480="Male",VLOOKUP(H9480,'Shoe size conversion table'!$B$6:$D$22,3),VLOOKUP(H9480,'Shoe size conversion table'!$J$6:$L$22,3))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MONTH(C9480:C24447)</f>
        <v>4</v>
      </c>
      <c r="O9480" s="8" t="n">
        <f aca="false">K9480*(1-L9480)</f>
        <v>139</v>
      </c>
    </row>
    <row r="9481" customFormat="false" ht="11.4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IF(G9481="Male",VLOOKUP(H9481,'Shoe size conversion table'!$B$6:$D$22,2),VLOOKUP(H9481,'Shoe size conversion table'!$J$6:$L$22,2))</f>
        <v>42</v>
      </c>
      <c r="J9481" s="12" t="n">
        <f aca="false">IF(G9481="Male",VLOOKUP(H9481,'Shoe size conversion table'!$B$6:$D$22,3),VLOOKUP(H9481,'Shoe size conversion table'!$J$6:$L$22,3))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MONTH(C9481:C24448)</f>
        <v>4</v>
      </c>
      <c r="O9481" s="8" t="n">
        <f aca="false">K9481*(1-L9481)</f>
        <v>189</v>
      </c>
    </row>
    <row r="9482" customFormat="false" ht="11.4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IF(G9482="Male",VLOOKUP(H9482,'Shoe size conversion table'!$B$6:$D$22,2),VLOOKUP(H9482,'Shoe size conversion table'!$J$6:$L$22,2))</f>
        <v>37-38</v>
      </c>
      <c r="J9482" s="12" t="n">
        <f aca="false">IF(G9482="Male",VLOOKUP(H9482,'Shoe size conversion table'!$B$6:$D$22,3),VLOOKUP(H9482,'Shoe size conversion table'!$J$6:$L$22,3))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MONTH(C9482:C24449)</f>
        <v>4</v>
      </c>
      <c r="O9482" s="8" t="n">
        <f aca="false">K9482*(1-L9482)</f>
        <v>64.5</v>
      </c>
    </row>
    <row r="9483" customFormat="false" ht="11.4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IF(G9483="Male",VLOOKUP(H9483,'Shoe size conversion table'!$B$6:$D$22,2),VLOOKUP(H9483,'Shoe size conversion table'!$J$6:$L$22,2))</f>
        <v>38</v>
      </c>
      <c r="J9483" s="12" t="n">
        <f aca="false">IF(G9483="Male",VLOOKUP(H9483,'Shoe size conversion table'!$B$6:$D$22,3),VLOOKUP(H9483,'Shoe size conversion table'!$J$6:$L$22,3))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MONTH(C9483:C24450)</f>
        <v>4</v>
      </c>
      <c r="O9483" s="8" t="n">
        <f aca="false">K9483*(1-L9483)</f>
        <v>89.5</v>
      </c>
    </row>
    <row r="9484" customFormat="false" ht="11.4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IF(G9484="Male",VLOOKUP(H9484,'Shoe size conversion table'!$B$6:$D$22,2),VLOOKUP(H9484,'Shoe size conversion table'!$J$6:$L$22,2))</f>
        <v>43-44</v>
      </c>
      <c r="J9484" s="12" t="n">
        <f aca="false">IF(G9484="Male",VLOOKUP(H9484,'Shoe size conversion table'!$B$6:$D$22,3),VLOOKUP(H9484,'Shoe size conversion table'!$J$6:$L$22,3))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MONTH(C9484:C24451)</f>
        <v>4</v>
      </c>
      <c r="O9484" s="8" t="n">
        <f aca="false">K9484*(1-L9484)</f>
        <v>179</v>
      </c>
    </row>
    <row r="9485" customFormat="false" ht="11.4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IF(G9485="Male",VLOOKUP(H9485,'Shoe size conversion table'!$B$6:$D$22,2),VLOOKUP(H9485,'Shoe size conversion table'!$J$6:$L$22,2))</f>
        <v>39-40</v>
      </c>
      <c r="J9485" s="12" t="n">
        <f aca="false">IF(G9485="Male",VLOOKUP(H9485,'Shoe size conversion table'!$B$6:$D$22,3),VLOOKUP(H9485,'Shoe size conversion table'!$J$6:$L$22,3))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MONTH(C9485:C24452)</f>
        <v>4</v>
      </c>
      <c r="O9485" s="8" t="n">
        <f aca="false">K9485*(1-L9485)</f>
        <v>116.1</v>
      </c>
    </row>
    <row r="9486" customFormat="false" ht="11.4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IF(G9486="Male",VLOOKUP(H9486,'Shoe size conversion table'!$B$6:$D$22,2),VLOOKUP(H9486,'Shoe size conversion table'!$J$6:$L$22,2))</f>
        <v>43</v>
      </c>
      <c r="J9486" s="12" t="n">
        <f aca="false">IF(G9486="Male",VLOOKUP(H9486,'Shoe size conversion table'!$B$6:$D$22,3),VLOOKUP(H9486,'Shoe size conversion table'!$J$6:$L$22,3))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MONTH(C9486:C24453)</f>
        <v>4</v>
      </c>
      <c r="O9486" s="8" t="n">
        <f aca="false">K9486*(1-L9486)</f>
        <v>135.2</v>
      </c>
    </row>
    <row r="9487" customFormat="false" ht="11.4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IF(G9487="Male",VLOOKUP(H9487,'Shoe size conversion table'!$B$6:$D$22,2),VLOOKUP(H9487,'Shoe size conversion table'!$J$6:$L$22,2))</f>
        <v>41-42</v>
      </c>
      <c r="J9487" s="12" t="n">
        <f aca="false">IF(G9487="Male",VLOOKUP(H9487,'Shoe size conversion table'!$B$6:$D$22,3),VLOOKUP(H9487,'Shoe size conversion table'!$J$6:$L$22,3))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MONTH(C9487:C24454)</f>
        <v>4</v>
      </c>
      <c r="O9487" s="8" t="n">
        <f aca="false">K9487*(1-L9487)</f>
        <v>64.5</v>
      </c>
    </row>
    <row r="9488" customFormat="false" ht="11.4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IF(G9488="Male",VLOOKUP(H9488,'Shoe size conversion table'!$B$6:$D$22,2),VLOOKUP(H9488,'Shoe size conversion table'!$J$6:$L$22,2))</f>
        <v>41-42</v>
      </c>
      <c r="J9488" s="12" t="n">
        <f aca="false">IF(G9488="Male",VLOOKUP(H9488,'Shoe size conversion table'!$B$6:$D$22,3),VLOOKUP(H9488,'Shoe size conversion table'!$J$6:$L$22,3))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MONTH(C9488:C24455)</f>
        <v>4</v>
      </c>
      <c r="O9488" s="8" t="n">
        <f aca="false">K9488*(1-L9488)</f>
        <v>125.3</v>
      </c>
    </row>
    <row r="9489" customFormat="false" ht="11.4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IF(G9489="Male",VLOOKUP(H9489,'Shoe size conversion table'!$B$6:$D$22,2),VLOOKUP(H9489,'Shoe size conversion table'!$J$6:$L$22,2))</f>
        <v>43-44</v>
      </c>
      <c r="J9489" s="12" t="n">
        <f aca="false">IF(G9489="Male",VLOOKUP(H9489,'Shoe size conversion table'!$B$6:$D$22,3),VLOOKUP(H9489,'Shoe size conversion table'!$J$6:$L$22,3))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MONTH(C9489:C24456)</f>
        <v>4</v>
      </c>
      <c r="O9489" s="8" t="n">
        <f aca="false">K9489*(1-L9489)</f>
        <v>149</v>
      </c>
    </row>
    <row r="9490" customFormat="false" ht="11.4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IF(G9490="Male",VLOOKUP(H9490,'Shoe size conversion table'!$B$6:$D$22,2),VLOOKUP(H9490,'Shoe size conversion table'!$J$6:$L$22,2))</f>
        <v>39-40</v>
      </c>
      <c r="J9490" s="12" t="n">
        <f aca="false">IF(G9490="Male",VLOOKUP(H9490,'Shoe size conversion table'!$B$6:$D$22,3),VLOOKUP(H9490,'Shoe size conversion table'!$J$6:$L$22,3))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MONTH(C9490:C24457)</f>
        <v>4</v>
      </c>
      <c r="O9490" s="8" t="n">
        <f aca="false">K9490*(1-L9490)</f>
        <v>64.5</v>
      </c>
    </row>
    <row r="9491" customFormat="false" ht="11.4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IF(G9491="Male",VLOOKUP(H9491,'Shoe size conversion table'!$B$6:$D$22,2),VLOOKUP(H9491,'Shoe size conversion table'!$J$6:$L$22,2))</f>
        <v>43</v>
      </c>
      <c r="J9491" s="12" t="n">
        <f aca="false">IF(G9491="Male",VLOOKUP(H9491,'Shoe size conversion table'!$B$6:$D$22,3),VLOOKUP(H9491,'Shoe size conversion table'!$J$6:$L$22,3))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MONTH(C9491:C24458)</f>
        <v>4</v>
      </c>
      <c r="O9491" s="8" t="n">
        <f aca="false">K9491*(1-L9491)</f>
        <v>132.3</v>
      </c>
    </row>
    <row r="9492" customFormat="false" ht="11.4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IF(G9492="Male",VLOOKUP(H9492,'Shoe size conversion table'!$B$6:$D$22,2),VLOOKUP(H9492,'Shoe size conversion table'!$J$6:$L$22,2))</f>
        <v>43</v>
      </c>
      <c r="J9492" s="12" t="n">
        <f aca="false">IF(G9492="Male",VLOOKUP(H9492,'Shoe size conversion table'!$B$6:$D$22,3),VLOOKUP(H9492,'Shoe size conversion table'!$J$6:$L$22,3))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MONTH(C9492:C24459)</f>
        <v>4</v>
      </c>
      <c r="O9492" s="8" t="n">
        <f aca="false">K9492*(1-L9492)</f>
        <v>127.2</v>
      </c>
    </row>
    <row r="9493" customFormat="false" ht="11.4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IF(G9493="Male",VLOOKUP(H9493,'Shoe size conversion table'!$B$6:$D$22,2),VLOOKUP(H9493,'Shoe size conversion table'!$J$6:$L$22,2))</f>
        <v>38</v>
      </c>
      <c r="J9493" s="12" t="n">
        <f aca="false">IF(G9493="Male",VLOOKUP(H9493,'Shoe size conversion table'!$B$6:$D$22,3),VLOOKUP(H9493,'Shoe size conversion table'!$J$6:$L$22,3))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MONTH(C9493:C24460)</f>
        <v>4</v>
      </c>
      <c r="O9493" s="8" t="n">
        <f aca="false">K9493*(1-L9493)</f>
        <v>129</v>
      </c>
    </row>
    <row r="9494" customFormat="false" ht="11.4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IF(G9494="Male",VLOOKUP(H9494,'Shoe size conversion table'!$B$6:$D$22,2),VLOOKUP(H9494,'Shoe size conversion table'!$J$6:$L$22,2))</f>
        <v>39</v>
      </c>
      <c r="J9494" s="12" t="n">
        <f aca="false">IF(G9494="Male",VLOOKUP(H9494,'Shoe size conversion table'!$B$6:$D$22,3),VLOOKUP(H9494,'Shoe size conversion table'!$J$6:$L$22,3))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MONTH(C9494:C24461)</f>
        <v>4</v>
      </c>
      <c r="O9494" s="8" t="n">
        <f aca="false">K9494*(1-L9494)</f>
        <v>118.3</v>
      </c>
    </row>
    <row r="9495" customFormat="false" ht="11.4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IF(G9495="Male",VLOOKUP(H9495,'Shoe size conversion table'!$B$6:$D$22,2),VLOOKUP(H9495,'Shoe size conversion table'!$J$6:$L$22,2))</f>
        <v>45</v>
      </c>
      <c r="J9495" s="12" t="n">
        <f aca="false">IF(G9495="Male",VLOOKUP(H9495,'Shoe size conversion table'!$B$6:$D$22,3),VLOOKUP(H9495,'Shoe size conversion table'!$J$6:$L$22,3))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MONTH(C9495:C24462)</f>
        <v>4</v>
      </c>
      <c r="O9495" s="8" t="n">
        <f aca="false">K9495*(1-L9495)</f>
        <v>143.2</v>
      </c>
    </row>
    <row r="9496" customFormat="false" ht="11.4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IF(G9496="Male",VLOOKUP(H9496,'Shoe size conversion table'!$B$6:$D$22,2),VLOOKUP(H9496,'Shoe size conversion table'!$J$6:$L$22,2))</f>
        <v>43-44</v>
      </c>
      <c r="J9496" s="12" t="n">
        <f aca="false">IF(G9496="Male",VLOOKUP(H9496,'Shoe size conversion table'!$B$6:$D$22,3),VLOOKUP(H9496,'Shoe size conversion table'!$J$6:$L$22,3))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MONTH(C9496:C24463)</f>
        <v>4</v>
      </c>
      <c r="O9496" s="8" t="n">
        <f aca="false">K9496*(1-L9496)</f>
        <v>139</v>
      </c>
    </row>
    <row r="9497" customFormat="false" ht="11.4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IF(G9497="Male",VLOOKUP(H9497,'Shoe size conversion table'!$B$6:$D$22,2),VLOOKUP(H9497,'Shoe size conversion table'!$J$6:$L$22,2))</f>
        <v>38-39</v>
      </c>
      <c r="J9497" s="12" t="n">
        <f aca="false">IF(G9497="Male",VLOOKUP(H9497,'Shoe size conversion table'!$B$6:$D$22,3),VLOOKUP(H9497,'Shoe size conversion table'!$J$6:$L$22,3))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MONTH(C9497:C24464)</f>
        <v>4</v>
      </c>
      <c r="O9497" s="8" t="n">
        <f aca="false">K9497*(1-L9497)</f>
        <v>84.5</v>
      </c>
    </row>
    <row r="9498" customFormat="false" ht="11.4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IF(G9498="Male",VLOOKUP(H9498,'Shoe size conversion table'!$B$6:$D$22,2),VLOOKUP(H9498,'Shoe size conversion table'!$J$6:$L$22,2))</f>
        <v>37-38</v>
      </c>
      <c r="J9498" s="12" t="n">
        <f aca="false">IF(G9498="Male",VLOOKUP(H9498,'Shoe size conversion table'!$B$6:$D$22,3),VLOOKUP(H9498,'Shoe size conversion table'!$J$6:$L$22,3))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MONTH(C9498:C24465)</f>
        <v>4</v>
      </c>
      <c r="O9498" s="8" t="n">
        <f aca="false">K9498*(1-L9498)</f>
        <v>189</v>
      </c>
    </row>
    <row r="9499" customFormat="false" ht="11.4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IF(G9499="Male",VLOOKUP(H9499,'Shoe size conversion table'!$B$6:$D$22,2),VLOOKUP(H9499,'Shoe size conversion table'!$J$6:$L$22,2))</f>
        <v>39-40</v>
      </c>
      <c r="J9499" s="12" t="n">
        <f aca="false">IF(G9499="Male",VLOOKUP(H9499,'Shoe size conversion table'!$B$6:$D$22,3),VLOOKUP(H9499,'Shoe size conversion table'!$J$6:$L$22,3))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MONTH(C9499:C24466)</f>
        <v>4</v>
      </c>
      <c r="O9499" s="8" t="n">
        <f aca="false">K9499*(1-L9499)</f>
        <v>179</v>
      </c>
    </row>
    <row r="9500" customFormat="false" ht="11.4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IF(G9500="Male",VLOOKUP(H9500,'Shoe size conversion table'!$B$6:$D$22,2),VLOOKUP(H9500,'Shoe size conversion table'!$J$6:$L$22,2))</f>
        <v>36-37</v>
      </c>
      <c r="J9500" s="12" t="n">
        <f aca="false">IF(G9500="Male",VLOOKUP(H9500,'Shoe size conversion table'!$B$6:$D$22,3),VLOOKUP(H9500,'Shoe size conversion table'!$J$6:$L$22,3))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MONTH(C9500:C24467)</f>
        <v>4</v>
      </c>
      <c r="O9500" s="8" t="n">
        <f aca="false">K9500*(1-L9500)</f>
        <v>199</v>
      </c>
    </row>
    <row r="9501" customFormat="false" ht="11.4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IF(G9501="Male",VLOOKUP(H9501,'Shoe size conversion table'!$B$6:$D$22,2),VLOOKUP(H9501,'Shoe size conversion table'!$J$6:$L$22,2))</f>
        <v>38-39</v>
      </c>
      <c r="J9501" s="12" t="n">
        <f aca="false">IF(G9501="Male",VLOOKUP(H9501,'Shoe size conversion table'!$B$6:$D$22,3),VLOOKUP(H9501,'Shoe size conversion table'!$J$6:$L$22,3))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MONTH(C9501:C24468)</f>
        <v>4</v>
      </c>
      <c r="O9501" s="8" t="n">
        <f aca="false">K9501*(1-L9501)</f>
        <v>64.5</v>
      </c>
    </row>
    <row r="9502" customFormat="false" ht="11.4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IF(G9502="Male",VLOOKUP(H9502,'Shoe size conversion table'!$B$6:$D$22,2),VLOOKUP(H9502,'Shoe size conversion table'!$J$6:$L$22,2))</f>
        <v>43-44</v>
      </c>
      <c r="J9502" s="12" t="n">
        <f aca="false">IF(G9502="Male",VLOOKUP(H9502,'Shoe size conversion table'!$B$6:$D$22,3),VLOOKUP(H9502,'Shoe size conversion table'!$J$6:$L$22,3))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MONTH(C9502:C24469)</f>
        <v>4</v>
      </c>
      <c r="O9502" s="8" t="n">
        <f aca="false">K9502*(1-L9502)</f>
        <v>103.2</v>
      </c>
    </row>
    <row r="9503" customFormat="false" ht="11.4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IF(G9503="Male",VLOOKUP(H9503,'Shoe size conversion table'!$B$6:$D$22,2),VLOOKUP(H9503,'Shoe size conversion table'!$J$6:$L$22,2))</f>
        <v>36-37</v>
      </c>
      <c r="J9503" s="12" t="n">
        <f aca="false">IF(G9503="Male",VLOOKUP(H9503,'Shoe size conversion table'!$B$6:$D$22,3),VLOOKUP(H9503,'Shoe size conversion table'!$J$6:$L$22,3))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MONTH(C9503:C24470)</f>
        <v>4</v>
      </c>
      <c r="O9503" s="8" t="n">
        <f aca="false">K9503*(1-L9503)</f>
        <v>161.1</v>
      </c>
    </row>
    <row r="9504" customFormat="false" ht="11.4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IF(G9504="Male",VLOOKUP(H9504,'Shoe size conversion table'!$B$6:$D$22,2),VLOOKUP(H9504,'Shoe size conversion table'!$J$6:$L$22,2))</f>
        <v>39-40</v>
      </c>
      <c r="J9504" s="12" t="n">
        <f aca="false">IF(G9504="Male",VLOOKUP(H9504,'Shoe size conversion table'!$B$6:$D$22,3),VLOOKUP(H9504,'Shoe size conversion table'!$J$6:$L$22,3))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MONTH(C9504:C24471)</f>
        <v>4</v>
      </c>
      <c r="O9504" s="8" t="n">
        <f aca="false">K9504*(1-L9504)</f>
        <v>111.2</v>
      </c>
    </row>
    <row r="9505" customFormat="false" ht="11.4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IF(G9505="Male",VLOOKUP(H9505,'Shoe size conversion table'!$B$6:$D$22,2),VLOOKUP(H9505,'Shoe size conversion table'!$J$6:$L$22,2))</f>
        <v>43-44</v>
      </c>
      <c r="J9505" s="12" t="n">
        <f aca="false">IF(G9505="Male",VLOOKUP(H9505,'Shoe size conversion table'!$B$6:$D$22,3),VLOOKUP(H9505,'Shoe size conversion table'!$J$6:$L$22,3))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MONTH(C9505:C24472)</f>
        <v>4</v>
      </c>
      <c r="O9505" s="8" t="n">
        <f aca="false">K9505*(1-L9505)</f>
        <v>90.3</v>
      </c>
    </row>
    <row r="9506" customFormat="false" ht="11.4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IF(G9506="Male",VLOOKUP(H9506,'Shoe size conversion table'!$B$6:$D$22,2),VLOOKUP(H9506,'Shoe size conversion table'!$J$6:$L$22,2))</f>
        <v>37-38</v>
      </c>
      <c r="J9506" s="12" t="n">
        <f aca="false">IF(G9506="Male",VLOOKUP(H9506,'Shoe size conversion table'!$B$6:$D$22,3),VLOOKUP(H9506,'Shoe size conversion table'!$J$6:$L$22,3))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MONTH(C9506:C24473)</f>
        <v>4</v>
      </c>
      <c r="O9506" s="8" t="n">
        <f aca="false">K9506*(1-L9506)</f>
        <v>89.5</v>
      </c>
    </row>
    <row r="9507" customFormat="false" ht="11.4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IF(G9507="Male",VLOOKUP(H9507,'Shoe size conversion table'!$B$6:$D$22,2),VLOOKUP(H9507,'Shoe size conversion table'!$J$6:$L$22,2))</f>
        <v>39-40</v>
      </c>
      <c r="J9507" s="12" t="n">
        <f aca="false">IF(G9507="Male",VLOOKUP(H9507,'Shoe size conversion table'!$B$6:$D$22,3),VLOOKUP(H9507,'Shoe size conversion table'!$J$6:$L$22,3))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MONTH(C9507:C24474)</f>
        <v>4</v>
      </c>
      <c r="O9507" s="8" t="n">
        <f aca="false">K9507*(1-L9507)</f>
        <v>127.2</v>
      </c>
    </row>
    <row r="9508" customFormat="false" ht="11.4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IF(G9508="Male",VLOOKUP(H9508,'Shoe size conversion table'!$B$6:$D$22,2),VLOOKUP(H9508,'Shoe size conversion table'!$J$6:$L$22,2))</f>
        <v>39-40</v>
      </c>
      <c r="J9508" s="12" t="n">
        <f aca="false">IF(G9508="Male",VLOOKUP(H9508,'Shoe size conversion table'!$B$6:$D$22,3),VLOOKUP(H9508,'Shoe size conversion table'!$J$6:$L$22,3))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MONTH(C9508:C24475)</f>
        <v>4</v>
      </c>
      <c r="O9508" s="8" t="n">
        <f aca="false">K9508*(1-L9508)</f>
        <v>134.1</v>
      </c>
    </row>
    <row r="9509" customFormat="false" ht="11.4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IF(G9509="Male",VLOOKUP(H9509,'Shoe size conversion table'!$B$6:$D$22,2),VLOOKUP(H9509,'Shoe size conversion table'!$J$6:$L$22,2))</f>
        <v>48</v>
      </c>
      <c r="J9509" s="12" t="n">
        <f aca="false">IF(G9509="Male",VLOOKUP(H9509,'Shoe size conversion table'!$B$6:$D$22,3),VLOOKUP(H9509,'Shoe size conversion table'!$J$6:$L$22,3))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MONTH(C9509:C24476)</f>
        <v>4</v>
      </c>
      <c r="O9509" s="8" t="n">
        <f aca="false">K9509*(1-L9509)</f>
        <v>139</v>
      </c>
    </row>
    <row r="9510" customFormat="false" ht="11.4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IF(G9510="Male",VLOOKUP(H9510,'Shoe size conversion table'!$B$6:$D$22,2),VLOOKUP(H9510,'Shoe size conversion table'!$J$6:$L$22,2))</f>
        <v>42</v>
      </c>
      <c r="J9510" s="12" t="n">
        <f aca="false">IF(G9510="Male",VLOOKUP(H9510,'Shoe size conversion table'!$B$6:$D$22,3),VLOOKUP(H9510,'Shoe size conversion table'!$J$6:$L$22,3))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MONTH(C9510:C24477)</f>
        <v>4</v>
      </c>
      <c r="O9510" s="8" t="n">
        <f aca="false">K9510*(1-L9510)</f>
        <v>189</v>
      </c>
    </row>
    <row r="9511" customFormat="false" ht="11.4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IF(G9511="Male",VLOOKUP(H9511,'Shoe size conversion table'!$B$6:$D$22,2),VLOOKUP(H9511,'Shoe size conversion table'!$J$6:$L$22,2))</f>
        <v>43-44</v>
      </c>
      <c r="J9511" s="12" t="n">
        <f aca="false">IF(G9511="Male",VLOOKUP(H9511,'Shoe size conversion table'!$B$6:$D$22,3),VLOOKUP(H9511,'Shoe size conversion table'!$J$6:$L$22,3))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MONTH(C9511:C24478)</f>
        <v>4</v>
      </c>
      <c r="O9511" s="8" t="n">
        <f aca="false">K9511*(1-L9511)</f>
        <v>104.3</v>
      </c>
    </row>
    <row r="9512" customFormat="false" ht="11.4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IF(G9512="Male",VLOOKUP(H9512,'Shoe size conversion table'!$B$6:$D$22,2),VLOOKUP(H9512,'Shoe size conversion table'!$J$6:$L$22,2))</f>
        <v>47</v>
      </c>
      <c r="J9512" s="12" t="n">
        <f aca="false">IF(G9512="Male",VLOOKUP(H9512,'Shoe size conversion table'!$B$6:$D$22,3),VLOOKUP(H9512,'Shoe size conversion table'!$J$6:$L$22,3))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MONTH(C9512:C24479)</f>
        <v>4</v>
      </c>
      <c r="O9512" s="8" t="n">
        <f aca="false">K9512*(1-L9512)</f>
        <v>199</v>
      </c>
    </row>
    <row r="9513" customFormat="false" ht="11.4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IF(G9513="Male",VLOOKUP(H9513,'Shoe size conversion table'!$B$6:$D$22,2),VLOOKUP(H9513,'Shoe size conversion table'!$J$6:$L$22,2))</f>
        <v>39-40</v>
      </c>
      <c r="J9513" s="12" t="n">
        <f aca="false">IF(G9513="Male",VLOOKUP(H9513,'Shoe size conversion table'!$B$6:$D$22,3),VLOOKUP(H9513,'Shoe size conversion table'!$J$6:$L$22,3))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MONTH(C9513:C24480)</f>
        <v>4</v>
      </c>
      <c r="O9513" s="8" t="n">
        <f aca="false">K9513*(1-L9513)</f>
        <v>69.5</v>
      </c>
    </row>
    <row r="9514" customFormat="false" ht="11.4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IF(G9514="Male",VLOOKUP(H9514,'Shoe size conversion table'!$B$6:$D$22,2),VLOOKUP(H9514,'Shoe size conversion table'!$J$6:$L$22,2))</f>
        <v>43-44</v>
      </c>
      <c r="J9514" s="12" t="n">
        <f aca="false">IF(G9514="Male",VLOOKUP(H9514,'Shoe size conversion table'!$B$6:$D$22,3),VLOOKUP(H9514,'Shoe size conversion table'!$J$6:$L$22,3))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MONTH(C9514:C24481)</f>
        <v>4</v>
      </c>
      <c r="O9514" s="8" t="n">
        <f aca="false">K9514*(1-L9514)</f>
        <v>179.1</v>
      </c>
    </row>
    <row r="9515" customFormat="false" ht="11.4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IF(G9515="Male",VLOOKUP(H9515,'Shoe size conversion table'!$B$6:$D$22,2),VLOOKUP(H9515,'Shoe size conversion table'!$J$6:$L$22,2))</f>
        <v>40-41</v>
      </c>
      <c r="J9515" s="12" t="n">
        <f aca="false">IF(G9515="Male",VLOOKUP(H9515,'Shoe size conversion table'!$B$6:$D$22,3),VLOOKUP(H9515,'Shoe size conversion table'!$J$6:$L$22,3))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MONTH(C9515:C24482)</f>
        <v>4</v>
      </c>
      <c r="O9515" s="8" t="n">
        <f aca="false">K9515*(1-L9515)</f>
        <v>90.3</v>
      </c>
    </row>
    <row r="9516" customFormat="false" ht="11.4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IF(G9516="Male",VLOOKUP(H9516,'Shoe size conversion table'!$B$6:$D$22,2),VLOOKUP(H9516,'Shoe size conversion table'!$J$6:$L$22,2))</f>
        <v>43</v>
      </c>
      <c r="J9516" s="12" t="n">
        <f aca="false">IF(G9516="Male",VLOOKUP(H9516,'Shoe size conversion table'!$B$6:$D$22,3),VLOOKUP(H9516,'Shoe size conversion table'!$J$6:$L$22,3))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MONTH(C9516:C24483)</f>
        <v>4</v>
      </c>
      <c r="O9516" s="8" t="n">
        <f aca="false">K9516*(1-L9516)</f>
        <v>111.3</v>
      </c>
    </row>
    <row r="9517" customFormat="false" ht="11.4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IF(G9517="Male",VLOOKUP(H9517,'Shoe size conversion table'!$B$6:$D$22,2),VLOOKUP(H9517,'Shoe size conversion table'!$J$6:$L$22,2))</f>
        <v>39-40</v>
      </c>
      <c r="J9517" s="12" t="n">
        <f aca="false">IF(G9517="Male",VLOOKUP(H9517,'Shoe size conversion table'!$B$6:$D$22,3),VLOOKUP(H9517,'Shoe size conversion table'!$J$6:$L$22,3))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MONTH(C9517:C24484)</f>
        <v>4</v>
      </c>
      <c r="O9517" s="8" t="n">
        <f aca="false">K9517*(1-L9517)</f>
        <v>161.1</v>
      </c>
    </row>
    <row r="9518" customFormat="false" ht="11.4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IF(G9518="Male",VLOOKUP(H9518,'Shoe size conversion table'!$B$6:$D$22,2),VLOOKUP(H9518,'Shoe size conversion table'!$J$6:$L$22,2))</f>
        <v>43</v>
      </c>
      <c r="J9518" s="12" t="n">
        <f aca="false">IF(G9518="Male",VLOOKUP(H9518,'Shoe size conversion table'!$B$6:$D$22,3),VLOOKUP(H9518,'Shoe size conversion table'!$J$6:$L$22,3))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MONTH(C9518:C24485)</f>
        <v>4</v>
      </c>
      <c r="O9518" s="8" t="n">
        <f aca="false">K9518*(1-L9518)</f>
        <v>69.5</v>
      </c>
    </row>
    <row r="9519" customFormat="false" ht="11.4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IF(G9519="Male",VLOOKUP(H9519,'Shoe size conversion table'!$B$6:$D$22,2),VLOOKUP(H9519,'Shoe size conversion table'!$J$6:$L$22,2))</f>
        <v>42</v>
      </c>
      <c r="J9519" s="12" t="n">
        <f aca="false">IF(G9519="Male",VLOOKUP(H9519,'Shoe size conversion table'!$B$6:$D$22,3),VLOOKUP(H9519,'Shoe size conversion table'!$J$6:$L$22,3))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MONTH(C9519:C24486)</f>
        <v>4</v>
      </c>
      <c r="O9519" s="8" t="n">
        <f aca="false">K9519*(1-L9519)</f>
        <v>74.5</v>
      </c>
    </row>
    <row r="9520" customFormat="false" ht="11.4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IF(G9520="Male",VLOOKUP(H9520,'Shoe size conversion table'!$B$6:$D$22,2),VLOOKUP(H9520,'Shoe size conversion table'!$J$6:$L$22,2))</f>
        <v>38-39</v>
      </c>
      <c r="J9520" s="12" t="n">
        <f aca="false">IF(G9520="Male",VLOOKUP(H9520,'Shoe size conversion table'!$B$6:$D$22,3),VLOOKUP(H9520,'Shoe size conversion table'!$J$6:$L$22,3))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MONTH(C9520:C24487)</f>
        <v>4</v>
      </c>
      <c r="O9520" s="8" t="n">
        <f aca="false">K9520*(1-L9520)</f>
        <v>139</v>
      </c>
    </row>
    <row r="9521" customFormat="false" ht="11.4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IF(G9521="Male",VLOOKUP(H9521,'Shoe size conversion table'!$B$6:$D$22,2),VLOOKUP(H9521,'Shoe size conversion table'!$J$6:$L$22,2))</f>
        <v>43-44</v>
      </c>
      <c r="J9521" s="12" t="n">
        <f aca="false">IF(G9521="Male",VLOOKUP(H9521,'Shoe size conversion table'!$B$6:$D$22,3),VLOOKUP(H9521,'Shoe size conversion table'!$J$6:$L$22,3))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MONTH(C9521:C24488)</f>
        <v>4</v>
      </c>
      <c r="O9521" s="8" t="n">
        <f aca="false">K9521*(1-L9521)</f>
        <v>135.2</v>
      </c>
    </row>
    <row r="9522" customFormat="false" ht="11.4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IF(G9522="Male",VLOOKUP(H9522,'Shoe size conversion table'!$B$6:$D$22,2),VLOOKUP(H9522,'Shoe size conversion table'!$J$6:$L$22,2))</f>
        <v>43</v>
      </c>
      <c r="J9522" s="12" t="n">
        <f aca="false">IF(G9522="Male",VLOOKUP(H9522,'Shoe size conversion table'!$B$6:$D$22,3),VLOOKUP(H9522,'Shoe size conversion table'!$J$6:$L$22,3))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MONTH(C9522:C24489)</f>
        <v>4</v>
      </c>
      <c r="O9522" s="8" t="n">
        <f aca="false">K9522*(1-L9522)</f>
        <v>159.2</v>
      </c>
    </row>
    <row r="9523" customFormat="false" ht="11.4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IF(G9523="Male",VLOOKUP(H9523,'Shoe size conversion table'!$B$6:$D$22,2),VLOOKUP(H9523,'Shoe size conversion table'!$J$6:$L$22,2))</f>
        <v>37-38</v>
      </c>
      <c r="J9523" s="12" t="n">
        <f aca="false">IF(G9523="Male",VLOOKUP(H9523,'Shoe size conversion table'!$B$6:$D$22,3),VLOOKUP(H9523,'Shoe size conversion table'!$J$6:$L$22,3))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MONTH(C9523:C24490)</f>
        <v>4</v>
      </c>
      <c r="O9523" s="8" t="n">
        <f aca="false">K9523*(1-L9523)</f>
        <v>199</v>
      </c>
    </row>
    <row r="9524" customFormat="false" ht="11.4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IF(G9524="Male",VLOOKUP(H9524,'Shoe size conversion table'!$B$6:$D$22,2),VLOOKUP(H9524,'Shoe size conversion table'!$J$6:$L$22,2))</f>
        <v>41-42</v>
      </c>
      <c r="J9524" s="12" t="n">
        <f aca="false">IF(G9524="Male",VLOOKUP(H9524,'Shoe size conversion table'!$B$6:$D$22,3),VLOOKUP(H9524,'Shoe size conversion table'!$J$6:$L$22,3))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MONTH(C9524:C24491)</f>
        <v>4</v>
      </c>
      <c r="O9524" s="8" t="n">
        <f aca="false">K9524*(1-L9524)</f>
        <v>125.3</v>
      </c>
    </row>
    <row r="9525" customFormat="false" ht="11.4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IF(G9525="Male",VLOOKUP(H9525,'Shoe size conversion table'!$B$6:$D$22,2),VLOOKUP(H9525,'Shoe size conversion table'!$J$6:$L$22,2))</f>
        <v>36-37</v>
      </c>
      <c r="J9525" s="12" t="n">
        <f aca="false">IF(G9525="Male",VLOOKUP(H9525,'Shoe size conversion table'!$B$6:$D$22,3),VLOOKUP(H9525,'Shoe size conversion table'!$J$6:$L$22,3))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MONTH(C9525:C24492)</f>
        <v>4</v>
      </c>
      <c r="O9525" s="8" t="n">
        <f aca="false">K9525*(1-L9525)</f>
        <v>159</v>
      </c>
    </row>
    <row r="9526" customFormat="false" ht="11.4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IF(G9526="Male",VLOOKUP(H9526,'Shoe size conversion table'!$B$6:$D$22,2),VLOOKUP(H9526,'Shoe size conversion table'!$J$6:$L$22,2))</f>
        <v>37-38</v>
      </c>
      <c r="J9526" s="12" t="n">
        <f aca="false">IF(G9526="Male",VLOOKUP(H9526,'Shoe size conversion table'!$B$6:$D$22,3),VLOOKUP(H9526,'Shoe size conversion table'!$J$6:$L$22,3))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MONTH(C9526:C24493)</f>
        <v>4</v>
      </c>
      <c r="O9526" s="8" t="n">
        <f aca="false">K9526*(1-L9526)</f>
        <v>169</v>
      </c>
    </row>
    <row r="9527" customFormat="false" ht="11.4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IF(G9527="Male",VLOOKUP(H9527,'Shoe size conversion table'!$B$6:$D$22,2),VLOOKUP(H9527,'Shoe size conversion table'!$J$6:$L$22,2))</f>
        <v>39-40</v>
      </c>
      <c r="J9527" s="12" t="n">
        <f aca="false">IF(G9527="Male",VLOOKUP(H9527,'Shoe size conversion table'!$B$6:$D$22,3),VLOOKUP(H9527,'Shoe size conversion table'!$J$6:$L$22,3))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MONTH(C9527:C24494)</f>
        <v>4</v>
      </c>
      <c r="O9527" s="8" t="n">
        <f aca="false">K9527*(1-L9527)</f>
        <v>143.1</v>
      </c>
    </row>
    <row r="9528" customFormat="false" ht="11.4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IF(G9528="Male",VLOOKUP(H9528,'Shoe size conversion table'!$B$6:$D$22,2),VLOOKUP(H9528,'Shoe size conversion table'!$J$6:$L$22,2))</f>
        <v>39-40</v>
      </c>
      <c r="J9528" s="12" t="n">
        <f aca="false">IF(G9528="Male",VLOOKUP(H9528,'Shoe size conversion table'!$B$6:$D$22,3),VLOOKUP(H9528,'Shoe size conversion table'!$J$6:$L$22,3))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MONTH(C9528:C24495)</f>
        <v>4</v>
      </c>
      <c r="O9528" s="8" t="n">
        <f aca="false">K9528*(1-L9528)</f>
        <v>170.1</v>
      </c>
    </row>
    <row r="9529" customFormat="false" ht="11.4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IF(G9529="Male",VLOOKUP(H9529,'Shoe size conversion table'!$B$6:$D$22,2),VLOOKUP(H9529,'Shoe size conversion table'!$J$6:$L$22,2))</f>
        <v>40</v>
      </c>
      <c r="J9529" s="12" t="n">
        <f aca="false">IF(G9529="Male",VLOOKUP(H9529,'Shoe size conversion table'!$B$6:$D$22,3),VLOOKUP(H9529,'Shoe size conversion table'!$J$6:$L$22,3))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MONTH(C9529:C24496)</f>
        <v>4</v>
      </c>
      <c r="O9529" s="8" t="n">
        <f aca="false">K9529*(1-L9529)</f>
        <v>149</v>
      </c>
    </row>
    <row r="9530" customFormat="false" ht="11.4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IF(G9530="Male",VLOOKUP(H9530,'Shoe size conversion table'!$B$6:$D$22,2),VLOOKUP(H9530,'Shoe size conversion table'!$J$6:$L$22,2))</f>
        <v>42</v>
      </c>
      <c r="J9530" s="12" t="n">
        <f aca="false">IF(G9530="Male",VLOOKUP(H9530,'Shoe size conversion table'!$B$6:$D$22,3),VLOOKUP(H9530,'Shoe size conversion table'!$J$6:$L$22,3))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MONTH(C9530:C24497)</f>
        <v>4</v>
      </c>
      <c r="O9530" s="8" t="n">
        <f aca="false">K9530*(1-L9530)</f>
        <v>199</v>
      </c>
    </row>
    <row r="9531" customFormat="false" ht="11.4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IF(G9531="Male",VLOOKUP(H9531,'Shoe size conversion table'!$B$6:$D$22,2),VLOOKUP(H9531,'Shoe size conversion table'!$J$6:$L$22,2))</f>
        <v>42</v>
      </c>
      <c r="J9531" s="12" t="n">
        <f aca="false">IF(G9531="Male",VLOOKUP(H9531,'Shoe size conversion table'!$B$6:$D$22,3),VLOOKUP(H9531,'Shoe size conversion table'!$J$6:$L$22,3))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MONTH(C9531:C24498)</f>
        <v>4</v>
      </c>
      <c r="O9531" s="8" t="n">
        <f aca="false">K9531*(1-L9531)</f>
        <v>116.1</v>
      </c>
    </row>
    <row r="9532" customFormat="false" ht="11.4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IF(G9532="Male",VLOOKUP(H9532,'Shoe size conversion table'!$B$6:$D$22,2),VLOOKUP(H9532,'Shoe size conversion table'!$J$6:$L$22,2))</f>
        <v>39-40</v>
      </c>
      <c r="J9532" s="12" t="n">
        <f aca="false">IF(G9532="Male",VLOOKUP(H9532,'Shoe size conversion table'!$B$6:$D$22,3),VLOOKUP(H9532,'Shoe size conversion table'!$J$6:$L$22,3))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MONTH(C9532:C24499)</f>
        <v>4</v>
      </c>
      <c r="O9532" s="8" t="n">
        <f aca="false">K9532*(1-L9532)</f>
        <v>99.5</v>
      </c>
    </row>
    <row r="9533" customFormat="false" ht="11.4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IF(G9533="Male",VLOOKUP(H9533,'Shoe size conversion table'!$B$6:$D$22,2),VLOOKUP(H9533,'Shoe size conversion table'!$J$6:$L$22,2))</f>
        <v>39-40</v>
      </c>
      <c r="J9533" s="12" t="n">
        <f aca="false">IF(G9533="Male",VLOOKUP(H9533,'Shoe size conversion table'!$B$6:$D$22,3),VLOOKUP(H9533,'Shoe size conversion table'!$J$6:$L$22,3))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MONTH(C9533:C24500)</f>
        <v>4</v>
      </c>
      <c r="O9533" s="8" t="n">
        <f aca="false">K9533*(1-L9533)</f>
        <v>189</v>
      </c>
    </row>
    <row r="9534" customFormat="false" ht="11.4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IF(G9534="Male",VLOOKUP(H9534,'Shoe size conversion table'!$B$6:$D$22,2),VLOOKUP(H9534,'Shoe size conversion table'!$J$6:$L$22,2))</f>
        <v>42</v>
      </c>
      <c r="J9534" s="12" t="n">
        <f aca="false">IF(G9534="Male",VLOOKUP(H9534,'Shoe size conversion table'!$B$6:$D$22,3),VLOOKUP(H9534,'Shoe size conversion table'!$J$6:$L$22,3))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MONTH(C9534:C24501)</f>
        <v>4</v>
      </c>
      <c r="O9534" s="8" t="n">
        <f aca="false">K9534*(1-L9534)</f>
        <v>149</v>
      </c>
    </row>
    <row r="9535" customFormat="false" ht="11.4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IF(G9535="Male",VLOOKUP(H9535,'Shoe size conversion table'!$B$6:$D$22,2),VLOOKUP(H9535,'Shoe size conversion table'!$J$6:$L$22,2))</f>
        <v>42</v>
      </c>
      <c r="J9535" s="12" t="n">
        <f aca="false">IF(G9535="Male",VLOOKUP(H9535,'Shoe size conversion table'!$B$6:$D$22,3),VLOOKUP(H9535,'Shoe size conversion table'!$J$6:$L$22,3))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MONTH(C9535:C24502)</f>
        <v>4</v>
      </c>
      <c r="O9535" s="8" t="n">
        <f aca="false">K9535*(1-L9535)</f>
        <v>104.3</v>
      </c>
    </row>
    <row r="9536" customFormat="false" ht="11.4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IF(G9536="Male",VLOOKUP(H9536,'Shoe size conversion table'!$B$6:$D$22,2),VLOOKUP(H9536,'Shoe size conversion table'!$J$6:$L$22,2))</f>
        <v>41</v>
      </c>
      <c r="J9536" s="12" t="n">
        <f aca="false">IF(G9536="Male",VLOOKUP(H9536,'Shoe size conversion table'!$B$6:$D$22,3),VLOOKUP(H9536,'Shoe size conversion table'!$J$6:$L$22,3))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MONTH(C9536:C24503)</f>
        <v>4</v>
      </c>
      <c r="O9536" s="8" t="n">
        <f aca="false">K9536*(1-L9536)</f>
        <v>129</v>
      </c>
    </row>
    <row r="9537" customFormat="false" ht="11.4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IF(G9537="Male",VLOOKUP(H9537,'Shoe size conversion table'!$B$6:$D$22,2),VLOOKUP(H9537,'Shoe size conversion table'!$J$6:$L$22,2))</f>
        <v>43-44</v>
      </c>
      <c r="J9537" s="12" t="n">
        <f aca="false">IF(G9537="Male",VLOOKUP(H9537,'Shoe size conversion table'!$B$6:$D$22,3),VLOOKUP(H9537,'Shoe size conversion table'!$J$6:$L$22,3))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MONTH(C9537:C24504)</f>
        <v>4</v>
      </c>
      <c r="O9537" s="8" t="n">
        <f aca="false">K9537*(1-L9537)</f>
        <v>179.1</v>
      </c>
    </row>
    <row r="9538" customFormat="false" ht="11.4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IF(G9538="Male",VLOOKUP(H9538,'Shoe size conversion table'!$B$6:$D$22,2),VLOOKUP(H9538,'Shoe size conversion table'!$J$6:$L$22,2))</f>
        <v>38-39</v>
      </c>
      <c r="J9538" s="12" t="n">
        <f aca="false">IF(G9538="Male",VLOOKUP(H9538,'Shoe size conversion table'!$B$6:$D$22,3),VLOOKUP(H9538,'Shoe size conversion table'!$J$6:$L$22,3))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MONTH(C9538:C24505)</f>
        <v>4</v>
      </c>
      <c r="O9538" s="8" t="n">
        <f aca="false">K9538*(1-L9538)</f>
        <v>189</v>
      </c>
    </row>
    <row r="9539" customFormat="false" ht="11.4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IF(G9539="Male",VLOOKUP(H9539,'Shoe size conversion table'!$B$6:$D$22,2),VLOOKUP(H9539,'Shoe size conversion table'!$J$6:$L$22,2))</f>
        <v>39-40</v>
      </c>
      <c r="J9539" s="12" t="n">
        <f aca="false">IF(G9539="Male",VLOOKUP(H9539,'Shoe size conversion table'!$B$6:$D$22,3),VLOOKUP(H9539,'Shoe size conversion table'!$J$6:$L$22,3))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MONTH(C9539:C24506)</f>
        <v>4</v>
      </c>
      <c r="O9539" s="8" t="n">
        <f aca="false">K9539*(1-L9539)</f>
        <v>116.1</v>
      </c>
    </row>
    <row r="9540" customFormat="false" ht="11.4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IF(G9540="Male",VLOOKUP(H9540,'Shoe size conversion table'!$B$6:$D$22,2),VLOOKUP(H9540,'Shoe size conversion table'!$J$6:$L$22,2))</f>
        <v>43</v>
      </c>
      <c r="J9540" s="12" t="n">
        <f aca="false">IF(G9540="Male",VLOOKUP(H9540,'Shoe size conversion table'!$B$6:$D$22,3),VLOOKUP(H9540,'Shoe size conversion table'!$J$6:$L$22,3))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MONTH(C9540:C24507)</f>
        <v>4</v>
      </c>
      <c r="O9540" s="8" t="n">
        <f aca="false">K9540*(1-L9540)</f>
        <v>127.2</v>
      </c>
    </row>
    <row r="9541" customFormat="false" ht="11.4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IF(G9541="Male",VLOOKUP(H9541,'Shoe size conversion table'!$B$6:$D$22,2),VLOOKUP(H9541,'Shoe size conversion table'!$J$6:$L$22,2))</f>
        <v>41-42</v>
      </c>
      <c r="J9541" s="12" t="n">
        <f aca="false">IF(G9541="Male",VLOOKUP(H9541,'Shoe size conversion table'!$B$6:$D$22,3),VLOOKUP(H9541,'Shoe size conversion table'!$J$6:$L$22,3))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MONTH(C9541:C24508)</f>
        <v>4</v>
      </c>
      <c r="O9541" s="8" t="n">
        <f aca="false">K9541*(1-L9541)</f>
        <v>189</v>
      </c>
    </row>
    <row r="9542" customFormat="false" ht="11.4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IF(G9542="Male",VLOOKUP(H9542,'Shoe size conversion table'!$B$6:$D$22,2),VLOOKUP(H9542,'Shoe size conversion table'!$J$6:$L$22,2))</f>
        <v>38-39</v>
      </c>
      <c r="J9542" s="12" t="n">
        <f aca="false">IF(G9542="Male",VLOOKUP(H9542,'Shoe size conversion table'!$B$6:$D$22,3),VLOOKUP(H9542,'Shoe size conversion table'!$J$6:$L$22,3))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MONTH(C9542:C24509)</f>
        <v>4</v>
      </c>
      <c r="O9542" s="8" t="n">
        <f aca="false">K9542*(1-L9542)</f>
        <v>125.3</v>
      </c>
    </row>
    <row r="9543" customFormat="false" ht="11.4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IF(G9543="Male",VLOOKUP(H9543,'Shoe size conversion table'!$B$6:$D$22,2),VLOOKUP(H9543,'Shoe size conversion table'!$J$6:$L$22,2))</f>
        <v>48</v>
      </c>
      <c r="J9543" s="12" t="n">
        <f aca="false">IF(G9543="Male",VLOOKUP(H9543,'Shoe size conversion table'!$B$6:$D$22,3),VLOOKUP(H9543,'Shoe size conversion table'!$J$6:$L$22,3))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MONTH(C9543:C24510)</f>
        <v>4</v>
      </c>
      <c r="O9543" s="8" t="n">
        <f aca="false">K9543*(1-L9543)</f>
        <v>139</v>
      </c>
    </row>
    <row r="9544" customFormat="false" ht="11.4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IF(G9544="Male",VLOOKUP(H9544,'Shoe size conversion table'!$B$6:$D$22,2),VLOOKUP(H9544,'Shoe size conversion table'!$J$6:$L$22,2))</f>
        <v>39-40</v>
      </c>
      <c r="J9544" s="12" t="n">
        <f aca="false">IF(G9544="Male",VLOOKUP(H9544,'Shoe size conversion table'!$B$6:$D$22,3),VLOOKUP(H9544,'Shoe size conversion table'!$J$6:$L$22,3))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MONTH(C9544:C24511)</f>
        <v>4</v>
      </c>
      <c r="O9544" s="8" t="n">
        <f aca="false">K9544*(1-L9544)</f>
        <v>159.2</v>
      </c>
    </row>
    <row r="9545" customFormat="false" ht="11.4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IF(G9545="Male",VLOOKUP(H9545,'Shoe size conversion table'!$B$6:$D$22,2),VLOOKUP(H9545,'Shoe size conversion table'!$J$6:$L$22,2))</f>
        <v>42-43</v>
      </c>
      <c r="J9545" s="12" t="n">
        <f aca="false">IF(G9545="Male",VLOOKUP(H9545,'Shoe size conversion table'!$B$6:$D$22,3),VLOOKUP(H9545,'Shoe size conversion table'!$J$6:$L$22,3))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MONTH(C9545:C24512)</f>
        <v>4</v>
      </c>
      <c r="O9545" s="8" t="n">
        <f aca="false">K9545*(1-L9545)</f>
        <v>139</v>
      </c>
    </row>
    <row r="9546" customFormat="false" ht="11.4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IF(G9546="Male",VLOOKUP(H9546,'Shoe size conversion table'!$B$6:$D$22,2),VLOOKUP(H9546,'Shoe size conversion table'!$J$6:$L$22,2))</f>
        <v>40</v>
      </c>
      <c r="J9546" s="12" t="n">
        <f aca="false">IF(G9546="Male",VLOOKUP(H9546,'Shoe size conversion table'!$B$6:$D$22,3),VLOOKUP(H9546,'Shoe size conversion table'!$J$6:$L$22,3))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MONTH(C9546:C24513)</f>
        <v>4</v>
      </c>
      <c r="O9546" s="8" t="n">
        <f aca="false">K9546*(1-L9546)</f>
        <v>189</v>
      </c>
    </row>
    <row r="9547" customFormat="false" ht="11.4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IF(G9547="Male",VLOOKUP(H9547,'Shoe size conversion table'!$B$6:$D$22,2),VLOOKUP(H9547,'Shoe size conversion table'!$J$6:$L$22,2))</f>
        <v>42-43</v>
      </c>
      <c r="J9547" s="12" t="n">
        <f aca="false">IF(G9547="Male",VLOOKUP(H9547,'Shoe size conversion table'!$B$6:$D$22,3),VLOOKUP(H9547,'Shoe size conversion table'!$J$6:$L$22,3))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MONTH(C9547:C24514)</f>
        <v>4</v>
      </c>
      <c r="O9547" s="8" t="n">
        <f aca="false">K9547*(1-L9547)</f>
        <v>64.5</v>
      </c>
    </row>
    <row r="9548" customFormat="false" ht="11.4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IF(G9548="Male",VLOOKUP(H9548,'Shoe size conversion table'!$B$6:$D$22,2),VLOOKUP(H9548,'Shoe size conversion table'!$J$6:$L$22,2))</f>
        <v>39-40</v>
      </c>
      <c r="J9548" s="12" t="n">
        <f aca="false">IF(G9548="Male",VLOOKUP(H9548,'Shoe size conversion table'!$B$6:$D$22,3),VLOOKUP(H9548,'Shoe size conversion table'!$J$6:$L$22,3))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MONTH(C9548:C24515)</f>
        <v>4</v>
      </c>
      <c r="O9548" s="8" t="n">
        <f aca="false">K9548*(1-L9548)</f>
        <v>179</v>
      </c>
    </row>
    <row r="9549" customFormat="false" ht="11.4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IF(G9549="Male",VLOOKUP(H9549,'Shoe size conversion table'!$B$6:$D$22,2),VLOOKUP(H9549,'Shoe size conversion table'!$J$6:$L$22,2))</f>
        <v>41</v>
      </c>
      <c r="J9549" s="12" t="n">
        <f aca="false">IF(G9549="Male",VLOOKUP(H9549,'Shoe size conversion table'!$B$6:$D$22,3),VLOOKUP(H9549,'Shoe size conversion table'!$J$6:$L$22,3))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MONTH(C9549:C24516)</f>
        <v>4</v>
      </c>
      <c r="O9549" s="8" t="n">
        <f aca="false">K9549*(1-L9549)</f>
        <v>139</v>
      </c>
    </row>
    <row r="9550" customFormat="false" ht="11.4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IF(G9550="Male",VLOOKUP(H9550,'Shoe size conversion table'!$B$6:$D$22,2),VLOOKUP(H9550,'Shoe size conversion table'!$J$6:$L$22,2))</f>
        <v>42</v>
      </c>
      <c r="J9550" s="12" t="n">
        <f aca="false">IF(G9550="Male",VLOOKUP(H9550,'Shoe size conversion table'!$B$6:$D$22,3),VLOOKUP(H9550,'Shoe size conversion table'!$J$6:$L$22,3))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MONTH(C9550:C24517)</f>
        <v>4</v>
      </c>
      <c r="O9550" s="8" t="n">
        <f aca="false">K9550*(1-L9550)</f>
        <v>79.5</v>
      </c>
    </row>
    <row r="9551" customFormat="false" ht="11.4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IF(G9551="Male",VLOOKUP(H9551,'Shoe size conversion table'!$B$6:$D$22,2),VLOOKUP(H9551,'Shoe size conversion table'!$J$6:$L$22,2))</f>
        <v>41</v>
      </c>
      <c r="J9551" s="12" t="n">
        <f aca="false">IF(G9551="Male",VLOOKUP(H9551,'Shoe size conversion table'!$B$6:$D$22,3),VLOOKUP(H9551,'Shoe size conversion table'!$J$6:$L$22,3))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MONTH(C9551:C24518)</f>
        <v>4</v>
      </c>
      <c r="O9551" s="8" t="n">
        <f aca="false">K9551*(1-L9551)</f>
        <v>189</v>
      </c>
    </row>
    <row r="9552" customFormat="false" ht="11.4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IF(G9552="Male",VLOOKUP(H9552,'Shoe size conversion table'!$B$6:$D$22,2),VLOOKUP(H9552,'Shoe size conversion table'!$J$6:$L$22,2))</f>
        <v>38-39</v>
      </c>
      <c r="J9552" s="12" t="n">
        <f aca="false">IF(G9552="Male",VLOOKUP(H9552,'Shoe size conversion table'!$B$6:$D$22,3),VLOOKUP(H9552,'Shoe size conversion table'!$J$6:$L$22,3))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MONTH(C9552:C24519)</f>
        <v>4</v>
      </c>
      <c r="O9552" s="8" t="n">
        <f aca="false">K9552*(1-L9552)</f>
        <v>151.2</v>
      </c>
    </row>
    <row r="9553" customFormat="false" ht="11.4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IF(G9553="Male",VLOOKUP(H9553,'Shoe size conversion table'!$B$6:$D$22,2),VLOOKUP(H9553,'Shoe size conversion table'!$J$6:$L$22,2))</f>
        <v>42</v>
      </c>
      <c r="J9553" s="12" t="n">
        <f aca="false">IF(G9553="Male",VLOOKUP(H9553,'Shoe size conversion table'!$B$6:$D$22,3),VLOOKUP(H9553,'Shoe size conversion table'!$J$6:$L$22,3))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MONTH(C9553:C24520)</f>
        <v>4</v>
      </c>
      <c r="O9553" s="8" t="n">
        <f aca="false">K9553*(1-L9553)</f>
        <v>189</v>
      </c>
    </row>
    <row r="9554" customFormat="false" ht="11.4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IF(G9554="Male",VLOOKUP(H9554,'Shoe size conversion table'!$B$6:$D$22,2),VLOOKUP(H9554,'Shoe size conversion table'!$J$6:$L$22,2))</f>
        <v>43-44</v>
      </c>
      <c r="J9554" s="12" t="n">
        <f aca="false">IF(G9554="Male",VLOOKUP(H9554,'Shoe size conversion table'!$B$6:$D$22,3),VLOOKUP(H9554,'Shoe size conversion table'!$J$6:$L$22,3))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MONTH(C9554:C24521)</f>
        <v>4</v>
      </c>
      <c r="O9554" s="8" t="n">
        <f aca="false">K9554*(1-L9554)</f>
        <v>104.3</v>
      </c>
    </row>
    <row r="9555" customFormat="false" ht="11.4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IF(G9555="Male",VLOOKUP(H9555,'Shoe size conversion table'!$B$6:$D$22,2),VLOOKUP(H9555,'Shoe size conversion table'!$J$6:$L$22,2))</f>
        <v>37-38</v>
      </c>
      <c r="J9555" s="12" t="n">
        <f aca="false">IF(G9555="Male",VLOOKUP(H9555,'Shoe size conversion table'!$B$6:$D$22,3),VLOOKUP(H9555,'Shoe size conversion table'!$J$6:$L$22,3))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MONTH(C9555:C24522)</f>
        <v>4</v>
      </c>
      <c r="O9555" s="8" t="n">
        <f aca="false">K9555*(1-L9555)</f>
        <v>159</v>
      </c>
    </row>
    <row r="9556" customFormat="false" ht="11.4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IF(G9556="Male",VLOOKUP(H9556,'Shoe size conversion table'!$B$6:$D$22,2),VLOOKUP(H9556,'Shoe size conversion table'!$J$6:$L$22,2))</f>
        <v>42</v>
      </c>
      <c r="J9556" s="12" t="n">
        <f aca="false">IF(G9556="Male",VLOOKUP(H9556,'Shoe size conversion table'!$B$6:$D$22,3),VLOOKUP(H9556,'Shoe size conversion table'!$J$6:$L$22,3))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MONTH(C9556:C24523)</f>
        <v>4</v>
      </c>
      <c r="O9556" s="8" t="n">
        <f aca="false">K9556*(1-L9556)</f>
        <v>179</v>
      </c>
    </row>
    <row r="9557" customFormat="false" ht="11.4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IF(G9557="Male",VLOOKUP(H9557,'Shoe size conversion table'!$B$6:$D$22,2),VLOOKUP(H9557,'Shoe size conversion table'!$J$6:$L$22,2))</f>
        <v>38-39</v>
      </c>
      <c r="J9557" s="12" t="n">
        <f aca="false">IF(G9557="Male",VLOOKUP(H9557,'Shoe size conversion table'!$B$6:$D$22,3),VLOOKUP(H9557,'Shoe size conversion table'!$J$6:$L$22,3))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MONTH(C9557:C24524)</f>
        <v>4</v>
      </c>
      <c r="O9557" s="8" t="n">
        <f aca="false">K9557*(1-L9557)</f>
        <v>159.2</v>
      </c>
    </row>
    <row r="9558" customFormat="false" ht="11.4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IF(G9558="Male",VLOOKUP(H9558,'Shoe size conversion table'!$B$6:$D$22,2),VLOOKUP(H9558,'Shoe size conversion table'!$J$6:$L$22,2))</f>
        <v>37-38</v>
      </c>
      <c r="J9558" s="12" t="n">
        <f aca="false">IF(G9558="Male",VLOOKUP(H9558,'Shoe size conversion table'!$B$6:$D$22,3),VLOOKUP(H9558,'Shoe size conversion table'!$J$6:$L$22,3))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MONTH(C9558:C24525)</f>
        <v>4</v>
      </c>
      <c r="O9558" s="8" t="n">
        <f aca="false">K9558*(1-L9558)</f>
        <v>199</v>
      </c>
    </row>
    <row r="9559" customFormat="false" ht="11.4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IF(G9559="Male",VLOOKUP(H9559,'Shoe size conversion table'!$B$6:$D$22,2),VLOOKUP(H9559,'Shoe size conversion table'!$J$6:$L$22,2))</f>
        <v>39</v>
      </c>
      <c r="J9559" s="12" t="n">
        <f aca="false">IF(G9559="Male",VLOOKUP(H9559,'Shoe size conversion table'!$B$6:$D$22,3),VLOOKUP(H9559,'Shoe size conversion table'!$J$6:$L$22,3))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MONTH(C9559:C24526)</f>
        <v>4</v>
      </c>
      <c r="O9559" s="8" t="n">
        <f aca="false">K9559*(1-L9559)</f>
        <v>199</v>
      </c>
    </row>
    <row r="9560" customFormat="false" ht="11.4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IF(G9560="Male",VLOOKUP(H9560,'Shoe size conversion table'!$B$6:$D$22,2),VLOOKUP(H9560,'Shoe size conversion table'!$J$6:$L$22,2))</f>
        <v>39</v>
      </c>
      <c r="J9560" s="12" t="n">
        <f aca="false">IF(G9560="Male",VLOOKUP(H9560,'Shoe size conversion table'!$B$6:$D$22,3),VLOOKUP(H9560,'Shoe size conversion table'!$J$6:$L$22,3))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MONTH(C9560:C24527)</f>
        <v>4</v>
      </c>
      <c r="O9560" s="8" t="n">
        <f aca="false">K9560*(1-L9560)</f>
        <v>159</v>
      </c>
    </row>
    <row r="9561" customFormat="false" ht="11.4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IF(G9561="Male",VLOOKUP(H9561,'Shoe size conversion table'!$B$6:$D$22,2),VLOOKUP(H9561,'Shoe size conversion table'!$J$6:$L$22,2))</f>
        <v>43</v>
      </c>
      <c r="J9561" s="12" t="n">
        <f aca="false">IF(G9561="Male",VLOOKUP(H9561,'Shoe size conversion table'!$B$6:$D$22,3),VLOOKUP(H9561,'Shoe size conversion table'!$J$6:$L$22,3))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MONTH(C9561:C24528)</f>
        <v>4</v>
      </c>
      <c r="O9561" s="8" t="n">
        <f aca="false">K9561*(1-L9561)</f>
        <v>199</v>
      </c>
    </row>
    <row r="9562" customFormat="false" ht="11.4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IF(G9562="Male",VLOOKUP(H9562,'Shoe size conversion table'!$B$6:$D$22,2),VLOOKUP(H9562,'Shoe size conversion table'!$J$6:$L$22,2))</f>
        <v>39</v>
      </c>
      <c r="J9562" s="12" t="n">
        <f aca="false">IF(G9562="Male",VLOOKUP(H9562,'Shoe size conversion table'!$B$6:$D$22,3),VLOOKUP(H9562,'Shoe size conversion table'!$J$6:$L$22,3))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MONTH(C9562:C24529)</f>
        <v>4</v>
      </c>
      <c r="O9562" s="8" t="n">
        <f aca="false">K9562*(1-L9562)</f>
        <v>149</v>
      </c>
    </row>
    <row r="9563" customFormat="false" ht="11.4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IF(G9563="Male",VLOOKUP(H9563,'Shoe size conversion table'!$B$6:$D$22,2),VLOOKUP(H9563,'Shoe size conversion table'!$J$6:$L$22,2))</f>
        <v>41-42</v>
      </c>
      <c r="J9563" s="12" t="n">
        <f aca="false">IF(G9563="Male",VLOOKUP(H9563,'Shoe size conversion table'!$B$6:$D$22,3),VLOOKUP(H9563,'Shoe size conversion table'!$J$6:$L$22,3))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MONTH(C9563:C24530)</f>
        <v>4</v>
      </c>
      <c r="O9563" s="8" t="n">
        <f aca="false">K9563*(1-L9563)</f>
        <v>74.5</v>
      </c>
    </row>
    <row r="9564" customFormat="false" ht="11.4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IF(G9564="Male",VLOOKUP(H9564,'Shoe size conversion table'!$B$6:$D$22,2),VLOOKUP(H9564,'Shoe size conversion table'!$J$6:$L$22,2))</f>
        <v>41-42</v>
      </c>
      <c r="J9564" s="12" t="n">
        <f aca="false">IF(G9564="Male",VLOOKUP(H9564,'Shoe size conversion table'!$B$6:$D$22,3),VLOOKUP(H9564,'Shoe size conversion table'!$J$6:$L$22,3))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MONTH(C9564:C24531)</f>
        <v>4</v>
      </c>
      <c r="O9564" s="8" t="n">
        <f aca="false">K9564*(1-L9564)</f>
        <v>125.3</v>
      </c>
    </row>
    <row r="9565" customFormat="false" ht="11.4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IF(G9565="Male",VLOOKUP(H9565,'Shoe size conversion table'!$B$6:$D$22,2),VLOOKUP(H9565,'Shoe size conversion table'!$J$6:$L$22,2))</f>
        <v>42-43</v>
      </c>
      <c r="J9565" s="12" t="n">
        <f aca="false">IF(G9565="Male",VLOOKUP(H9565,'Shoe size conversion table'!$B$6:$D$22,3),VLOOKUP(H9565,'Shoe size conversion table'!$J$6:$L$22,3))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MONTH(C9565:C24532)</f>
        <v>4</v>
      </c>
      <c r="O9565" s="8" t="n">
        <f aca="false">K9565*(1-L9565)</f>
        <v>116.1</v>
      </c>
    </row>
    <row r="9566" customFormat="false" ht="11.4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IF(G9566="Male",VLOOKUP(H9566,'Shoe size conversion table'!$B$6:$D$22,2),VLOOKUP(H9566,'Shoe size conversion table'!$J$6:$L$22,2))</f>
        <v>42-43</v>
      </c>
      <c r="J9566" s="12" t="n">
        <f aca="false">IF(G9566="Male",VLOOKUP(H9566,'Shoe size conversion table'!$B$6:$D$22,3),VLOOKUP(H9566,'Shoe size conversion table'!$J$6:$L$22,3))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MONTH(C9566:C24533)</f>
        <v>4</v>
      </c>
      <c r="O9566" s="8" t="n">
        <f aca="false">K9566*(1-L9566)</f>
        <v>189</v>
      </c>
    </row>
    <row r="9567" customFormat="false" ht="11.4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IF(G9567="Male",VLOOKUP(H9567,'Shoe size conversion table'!$B$6:$D$22,2),VLOOKUP(H9567,'Shoe size conversion table'!$J$6:$L$22,2))</f>
        <v>43</v>
      </c>
      <c r="J9567" s="12" t="n">
        <f aca="false">IF(G9567="Male",VLOOKUP(H9567,'Shoe size conversion table'!$B$6:$D$22,3),VLOOKUP(H9567,'Shoe size conversion table'!$J$6:$L$22,3))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MONTH(C9567:C24534)</f>
        <v>4</v>
      </c>
      <c r="O9567" s="8" t="n">
        <f aca="false">K9567*(1-L9567)</f>
        <v>132.3</v>
      </c>
    </row>
    <row r="9568" customFormat="false" ht="11.4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IF(G9568="Male",VLOOKUP(H9568,'Shoe size conversion table'!$B$6:$D$22,2),VLOOKUP(H9568,'Shoe size conversion table'!$J$6:$L$22,2))</f>
        <v>42</v>
      </c>
      <c r="J9568" s="12" t="n">
        <f aca="false">IF(G9568="Male",VLOOKUP(H9568,'Shoe size conversion table'!$B$6:$D$22,3),VLOOKUP(H9568,'Shoe size conversion table'!$J$6:$L$22,3))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MONTH(C9568:C24535)</f>
        <v>4</v>
      </c>
      <c r="O9568" s="8" t="n">
        <f aca="false">K9568*(1-L9568)</f>
        <v>159.2</v>
      </c>
    </row>
    <row r="9569" customFormat="false" ht="11.4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IF(G9569="Male",VLOOKUP(H9569,'Shoe size conversion table'!$B$6:$D$22,2),VLOOKUP(H9569,'Shoe size conversion table'!$J$6:$L$22,2))</f>
        <v>43-44</v>
      </c>
      <c r="J9569" s="12" t="n">
        <f aca="false">IF(G9569="Male",VLOOKUP(H9569,'Shoe size conversion table'!$B$6:$D$22,3),VLOOKUP(H9569,'Shoe size conversion table'!$J$6:$L$22,3))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MONTH(C9569:C24536)</f>
        <v>4</v>
      </c>
      <c r="O9569" s="8" t="n">
        <f aca="false">K9569*(1-L9569)</f>
        <v>149</v>
      </c>
    </row>
    <row r="9570" customFormat="false" ht="11.4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IF(G9570="Male",VLOOKUP(H9570,'Shoe size conversion table'!$B$6:$D$22,2),VLOOKUP(H9570,'Shoe size conversion table'!$J$6:$L$22,2))</f>
        <v>40</v>
      </c>
      <c r="J9570" s="12" t="n">
        <f aca="false">IF(G9570="Male",VLOOKUP(H9570,'Shoe size conversion table'!$B$6:$D$22,3),VLOOKUP(H9570,'Shoe size conversion table'!$J$6:$L$22,3))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MONTH(C9570:C24537)</f>
        <v>4</v>
      </c>
      <c r="O9570" s="8" t="n">
        <f aca="false">K9570*(1-L9570)</f>
        <v>199</v>
      </c>
    </row>
    <row r="9571" customFormat="false" ht="11.4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IF(G9571="Male",VLOOKUP(H9571,'Shoe size conversion table'!$B$6:$D$22,2),VLOOKUP(H9571,'Shoe size conversion table'!$J$6:$L$22,2))</f>
        <v>42-43</v>
      </c>
      <c r="J9571" s="12" t="n">
        <f aca="false">IF(G9571="Male",VLOOKUP(H9571,'Shoe size conversion table'!$B$6:$D$22,3),VLOOKUP(H9571,'Shoe size conversion table'!$J$6:$L$22,3))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MONTH(C9571:C24538)</f>
        <v>4</v>
      </c>
      <c r="O9571" s="8" t="n">
        <f aca="false">K9571*(1-L9571)</f>
        <v>69.5</v>
      </c>
    </row>
    <row r="9572" customFormat="false" ht="11.4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IF(G9572="Male",VLOOKUP(H9572,'Shoe size conversion table'!$B$6:$D$22,2),VLOOKUP(H9572,'Shoe size conversion table'!$J$6:$L$22,2))</f>
        <v>42-43</v>
      </c>
      <c r="J9572" s="12" t="n">
        <f aca="false">IF(G9572="Male",VLOOKUP(H9572,'Shoe size conversion table'!$B$6:$D$22,3),VLOOKUP(H9572,'Shoe size conversion table'!$J$6:$L$22,3))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MONTH(C9572:C24539)</f>
        <v>4</v>
      </c>
      <c r="O9572" s="8" t="n">
        <f aca="false">K9572*(1-L9572)</f>
        <v>129</v>
      </c>
    </row>
    <row r="9573" customFormat="false" ht="11.4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IF(G9573="Male",VLOOKUP(H9573,'Shoe size conversion table'!$B$6:$D$22,2),VLOOKUP(H9573,'Shoe size conversion table'!$J$6:$L$22,2))</f>
        <v>38-39</v>
      </c>
      <c r="J9573" s="12" t="n">
        <f aca="false">IF(G9573="Male",VLOOKUP(H9573,'Shoe size conversion table'!$B$6:$D$22,3),VLOOKUP(H9573,'Shoe size conversion table'!$J$6:$L$22,3))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MONTH(C9573:C24540)</f>
        <v>4</v>
      </c>
      <c r="O9573" s="8" t="n">
        <f aca="false">K9573*(1-L9573)</f>
        <v>179</v>
      </c>
    </row>
    <row r="9574" customFormat="false" ht="11.4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IF(G9574="Male",VLOOKUP(H9574,'Shoe size conversion table'!$B$6:$D$22,2),VLOOKUP(H9574,'Shoe size conversion table'!$J$6:$L$22,2))</f>
        <v>38-39</v>
      </c>
      <c r="J9574" s="12" t="n">
        <f aca="false">IF(G9574="Male",VLOOKUP(H9574,'Shoe size conversion table'!$B$6:$D$22,3),VLOOKUP(H9574,'Shoe size conversion table'!$J$6:$L$22,3))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MONTH(C9574:C24541)</f>
        <v>4</v>
      </c>
      <c r="O9574" s="8" t="n">
        <f aca="false">K9574*(1-L9574)</f>
        <v>159</v>
      </c>
    </row>
    <row r="9575" customFormat="false" ht="11.4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IF(G9575="Male",VLOOKUP(H9575,'Shoe size conversion table'!$B$6:$D$22,2),VLOOKUP(H9575,'Shoe size conversion table'!$J$6:$L$22,2))</f>
        <v>38-39</v>
      </c>
      <c r="J9575" s="12" t="n">
        <f aca="false">IF(G9575="Male",VLOOKUP(H9575,'Shoe size conversion table'!$B$6:$D$22,3),VLOOKUP(H9575,'Shoe size conversion table'!$J$6:$L$22,3))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MONTH(C9575:C24542)</f>
        <v>4</v>
      </c>
      <c r="O9575" s="8" t="n">
        <f aca="false">K9575*(1-L9575)</f>
        <v>189</v>
      </c>
    </row>
    <row r="9576" customFormat="false" ht="11.4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IF(G9576="Male",VLOOKUP(H9576,'Shoe size conversion table'!$B$6:$D$22,2),VLOOKUP(H9576,'Shoe size conversion table'!$J$6:$L$22,2))</f>
        <v>42-43</v>
      </c>
      <c r="J9576" s="12" t="n">
        <f aca="false">IF(G9576="Male",VLOOKUP(H9576,'Shoe size conversion table'!$B$6:$D$22,3),VLOOKUP(H9576,'Shoe size conversion table'!$J$6:$L$22,3))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MONTH(C9576:C24543)</f>
        <v>4</v>
      </c>
      <c r="O9576" s="8" t="n">
        <f aca="false">K9576*(1-L9576)</f>
        <v>199</v>
      </c>
    </row>
    <row r="9577" customFormat="false" ht="11.4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IF(G9577="Male",VLOOKUP(H9577,'Shoe size conversion table'!$B$6:$D$22,2),VLOOKUP(H9577,'Shoe size conversion table'!$J$6:$L$22,2))</f>
        <v>42-43</v>
      </c>
      <c r="J9577" s="12" t="n">
        <f aca="false">IF(G9577="Male",VLOOKUP(H9577,'Shoe size conversion table'!$B$6:$D$22,3),VLOOKUP(H9577,'Shoe size conversion table'!$J$6:$L$22,3))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MONTH(C9577:C24544)</f>
        <v>4</v>
      </c>
      <c r="O9577" s="8" t="n">
        <f aca="false">K9577*(1-L9577)</f>
        <v>199</v>
      </c>
    </row>
    <row r="9578" customFormat="false" ht="11.4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IF(G9578="Male",VLOOKUP(H9578,'Shoe size conversion table'!$B$6:$D$22,2),VLOOKUP(H9578,'Shoe size conversion table'!$J$6:$L$22,2))</f>
        <v>41-42</v>
      </c>
      <c r="J9578" s="12" t="n">
        <f aca="false">IF(G9578="Male",VLOOKUP(H9578,'Shoe size conversion table'!$B$6:$D$22,3),VLOOKUP(H9578,'Shoe size conversion table'!$J$6:$L$22,3))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MONTH(C9578:C24545)</f>
        <v>4</v>
      </c>
      <c r="O9578" s="8" t="n">
        <f aca="false">K9578*(1-L9578)</f>
        <v>170.1</v>
      </c>
    </row>
    <row r="9579" customFormat="false" ht="11.4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IF(G9579="Male",VLOOKUP(H9579,'Shoe size conversion table'!$B$6:$D$22,2),VLOOKUP(H9579,'Shoe size conversion table'!$J$6:$L$22,2))</f>
        <v>38</v>
      </c>
      <c r="J9579" s="12" t="n">
        <f aca="false">IF(G9579="Male",VLOOKUP(H9579,'Shoe size conversion table'!$B$6:$D$22,3),VLOOKUP(H9579,'Shoe size conversion table'!$J$6:$L$22,3))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MONTH(C9579:C24546)</f>
        <v>4</v>
      </c>
      <c r="O9579" s="8" t="n">
        <f aca="false">K9579*(1-L9579)</f>
        <v>199</v>
      </c>
    </row>
    <row r="9580" customFormat="false" ht="11.4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IF(G9580="Male",VLOOKUP(H9580,'Shoe size conversion table'!$B$6:$D$22,2),VLOOKUP(H9580,'Shoe size conversion table'!$J$6:$L$22,2))</f>
        <v>39</v>
      </c>
      <c r="J9580" s="12" t="n">
        <f aca="false">IF(G9580="Male",VLOOKUP(H9580,'Shoe size conversion table'!$B$6:$D$22,3),VLOOKUP(H9580,'Shoe size conversion table'!$J$6:$L$22,3))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MONTH(C9580:C24547)</f>
        <v>4</v>
      </c>
      <c r="O9580" s="8" t="n">
        <f aca="false">K9580*(1-L9580)</f>
        <v>199</v>
      </c>
    </row>
    <row r="9581" customFormat="false" ht="11.4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IF(G9581="Male",VLOOKUP(H9581,'Shoe size conversion table'!$B$6:$D$22,2),VLOOKUP(H9581,'Shoe size conversion table'!$J$6:$L$22,2))</f>
        <v>38</v>
      </c>
      <c r="J9581" s="12" t="n">
        <f aca="false">IF(G9581="Male",VLOOKUP(H9581,'Shoe size conversion table'!$B$6:$D$22,3),VLOOKUP(H9581,'Shoe size conversion table'!$J$6:$L$22,3))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MONTH(C9581:C24548)</f>
        <v>4</v>
      </c>
      <c r="O9581" s="8" t="n">
        <f aca="false">K9581*(1-L9581)</f>
        <v>143.1</v>
      </c>
    </row>
    <row r="9582" customFormat="false" ht="11.4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IF(G9582="Male",VLOOKUP(H9582,'Shoe size conversion table'!$B$6:$D$22,2),VLOOKUP(H9582,'Shoe size conversion table'!$J$6:$L$22,2))</f>
        <v>39</v>
      </c>
      <c r="J9582" s="12" t="n">
        <f aca="false">IF(G9582="Male",VLOOKUP(H9582,'Shoe size conversion table'!$B$6:$D$22,3),VLOOKUP(H9582,'Shoe size conversion table'!$J$6:$L$22,3))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MONTH(C9582:C24549)</f>
        <v>4</v>
      </c>
      <c r="O9582" s="8" t="n">
        <f aca="false">K9582*(1-L9582)</f>
        <v>127.2</v>
      </c>
    </row>
    <row r="9583" customFormat="false" ht="11.4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IF(G9583="Male",VLOOKUP(H9583,'Shoe size conversion table'!$B$6:$D$22,2),VLOOKUP(H9583,'Shoe size conversion table'!$J$6:$L$22,2))</f>
        <v>36-37</v>
      </c>
      <c r="J9583" s="12" t="n">
        <f aca="false">IF(G9583="Male",VLOOKUP(H9583,'Shoe size conversion table'!$B$6:$D$22,3),VLOOKUP(H9583,'Shoe size conversion table'!$J$6:$L$22,3))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MONTH(C9583:C24550)</f>
        <v>4</v>
      </c>
      <c r="O9583" s="8" t="n">
        <f aca="false">K9583*(1-L9583)</f>
        <v>103.2</v>
      </c>
    </row>
    <row r="9584" customFormat="false" ht="11.4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IF(G9584="Male",VLOOKUP(H9584,'Shoe size conversion table'!$B$6:$D$22,2),VLOOKUP(H9584,'Shoe size conversion table'!$J$6:$L$22,2))</f>
        <v>42-43</v>
      </c>
      <c r="J9584" s="12" t="n">
        <f aca="false">IF(G9584="Male",VLOOKUP(H9584,'Shoe size conversion table'!$B$6:$D$22,3),VLOOKUP(H9584,'Shoe size conversion table'!$J$6:$L$22,3))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MONTH(C9584:C24551)</f>
        <v>4</v>
      </c>
      <c r="O9584" s="8" t="n">
        <f aca="false">K9584*(1-L9584)</f>
        <v>199</v>
      </c>
    </row>
    <row r="9585" customFormat="false" ht="11.4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IF(G9585="Male",VLOOKUP(H9585,'Shoe size conversion table'!$B$6:$D$22,2),VLOOKUP(H9585,'Shoe size conversion table'!$J$6:$L$22,2))</f>
        <v>43</v>
      </c>
      <c r="J9585" s="12" t="n">
        <f aca="false">IF(G9585="Male",VLOOKUP(H9585,'Shoe size conversion table'!$B$6:$D$22,3),VLOOKUP(H9585,'Shoe size conversion table'!$J$6:$L$22,3))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MONTH(C9585:C24552)</f>
        <v>4</v>
      </c>
      <c r="O9585" s="8" t="n">
        <f aca="false">K9585*(1-L9585)</f>
        <v>69.5</v>
      </c>
    </row>
    <row r="9586" customFormat="false" ht="11.4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IF(G9586="Male",VLOOKUP(H9586,'Shoe size conversion table'!$B$6:$D$22,2),VLOOKUP(H9586,'Shoe size conversion table'!$J$6:$L$22,2))</f>
        <v>39-40</v>
      </c>
      <c r="J9586" s="12" t="n">
        <f aca="false">IF(G9586="Male",VLOOKUP(H9586,'Shoe size conversion table'!$B$6:$D$22,3),VLOOKUP(H9586,'Shoe size conversion table'!$J$6:$L$22,3))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MONTH(C9586:C24553)</f>
        <v>4</v>
      </c>
      <c r="O9586" s="8" t="n">
        <f aca="false">K9586*(1-L9586)</f>
        <v>139</v>
      </c>
    </row>
    <row r="9587" customFormat="false" ht="11.4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IF(G9587="Male",VLOOKUP(H9587,'Shoe size conversion table'!$B$6:$D$22,2),VLOOKUP(H9587,'Shoe size conversion table'!$J$6:$L$22,2))</f>
        <v>39-40</v>
      </c>
      <c r="J9587" s="12" t="n">
        <f aca="false">IF(G9587="Male",VLOOKUP(H9587,'Shoe size conversion table'!$B$6:$D$22,3),VLOOKUP(H9587,'Shoe size conversion table'!$J$6:$L$22,3))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MONTH(C9587:C24554)</f>
        <v>4</v>
      </c>
      <c r="O9587" s="8" t="n">
        <f aca="false">K9587*(1-L9587)</f>
        <v>135.2</v>
      </c>
    </row>
    <row r="9588" customFormat="false" ht="11.4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IF(G9588="Male",VLOOKUP(H9588,'Shoe size conversion table'!$B$6:$D$22,2),VLOOKUP(H9588,'Shoe size conversion table'!$J$6:$L$22,2))</f>
        <v>45</v>
      </c>
      <c r="J9588" s="12" t="n">
        <f aca="false">IF(G9588="Male",VLOOKUP(H9588,'Shoe size conversion table'!$B$6:$D$22,3),VLOOKUP(H9588,'Shoe size conversion table'!$J$6:$L$22,3))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MONTH(C9588:C24555)</f>
        <v>4</v>
      </c>
      <c r="O9588" s="8" t="n">
        <f aca="false">K9588*(1-L9588)</f>
        <v>89.5</v>
      </c>
    </row>
    <row r="9589" customFormat="false" ht="11.4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IF(G9589="Male",VLOOKUP(H9589,'Shoe size conversion table'!$B$6:$D$22,2),VLOOKUP(H9589,'Shoe size conversion table'!$J$6:$L$22,2))</f>
        <v>44</v>
      </c>
      <c r="J9589" s="12" t="n">
        <f aca="false">IF(G9589="Male",VLOOKUP(H9589,'Shoe size conversion table'!$B$6:$D$22,3),VLOOKUP(H9589,'Shoe size conversion table'!$J$6:$L$22,3))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MONTH(C9589:C24556)</f>
        <v>4</v>
      </c>
      <c r="O9589" s="8" t="n">
        <f aca="false">K9589*(1-L9589)</f>
        <v>159</v>
      </c>
    </row>
    <row r="9590" customFormat="false" ht="11.4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IF(G9590="Male",VLOOKUP(H9590,'Shoe size conversion table'!$B$6:$D$22,2),VLOOKUP(H9590,'Shoe size conversion table'!$J$6:$L$22,2))</f>
        <v>43</v>
      </c>
      <c r="J9590" s="12" t="n">
        <f aca="false">IF(G9590="Male",VLOOKUP(H9590,'Shoe size conversion table'!$B$6:$D$22,3),VLOOKUP(H9590,'Shoe size conversion table'!$J$6:$L$22,3))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MONTH(C9590:C24557)</f>
        <v>4</v>
      </c>
      <c r="O9590" s="8" t="n">
        <f aca="false">K9590*(1-L9590)</f>
        <v>169</v>
      </c>
    </row>
    <row r="9591" customFormat="false" ht="11.4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IF(G9591="Male",VLOOKUP(H9591,'Shoe size conversion table'!$B$6:$D$22,2),VLOOKUP(H9591,'Shoe size conversion table'!$J$6:$L$22,2))</f>
        <v>42-43</v>
      </c>
      <c r="J9591" s="12" t="n">
        <f aca="false">IF(G9591="Male",VLOOKUP(H9591,'Shoe size conversion table'!$B$6:$D$22,3),VLOOKUP(H9591,'Shoe size conversion table'!$J$6:$L$22,3))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MONTH(C9591:C24558)</f>
        <v>4</v>
      </c>
      <c r="O9591" s="8" t="n">
        <f aca="false">K9591*(1-L9591)</f>
        <v>149</v>
      </c>
    </row>
    <row r="9592" customFormat="false" ht="11.4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IF(G9592="Male",VLOOKUP(H9592,'Shoe size conversion table'!$B$6:$D$22,2),VLOOKUP(H9592,'Shoe size conversion table'!$J$6:$L$22,2))</f>
        <v>38-39</v>
      </c>
      <c r="J9592" s="12" t="n">
        <f aca="false">IF(G9592="Male",VLOOKUP(H9592,'Shoe size conversion table'!$B$6:$D$22,3),VLOOKUP(H9592,'Shoe size conversion table'!$J$6:$L$22,3))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MONTH(C9592:C24559)</f>
        <v>4</v>
      </c>
      <c r="O9592" s="8" t="n">
        <f aca="false">K9592*(1-L9592)</f>
        <v>111.2</v>
      </c>
    </row>
    <row r="9593" customFormat="false" ht="11.4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IF(G9593="Male",VLOOKUP(H9593,'Shoe size conversion table'!$B$6:$D$22,2),VLOOKUP(H9593,'Shoe size conversion table'!$J$6:$L$22,2))</f>
        <v>42</v>
      </c>
      <c r="J9593" s="12" t="n">
        <f aca="false">IF(G9593="Male",VLOOKUP(H9593,'Shoe size conversion table'!$B$6:$D$22,3),VLOOKUP(H9593,'Shoe size conversion table'!$J$6:$L$22,3))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MONTH(C9593:C24560)</f>
        <v>4</v>
      </c>
      <c r="O9593" s="8" t="n">
        <f aca="false">K9593*(1-L9593)</f>
        <v>189</v>
      </c>
    </row>
    <row r="9594" customFormat="false" ht="11.4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IF(G9594="Male",VLOOKUP(H9594,'Shoe size conversion table'!$B$6:$D$22,2),VLOOKUP(H9594,'Shoe size conversion table'!$J$6:$L$22,2))</f>
        <v>36</v>
      </c>
      <c r="J9594" s="12" t="n">
        <f aca="false">IF(G9594="Male",VLOOKUP(H9594,'Shoe size conversion table'!$B$6:$D$22,3),VLOOKUP(H9594,'Shoe size conversion table'!$J$6:$L$22,3))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MONTH(C9594:C24561)</f>
        <v>4</v>
      </c>
      <c r="O9594" s="8" t="n">
        <f aca="false">K9594*(1-L9594)</f>
        <v>125.3</v>
      </c>
    </row>
    <row r="9595" customFormat="false" ht="11.4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IF(G9595="Male",VLOOKUP(H9595,'Shoe size conversion table'!$B$6:$D$22,2),VLOOKUP(H9595,'Shoe size conversion table'!$J$6:$L$22,2))</f>
        <v>37</v>
      </c>
      <c r="J9595" s="12" t="n">
        <f aca="false">IF(G9595="Male",VLOOKUP(H9595,'Shoe size conversion table'!$B$6:$D$22,3),VLOOKUP(H9595,'Shoe size conversion table'!$J$6:$L$22,3))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MONTH(C9595:C24562)</f>
        <v>4</v>
      </c>
      <c r="O9595" s="8" t="n">
        <f aca="false">K9595*(1-L9595)</f>
        <v>104.3</v>
      </c>
    </row>
    <row r="9596" customFormat="false" ht="11.4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IF(G9596="Male",VLOOKUP(H9596,'Shoe size conversion table'!$B$6:$D$22,2),VLOOKUP(H9596,'Shoe size conversion table'!$J$6:$L$22,2))</f>
        <v>39-40</v>
      </c>
      <c r="J9596" s="12" t="n">
        <f aca="false">IF(G9596="Male",VLOOKUP(H9596,'Shoe size conversion table'!$B$6:$D$22,3),VLOOKUP(H9596,'Shoe size conversion table'!$J$6:$L$22,3))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MONTH(C9596:C24563)</f>
        <v>4</v>
      </c>
      <c r="O9596" s="8" t="n">
        <f aca="false">K9596*(1-L9596)</f>
        <v>104.3</v>
      </c>
    </row>
    <row r="9597" customFormat="false" ht="11.4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IF(G9597="Male",VLOOKUP(H9597,'Shoe size conversion table'!$B$6:$D$22,2),VLOOKUP(H9597,'Shoe size conversion table'!$J$6:$L$22,2))</f>
        <v>39-40</v>
      </c>
      <c r="J9597" s="12" t="n">
        <f aca="false">IF(G9597="Male",VLOOKUP(H9597,'Shoe size conversion table'!$B$6:$D$22,3),VLOOKUP(H9597,'Shoe size conversion table'!$J$6:$L$22,3))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MONTH(C9597:C24564)</f>
        <v>4</v>
      </c>
      <c r="O9597" s="8" t="n">
        <f aca="false">K9597*(1-L9597)</f>
        <v>139</v>
      </c>
    </row>
    <row r="9598" customFormat="false" ht="11.4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IF(G9598="Male",VLOOKUP(H9598,'Shoe size conversion table'!$B$6:$D$22,2),VLOOKUP(H9598,'Shoe size conversion table'!$J$6:$L$22,2))</f>
        <v>44</v>
      </c>
      <c r="J9598" s="12" t="n">
        <f aca="false">IF(G9598="Male",VLOOKUP(H9598,'Shoe size conversion table'!$B$6:$D$22,3),VLOOKUP(H9598,'Shoe size conversion table'!$J$6:$L$22,3))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MONTH(C9598:C24565)</f>
        <v>4</v>
      </c>
      <c r="O9598" s="8" t="n">
        <f aca="false">K9598*(1-L9598)</f>
        <v>129</v>
      </c>
    </row>
    <row r="9599" customFormat="false" ht="11.4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IF(G9599="Male",VLOOKUP(H9599,'Shoe size conversion table'!$B$6:$D$22,2),VLOOKUP(H9599,'Shoe size conversion table'!$J$6:$L$22,2))</f>
        <v>40</v>
      </c>
      <c r="J9599" s="12" t="n">
        <f aca="false">IF(G9599="Male",VLOOKUP(H9599,'Shoe size conversion table'!$B$6:$D$22,3),VLOOKUP(H9599,'Shoe size conversion table'!$J$6:$L$22,3))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MONTH(C9599:C24566)</f>
        <v>4</v>
      </c>
      <c r="O9599" s="8" t="n">
        <f aca="false">K9599*(1-L9599)</f>
        <v>169</v>
      </c>
    </row>
    <row r="9600" customFormat="false" ht="11.4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IF(G9600="Male",VLOOKUP(H9600,'Shoe size conversion table'!$B$6:$D$22,2),VLOOKUP(H9600,'Shoe size conversion table'!$J$6:$L$22,2))</f>
        <v>42</v>
      </c>
      <c r="J9600" s="12" t="n">
        <f aca="false">IF(G9600="Male",VLOOKUP(H9600,'Shoe size conversion table'!$B$6:$D$22,3),VLOOKUP(H9600,'Shoe size conversion table'!$J$6:$L$22,3))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MONTH(C9600:C24567)</f>
        <v>4</v>
      </c>
      <c r="O9600" s="8" t="n">
        <f aca="false">K9600*(1-L9600)</f>
        <v>179</v>
      </c>
    </row>
    <row r="9601" customFormat="false" ht="11.4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IF(G9601="Male",VLOOKUP(H9601,'Shoe size conversion table'!$B$6:$D$22,2),VLOOKUP(H9601,'Shoe size conversion table'!$J$6:$L$22,2))</f>
        <v>42-43</v>
      </c>
      <c r="J9601" s="12" t="n">
        <f aca="false">IF(G9601="Male",VLOOKUP(H9601,'Shoe size conversion table'!$B$6:$D$22,3),VLOOKUP(H9601,'Shoe size conversion table'!$J$6:$L$22,3))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MONTH(C9601:C24568)</f>
        <v>4</v>
      </c>
      <c r="O9601" s="8" t="n">
        <f aca="false">K9601*(1-L9601)</f>
        <v>69.5</v>
      </c>
    </row>
    <row r="9602" customFormat="false" ht="11.4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IF(G9602="Male",VLOOKUP(H9602,'Shoe size conversion table'!$B$6:$D$22,2),VLOOKUP(H9602,'Shoe size conversion table'!$J$6:$L$22,2))</f>
        <v>38-39</v>
      </c>
      <c r="J9602" s="12" t="n">
        <f aca="false">IF(G9602="Male",VLOOKUP(H9602,'Shoe size conversion table'!$B$6:$D$22,3),VLOOKUP(H9602,'Shoe size conversion table'!$J$6:$L$22,3))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MONTH(C9602:C24569)</f>
        <v>4</v>
      </c>
      <c r="O9602" s="8" t="n">
        <f aca="false">K9602*(1-L9602)</f>
        <v>189</v>
      </c>
    </row>
    <row r="9603" customFormat="false" ht="11.4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IF(G9603="Male",VLOOKUP(H9603,'Shoe size conversion table'!$B$6:$D$22,2),VLOOKUP(H9603,'Shoe size conversion table'!$J$6:$L$22,2))</f>
        <v>38-39</v>
      </c>
      <c r="J9603" s="12" t="n">
        <f aca="false">IF(G9603="Male",VLOOKUP(H9603,'Shoe size conversion table'!$B$6:$D$22,3),VLOOKUP(H9603,'Shoe size conversion table'!$J$6:$L$22,3))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MONTH(C9603:C24570)</f>
        <v>4</v>
      </c>
      <c r="O9603" s="8" t="n">
        <f aca="false">K9603*(1-L9603)</f>
        <v>129</v>
      </c>
    </row>
    <row r="9604" customFormat="false" ht="11.4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IF(G9604="Male",VLOOKUP(H9604,'Shoe size conversion table'!$B$6:$D$22,2),VLOOKUP(H9604,'Shoe size conversion table'!$J$6:$L$22,2))</f>
        <v>43</v>
      </c>
      <c r="J9604" s="12" t="n">
        <f aca="false">IF(G9604="Male",VLOOKUP(H9604,'Shoe size conversion table'!$B$6:$D$22,3),VLOOKUP(H9604,'Shoe size conversion table'!$J$6:$L$22,3))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MONTH(C9604:C24571)</f>
        <v>4</v>
      </c>
      <c r="O9604" s="8" t="n">
        <f aca="false">K9604*(1-L9604)</f>
        <v>84.5</v>
      </c>
    </row>
    <row r="9605" customFormat="false" ht="11.4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IF(G9605="Male",VLOOKUP(H9605,'Shoe size conversion table'!$B$6:$D$22,2),VLOOKUP(H9605,'Shoe size conversion table'!$J$6:$L$22,2))</f>
        <v>42-43</v>
      </c>
      <c r="J9605" s="12" t="n">
        <f aca="false">IF(G9605="Male",VLOOKUP(H9605,'Shoe size conversion table'!$B$6:$D$22,3),VLOOKUP(H9605,'Shoe size conversion table'!$J$6:$L$22,3))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MONTH(C9605:C24572)</f>
        <v>4</v>
      </c>
      <c r="O9605" s="8" t="n">
        <f aca="false">K9605*(1-L9605)</f>
        <v>129</v>
      </c>
    </row>
    <row r="9606" customFormat="false" ht="11.4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IF(G9606="Male",VLOOKUP(H9606,'Shoe size conversion table'!$B$6:$D$22,2),VLOOKUP(H9606,'Shoe size conversion table'!$J$6:$L$22,2))</f>
        <v>42-43</v>
      </c>
      <c r="J9606" s="12" t="n">
        <f aca="false">IF(G9606="Male",VLOOKUP(H9606,'Shoe size conversion table'!$B$6:$D$22,3),VLOOKUP(H9606,'Shoe size conversion table'!$J$6:$L$22,3))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MONTH(C9606:C24573)</f>
        <v>4</v>
      </c>
      <c r="O9606" s="8" t="n">
        <f aca="false">K9606*(1-L9606)</f>
        <v>199</v>
      </c>
    </row>
    <row r="9607" customFormat="false" ht="11.4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IF(G9607="Male",VLOOKUP(H9607,'Shoe size conversion table'!$B$6:$D$22,2),VLOOKUP(H9607,'Shoe size conversion table'!$J$6:$L$22,2))</f>
        <v>41-42</v>
      </c>
      <c r="J9607" s="12" t="n">
        <f aca="false">IF(G9607="Male",VLOOKUP(H9607,'Shoe size conversion table'!$B$6:$D$22,3),VLOOKUP(H9607,'Shoe size conversion table'!$J$6:$L$22,3))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MONTH(C9607:C24574)</f>
        <v>4</v>
      </c>
      <c r="O9607" s="8" t="n">
        <f aca="false">K9607*(1-L9607)</f>
        <v>199</v>
      </c>
    </row>
    <row r="9608" customFormat="false" ht="11.4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IF(G9608="Male",VLOOKUP(H9608,'Shoe size conversion table'!$B$6:$D$22,2),VLOOKUP(H9608,'Shoe size conversion table'!$J$6:$L$22,2))</f>
        <v>43</v>
      </c>
      <c r="J9608" s="12" t="n">
        <f aca="false">IF(G9608="Male",VLOOKUP(H9608,'Shoe size conversion table'!$B$6:$D$22,3),VLOOKUP(H9608,'Shoe size conversion table'!$J$6:$L$22,3))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MONTH(C9608:C24575)</f>
        <v>4</v>
      </c>
      <c r="O9608" s="8" t="n">
        <f aca="false">K9608*(1-L9608)</f>
        <v>129</v>
      </c>
    </row>
    <row r="9609" customFormat="false" ht="11.4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IF(G9609="Male",VLOOKUP(H9609,'Shoe size conversion table'!$B$6:$D$22,2),VLOOKUP(H9609,'Shoe size conversion table'!$J$6:$L$22,2))</f>
        <v>42-43</v>
      </c>
      <c r="J9609" s="12" t="n">
        <f aca="false">IF(G9609="Male",VLOOKUP(H9609,'Shoe size conversion table'!$B$6:$D$22,3),VLOOKUP(H9609,'Shoe size conversion table'!$J$6:$L$22,3))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MONTH(C9609:C24576)</f>
        <v>4</v>
      </c>
      <c r="O9609" s="8" t="n">
        <f aca="false">K9609*(1-L9609)</f>
        <v>169</v>
      </c>
    </row>
    <row r="9610" customFormat="false" ht="11.4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IF(G9610="Male",VLOOKUP(H9610,'Shoe size conversion table'!$B$6:$D$22,2),VLOOKUP(H9610,'Shoe size conversion table'!$J$6:$L$22,2))</f>
        <v>39</v>
      </c>
      <c r="J9610" s="12" t="n">
        <f aca="false">IF(G9610="Male",VLOOKUP(H9610,'Shoe size conversion table'!$B$6:$D$22,3),VLOOKUP(H9610,'Shoe size conversion table'!$J$6:$L$22,3))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MONTH(C9610:C24577)</f>
        <v>4</v>
      </c>
      <c r="O9610" s="8" t="n">
        <f aca="false">K9610*(1-L9610)</f>
        <v>118.3</v>
      </c>
    </row>
    <row r="9611" customFormat="false" ht="11.4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IF(G9611="Male",VLOOKUP(H9611,'Shoe size conversion table'!$B$6:$D$22,2),VLOOKUP(H9611,'Shoe size conversion table'!$J$6:$L$22,2))</f>
        <v>43</v>
      </c>
      <c r="J9611" s="12" t="n">
        <f aca="false">IF(G9611="Male",VLOOKUP(H9611,'Shoe size conversion table'!$B$6:$D$22,3),VLOOKUP(H9611,'Shoe size conversion table'!$J$6:$L$22,3))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MONTH(C9611:C24578)</f>
        <v>4</v>
      </c>
      <c r="O9611" s="8" t="n">
        <f aca="false">K9611*(1-L9611)</f>
        <v>143.2</v>
      </c>
    </row>
    <row r="9612" customFormat="false" ht="11.4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IF(G9612="Male",VLOOKUP(H9612,'Shoe size conversion table'!$B$6:$D$22,2),VLOOKUP(H9612,'Shoe size conversion table'!$J$6:$L$22,2))</f>
        <v>37-38</v>
      </c>
      <c r="J9612" s="12" t="n">
        <f aca="false">IF(G9612="Male",VLOOKUP(H9612,'Shoe size conversion table'!$B$6:$D$22,3),VLOOKUP(H9612,'Shoe size conversion table'!$J$6:$L$22,3))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MONTH(C9612:C24579)</f>
        <v>4</v>
      </c>
      <c r="O9612" s="8" t="n">
        <f aca="false">K9612*(1-L9612)</f>
        <v>139</v>
      </c>
    </row>
    <row r="9613" customFormat="false" ht="11.4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IF(G9613="Male",VLOOKUP(H9613,'Shoe size conversion table'!$B$6:$D$22,2),VLOOKUP(H9613,'Shoe size conversion table'!$J$6:$L$22,2))</f>
        <v>43</v>
      </c>
      <c r="J9613" s="12" t="n">
        <f aca="false">IF(G9613="Male",VLOOKUP(H9613,'Shoe size conversion table'!$B$6:$D$22,3),VLOOKUP(H9613,'Shoe size conversion table'!$J$6:$L$22,3))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MONTH(C9613:C24580)</f>
        <v>4</v>
      </c>
      <c r="O9613" s="8" t="n">
        <f aca="false">K9613*(1-L9613)</f>
        <v>127.2</v>
      </c>
    </row>
    <row r="9614" customFormat="false" ht="11.4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IF(G9614="Male",VLOOKUP(H9614,'Shoe size conversion table'!$B$6:$D$22,2),VLOOKUP(H9614,'Shoe size conversion table'!$J$6:$L$22,2))</f>
        <v>42-43</v>
      </c>
      <c r="J9614" s="12" t="n">
        <f aca="false">IF(G9614="Male",VLOOKUP(H9614,'Shoe size conversion table'!$B$6:$D$22,3),VLOOKUP(H9614,'Shoe size conversion table'!$J$6:$L$22,3))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MONTH(C9614:C24581)</f>
        <v>4</v>
      </c>
      <c r="O9614" s="8" t="n">
        <f aca="false">K9614*(1-L9614)</f>
        <v>199</v>
      </c>
    </row>
    <row r="9615" customFormat="false" ht="11.4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IF(G9615="Male",VLOOKUP(H9615,'Shoe size conversion table'!$B$6:$D$22,2),VLOOKUP(H9615,'Shoe size conversion table'!$J$6:$L$22,2))</f>
        <v>39-40</v>
      </c>
      <c r="J9615" s="12" t="n">
        <f aca="false">IF(G9615="Male",VLOOKUP(H9615,'Shoe size conversion table'!$B$6:$D$22,3),VLOOKUP(H9615,'Shoe size conversion table'!$J$6:$L$22,3))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MONTH(C9615:C24582)</f>
        <v>4</v>
      </c>
      <c r="O9615" s="8" t="n">
        <f aca="false">K9615*(1-L9615)</f>
        <v>139</v>
      </c>
    </row>
    <row r="9616" customFormat="false" ht="11.4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IF(G9616="Male",VLOOKUP(H9616,'Shoe size conversion table'!$B$6:$D$22,2),VLOOKUP(H9616,'Shoe size conversion table'!$J$6:$L$22,2))</f>
        <v>43</v>
      </c>
      <c r="J9616" s="12" t="n">
        <f aca="false">IF(G9616="Male",VLOOKUP(H9616,'Shoe size conversion table'!$B$6:$D$22,3),VLOOKUP(H9616,'Shoe size conversion table'!$J$6:$L$22,3))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MONTH(C9616:C24583)</f>
        <v>4</v>
      </c>
      <c r="O9616" s="8" t="n">
        <f aca="false">K9616*(1-L9616)</f>
        <v>111.2</v>
      </c>
    </row>
    <row r="9617" customFormat="false" ht="11.4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IF(G9617="Male",VLOOKUP(H9617,'Shoe size conversion table'!$B$6:$D$22,2),VLOOKUP(H9617,'Shoe size conversion table'!$J$6:$L$22,2))</f>
        <v>37</v>
      </c>
      <c r="J9617" s="12" t="n">
        <f aca="false">IF(G9617="Male",VLOOKUP(H9617,'Shoe size conversion table'!$B$6:$D$22,3),VLOOKUP(H9617,'Shoe size conversion table'!$J$6:$L$22,3))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MONTH(C9617:C24584)</f>
        <v>4</v>
      </c>
      <c r="O9617" s="8" t="n">
        <f aca="false">K9617*(1-L9617)</f>
        <v>169</v>
      </c>
    </row>
    <row r="9618" customFormat="false" ht="11.4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IF(G9618="Male",VLOOKUP(H9618,'Shoe size conversion table'!$B$6:$D$22,2),VLOOKUP(H9618,'Shoe size conversion table'!$J$6:$L$22,2))</f>
        <v>43-44</v>
      </c>
      <c r="J9618" s="12" t="n">
        <f aca="false">IF(G9618="Male",VLOOKUP(H9618,'Shoe size conversion table'!$B$6:$D$22,3),VLOOKUP(H9618,'Shoe size conversion table'!$J$6:$L$22,3))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MONTH(C9618:C24585)</f>
        <v>4</v>
      </c>
      <c r="O9618" s="8" t="n">
        <f aca="false">K9618*(1-L9618)</f>
        <v>199</v>
      </c>
    </row>
    <row r="9619" customFormat="false" ht="11.4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IF(G9619="Male",VLOOKUP(H9619,'Shoe size conversion table'!$B$6:$D$22,2),VLOOKUP(H9619,'Shoe size conversion table'!$J$6:$L$22,2))</f>
        <v>42-43</v>
      </c>
      <c r="J9619" s="12" t="n">
        <f aca="false">IF(G9619="Male",VLOOKUP(H9619,'Shoe size conversion table'!$B$6:$D$22,3),VLOOKUP(H9619,'Shoe size conversion table'!$J$6:$L$22,3))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MONTH(C9619:C24586)</f>
        <v>4</v>
      </c>
      <c r="O9619" s="8" t="n">
        <f aca="false">K9619*(1-L9619)</f>
        <v>199</v>
      </c>
    </row>
    <row r="9620" customFormat="false" ht="11.4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IF(G9620="Male",VLOOKUP(H9620,'Shoe size conversion table'!$B$6:$D$22,2),VLOOKUP(H9620,'Shoe size conversion table'!$J$6:$L$22,2))</f>
        <v>43-44</v>
      </c>
      <c r="J9620" s="12" t="n">
        <f aca="false">IF(G9620="Male",VLOOKUP(H9620,'Shoe size conversion table'!$B$6:$D$22,3),VLOOKUP(H9620,'Shoe size conversion table'!$J$6:$L$22,3))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MONTH(C9620:C24587)</f>
        <v>4</v>
      </c>
      <c r="O9620" s="8" t="n">
        <f aca="false">K9620*(1-L9620)</f>
        <v>139</v>
      </c>
    </row>
    <row r="9621" customFormat="false" ht="11.4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IF(G9621="Male",VLOOKUP(H9621,'Shoe size conversion table'!$B$6:$D$22,2),VLOOKUP(H9621,'Shoe size conversion table'!$J$6:$L$22,2))</f>
        <v>43</v>
      </c>
      <c r="J9621" s="12" t="n">
        <f aca="false">IF(G9621="Male",VLOOKUP(H9621,'Shoe size conversion table'!$B$6:$D$22,3),VLOOKUP(H9621,'Shoe size conversion table'!$J$6:$L$22,3))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MONTH(C9621:C24588)</f>
        <v>4</v>
      </c>
      <c r="O9621" s="8" t="n">
        <f aca="false">K9621*(1-L9621)</f>
        <v>169</v>
      </c>
    </row>
    <row r="9622" customFormat="false" ht="11.4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IF(G9622="Male",VLOOKUP(H9622,'Shoe size conversion table'!$B$6:$D$22,2),VLOOKUP(H9622,'Shoe size conversion table'!$J$6:$L$22,2))</f>
        <v>40</v>
      </c>
      <c r="J9622" s="12" t="n">
        <f aca="false">IF(G9622="Male",VLOOKUP(H9622,'Shoe size conversion table'!$B$6:$D$22,3),VLOOKUP(H9622,'Shoe size conversion table'!$J$6:$L$22,3))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MONTH(C9622:C24589)</f>
        <v>4</v>
      </c>
      <c r="O9622" s="8" t="n">
        <f aca="false">K9622*(1-L9622)</f>
        <v>169</v>
      </c>
    </row>
    <row r="9623" customFormat="false" ht="11.4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IF(G9623="Male",VLOOKUP(H9623,'Shoe size conversion table'!$B$6:$D$22,2),VLOOKUP(H9623,'Shoe size conversion table'!$J$6:$L$22,2))</f>
        <v>42-43</v>
      </c>
      <c r="J9623" s="12" t="n">
        <f aca="false">IF(G9623="Male",VLOOKUP(H9623,'Shoe size conversion table'!$B$6:$D$22,3),VLOOKUP(H9623,'Shoe size conversion table'!$J$6:$L$22,3))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MONTH(C9623:C24590)</f>
        <v>4</v>
      </c>
      <c r="O9623" s="8" t="n">
        <f aca="false">K9623*(1-L9623)</f>
        <v>129</v>
      </c>
    </row>
    <row r="9624" customFormat="false" ht="11.4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IF(G9624="Male",VLOOKUP(H9624,'Shoe size conversion table'!$B$6:$D$22,2),VLOOKUP(H9624,'Shoe size conversion table'!$J$6:$L$22,2))</f>
        <v>42</v>
      </c>
      <c r="J9624" s="12" t="n">
        <f aca="false">IF(G9624="Male",VLOOKUP(H9624,'Shoe size conversion table'!$B$6:$D$22,3),VLOOKUP(H9624,'Shoe size conversion table'!$J$6:$L$22,3))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MONTH(C9624:C24591)</f>
        <v>4</v>
      </c>
      <c r="O9624" s="8" t="n">
        <f aca="false">K9624*(1-L9624)</f>
        <v>139</v>
      </c>
    </row>
    <row r="9625" customFormat="false" ht="11.4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IF(G9625="Male",VLOOKUP(H9625,'Shoe size conversion table'!$B$6:$D$22,2),VLOOKUP(H9625,'Shoe size conversion table'!$J$6:$L$22,2))</f>
        <v>42-43</v>
      </c>
      <c r="J9625" s="12" t="n">
        <f aca="false">IF(G9625="Male",VLOOKUP(H9625,'Shoe size conversion table'!$B$6:$D$22,3),VLOOKUP(H9625,'Shoe size conversion table'!$J$6:$L$22,3))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MONTH(C9625:C24592)</f>
        <v>4</v>
      </c>
      <c r="O9625" s="8" t="n">
        <f aca="false">K9625*(1-L9625)</f>
        <v>199</v>
      </c>
    </row>
    <row r="9626" customFormat="false" ht="11.4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IF(G9626="Male",VLOOKUP(H9626,'Shoe size conversion table'!$B$6:$D$22,2),VLOOKUP(H9626,'Shoe size conversion table'!$J$6:$L$22,2))</f>
        <v>39-40</v>
      </c>
      <c r="J9626" s="12" t="n">
        <f aca="false">IF(G9626="Male",VLOOKUP(H9626,'Shoe size conversion table'!$B$6:$D$22,3),VLOOKUP(H9626,'Shoe size conversion table'!$J$6:$L$22,3))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MONTH(C9626:C24593)</f>
        <v>4</v>
      </c>
      <c r="O9626" s="8" t="n">
        <f aca="false">K9626*(1-L9626)</f>
        <v>119.2</v>
      </c>
    </row>
    <row r="9627" customFormat="false" ht="11.4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IF(G9627="Male",VLOOKUP(H9627,'Shoe size conversion table'!$B$6:$D$22,2),VLOOKUP(H9627,'Shoe size conversion table'!$J$6:$L$22,2))</f>
        <v>39-40</v>
      </c>
      <c r="J9627" s="12" t="n">
        <f aca="false">IF(G9627="Male",VLOOKUP(H9627,'Shoe size conversion table'!$B$6:$D$22,3),VLOOKUP(H9627,'Shoe size conversion table'!$J$6:$L$22,3))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MONTH(C9627:C24594)</f>
        <v>4</v>
      </c>
      <c r="O9627" s="8" t="n">
        <f aca="false">K9627*(1-L9627)</f>
        <v>104.3</v>
      </c>
    </row>
    <row r="9628" customFormat="false" ht="11.4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IF(G9628="Male",VLOOKUP(H9628,'Shoe size conversion table'!$B$6:$D$22,2),VLOOKUP(H9628,'Shoe size conversion table'!$J$6:$L$22,2))</f>
        <v>43-44</v>
      </c>
      <c r="J9628" s="12" t="n">
        <f aca="false">IF(G9628="Male",VLOOKUP(H9628,'Shoe size conversion table'!$B$6:$D$22,3),VLOOKUP(H9628,'Shoe size conversion table'!$J$6:$L$22,3))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MONTH(C9628:C24595)</f>
        <v>4</v>
      </c>
      <c r="O9628" s="8" t="n">
        <f aca="false">K9628*(1-L9628)</f>
        <v>125.3</v>
      </c>
    </row>
    <row r="9629" customFormat="false" ht="11.4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IF(G9629="Male",VLOOKUP(H9629,'Shoe size conversion table'!$B$6:$D$22,2),VLOOKUP(H9629,'Shoe size conversion table'!$J$6:$L$22,2))</f>
        <v>42</v>
      </c>
      <c r="J9629" s="12" t="n">
        <f aca="false">IF(G9629="Male",VLOOKUP(H9629,'Shoe size conversion table'!$B$6:$D$22,3),VLOOKUP(H9629,'Shoe size conversion table'!$J$6:$L$22,3))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MONTH(C9629:C24596)</f>
        <v>4</v>
      </c>
      <c r="O9629" s="8" t="n">
        <f aca="false">K9629*(1-L9629)</f>
        <v>149</v>
      </c>
    </row>
    <row r="9630" customFormat="false" ht="11.4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IF(G9630="Male",VLOOKUP(H9630,'Shoe size conversion table'!$B$6:$D$22,2),VLOOKUP(H9630,'Shoe size conversion table'!$J$6:$L$22,2))</f>
        <v>42</v>
      </c>
      <c r="J9630" s="12" t="n">
        <f aca="false">IF(G9630="Male",VLOOKUP(H9630,'Shoe size conversion table'!$B$6:$D$22,3),VLOOKUP(H9630,'Shoe size conversion table'!$J$6:$L$22,3))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MONTH(C9630:C24597)</f>
        <v>4</v>
      </c>
      <c r="O9630" s="8" t="n">
        <f aca="false">K9630*(1-L9630)</f>
        <v>179</v>
      </c>
    </row>
    <row r="9631" customFormat="false" ht="11.4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IF(G9631="Male",VLOOKUP(H9631,'Shoe size conversion table'!$B$6:$D$22,2),VLOOKUP(H9631,'Shoe size conversion table'!$J$6:$L$22,2))</f>
        <v>41</v>
      </c>
      <c r="J9631" s="12" t="n">
        <f aca="false">IF(G9631="Male",VLOOKUP(H9631,'Shoe size conversion table'!$B$6:$D$22,3),VLOOKUP(H9631,'Shoe size conversion table'!$J$6:$L$22,3))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MONTH(C9631:C24598)</f>
        <v>4</v>
      </c>
      <c r="O9631" s="8" t="n">
        <f aca="false">K9631*(1-L9631)</f>
        <v>189</v>
      </c>
    </row>
    <row r="9632" customFormat="false" ht="11.4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IF(G9632="Male",VLOOKUP(H9632,'Shoe size conversion table'!$B$6:$D$22,2),VLOOKUP(H9632,'Shoe size conversion table'!$J$6:$L$22,2))</f>
        <v>42-43</v>
      </c>
      <c r="J9632" s="12" t="n">
        <f aca="false">IF(G9632="Male",VLOOKUP(H9632,'Shoe size conversion table'!$B$6:$D$22,3),VLOOKUP(H9632,'Shoe size conversion table'!$J$6:$L$22,3))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MONTH(C9632:C24599)</f>
        <v>4</v>
      </c>
      <c r="O9632" s="8" t="n">
        <f aca="false">K9632*(1-L9632)</f>
        <v>69.5</v>
      </c>
    </row>
    <row r="9633" customFormat="false" ht="11.4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IF(G9633="Male",VLOOKUP(H9633,'Shoe size conversion table'!$B$6:$D$22,2),VLOOKUP(H9633,'Shoe size conversion table'!$J$6:$L$22,2))</f>
        <v>42-43</v>
      </c>
      <c r="J9633" s="12" t="n">
        <f aca="false">IF(G9633="Male",VLOOKUP(H9633,'Shoe size conversion table'!$B$6:$D$22,3),VLOOKUP(H9633,'Shoe size conversion table'!$J$6:$L$22,3))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MONTH(C9633:C24600)</f>
        <v>4</v>
      </c>
      <c r="O9633" s="8" t="n">
        <f aca="false">K9633*(1-L9633)</f>
        <v>129</v>
      </c>
    </row>
    <row r="9634" customFormat="false" ht="11.4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IF(G9634="Male",VLOOKUP(H9634,'Shoe size conversion table'!$B$6:$D$22,2),VLOOKUP(H9634,'Shoe size conversion table'!$J$6:$L$22,2))</f>
        <v>38-39</v>
      </c>
      <c r="J9634" s="12" t="n">
        <f aca="false">IF(G9634="Male",VLOOKUP(H9634,'Shoe size conversion table'!$B$6:$D$22,3),VLOOKUP(H9634,'Shoe size conversion table'!$J$6:$L$22,3))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MONTH(C9634:C24601)</f>
        <v>4</v>
      </c>
      <c r="O9634" s="8" t="n">
        <f aca="false">K9634*(1-L9634)</f>
        <v>169</v>
      </c>
    </row>
    <row r="9635" customFormat="false" ht="11.4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IF(G9635="Male",VLOOKUP(H9635,'Shoe size conversion table'!$B$6:$D$22,2),VLOOKUP(H9635,'Shoe size conversion table'!$J$6:$L$22,2))</f>
        <v>42-43</v>
      </c>
      <c r="J9635" s="12" t="n">
        <f aca="false">IF(G9635="Male",VLOOKUP(H9635,'Shoe size conversion table'!$B$6:$D$22,3),VLOOKUP(H9635,'Shoe size conversion table'!$J$6:$L$22,3))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MONTH(C9635:C24602)</f>
        <v>4</v>
      </c>
      <c r="O9635" s="8" t="n">
        <f aca="false">K9635*(1-L9635)</f>
        <v>125.1</v>
      </c>
    </row>
    <row r="9636" customFormat="false" ht="11.4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IF(G9636="Male",VLOOKUP(H9636,'Shoe size conversion table'!$B$6:$D$22,2),VLOOKUP(H9636,'Shoe size conversion table'!$J$6:$L$22,2))</f>
        <v>42</v>
      </c>
      <c r="J9636" s="12" t="n">
        <f aca="false">IF(G9636="Male",VLOOKUP(H9636,'Shoe size conversion table'!$B$6:$D$22,3),VLOOKUP(H9636,'Shoe size conversion table'!$J$6:$L$22,3))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MONTH(C9636:C24603)</f>
        <v>4</v>
      </c>
      <c r="O9636" s="8" t="n">
        <f aca="false">K9636*(1-L9636)</f>
        <v>179.1</v>
      </c>
    </row>
    <row r="9637" customFormat="false" ht="11.4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IF(G9637="Male",VLOOKUP(H9637,'Shoe size conversion table'!$B$6:$D$22,2),VLOOKUP(H9637,'Shoe size conversion table'!$J$6:$L$22,2))</f>
        <v>38</v>
      </c>
      <c r="J9637" s="12" t="n">
        <f aca="false">IF(G9637="Male",VLOOKUP(H9637,'Shoe size conversion table'!$B$6:$D$22,3),VLOOKUP(H9637,'Shoe size conversion table'!$J$6:$L$22,3))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MONTH(C9637:C24604)</f>
        <v>4</v>
      </c>
      <c r="O9637" s="8" t="n">
        <f aca="false">K9637*(1-L9637)</f>
        <v>79.5</v>
      </c>
    </row>
    <row r="9638" customFormat="false" ht="11.4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IF(G9638="Male",VLOOKUP(H9638,'Shoe size conversion table'!$B$6:$D$22,2),VLOOKUP(H9638,'Shoe size conversion table'!$J$6:$L$22,2))</f>
        <v>39-40</v>
      </c>
      <c r="J9638" s="12" t="n">
        <f aca="false">IF(G9638="Male",VLOOKUP(H9638,'Shoe size conversion table'!$B$6:$D$22,3),VLOOKUP(H9638,'Shoe size conversion table'!$J$6:$L$22,3))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MONTH(C9638:C24605)</f>
        <v>4</v>
      </c>
      <c r="O9638" s="8" t="n">
        <f aca="false">K9638*(1-L9638)</f>
        <v>127.2</v>
      </c>
    </row>
    <row r="9639" customFormat="false" ht="11.4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IF(G9639="Male",VLOOKUP(H9639,'Shoe size conversion table'!$B$6:$D$22,2),VLOOKUP(H9639,'Shoe size conversion table'!$J$6:$L$22,2))</f>
        <v>42-43</v>
      </c>
      <c r="J9639" s="12" t="n">
        <f aca="false">IF(G9639="Male",VLOOKUP(H9639,'Shoe size conversion table'!$B$6:$D$22,3),VLOOKUP(H9639,'Shoe size conversion table'!$J$6:$L$22,3))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MONTH(C9639:C24606)</f>
        <v>4</v>
      </c>
      <c r="O9639" s="8" t="n">
        <f aca="false">K9639*(1-L9639)</f>
        <v>69.5</v>
      </c>
    </row>
    <row r="9640" customFormat="false" ht="11.4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IF(G9640="Male",VLOOKUP(H9640,'Shoe size conversion table'!$B$6:$D$22,2),VLOOKUP(H9640,'Shoe size conversion table'!$J$6:$L$22,2))</f>
        <v>41-42</v>
      </c>
      <c r="J9640" s="12" t="n">
        <f aca="false">IF(G9640="Male",VLOOKUP(H9640,'Shoe size conversion table'!$B$6:$D$22,3),VLOOKUP(H9640,'Shoe size conversion table'!$J$6:$L$22,3))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MONTH(C9640:C24607)</f>
        <v>4</v>
      </c>
      <c r="O9640" s="8" t="n">
        <f aca="false">K9640*(1-L9640)</f>
        <v>159</v>
      </c>
    </row>
    <row r="9641" customFormat="false" ht="11.4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IF(G9641="Male",VLOOKUP(H9641,'Shoe size conversion table'!$B$6:$D$22,2),VLOOKUP(H9641,'Shoe size conversion table'!$J$6:$L$22,2))</f>
        <v>38</v>
      </c>
      <c r="J9641" s="12" t="n">
        <f aca="false">IF(G9641="Male",VLOOKUP(H9641,'Shoe size conversion table'!$B$6:$D$22,3),VLOOKUP(H9641,'Shoe size conversion table'!$J$6:$L$22,3))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MONTH(C9641:C24608)</f>
        <v>4</v>
      </c>
      <c r="O9641" s="8" t="n">
        <f aca="false">K9641*(1-L9641)</f>
        <v>111.3</v>
      </c>
    </row>
    <row r="9642" customFormat="false" ht="11.4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IF(G9642="Male",VLOOKUP(H9642,'Shoe size conversion table'!$B$6:$D$22,2),VLOOKUP(H9642,'Shoe size conversion table'!$J$6:$L$22,2))</f>
        <v>42-43</v>
      </c>
      <c r="J9642" s="12" t="n">
        <f aca="false">IF(G9642="Male",VLOOKUP(H9642,'Shoe size conversion table'!$B$6:$D$22,3),VLOOKUP(H9642,'Shoe size conversion table'!$J$6:$L$22,3))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MONTH(C9642:C24609)</f>
        <v>4</v>
      </c>
      <c r="O9642" s="8" t="n">
        <f aca="false">K9642*(1-L9642)</f>
        <v>199</v>
      </c>
    </row>
    <row r="9643" customFormat="false" ht="11.4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IF(G9643="Male",VLOOKUP(H9643,'Shoe size conversion table'!$B$6:$D$22,2),VLOOKUP(H9643,'Shoe size conversion table'!$J$6:$L$22,2))</f>
        <v>38</v>
      </c>
      <c r="J9643" s="12" t="n">
        <f aca="false">IF(G9643="Male",VLOOKUP(H9643,'Shoe size conversion table'!$B$6:$D$22,3),VLOOKUP(H9643,'Shoe size conversion table'!$J$6:$L$22,3))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MONTH(C9643:C24610)</f>
        <v>4</v>
      </c>
      <c r="O9643" s="8" t="n">
        <f aca="false">K9643*(1-L9643)</f>
        <v>149</v>
      </c>
    </row>
    <row r="9644" customFormat="false" ht="11.4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IF(G9644="Male",VLOOKUP(H9644,'Shoe size conversion table'!$B$6:$D$22,2),VLOOKUP(H9644,'Shoe size conversion table'!$J$6:$L$22,2))</f>
        <v>39</v>
      </c>
      <c r="J9644" s="12" t="n">
        <f aca="false">IF(G9644="Male",VLOOKUP(H9644,'Shoe size conversion table'!$B$6:$D$22,3),VLOOKUP(H9644,'Shoe size conversion table'!$J$6:$L$22,3))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MONTH(C9644:C24611)</f>
        <v>4</v>
      </c>
      <c r="O9644" s="8" t="n">
        <f aca="false">K9644*(1-L9644)</f>
        <v>119.2</v>
      </c>
    </row>
    <row r="9645" customFormat="false" ht="11.4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IF(G9645="Male",VLOOKUP(H9645,'Shoe size conversion table'!$B$6:$D$22,2),VLOOKUP(H9645,'Shoe size conversion table'!$J$6:$L$22,2))</f>
        <v>39-40</v>
      </c>
      <c r="J9645" s="12" t="n">
        <f aca="false">IF(G9645="Male",VLOOKUP(H9645,'Shoe size conversion table'!$B$6:$D$22,3),VLOOKUP(H9645,'Shoe size conversion table'!$J$6:$L$22,3))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MONTH(C9645:C24612)</f>
        <v>4</v>
      </c>
      <c r="O9645" s="8" t="n">
        <f aca="false">K9645*(1-L9645)</f>
        <v>143.1</v>
      </c>
    </row>
    <row r="9646" customFormat="false" ht="11.4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IF(G9646="Male",VLOOKUP(H9646,'Shoe size conversion table'!$B$6:$D$22,2),VLOOKUP(H9646,'Shoe size conversion table'!$J$6:$L$22,2))</f>
        <v>42-43</v>
      </c>
      <c r="J9646" s="12" t="n">
        <f aca="false">IF(G9646="Male",VLOOKUP(H9646,'Shoe size conversion table'!$B$6:$D$22,3),VLOOKUP(H9646,'Shoe size conversion table'!$J$6:$L$22,3))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MONTH(C9646:C24613)</f>
        <v>4</v>
      </c>
      <c r="O9646" s="8" t="n">
        <f aca="false">K9646*(1-L9646)</f>
        <v>199</v>
      </c>
    </row>
    <row r="9647" customFormat="false" ht="11.4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IF(G9647="Male",VLOOKUP(H9647,'Shoe size conversion table'!$B$6:$D$22,2),VLOOKUP(H9647,'Shoe size conversion table'!$J$6:$L$22,2))</f>
        <v>42-43</v>
      </c>
      <c r="J9647" s="12" t="n">
        <f aca="false">IF(G9647="Male",VLOOKUP(H9647,'Shoe size conversion table'!$B$6:$D$22,3),VLOOKUP(H9647,'Shoe size conversion table'!$J$6:$L$22,3))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MONTH(C9647:C24614)</f>
        <v>4</v>
      </c>
      <c r="O9647" s="8" t="n">
        <f aca="false">K9647*(1-L9647)</f>
        <v>199</v>
      </c>
    </row>
    <row r="9648" customFormat="false" ht="11.4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IF(G9648="Male",VLOOKUP(H9648,'Shoe size conversion table'!$B$6:$D$22,2),VLOOKUP(H9648,'Shoe size conversion table'!$J$6:$L$22,2))</f>
        <v>43-44</v>
      </c>
      <c r="J9648" s="12" t="n">
        <f aca="false">IF(G9648="Male",VLOOKUP(H9648,'Shoe size conversion table'!$B$6:$D$22,3),VLOOKUP(H9648,'Shoe size conversion table'!$J$6:$L$22,3))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MONTH(C9648:C24615)</f>
        <v>4</v>
      </c>
      <c r="O9648" s="8" t="n">
        <f aca="false">K9648*(1-L9648)</f>
        <v>129</v>
      </c>
    </row>
    <row r="9649" customFormat="false" ht="11.4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IF(G9649="Male",VLOOKUP(H9649,'Shoe size conversion table'!$B$6:$D$22,2),VLOOKUP(H9649,'Shoe size conversion table'!$J$6:$L$22,2))</f>
        <v>43-44</v>
      </c>
      <c r="J9649" s="12" t="n">
        <f aca="false">IF(G9649="Male",VLOOKUP(H9649,'Shoe size conversion table'!$B$6:$D$22,3),VLOOKUP(H9649,'Shoe size conversion table'!$J$6:$L$22,3))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MONTH(C9649:C24616)</f>
        <v>4</v>
      </c>
      <c r="O9649" s="8" t="n">
        <f aca="false">K9649*(1-L9649)</f>
        <v>119.2</v>
      </c>
    </row>
    <row r="9650" customFormat="false" ht="11.4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IF(G9650="Male",VLOOKUP(H9650,'Shoe size conversion table'!$B$6:$D$22,2),VLOOKUP(H9650,'Shoe size conversion table'!$J$6:$L$22,2))</f>
        <v>42</v>
      </c>
      <c r="J9650" s="12" t="n">
        <f aca="false">IF(G9650="Male",VLOOKUP(H9650,'Shoe size conversion table'!$B$6:$D$22,3),VLOOKUP(H9650,'Shoe size conversion table'!$J$6:$L$22,3))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MONTH(C9650:C24617)</f>
        <v>4</v>
      </c>
      <c r="O9650" s="8" t="n">
        <f aca="false">K9650*(1-L9650)</f>
        <v>169</v>
      </c>
    </row>
    <row r="9651" customFormat="false" ht="11.4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IF(G9651="Male",VLOOKUP(H9651,'Shoe size conversion table'!$B$6:$D$22,2),VLOOKUP(H9651,'Shoe size conversion table'!$J$6:$L$22,2))</f>
        <v>43</v>
      </c>
      <c r="J9651" s="12" t="n">
        <f aca="false">IF(G9651="Male",VLOOKUP(H9651,'Shoe size conversion table'!$B$6:$D$22,3),VLOOKUP(H9651,'Shoe size conversion table'!$J$6:$L$22,3))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MONTH(C9651:C24618)</f>
        <v>4</v>
      </c>
      <c r="O9651" s="8" t="n">
        <f aca="false">K9651*(1-L9651)</f>
        <v>129</v>
      </c>
    </row>
    <row r="9652" customFormat="false" ht="11.4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IF(G9652="Male",VLOOKUP(H9652,'Shoe size conversion table'!$B$6:$D$22,2),VLOOKUP(H9652,'Shoe size conversion table'!$J$6:$L$22,2))</f>
        <v>39-40</v>
      </c>
      <c r="J9652" s="12" t="n">
        <f aca="false">IF(G9652="Male",VLOOKUP(H9652,'Shoe size conversion table'!$B$6:$D$22,3),VLOOKUP(H9652,'Shoe size conversion table'!$J$6:$L$22,3))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MONTH(C9652:C24619)</f>
        <v>4</v>
      </c>
      <c r="O9652" s="8" t="n">
        <f aca="false">K9652*(1-L9652)</f>
        <v>149</v>
      </c>
    </row>
    <row r="9653" customFormat="false" ht="11.4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IF(G9653="Male",VLOOKUP(H9653,'Shoe size conversion table'!$B$6:$D$22,2),VLOOKUP(H9653,'Shoe size conversion table'!$J$6:$L$22,2))</f>
        <v>39-40</v>
      </c>
      <c r="J9653" s="12" t="n">
        <f aca="false">IF(G9653="Male",VLOOKUP(H9653,'Shoe size conversion table'!$B$6:$D$22,3),VLOOKUP(H9653,'Shoe size conversion table'!$J$6:$L$22,3))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MONTH(C9653:C24620)</f>
        <v>4</v>
      </c>
      <c r="O9653" s="8" t="n">
        <f aca="false">K9653*(1-L9653)</f>
        <v>119.2</v>
      </c>
    </row>
    <row r="9654" customFormat="false" ht="11.4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IF(G9654="Male",VLOOKUP(H9654,'Shoe size conversion table'!$B$6:$D$22,2),VLOOKUP(H9654,'Shoe size conversion table'!$J$6:$L$22,2))</f>
        <v>38</v>
      </c>
      <c r="J9654" s="12" t="n">
        <f aca="false">IF(G9654="Male",VLOOKUP(H9654,'Shoe size conversion table'!$B$6:$D$22,3),VLOOKUP(H9654,'Shoe size conversion table'!$J$6:$L$22,3))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MONTH(C9654:C24621)</f>
        <v>4</v>
      </c>
      <c r="O9654" s="8" t="n">
        <f aca="false">K9654*(1-L9654)</f>
        <v>199</v>
      </c>
    </row>
    <row r="9655" customFormat="false" ht="11.4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IF(G9655="Male",VLOOKUP(H9655,'Shoe size conversion table'!$B$6:$D$22,2),VLOOKUP(H9655,'Shoe size conversion table'!$J$6:$L$22,2))</f>
        <v>43</v>
      </c>
      <c r="J9655" s="12" t="n">
        <f aca="false">IF(G9655="Male",VLOOKUP(H9655,'Shoe size conversion table'!$B$6:$D$22,3),VLOOKUP(H9655,'Shoe size conversion table'!$J$6:$L$22,3))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MONTH(C9655:C24622)</f>
        <v>4</v>
      </c>
      <c r="O9655" s="8" t="n">
        <f aca="false">K9655*(1-L9655)</f>
        <v>79.5</v>
      </c>
    </row>
    <row r="9656" customFormat="false" ht="11.4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IF(G9656="Male",VLOOKUP(H9656,'Shoe size conversion table'!$B$6:$D$22,2),VLOOKUP(H9656,'Shoe size conversion table'!$J$6:$L$22,2))</f>
        <v>41-42</v>
      </c>
      <c r="J9656" s="12" t="n">
        <f aca="false">IF(G9656="Male",VLOOKUP(H9656,'Shoe size conversion table'!$B$6:$D$22,3),VLOOKUP(H9656,'Shoe size conversion table'!$J$6:$L$22,3))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MONTH(C9656:C24623)</f>
        <v>4</v>
      </c>
      <c r="O9656" s="8" t="n">
        <f aca="false">K9656*(1-L9656)</f>
        <v>189</v>
      </c>
    </row>
    <row r="9657" customFormat="false" ht="11.4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IF(G9657="Male",VLOOKUP(H9657,'Shoe size conversion table'!$B$6:$D$22,2),VLOOKUP(H9657,'Shoe size conversion table'!$J$6:$L$22,2))</f>
        <v>38</v>
      </c>
      <c r="J9657" s="12" t="n">
        <f aca="false">IF(G9657="Male",VLOOKUP(H9657,'Shoe size conversion table'!$B$6:$D$22,3),VLOOKUP(H9657,'Shoe size conversion table'!$J$6:$L$22,3))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MONTH(C9657:C24624)</f>
        <v>4</v>
      </c>
      <c r="O9657" s="8" t="n">
        <f aca="false">K9657*(1-L9657)</f>
        <v>143.2</v>
      </c>
    </row>
    <row r="9658" customFormat="false" ht="11.4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IF(G9658="Male",VLOOKUP(H9658,'Shoe size conversion table'!$B$6:$D$22,2),VLOOKUP(H9658,'Shoe size conversion table'!$J$6:$L$22,2))</f>
        <v>45</v>
      </c>
      <c r="J9658" s="12" t="n">
        <f aca="false">IF(G9658="Male",VLOOKUP(H9658,'Shoe size conversion table'!$B$6:$D$22,3),VLOOKUP(H9658,'Shoe size conversion table'!$J$6:$L$22,3))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MONTH(C9658:C24625)</f>
        <v>4</v>
      </c>
      <c r="O9658" s="8" t="n">
        <f aca="false">K9658*(1-L9658)</f>
        <v>89.5</v>
      </c>
    </row>
    <row r="9659" customFormat="false" ht="11.4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IF(G9659="Male",VLOOKUP(H9659,'Shoe size conversion table'!$B$6:$D$22,2),VLOOKUP(H9659,'Shoe size conversion table'!$J$6:$L$22,2))</f>
        <v>38</v>
      </c>
      <c r="J9659" s="12" t="n">
        <f aca="false">IF(G9659="Male",VLOOKUP(H9659,'Shoe size conversion table'!$B$6:$D$22,3),VLOOKUP(H9659,'Shoe size conversion table'!$J$6:$L$22,3))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MONTH(C9659:C24626)</f>
        <v>4</v>
      </c>
      <c r="O9659" s="8" t="n">
        <f aca="false">K9659*(1-L9659)</f>
        <v>169</v>
      </c>
    </row>
    <row r="9660" customFormat="false" ht="11.4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IF(G9660="Male",VLOOKUP(H9660,'Shoe size conversion table'!$B$6:$D$22,2),VLOOKUP(H9660,'Shoe size conversion table'!$J$6:$L$22,2))</f>
        <v>41</v>
      </c>
      <c r="J9660" s="12" t="n">
        <f aca="false">IF(G9660="Male",VLOOKUP(H9660,'Shoe size conversion table'!$B$6:$D$22,3),VLOOKUP(H9660,'Shoe size conversion table'!$J$6:$L$22,3))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MONTH(C9660:C24627)</f>
        <v>4</v>
      </c>
      <c r="O9660" s="8" t="n">
        <f aca="false">K9660*(1-L9660)</f>
        <v>159</v>
      </c>
    </row>
    <row r="9661" customFormat="false" ht="11.4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IF(G9661="Male",VLOOKUP(H9661,'Shoe size conversion table'!$B$6:$D$22,2),VLOOKUP(H9661,'Shoe size conversion table'!$J$6:$L$22,2))</f>
        <v>40-41</v>
      </c>
      <c r="J9661" s="12" t="n">
        <f aca="false">IF(G9661="Male",VLOOKUP(H9661,'Shoe size conversion table'!$B$6:$D$22,3),VLOOKUP(H9661,'Shoe size conversion table'!$J$6:$L$22,3))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MONTH(C9661:C24628)</f>
        <v>4</v>
      </c>
      <c r="O9661" s="8" t="n">
        <f aca="false">K9661*(1-L9661)</f>
        <v>199</v>
      </c>
    </row>
    <row r="9662" customFormat="false" ht="11.4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IF(G9662="Male",VLOOKUP(H9662,'Shoe size conversion table'!$B$6:$D$22,2),VLOOKUP(H9662,'Shoe size conversion table'!$J$6:$L$22,2))</f>
        <v>39-40</v>
      </c>
      <c r="J9662" s="12" t="n">
        <f aca="false">IF(G9662="Male",VLOOKUP(H9662,'Shoe size conversion table'!$B$6:$D$22,3),VLOOKUP(H9662,'Shoe size conversion table'!$J$6:$L$22,3))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MONTH(C9662:C24629)</f>
        <v>4</v>
      </c>
      <c r="O9662" s="8" t="n">
        <f aca="false">K9662*(1-L9662)</f>
        <v>139</v>
      </c>
    </row>
    <row r="9663" customFormat="false" ht="11.4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IF(G9663="Male",VLOOKUP(H9663,'Shoe size conversion table'!$B$6:$D$22,2),VLOOKUP(H9663,'Shoe size conversion table'!$J$6:$L$22,2))</f>
        <v>39-40</v>
      </c>
      <c r="J9663" s="12" t="n">
        <f aca="false">IF(G9663="Male",VLOOKUP(H9663,'Shoe size conversion table'!$B$6:$D$22,3),VLOOKUP(H9663,'Shoe size conversion table'!$J$6:$L$22,3))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MONTH(C9663:C24630)</f>
        <v>4</v>
      </c>
      <c r="O9663" s="8" t="n">
        <f aca="false">K9663*(1-L9663)</f>
        <v>199</v>
      </c>
    </row>
    <row r="9664" customFormat="false" ht="11.4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IF(G9664="Male",VLOOKUP(H9664,'Shoe size conversion table'!$B$6:$D$22,2),VLOOKUP(H9664,'Shoe size conversion table'!$J$6:$L$22,2))</f>
        <v>42-43</v>
      </c>
      <c r="J9664" s="12" t="n">
        <f aca="false">IF(G9664="Male",VLOOKUP(H9664,'Shoe size conversion table'!$B$6:$D$22,3),VLOOKUP(H9664,'Shoe size conversion table'!$J$6:$L$22,3))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MONTH(C9664:C24631)</f>
        <v>4</v>
      </c>
      <c r="O9664" s="8" t="n">
        <f aca="false">K9664*(1-L9664)</f>
        <v>149</v>
      </c>
    </row>
    <row r="9665" customFormat="false" ht="11.4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IF(G9665="Male",VLOOKUP(H9665,'Shoe size conversion table'!$B$6:$D$22,2),VLOOKUP(H9665,'Shoe size conversion table'!$J$6:$L$22,2))</f>
        <v>43-44</v>
      </c>
      <c r="J9665" s="12" t="n">
        <f aca="false">IF(G9665="Male",VLOOKUP(H9665,'Shoe size conversion table'!$B$6:$D$22,3),VLOOKUP(H9665,'Shoe size conversion table'!$J$6:$L$22,3))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MONTH(C9665:C24632)</f>
        <v>4</v>
      </c>
      <c r="O9665" s="8" t="n">
        <f aca="false">K9665*(1-L9665)</f>
        <v>149</v>
      </c>
    </row>
    <row r="9666" customFormat="false" ht="11.4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IF(G9666="Male",VLOOKUP(H9666,'Shoe size conversion table'!$B$6:$D$22,2),VLOOKUP(H9666,'Shoe size conversion table'!$J$6:$L$22,2))</f>
        <v>43</v>
      </c>
      <c r="J9666" s="12" t="n">
        <f aca="false">IF(G9666="Male",VLOOKUP(H9666,'Shoe size conversion table'!$B$6:$D$22,3),VLOOKUP(H9666,'Shoe size conversion table'!$J$6:$L$22,3))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MONTH(C9666:C24633)</f>
        <v>4</v>
      </c>
      <c r="O9666" s="8" t="n">
        <f aca="false">K9666*(1-L9666)</f>
        <v>199</v>
      </c>
    </row>
    <row r="9667" customFormat="false" ht="11.4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IF(G9667="Male",VLOOKUP(H9667,'Shoe size conversion table'!$B$6:$D$22,2),VLOOKUP(H9667,'Shoe size conversion table'!$J$6:$L$22,2))</f>
        <v>36-37</v>
      </c>
      <c r="J9667" s="12" t="n">
        <f aca="false">IF(G9667="Male",VLOOKUP(H9667,'Shoe size conversion table'!$B$6:$D$22,3),VLOOKUP(H9667,'Shoe size conversion table'!$J$6:$L$22,3))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MONTH(C9667:C24634)</f>
        <v>4</v>
      </c>
      <c r="O9667" s="8" t="n">
        <f aca="false">K9667*(1-L9667)</f>
        <v>94.5</v>
      </c>
    </row>
    <row r="9668" customFormat="false" ht="11.4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IF(G9668="Male",VLOOKUP(H9668,'Shoe size conversion table'!$B$6:$D$22,2),VLOOKUP(H9668,'Shoe size conversion table'!$J$6:$L$22,2))</f>
        <v>42-43</v>
      </c>
      <c r="J9668" s="12" t="n">
        <f aca="false">IF(G9668="Male",VLOOKUP(H9668,'Shoe size conversion table'!$B$6:$D$22,3),VLOOKUP(H9668,'Shoe size conversion table'!$J$6:$L$22,3))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MONTH(C9668:C24635)</f>
        <v>4</v>
      </c>
      <c r="O9668" s="8" t="n">
        <f aca="false">K9668*(1-L9668)</f>
        <v>152.1</v>
      </c>
    </row>
    <row r="9669" customFormat="false" ht="11.4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IF(G9669="Male",VLOOKUP(H9669,'Shoe size conversion table'!$B$6:$D$22,2),VLOOKUP(H9669,'Shoe size conversion table'!$J$6:$L$22,2))</f>
        <v>38</v>
      </c>
      <c r="J9669" s="12" t="n">
        <f aca="false">IF(G9669="Male",VLOOKUP(H9669,'Shoe size conversion table'!$B$6:$D$22,3),VLOOKUP(H9669,'Shoe size conversion table'!$J$6:$L$22,3))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MONTH(C9669:C24636)</f>
        <v>4</v>
      </c>
      <c r="O9669" s="8" t="n">
        <f aca="false">K9669*(1-L9669)</f>
        <v>159</v>
      </c>
    </row>
    <row r="9670" customFormat="false" ht="11.4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IF(G9670="Male",VLOOKUP(H9670,'Shoe size conversion table'!$B$6:$D$22,2),VLOOKUP(H9670,'Shoe size conversion table'!$J$6:$L$22,2))</f>
        <v>41-42</v>
      </c>
      <c r="J9670" s="12" t="n">
        <f aca="false">IF(G9670="Male",VLOOKUP(H9670,'Shoe size conversion table'!$B$6:$D$22,3),VLOOKUP(H9670,'Shoe size conversion table'!$J$6:$L$22,3))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MONTH(C9670:C24637)</f>
        <v>4</v>
      </c>
      <c r="O9670" s="8" t="n">
        <f aca="false">K9670*(1-L9670)</f>
        <v>199</v>
      </c>
    </row>
    <row r="9671" customFormat="false" ht="11.4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IF(G9671="Male",VLOOKUP(H9671,'Shoe size conversion table'!$B$6:$D$22,2),VLOOKUP(H9671,'Shoe size conversion table'!$J$6:$L$22,2))</f>
        <v>39</v>
      </c>
      <c r="J9671" s="12" t="n">
        <f aca="false">IF(G9671="Male",VLOOKUP(H9671,'Shoe size conversion table'!$B$6:$D$22,3),VLOOKUP(H9671,'Shoe size conversion table'!$J$6:$L$22,3))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MONTH(C9671:C24638)</f>
        <v>4</v>
      </c>
      <c r="O9671" s="8" t="n">
        <f aca="false">K9671*(1-L9671)</f>
        <v>132.3</v>
      </c>
    </row>
    <row r="9672" customFormat="false" ht="11.4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IF(G9672="Male",VLOOKUP(H9672,'Shoe size conversion table'!$B$6:$D$22,2),VLOOKUP(H9672,'Shoe size conversion table'!$J$6:$L$22,2))</f>
        <v>39</v>
      </c>
      <c r="J9672" s="12" t="n">
        <f aca="false">IF(G9672="Male",VLOOKUP(H9672,'Shoe size conversion table'!$B$6:$D$22,3),VLOOKUP(H9672,'Shoe size conversion table'!$J$6:$L$22,3))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MONTH(C9672:C24639)</f>
        <v>4</v>
      </c>
      <c r="O9672" s="8" t="n">
        <f aca="false">K9672*(1-L9672)</f>
        <v>127.2</v>
      </c>
    </row>
    <row r="9673" customFormat="false" ht="11.4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IF(G9673="Male",VLOOKUP(H9673,'Shoe size conversion table'!$B$6:$D$22,2),VLOOKUP(H9673,'Shoe size conversion table'!$J$6:$L$22,2))</f>
        <v>44</v>
      </c>
      <c r="J9673" s="12" t="n">
        <f aca="false">IF(G9673="Male",VLOOKUP(H9673,'Shoe size conversion table'!$B$6:$D$22,3),VLOOKUP(H9673,'Shoe size conversion table'!$J$6:$L$22,3))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MONTH(C9673:C24640)</f>
        <v>4</v>
      </c>
      <c r="O9673" s="8" t="n">
        <f aca="false">K9673*(1-L9673)</f>
        <v>89.5</v>
      </c>
    </row>
    <row r="9674" customFormat="false" ht="11.4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IF(G9674="Male",VLOOKUP(H9674,'Shoe size conversion table'!$B$6:$D$22,2),VLOOKUP(H9674,'Shoe size conversion table'!$J$6:$L$22,2))</f>
        <v>42-43</v>
      </c>
      <c r="J9674" s="12" t="n">
        <f aca="false">IF(G9674="Male",VLOOKUP(H9674,'Shoe size conversion table'!$B$6:$D$22,3),VLOOKUP(H9674,'Shoe size conversion table'!$J$6:$L$22,3))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MONTH(C9674:C24641)</f>
        <v>4</v>
      </c>
      <c r="O9674" s="8" t="n">
        <f aca="false">K9674*(1-L9674)</f>
        <v>69.5</v>
      </c>
    </row>
    <row r="9675" customFormat="false" ht="11.4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IF(G9675="Male",VLOOKUP(H9675,'Shoe size conversion table'!$B$6:$D$22,2),VLOOKUP(H9675,'Shoe size conversion table'!$J$6:$L$22,2))</f>
        <v>43-44</v>
      </c>
      <c r="J9675" s="12" t="n">
        <f aca="false">IF(G9675="Male",VLOOKUP(H9675,'Shoe size conversion table'!$B$6:$D$22,3),VLOOKUP(H9675,'Shoe size conversion table'!$J$6:$L$22,3))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MONTH(C9675:C24642)</f>
        <v>4</v>
      </c>
      <c r="O9675" s="8" t="n">
        <f aca="false">K9675*(1-L9675)</f>
        <v>129</v>
      </c>
    </row>
    <row r="9676" customFormat="false" ht="11.4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IF(G9676="Male",VLOOKUP(H9676,'Shoe size conversion table'!$B$6:$D$22,2),VLOOKUP(H9676,'Shoe size conversion table'!$J$6:$L$22,2))</f>
        <v>43-44</v>
      </c>
      <c r="J9676" s="12" t="n">
        <f aca="false">IF(G9676="Male",VLOOKUP(H9676,'Shoe size conversion table'!$B$6:$D$22,3),VLOOKUP(H9676,'Shoe size conversion table'!$J$6:$L$22,3))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MONTH(C9676:C24643)</f>
        <v>4</v>
      </c>
      <c r="O9676" s="8" t="n">
        <f aca="false">K9676*(1-L9676)</f>
        <v>159</v>
      </c>
    </row>
    <row r="9677" customFormat="false" ht="11.4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IF(G9677="Male",VLOOKUP(H9677,'Shoe size conversion table'!$B$6:$D$22,2),VLOOKUP(H9677,'Shoe size conversion table'!$J$6:$L$22,2))</f>
        <v>41-42</v>
      </c>
      <c r="J9677" s="12" t="n">
        <f aca="false">IF(G9677="Male",VLOOKUP(H9677,'Shoe size conversion table'!$B$6:$D$22,3),VLOOKUP(H9677,'Shoe size conversion table'!$J$6:$L$22,3))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MONTH(C9677:C24644)</f>
        <v>4</v>
      </c>
      <c r="O9677" s="8" t="n">
        <f aca="false">K9677*(1-L9677)</f>
        <v>129</v>
      </c>
    </row>
    <row r="9678" customFormat="false" ht="11.4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IF(G9678="Male",VLOOKUP(H9678,'Shoe size conversion table'!$B$6:$D$22,2),VLOOKUP(H9678,'Shoe size conversion table'!$J$6:$L$22,2))</f>
        <v>37-38</v>
      </c>
      <c r="J9678" s="12" t="n">
        <f aca="false">IF(G9678="Male",VLOOKUP(H9678,'Shoe size conversion table'!$B$6:$D$22,3),VLOOKUP(H9678,'Shoe size conversion table'!$J$6:$L$22,3))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MONTH(C9678:C24645)</f>
        <v>4</v>
      </c>
      <c r="O9678" s="8" t="n">
        <f aca="false">K9678*(1-L9678)</f>
        <v>151.2</v>
      </c>
    </row>
    <row r="9679" customFormat="false" ht="11.4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IF(G9679="Male",VLOOKUP(H9679,'Shoe size conversion table'!$B$6:$D$22,2),VLOOKUP(H9679,'Shoe size conversion table'!$J$6:$L$22,2))</f>
        <v>43-44</v>
      </c>
      <c r="J9679" s="12" t="n">
        <f aca="false">IF(G9679="Male",VLOOKUP(H9679,'Shoe size conversion table'!$B$6:$D$22,3),VLOOKUP(H9679,'Shoe size conversion table'!$J$6:$L$22,3))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MONTH(C9679:C24646)</f>
        <v>4</v>
      </c>
      <c r="O9679" s="8" t="n">
        <f aca="false">K9679*(1-L9679)</f>
        <v>116.1</v>
      </c>
    </row>
    <row r="9680" customFormat="false" ht="11.4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IF(G9680="Male",VLOOKUP(H9680,'Shoe size conversion table'!$B$6:$D$22,2),VLOOKUP(H9680,'Shoe size conversion table'!$J$6:$L$22,2))</f>
        <v>41-42</v>
      </c>
      <c r="J9680" s="12" t="n">
        <f aca="false">IF(G9680="Male",VLOOKUP(H9680,'Shoe size conversion table'!$B$6:$D$22,3),VLOOKUP(H9680,'Shoe size conversion table'!$J$6:$L$22,3))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MONTH(C9680:C24647)</f>
        <v>4</v>
      </c>
      <c r="O9680" s="8" t="n">
        <f aca="false">K9680*(1-L9680)</f>
        <v>111.2</v>
      </c>
    </row>
    <row r="9681" customFormat="false" ht="11.4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IF(G9681="Male",VLOOKUP(H9681,'Shoe size conversion table'!$B$6:$D$22,2),VLOOKUP(H9681,'Shoe size conversion table'!$J$6:$L$22,2))</f>
        <v>39-40</v>
      </c>
      <c r="J9681" s="12" t="n">
        <f aca="false">IF(G9681="Male",VLOOKUP(H9681,'Shoe size conversion table'!$B$6:$D$22,3),VLOOKUP(H9681,'Shoe size conversion table'!$J$6:$L$22,3))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MONTH(C9681:C24648)</f>
        <v>4</v>
      </c>
      <c r="O9681" s="8" t="n">
        <f aca="false">K9681*(1-L9681)</f>
        <v>159</v>
      </c>
    </row>
    <row r="9682" customFormat="false" ht="11.4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IF(G9682="Male",VLOOKUP(H9682,'Shoe size conversion table'!$B$6:$D$22,2),VLOOKUP(H9682,'Shoe size conversion table'!$J$6:$L$22,2))</f>
        <v>43-44</v>
      </c>
      <c r="J9682" s="12" t="n">
        <f aca="false">IF(G9682="Male",VLOOKUP(H9682,'Shoe size conversion table'!$B$6:$D$22,3),VLOOKUP(H9682,'Shoe size conversion table'!$J$6:$L$22,3))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MONTH(C9682:C24649)</f>
        <v>4</v>
      </c>
      <c r="O9682" s="8" t="n">
        <f aca="false">K9682*(1-L9682)</f>
        <v>119.2</v>
      </c>
    </row>
    <row r="9683" customFormat="false" ht="11.4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IF(G9683="Male",VLOOKUP(H9683,'Shoe size conversion table'!$B$6:$D$22,2),VLOOKUP(H9683,'Shoe size conversion table'!$J$6:$L$22,2))</f>
        <v>43</v>
      </c>
      <c r="J9683" s="12" t="n">
        <f aca="false">IF(G9683="Male",VLOOKUP(H9683,'Shoe size conversion table'!$B$6:$D$22,3),VLOOKUP(H9683,'Shoe size conversion table'!$J$6:$L$22,3))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MONTH(C9683:C24650)</f>
        <v>4</v>
      </c>
      <c r="O9683" s="8" t="n">
        <f aca="false">K9683*(1-L9683)</f>
        <v>111.2</v>
      </c>
    </row>
    <row r="9684" customFormat="false" ht="11.4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IF(G9684="Male",VLOOKUP(H9684,'Shoe size conversion table'!$B$6:$D$22,2),VLOOKUP(H9684,'Shoe size conversion table'!$J$6:$L$22,2))</f>
        <v>39-40</v>
      </c>
      <c r="J9684" s="12" t="n">
        <f aca="false">IF(G9684="Male",VLOOKUP(H9684,'Shoe size conversion table'!$B$6:$D$22,3),VLOOKUP(H9684,'Shoe size conversion table'!$J$6:$L$22,3))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MONTH(C9684:C24651)</f>
        <v>4</v>
      </c>
      <c r="O9684" s="8" t="n">
        <f aca="false">K9684*(1-L9684)</f>
        <v>104.3</v>
      </c>
    </row>
    <row r="9685" customFormat="false" ht="11.4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IF(G9685="Male",VLOOKUP(H9685,'Shoe size conversion table'!$B$6:$D$22,2),VLOOKUP(H9685,'Shoe size conversion table'!$J$6:$L$22,2))</f>
        <v>47</v>
      </c>
      <c r="J9685" s="12" t="n">
        <f aca="false">IF(G9685="Male",VLOOKUP(H9685,'Shoe size conversion table'!$B$6:$D$22,3),VLOOKUP(H9685,'Shoe size conversion table'!$J$6:$L$22,3))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MONTH(C9685:C24652)</f>
        <v>4</v>
      </c>
      <c r="O9685" s="8" t="n">
        <f aca="false">K9685*(1-L9685)</f>
        <v>149</v>
      </c>
    </row>
    <row r="9686" customFormat="false" ht="11.4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IF(G9686="Male",VLOOKUP(H9686,'Shoe size conversion table'!$B$6:$D$22,2),VLOOKUP(H9686,'Shoe size conversion table'!$J$6:$L$22,2))</f>
        <v>38-39</v>
      </c>
      <c r="J9686" s="12" t="n">
        <f aca="false">IF(G9686="Male",VLOOKUP(H9686,'Shoe size conversion table'!$B$6:$D$22,3),VLOOKUP(H9686,'Shoe size conversion table'!$J$6:$L$22,3))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MONTH(C9686:C24653)</f>
        <v>4</v>
      </c>
      <c r="O9686" s="8" t="n">
        <f aca="false">K9686*(1-L9686)</f>
        <v>152.1</v>
      </c>
    </row>
    <row r="9687" customFormat="false" ht="11.4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IF(G9687="Male",VLOOKUP(H9687,'Shoe size conversion table'!$B$6:$D$22,2),VLOOKUP(H9687,'Shoe size conversion table'!$J$6:$L$22,2))</f>
        <v>38-39</v>
      </c>
      <c r="J9687" s="12" t="n">
        <f aca="false">IF(G9687="Male",VLOOKUP(H9687,'Shoe size conversion table'!$B$6:$D$22,3),VLOOKUP(H9687,'Shoe size conversion table'!$J$6:$L$22,3))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MONTH(C9687:C24654)</f>
        <v>4</v>
      </c>
      <c r="O9687" s="8" t="n">
        <f aca="false">K9687*(1-L9687)</f>
        <v>179</v>
      </c>
    </row>
    <row r="9688" customFormat="false" ht="11.4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IF(G9688="Male",VLOOKUP(H9688,'Shoe size conversion table'!$B$6:$D$22,2),VLOOKUP(H9688,'Shoe size conversion table'!$J$6:$L$22,2))</f>
        <v>37-38</v>
      </c>
      <c r="J9688" s="12" t="n">
        <f aca="false">IF(G9688="Male",VLOOKUP(H9688,'Shoe size conversion table'!$B$6:$D$22,3),VLOOKUP(H9688,'Shoe size conversion table'!$J$6:$L$22,3))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MONTH(C9688:C24655)</f>
        <v>4</v>
      </c>
      <c r="O9688" s="8" t="n">
        <f aca="false">K9688*(1-L9688)</f>
        <v>159</v>
      </c>
    </row>
    <row r="9689" customFormat="false" ht="11.4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IF(G9689="Male",VLOOKUP(H9689,'Shoe size conversion table'!$B$6:$D$22,2),VLOOKUP(H9689,'Shoe size conversion table'!$J$6:$L$22,2))</f>
        <v>43</v>
      </c>
      <c r="J9689" s="12" t="n">
        <f aca="false">IF(G9689="Male",VLOOKUP(H9689,'Shoe size conversion table'!$B$6:$D$22,3),VLOOKUP(H9689,'Shoe size conversion table'!$J$6:$L$22,3))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MONTH(C9689:C24656)</f>
        <v>4</v>
      </c>
      <c r="O9689" s="8" t="n">
        <f aca="false">K9689*(1-L9689)</f>
        <v>79.5</v>
      </c>
    </row>
    <row r="9690" customFormat="false" ht="11.4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IF(G9690="Male",VLOOKUP(H9690,'Shoe size conversion table'!$B$6:$D$22,2),VLOOKUP(H9690,'Shoe size conversion table'!$J$6:$L$22,2))</f>
        <v>41</v>
      </c>
      <c r="J9690" s="12" t="n">
        <f aca="false">IF(G9690="Male",VLOOKUP(H9690,'Shoe size conversion table'!$B$6:$D$22,3),VLOOKUP(H9690,'Shoe size conversion table'!$J$6:$L$22,3))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MONTH(C9690:C24657)</f>
        <v>4</v>
      </c>
      <c r="O9690" s="8" t="n">
        <f aca="false">K9690*(1-L9690)</f>
        <v>79.5</v>
      </c>
    </row>
    <row r="9691" customFormat="false" ht="11.4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IF(G9691="Male",VLOOKUP(H9691,'Shoe size conversion table'!$B$6:$D$22,2),VLOOKUP(H9691,'Shoe size conversion table'!$J$6:$L$22,2))</f>
        <v>41</v>
      </c>
      <c r="J9691" s="12" t="n">
        <f aca="false">IF(G9691="Male",VLOOKUP(H9691,'Shoe size conversion table'!$B$6:$D$22,3),VLOOKUP(H9691,'Shoe size conversion table'!$J$6:$L$22,3))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MONTH(C9691:C24658)</f>
        <v>4</v>
      </c>
      <c r="O9691" s="8" t="n">
        <f aca="false">K9691*(1-L9691)</f>
        <v>129</v>
      </c>
    </row>
    <row r="9692" customFormat="false" ht="11.4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IF(G9692="Male",VLOOKUP(H9692,'Shoe size conversion table'!$B$6:$D$22,2),VLOOKUP(H9692,'Shoe size conversion table'!$J$6:$L$22,2))</f>
        <v>42-43</v>
      </c>
      <c r="J9692" s="12" t="n">
        <f aca="false">IF(G9692="Male",VLOOKUP(H9692,'Shoe size conversion table'!$B$6:$D$22,3),VLOOKUP(H9692,'Shoe size conversion table'!$J$6:$L$22,3))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MONTH(C9692:C24659)</f>
        <v>4</v>
      </c>
      <c r="O9692" s="8" t="n">
        <f aca="false">K9692*(1-L9692)</f>
        <v>199</v>
      </c>
    </row>
    <row r="9693" customFormat="false" ht="11.4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IF(G9693="Male",VLOOKUP(H9693,'Shoe size conversion table'!$B$6:$D$22,2),VLOOKUP(H9693,'Shoe size conversion table'!$J$6:$L$22,2))</f>
        <v>42-43</v>
      </c>
      <c r="J9693" s="12" t="n">
        <f aca="false">IF(G9693="Male",VLOOKUP(H9693,'Shoe size conversion table'!$B$6:$D$22,3),VLOOKUP(H9693,'Shoe size conversion table'!$J$6:$L$22,3))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MONTH(C9693:C24660)</f>
        <v>4</v>
      </c>
      <c r="O9693" s="8" t="n">
        <f aca="false">K9693*(1-L9693)</f>
        <v>139</v>
      </c>
    </row>
    <row r="9694" customFormat="false" ht="11.4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IF(G9694="Male",VLOOKUP(H9694,'Shoe size conversion table'!$B$6:$D$22,2),VLOOKUP(H9694,'Shoe size conversion table'!$J$6:$L$22,2))</f>
        <v>38</v>
      </c>
      <c r="J9694" s="12" t="n">
        <f aca="false">IF(G9694="Male",VLOOKUP(H9694,'Shoe size conversion table'!$B$6:$D$22,3),VLOOKUP(H9694,'Shoe size conversion table'!$J$6:$L$22,3))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MONTH(C9694:C24661)</f>
        <v>4</v>
      </c>
      <c r="O9694" s="8" t="n">
        <f aca="false">K9694*(1-L9694)</f>
        <v>159</v>
      </c>
    </row>
    <row r="9695" customFormat="false" ht="11.4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IF(G9695="Male",VLOOKUP(H9695,'Shoe size conversion table'!$B$6:$D$22,2),VLOOKUP(H9695,'Shoe size conversion table'!$J$6:$L$22,2))</f>
        <v>38</v>
      </c>
      <c r="J9695" s="12" t="n">
        <f aca="false">IF(G9695="Male",VLOOKUP(H9695,'Shoe size conversion table'!$B$6:$D$22,3),VLOOKUP(H9695,'Shoe size conversion table'!$J$6:$L$22,3))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MONTH(C9695:C24662)</f>
        <v>4</v>
      </c>
      <c r="O9695" s="8" t="n">
        <f aca="false">K9695*(1-L9695)</f>
        <v>139</v>
      </c>
    </row>
    <row r="9696" customFormat="false" ht="11.4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IF(G9696="Male",VLOOKUP(H9696,'Shoe size conversion table'!$B$6:$D$22,2),VLOOKUP(H9696,'Shoe size conversion table'!$J$6:$L$22,2))</f>
        <v>39</v>
      </c>
      <c r="J9696" s="12" t="n">
        <f aca="false">IF(G9696="Male",VLOOKUP(H9696,'Shoe size conversion table'!$B$6:$D$22,3),VLOOKUP(H9696,'Shoe size conversion table'!$J$6:$L$22,3))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MONTH(C9696:C24663)</f>
        <v>4</v>
      </c>
      <c r="O9696" s="8" t="n">
        <f aca="false">K9696*(1-L9696)</f>
        <v>159</v>
      </c>
    </row>
    <row r="9697" customFormat="false" ht="11.4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IF(G9697="Male",VLOOKUP(H9697,'Shoe size conversion table'!$B$6:$D$22,2),VLOOKUP(H9697,'Shoe size conversion table'!$J$6:$L$22,2))</f>
        <v>39</v>
      </c>
      <c r="J9697" s="12" t="n">
        <f aca="false">IF(G9697="Male",VLOOKUP(H9697,'Shoe size conversion table'!$B$6:$D$22,3),VLOOKUP(H9697,'Shoe size conversion table'!$J$6:$L$22,3))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MONTH(C9697:C24664)</f>
        <v>4</v>
      </c>
      <c r="O9697" s="8" t="n">
        <f aca="false">K9697*(1-L9697)</f>
        <v>118.3</v>
      </c>
    </row>
    <row r="9698" customFormat="false" ht="11.4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IF(G9698="Male",VLOOKUP(H9698,'Shoe size conversion table'!$B$6:$D$22,2),VLOOKUP(H9698,'Shoe size conversion table'!$J$6:$L$22,2))</f>
        <v>44</v>
      </c>
      <c r="J9698" s="12" t="n">
        <f aca="false">IF(G9698="Male",VLOOKUP(H9698,'Shoe size conversion table'!$B$6:$D$22,3),VLOOKUP(H9698,'Shoe size conversion table'!$J$6:$L$22,3))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MONTH(C9698:C24665)</f>
        <v>4</v>
      </c>
      <c r="O9698" s="8" t="n">
        <f aca="false">K9698*(1-L9698)</f>
        <v>79.5</v>
      </c>
    </row>
    <row r="9699" customFormat="false" ht="11.4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IF(G9699="Male",VLOOKUP(H9699,'Shoe size conversion table'!$B$6:$D$22,2),VLOOKUP(H9699,'Shoe size conversion table'!$J$6:$L$22,2))</f>
        <v>40</v>
      </c>
      <c r="J9699" s="12" t="n">
        <f aca="false">IF(G9699="Male",VLOOKUP(H9699,'Shoe size conversion table'!$B$6:$D$22,3),VLOOKUP(H9699,'Shoe size conversion table'!$J$6:$L$22,3))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MONTH(C9699:C24666)</f>
        <v>4</v>
      </c>
      <c r="O9699" s="8" t="n">
        <f aca="false">K9699*(1-L9699)</f>
        <v>143.2</v>
      </c>
    </row>
    <row r="9700" customFormat="false" ht="11.4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IF(G9700="Male",VLOOKUP(H9700,'Shoe size conversion table'!$B$6:$D$22,2),VLOOKUP(H9700,'Shoe size conversion table'!$J$6:$L$22,2))</f>
        <v>42</v>
      </c>
      <c r="J9700" s="12" t="n">
        <f aca="false">IF(G9700="Male",VLOOKUP(H9700,'Shoe size conversion table'!$B$6:$D$22,3),VLOOKUP(H9700,'Shoe size conversion table'!$J$6:$L$22,3))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MONTH(C9700:C24667)</f>
        <v>4</v>
      </c>
      <c r="O9700" s="8" t="n">
        <f aca="false">K9700*(1-L9700)</f>
        <v>179.1</v>
      </c>
    </row>
    <row r="9701" customFormat="false" ht="11.4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IF(G9701="Male",VLOOKUP(H9701,'Shoe size conversion table'!$B$6:$D$22,2),VLOOKUP(H9701,'Shoe size conversion table'!$J$6:$L$22,2))</f>
        <v>41</v>
      </c>
      <c r="J9701" s="12" t="n">
        <f aca="false">IF(G9701="Male",VLOOKUP(H9701,'Shoe size conversion table'!$B$6:$D$22,3),VLOOKUP(H9701,'Shoe size conversion table'!$J$6:$L$22,3))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MONTH(C9701:C24668)</f>
        <v>4</v>
      </c>
      <c r="O9701" s="8" t="n">
        <f aca="false">K9701*(1-L9701)</f>
        <v>189</v>
      </c>
    </row>
    <row r="9702" customFormat="false" ht="11.4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IF(G9702="Male",VLOOKUP(H9702,'Shoe size conversion table'!$B$6:$D$22,2),VLOOKUP(H9702,'Shoe size conversion table'!$J$6:$L$22,2))</f>
        <v>39</v>
      </c>
      <c r="J9702" s="12" t="n">
        <f aca="false">IF(G9702="Male",VLOOKUP(H9702,'Shoe size conversion table'!$B$6:$D$22,3),VLOOKUP(H9702,'Shoe size conversion table'!$J$6:$L$22,3))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MONTH(C9702:C24669)</f>
        <v>4</v>
      </c>
      <c r="O9702" s="8" t="n">
        <f aca="false">K9702*(1-L9702)</f>
        <v>90.3</v>
      </c>
    </row>
    <row r="9703" customFormat="false" ht="11.4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IF(G9703="Male",VLOOKUP(H9703,'Shoe size conversion table'!$B$6:$D$22,2),VLOOKUP(H9703,'Shoe size conversion table'!$J$6:$L$22,2))</f>
        <v>38</v>
      </c>
      <c r="J9703" s="12" t="n">
        <f aca="false">IF(G9703="Male",VLOOKUP(H9703,'Shoe size conversion table'!$B$6:$D$22,3),VLOOKUP(H9703,'Shoe size conversion table'!$J$6:$L$22,3))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MONTH(C9703:C24670)</f>
        <v>4</v>
      </c>
      <c r="O9703" s="8" t="n">
        <f aca="false">K9703*(1-L9703)</f>
        <v>199</v>
      </c>
    </row>
    <row r="9704" customFormat="false" ht="11.4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IF(G9704="Male",VLOOKUP(H9704,'Shoe size conversion table'!$B$6:$D$22,2),VLOOKUP(H9704,'Shoe size conversion table'!$J$6:$L$22,2))</f>
        <v>36-37</v>
      </c>
      <c r="J9704" s="12" t="n">
        <f aca="false">IF(G9704="Male",VLOOKUP(H9704,'Shoe size conversion table'!$B$6:$D$22,3),VLOOKUP(H9704,'Shoe size conversion table'!$J$6:$L$22,3))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MONTH(C9704:C24671)</f>
        <v>4</v>
      </c>
      <c r="O9704" s="8" t="n">
        <f aca="false">K9704*(1-L9704)</f>
        <v>152.1</v>
      </c>
    </row>
    <row r="9705" customFormat="false" ht="11.4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IF(G9705="Male",VLOOKUP(H9705,'Shoe size conversion table'!$B$6:$D$22,2),VLOOKUP(H9705,'Shoe size conversion table'!$J$6:$L$22,2))</f>
        <v>38-39</v>
      </c>
      <c r="J9705" s="12" t="n">
        <f aca="false">IF(G9705="Male",VLOOKUP(H9705,'Shoe size conversion table'!$B$6:$D$22,3),VLOOKUP(H9705,'Shoe size conversion table'!$J$6:$L$22,3))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MONTH(C9705:C24672)</f>
        <v>4</v>
      </c>
      <c r="O9705" s="8" t="n">
        <f aca="false">K9705*(1-L9705)</f>
        <v>89.5</v>
      </c>
    </row>
    <row r="9706" customFormat="false" ht="11.4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IF(G9706="Male",VLOOKUP(H9706,'Shoe size conversion table'!$B$6:$D$22,2),VLOOKUP(H9706,'Shoe size conversion table'!$J$6:$L$22,2))</f>
        <v>38-39</v>
      </c>
      <c r="J9706" s="12" t="n">
        <f aca="false">IF(G9706="Male",VLOOKUP(H9706,'Shoe size conversion table'!$B$6:$D$22,3),VLOOKUP(H9706,'Shoe size conversion table'!$J$6:$L$22,3))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MONTH(C9706:C24673)</f>
        <v>4</v>
      </c>
      <c r="O9706" s="8" t="n">
        <f aca="false">K9706*(1-L9706)</f>
        <v>64.5</v>
      </c>
    </row>
    <row r="9707" customFormat="false" ht="11.4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IF(G9707="Male",VLOOKUP(H9707,'Shoe size conversion table'!$B$6:$D$22,2),VLOOKUP(H9707,'Shoe size conversion table'!$J$6:$L$22,2))</f>
        <v>38-39</v>
      </c>
      <c r="J9707" s="12" t="n">
        <f aca="false">IF(G9707="Male",VLOOKUP(H9707,'Shoe size conversion table'!$B$6:$D$22,3),VLOOKUP(H9707,'Shoe size conversion table'!$J$6:$L$22,3))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MONTH(C9707:C24674)</f>
        <v>4</v>
      </c>
      <c r="O9707" s="8" t="n">
        <f aca="false">K9707*(1-L9707)</f>
        <v>199</v>
      </c>
    </row>
    <row r="9708" customFormat="false" ht="11.4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IF(G9708="Male",VLOOKUP(H9708,'Shoe size conversion table'!$B$6:$D$22,2),VLOOKUP(H9708,'Shoe size conversion table'!$J$6:$L$22,2))</f>
        <v>37-38</v>
      </c>
      <c r="J9708" s="12" t="n">
        <f aca="false">IF(G9708="Male",VLOOKUP(H9708,'Shoe size conversion table'!$B$6:$D$22,3),VLOOKUP(H9708,'Shoe size conversion table'!$J$6:$L$22,3))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MONTH(C9708:C24675)</f>
        <v>4</v>
      </c>
      <c r="O9708" s="8" t="n">
        <f aca="false">K9708*(1-L9708)</f>
        <v>151.2</v>
      </c>
    </row>
    <row r="9709" customFormat="false" ht="11.4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IF(G9709="Male",VLOOKUP(H9709,'Shoe size conversion table'!$B$6:$D$22,2),VLOOKUP(H9709,'Shoe size conversion table'!$J$6:$L$22,2))</f>
        <v>42</v>
      </c>
      <c r="J9709" s="12" t="n">
        <f aca="false">IF(G9709="Male",VLOOKUP(H9709,'Shoe size conversion table'!$B$6:$D$22,3),VLOOKUP(H9709,'Shoe size conversion table'!$J$6:$L$22,3))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MONTH(C9709:C24676)</f>
        <v>4</v>
      </c>
      <c r="O9709" s="8" t="n">
        <f aca="false">K9709*(1-L9709)</f>
        <v>74.5</v>
      </c>
    </row>
    <row r="9710" customFormat="false" ht="11.4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IF(G9710="Male",VLOOKUP(H9710,'Shoe size conversion table'!$B$6:$D$22,2),VLOOKUP(H9710,'Shoe size conversion table'!$J$6:$L$22,2))</f>
        <v>42-43</v>
      </c>
      <c r="J9710" s="12" t="n">
        <f aca="false">IF(G9710="Male",VLOOKUP(H9710,'Shoe size conversion table'!$B$6:$D$22,3),VLOOKUP(H9710,'Shoe size conversion table'!$J$6:$L$22,3))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MONTH(C9710:C24677)</f>
        <v>4</v>
      </c>
      <c r="O9710" s="8" t="n">
        <f aca="false">K9710*(1-L9710)</f>
        <v>159</v>
      </c>
    </row>
    <row r="9711" customFormat="false" ht="11.4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IF(G9711="Male",VLOOKUP(H9711,'Shoe size conversion table'!$B$6:$D$22,2),VLOOKUP(H9711,'Shoe size conversion table'!$J$6:$L$22,2))</f>
        <v>41-42</v>
      </c>
      <c r="J9711" s="12" t="n">
        <f aca="false">IF(G9711="Male",VLOOKUP(H9711,'Shoe size conversion table'!$B$6:$D$22,3),VLOOKUP(H9711,'Shoe size conversion table'!$J$6:$L$22,3))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MONTH(C9711:C24678)</f>
        <v>4</v>
      </c>
      <c r="O9711" s="8" t="n">
        <f aca="false">K9711*(1-L9711)</f>
        <v>159</v>
      </c>
    </row>
    <row r="9712" customFormat="false" ht="11.4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IF(G9712="Male",VLOOKUP(H9712,'Shoe size conversion table'!$B$6:$D$22,2),VLOOKUP(H9712,'Shoe size conversion table'!$J$6:$L$22,2))</f>
        <v>41</v>
      </c>
      <c r="J9712" s="12" t="n">
        <f aca="false">IF(G9712="Male",VLOOKUP(H9712,'Shoe size conversion table'!$B$6:$D$22,3),VLOOKUP(H9712,'Shoe size conversion table'!$J$6:$L$22,3))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MONTH(C9712:C24679)</f>
        <v>4</v>
      </c>
      <c r="O9712" s="8" t="n">
        <f aca="false">K9712*(1-L9712)</f>
        <v>97.3</v>
      </c>
    </row>
    <row r="9713" customFormat="false" ht="11.4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IF(G9713="Male",VLOOKUP(H9713,'Shoe size conversion table'!$B$6:$D$22,2),VLOOKUP(H9713,'Shoe size conversion table'!$J$6:$L$22,2))</f>
        <v>37</v>
      </c>
      <c r="J9713" s="12" t="n">
        <f aca="false">IF(G9713="Male",VLOOKUP(H9713,'Shoe size conversion table'!$B$6:$D$22,3),VLOOKUP(H9713,'Shoe size conversion table'!$J$6:$L$22,3))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MONTH(C9713:C24680)</f>
        <v>4</v>
      </c>
      <c r="O9713" s="8" t="n">
        <f aca="false">K9713*(1-L9713)</f>
        <v>179</v>
      </c>
    </row>
    <row r="9714" customFormat="false" ht="11.4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IF(G9714="Male",VLOOKUP(H9714,'Shoe size conversion table'!$B$6:$D$22,2),VLOOKUP(H9714,'Shoe size conversion table'!$J$6:$L$22,2))</f>
        <v>44</v>
      </c>
      <c r="J9714" s="12" t="n">
        <f aca="false">IF(G9714="Male",VLOOKUP(H9714,'Shoe size conversion table'!$B$6:$D$22,3),VLOOKUP(H9714,'Shoe size conversion table'!$J$6:$L$22,3))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MONTH(C9714:C24681)</f>
        <v>4</v>
      </c>
      <c r="O9714" s="8" t="n">
        <f aca="false">K9714*(1-L9714)</f>
        <v>159</v>
      </c>
    </row>
    <row r="9715" customFormat="false" ht="11.4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IF(G9715="Male",VLOOKUP(H9715,'Shoe size conversion table'!$B$6:$D$22,2),VLOOKUP(H9715,'Shoe size conversion table'!$J$6:$L$22,2))</f>
        <v>42-43</v>
      </c>
      <c r="J9715" s="12" t="n">
        <f aca="false">IF(G9715="Male",VLOOKUP(H9715,'Shoe size conversion table'!$B$6:$D$22,3),VLOOKUP(H9715,'Shoe size conversion table'!$J$6:$L$22,3))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MONTH(C9715:C24682)</f>
        <v>4</v>
      </c>
      <c r="O9715" s="8" t="n">
        <f aca="false">K9715*(1-L9715)</f>
        <v>139</v>
      </c>
    </row>
    <row r="9716" customFormat="false" ht="11.4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IF(G9716="Male",VLOOKUP(H9716,'Shoe size conversion table'!$B$6:$D$22,2),VLOOKUP(H9716,'Shoe size conversion table'!$J$6:$L$22,2))</f>
        <v>41</v>
      </c>
      <c r="J9716" s="12" t="n">
        <f aca="false">IF(G9716="Male",VLOOKUP(H9716,'Shoe size conversion table'!$B$6:$D$22,3),VLOOKUP(H9716,'Shoe size conversion table'!$J$6:$L$22,3))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MONTH(C9716:C24683)</f>
        <v>4</v>
      </c>
      <c r="O9716" s="8" t="n">
        <f aca="false">K9716*(1-L9716)</f>
        <v>129</v>
      </c>
    </row>
    <row r="9717" customFormat="false" ht="11.4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IF(G9717="Male",VLOOKUP(H9717,'Shoe size conversion table'!$B$6:$D$22,2),VLOOKUP(H9717,'Shoe size conversion table'!$J$6:$L$22,2))</f>
        <v>38</v>
      </c>
      <c r="J9717" s="12" t="n">
        <f aca="false">IF(G9717="Male",VLOOKUP(H9717,'Shoe size conversion table'!$B$6:$D$22,3),VLOOKUP(H9717,'Shoe size conversion table'!$J$6:$L$22,3))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MONTH(C9717:C24684)</f>
        <v>4</v>
      </c>
      <c r="O9717" s="8" t="n">
        <f aca="false">K9717*(1-L9717)</f>
        <v>159</v>
      </c>
    </row>
    <row r="9718" customFormat="false" ht="11.4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IF(G9718="Male",VLOOKUP(H9718,'Shoe size conversion table'!$B$6:$D$22,2),VLOOKUP(H9718,'Shoe size conversion table'!$J$6:$L$22,2))</f>
        <v>43</v>
      </c>
      <c r="J9718" s="12" t="n">
        <f aca="false">IF(G9718="Male",VLOOKUP(H9718,'Shoe size conversion table'!$B$6:$D$22,3),VLOOKUP(H9718,'Shoe size conversion table'!$J$6:$L$22,3))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MONTH(C9718:C24685)</f>
        <v>4</v>
      </c>
      <c r="O9718" s="8" t="n">
        <f aca="false">K9718*(1-L9718)</f>
        <v>69.5</v>
      </c>
    </row>
    <row r="9719" customFormat="false" ht="11.4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IF(G9719="Male",VLOOKUP(H9719,'Shoe size conversion table'!$B$6:$D$22,2),VLOOKUP(H9719,'Shoe size conversion table'!$J$6:$L$22,2))</f>
        <v>41-42</v>
      </c>
      <c r="J9719" s="12" t="n">
        <f aca="false">IF(G9719="Male",VLOOKUP(H9719,'Shoe size conversion table'!$B$6:$D$22,3),VLOOKUP(H9719,'Shoe size conversion table'!$J$6:$L$22,3))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MONTH(C9719:C24686)</f>
        <v>4</v>
      </c>
      <c r="O9719" s="8" t="n">
        <f aca="false">K9719*(1-L9719)</f>
        <v>89.5</v>
      </c>
    </row>
    <row r="9720" customFormat="false" ht="11.4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IF(G9720="Male",VLOOKUP(H9720,'Shoe size conversion table'!$B$6:$D$22,2),VLOOKUP(H9720,'Shoe size conversion table'!$J$6:$L$22,2))</f>
        <v>40</v>
      </c>
      <c r="J9720" s="12" t="n">
        <f aca="false">IF(G9720="Male",VLOOKUP(H9720,'Shoe size conversion table'!$B$6:$D$22,3),VLOOKUP(H9720,'Shoe size conversion table'!$J$6:$L$22,3))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MONTH(C9720:C24687)</f>
        <v>4</v>
      </c>
      <c r="O9720" s="8" t="n">
        <f aca="false">K9720*(1-L9720)</f>
        <v>159</v>
      </c>
    </row>
    <row r="9721" customFormat="false" ht="11.4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IF(G9721="Male",VLOOKUP(H9721,'Shoe size conversion table'!$B$6:$D$22,2),VLOOKUP(H9721,'Shoe size conversion table'!$J$6:$L$22,2))</f>
        <v>43</v>
      </c>
      <c r="J9721" s="12" t="n">
        <f aca="false">IF(G9721="Male",VLOOKUP(H9721,'Shoe size conversion table'!$B$6:$D$22,3),VLOOKUP(H9721,'Shoe size conversion table'!$J$6:$L$22,3))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MONTH(C9721:C24688)</f>
        <v>4</v>
      </c>
      <c r="O9721" s="8" t="n">
        <f aca="false">K9721*(1-L9721)</f>
        <v>103.2</v>
      </c>
    </row>
    <row r="9722" customFormat="false" ht="11.4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IF(G9722="Male",VLOOKUP(H9722,'Shoe size conversion table'!$B$6:$D$22,2),VLOOKUP(H9722,'Shoe size conversion table'!$J$6:$L$22,2))</f>
        <v>39</v>
      </c>
      <c r="J9722" s="12" t="n">
        <f aca="false">IF(G9722="Male",VLOOKUP(H9722,'Shoe size conversion table'!$B$6:$D$22,3),VLOOKUP(H9722,'Shoe size conversion table'!$J$6:$L$22,3))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MONTH(C9722:C24689)</f>
        <v>4</v>
      </c>
      <c r="O9722" s="8" t="n">
        <f aca="false">K9722*(1-L9722)</f>
        <v>170.1</v>
      </c>
    </row>
    <row r="9723" customFormat="false" ht="11.4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IF(G9723="Male",VLOOKUP(H9723,'Shoe size conversion table'!$B$6:$D$22,2),VLOOKUP(H9723,'Shoe size conversion table'!$J$6:$L$22,2))</f>
        <v>39-40</v>
      </c>
      <c r="J9723" s="12" t="n">
        <f aca="false">IF(G9723="Male",VLOOKUP(H9723,'Shoe size conversion table'!$B$6:$D$22,3),VLOOKUP(H9723,'Shoe size conversion table'!$J$6:$L$22,3))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MONTH(C9723:C24690)</f>
        <v>4</v>
      </c>
      <c r="O9723" s="8" t="n">
        <f aca="false">K9723*(1-L9723)</f>
        <v>129</v>
      </c>
    </row>
    <row r="9724" customFormat="false" ht="11.4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IF(G9724="Male",VLOOKUP(H9724,'Shoe size conversion table'!$B$6:$D$22,2),VLOOKUP(H9724,'Shoe size conversion table'!$J$6:$L$22,2))</f>
        <v>43</v>
      </c>
      <c r="J9724" s="12" t="n">
        <f aca="false">IF(G9724="Male",VLOOKUP(H9724,'Shoe size conversion table'!$B$6:$D$22,3),VLOOKUP(H9724,'Shoe size conversion table'!$J$6:$L$22,3))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MONTH(C9724:C24691)</f>
        <v>4</v>
      </c>
      <c r="O9724" s="8" t="n">
        <f aca="false">K9724*(1-L9724)</f>
        <v>129</v>
      </c>
    </row>
    <row r="9725" customFormat="false" ht="11.4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IF(G9725="Male",VLOOKUP(H9725,'Shoe size conversion table'!$B$6:$D$22,2),VLOOKUP(H9725,'Shoe size conversion table'!$J$6:$L$22,2))</f>
        <v>43-44</v>
      </c>
      <c r="J9725" s="12" t="n">
        <f aca="false">IF(G9725="Male",VLOOKUP(H9725,'Shoe size conversion table'!$B$6:$D$22,3),VLOOKUP(H9725,'Shoe size conversion table'!$J$6:$L$22,3))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MONTH(C9725:C24692)</f>
        <v>4</v>
      </c>
      <c r="O9725" s="8" t="n">
        <f aca="false">K9725*(1-L9725)</f>
        <v>129</v>
      </c>
    </row>
    <row r="9726" customFormat="false" ht="11.4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IF(G9726="Male",VLOOKUP(H9726,'Shoe size conversion table'!$B$6:$D$22,2),VLOOKUP(H9726,'Shoe size conversion table'!$J$6:$L$22,2))</f>
        <v>38-39</v>
      </c>
      <c r="J9726" s="12" t="n">
        <f aca="false">IF(G9726="Male",VLOOKUP(H9726,'Shoe size conversion table'!$B$6:$D$22,3),VLOOKUP(H9726,'Shoe size conversion table'!$J$6:$L$22,3))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MONTH(C9726:C24693)</f>
        <v>4</v>
      </c>
      <c r="O9726" s="8" t="n">
        <f aca="false">K9726*(1-L9726)</f>
        <v>199</v>
      </c>
    </row>
    <row r="9727" customFormat="false" ht="11.4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IF(G9727="Male",VLOOKUP(H9727,'Shoe size conversion table'!$B$6:$D$22,2),VLOOKUP(H9727,'Shoe size conversion table'!$J$6:$L$22,2))</f>
        <v>42-43</v>
      </c>
      <c r="J9727" s="12" t="n">
        <f aca="false">IF(G9727="Male",VLOOKUP(H9727,'Shoe size conversion table'!$B$6:$D$22,3),VLOOKUP(H9727,'Shoe size conversion table'!$J$6:$L$22,3))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MONTH(C9727:C24694)</f>
        <v>4</v>
      </c>
      <c r="O9727" s="8" t="n">
        <f aca="false">K9727*(1-L9727)</f>
        <v>189</v>
      </c>
    </row>
    <row r="9728" customFormat="false" ht="11.4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IF(G9728="Male",VLOOKUP(H9728,'Shoe size conversion table'!$B$6:$D$22,2),VLOOKUP(H9728,'Shoe size conversion table'!$J$6:$L$22,2))</f>
        <v>42-43</v>
      </c>
      <c r="J9728" s="12" t="n">
        <f aca="false">IF(G9728="Male",VLOOKUP(H9728,'Shoe size conversion table'!$B$6:$D$22,3),VLOOKUP(H9728,'Shoe size conversion table'!$J$6:$L$22,3))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MONTH(C9728:C24695)</f>
        <v>4</v>
      </c>
      <c r="O9728" s="8" t="n">
        <f aca="false">K9728*(1-L9728)</f>
        <v>159</v>
      </c>
    </row>
    <row r="9729" customFormat="false" ht="11.4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IF(G9729="Male",VLOOKUP(H9729,'Shoe size conversion table'!$B$6:$D$22,2),VLOOKUP(H9729,'Shoe size conversion table'!$J$6:$L$22,2))</f>
        <v>42-43</v>
      </c>
      <c r="J9729" s="12" t="n">
        <f aca="false">IF(G9729="Male",VLOOKUP(H9729,'Shoe size conversion table'!$B$6:$D$22,3),VLOOKUP(H9729,'Shoe size conversion table'!$J$6:$L$22,3))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MONTH(C9729:C24696)</f>
        <v>4</v>
      </c>
      <c r="O9729" s="8" t="n">
        <f aca="false">K9729*(1-L9729)</f>
        <v>139</v>
      </c>
    </row>
    <row r="9730" customFormat="false" ht="11.4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IF(G9730="Male",VLOOKUP(H9730,'Shoe size conversion table'!$B$6:$D$22,2),VLOOKUP(H9730,'Shoe size conversion table'!$J$6:$L$22,2))</f>
        <v>43</v>
      </c>
      <c r="J9730" s="12" t="n">
        <f aca="false">IF(G9730="Male",VLOOKUP(H9730,'Shoe size conversion table'!$B$6:$D$22,3),VLOOKUP(H9730,'Shoe size conversion table'!$J$6:$L$22,3))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MONTH(C9730:C24697)</f>
        <v>4</v>
      </c>
      <c r="O9730" s="8" t="n">
        <f aca="false">K9730*(1-L9730)</f>
        <v>139.3</v>
      </c>
    </row>
    <row r="9731" customFormat="false" ht="11.4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IF(G9731="Male",VLOOKUP(H9731,'Shoe size conversion table'!$B$6:$D$22,2),VLOOKUP(H9731,'Shoe size conversion table'!$J$6:$L$22,2))</f>
        <v>42-43</v>
      </c>
      <c r="J9731" s="12" t="n">
        <f aca="false">IF(G9731="Male",VLOOKUP(H9731,'Shoe size conversion table'!$B$6:$D$22,3),VLOOKUP(H9731,'Shoe size conversion table'!$J$6:$L$22,3))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MONTH(C9731:C24698)</f>
        <v>4</v>
      </c>
      <c r="O9731" s="8" t="n">
        <f aca="false">K9731*(1-L9731)</f>
        <v>139</v>
      </c>
    </row>
    <row r="9732" customFormat="false" ht="11.4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IF(G9732="Male",VLOOKUP(H9732,'Shoe size conversion table'!$B$6:$D$22,2),VLOOKUP(H9732,'Shoe size conversion table'!$J$6:$L$22,2))</f>
        <v>42-43</v>
      </c>
      <c r="J9732" s="12" t="n">
        <f aca="false">IF(G9732="Male",VLOOKUP(H9732,'Shoe size conversion table'!$B$6:$D$22,3),VLOOKUP(H9732,'Shoe size conversion table'!$J$6:$L$22,3))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MONTH(C9732:C24699)</f>
        <v>4</v>
      </c>
      <c r="O9732" s="8" t="n">
        <f aca="false">K9732*(1-L9732)</f>
        <v>199</v>
      </c>
    </row>
    <row r="9733" customFormat="false" ht="11.4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IF(G9733="Male",VLOOKUP(H9733,'Shoe size conversion table'!$B$6:$D$22,2),VLOOKUP(H9733,'Shoe size conversion table'!$J$6:$L$22,2))</f>
        <v>44</v>
      </c>
      <c r="J9733" s="12" t="n">
        <f aca="false">IF(G9733="Male",VLOOKUP(H9733,'Shoe size conversion table'!$B$6:$D$22,3),VLOOKUP(H9733,'Shoe size conversion table'!$J$6:$L$22,3))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MONTH(C9733:C24700)</f>
        <v>4</v>
      </c>
      <c r="O9733" s="8" t="n">
        <f aca="false">K9733*(1-L9733)</f>
        <v>94.5</v>
      </c>
    </row>
    <row r="9734" customFormat="false" ht="11.4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IF(G9734="Male",VLOOKUP(H9734,'Shoe size conversion table'!$B$6:$D$22,2),VLOOKUP(H9734,'Shoe size conversion table'!$J$6:$L$22,2))</f>
        <v>42-43</v>
      </c>
      <c r="J9734" s="12" t="n">
        <f aca="false">IF(G9734="Male",VLOOKUP(H9734,'Shoe size conversion table'!$B$6:$D$22,3),VLOOKUP(H9734,'Shoe size conversion table'!$J$6:$L$22,3))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MONTH(C9734:C24701)</f>
        <v>4</v>
      </c>
      <c r="O9734" s="8" t="n">
        <f aca="false">K9734*(1-L9734)</f>
        <v>159</v>
      </c>
    </row>
    <row r="9735" customFormat="false" ht="11.4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IF(G9735="Male",VLOOKUP(H9735,'Shoe size conversion table'!$B$6:$D$22,2),VLOOKUP(H9735,'Shoe size conversion table'!$J$6:$L$22,2))</f>
        <v>43-44</v>
      </c>
      <c r="J9735" s="12" t="n">
        <f aca="false">IF(G9735="Male",VLOOKUP(H9735,'Shoe size conversion table'!$B$6:$D$22,3),VLOOKUP(H9735,'Shoe size conversion table'!$J$6:$L$22,3))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MONTH(C9735:C24702)</f>
        <v>4</v>
      </c>
      <c r="O9735" s="8" t="n">
        <f aca="false">K9735*(1-L9735)</f>
        <v>125.3</v>
      </c>
    </row>
    <row r="9736" customFormat="false" ht="11.4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IF(G9736="Male",VLOOKUP(H9736,'Shoe size conversion table'!$B$6:$D$22,2),VLOOKUP(H9736,'Shoe size conversion table'!$J$6:$L$22,2))</f>
        <v>41</v>
      </c>
      <c r="J9736" s="12" t="n">
        <f aca="false">IF(G9736="Male",VLOOKUP(H9736,'Shoe size conversion table'!$B$6:$D$22,3),VLOOKUP(H9736,'Shoe size conversion table'!$J$6:$L$22,3))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MONTH(C9736:C24703)</f>
        <v>4</v>
      </c>
      <c r="O9736" s="8" t="n">
        <f aca="false">K9736*(1-L9736)</f>
        <v>129</v>
      </c>
    </row>
    <row r="9737" customFormat="false" ht="11.4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IF(G9737="Male",VLOOKUP(H9737,'Shoe size conversion table'!$B$6:$D$22,2),VLOOKUP(H9737,'Shoe size conversion table'!$J$6:$L$22,2))</f>
        <v>38</v>
      </c>
      <c r="J9737" s="12" t="n">
        <f aca="false">IF(G9737="Male",VLOOKUP(H9737,'Shoe size conversion table'!$B$6:$D$22,3),VLOOKUP(H9737,'Shoe size conversion table'!$J$6:$L$22,3))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MONTH(C9737:C24704)</f>
        <v>4</v>
      </c>
      <c r="O9737" s="8" t="n">
        <f aca="false">K9737*(1-L9737)</f>
        <v>99.5</v>
      </c>
    </row>
    <row r="9738" customFormat="false" ht="11.4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IF(G9738="Male",VLOOKUP(H9738,'Shoe size conversion table'!$B$6:$D$22,2),VLOOKUP(H9738,'Shoe size conversion table'!$J$6:$L$22,2))</f>
        <v>44</v>
      </c>
      <c r="J9738" s="12" t="n">
        <f aca="false">IF(G9738="Male",VLOOKUP(H9738,'Shoe size conversion table'!$B$6:$D$22,3),VLOOKUP(H9738,'Shoe size conversion table'!$J$6:$L$22,3))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MONTH(C9738:C24705)</f>
        <v>4</v>
      </c>
      <c r="O9738" s="8" t="n">
        <f aca="false">K9738*(1-L9738)</f>
        <v>139.3</v>
      </c>
    </row>
    <row r="9739" customFormat="false" ht="11.4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IF(G9739="Male",VLOOKUP(H9739,'Shoe size conversion table'!$B$6:$D$22,2),VLOOKUP(H9739,'Shoe size conversion table'!$J$6:$L$22,2))</f>
        <v>36-37</v>
      </c>
      <c r="J9739" s="12" t="n">
        <f aca="false">IF(G9739="Male",VLOOKUP(H9739,'Shoe size conversion table'!$B$6:$D$22,3),VLOOKUP(H9739,'Shoe size conversion table'!$J$6:$L$22,3))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MONTH(C9739:C24706)</f>
        <v>4</v>
      </c>
      <c r="O9739" s="8" t="n">
        <f aca="false">K9739*(1-L9739)</f>
        <v>152.1</v>
      </c>
    </row>
    <row r="9740" customFormat="false" ht="11.4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IF(G9740="Male",VLOOKUP(H9740,'Shoe size conversion table'!$B$6:$D$22,2),VLOOKUP(H9740,'Shoe size conversion table'!$J$6:$L$22,2))</f>
        <v>38-39</v>
      </c>
      <c r="J9740" s="12" t="n">
        <f aca="false">IF(G9740="Male",VLOOKUP(H9740,'Shoe size conversion table'!$B$6:$D$22,3),VLOOKUP(H9740,'Shoe size conversion table'!$J$6:$L$22,3))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MONTH(C9740:C24707)</f>
        <v>4</v>
      </c>
      <c r="O9740" s="8" t="n">
        <f aca="false">K9740*(1-L9740)</f>
        <v>103.2</v>
      </c>
    </row>
    <row r="9741" customFormat="false" ht="11.4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IF(G9741="Male",VLOOKUP(H9741,'Shoe size conversion table'!$B$6:$D$22,2),VLOOKUP(H9741,'Shoe size conversion table'!$J$6:$L$22,2))</f>
        <v>44</v>
      </c>
      <c r="J9741" s="12" t="n">
        <f aca="false">IF(G9741="Male",VLOOKUP(H9741,'Shoe size conversion table'!$B$6:$D$22,3),VLOOKUP(H9741,'Shoe size conversion table'!$J$6:$L$22,3))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MONTH(C9741:C24708)</f>
        <v>4</v>
      </c>
      <c r="O9741" s="8" t="n">
        <f aca="false">K9741*(1-L9741)</f>
        <v>149</v>
      </c>
    </row>
    <row r="9742" customFormat="false" ht="11.4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IF(G9742="Male",VLOOKUP(H9742,'Shoe size conversion table'!$B$6:$D$22,2),VLOOKUP(H9742,'Shoe size conversion table'!$J$6:$L$22,2))</f>
        <v>39</v>
      </c>
      <c r="J9742" s="12" t="n">
        <f aca="false">IF(G9742="Male",VLOOKUP(H9742,'Shoe size conversion table'!$B$6:$D$22,3),VLOOKUP(H9742,'Shoe size conversion table'!$J$6:$L$22,3))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MONTH(C9742:C24709)</f>
        <v>4</v>
      </c>
      <c r="O9742" s="8" t="n">
        <f aca="false">K9742*(1-L9742)</f>
        <v>84.5</v>
      </c>
    </row>
    <row r="9743" customFormat="false" ht="11.4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IF(G9743="Male",VLOOKUP(H9743,'Shoe size conversion table'!$B$6:$D$22,2),VLOOKUP(H9743,'Shoe size conversion table'!$J$6:$L$22,2))</f>
        <v>43-44</v>
      </c>
      <c r="J9743" s="12" t="n">
        <f aca="false">IF(G9743="Male",VLOOKUP(H9743,'Shoe size conversion table'!$B$6:$D$22,3),VLOOKUP(H9743,'Shoe size conversion table'!$J$6:$L$22,3))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MONTH(C9743:C24710)</f>
        <v>4</v>
      </c>
      <c r="O9743" s="8" t="n">
        <f aca="false">K9743*(1-L9743)</f>
        <v>129</v>
      </c>
    </row>
    <row r="9744" customFormat="false" ht="11.4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IF(G9744="Male",VLOOKUP(H9744,'Shoe size conversion table'!$B$6:$D$22,2),VLOOKUP(H9744,'Shoe size conversion table'!$J$6:$L$22,2))</f>
        <v>41-42</v>
      </c>
      <c r="J9744" s="12" t="n">
        <f aca="false">IF(G9744="Male",VLOOKUP(H9744,'Shoe size conversion table'!$B$6:$D$22,3),VLOOKUP(H9744,'Shoe size conversion table'!$J$6:$L$22,3))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MONTH(C9744:C24711)</f>
        <v>4</v>
      </c>
      <c r="O9744" s="8" t="n">
        <f aca="false">K9744*(1-L9744)</f>
        <v>64.5</v>
      </c>
    </row>
    <row r="9745" customFormat="false" ht="11.4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IF(G9745="Male",VLOOKUP(H9745,'Shoe size conversion table'!$B$6:$D$22,2),VLOOKUP(H9745,'Shoe size conversion table'!$J$6:$L$22,2))</f>
        <v>44</v>
      </c>
      <c r="J9745" s="12" t="n">
        <f aca="false">IF(G9745="Male",VLOOKUP(H9745,'Shoe size conversion table'!$B$6:$D$22,3),VLOOKUP(H9745,'Shoe size conversion table'!$J$6:$L$22,3))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MONTH(C9745:C24712)</f>
        <v>4</v>
      </c>
      <c r="O9745" s="8" t="n">
        <f aca="false">K9745*(1-L9745)</f>
        <v>79.5</v>
      </c>
    </row>
    <row r="9746" customFormat="false" ht="11.4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IF(G9746="Male",VLOOKUP(H9746,'Shoe size conversion table'!$B$6:$D$22,2),VLOOKUP(H9746,'Shoe size conversion table'!$J$6:$L$22,2))</f>
        <v>41</v>
      </c>
      <c r="J9746" s="12" t="n">
        <f aca="false">IF(G9746="Male",VLOOKUP(H9746,'Shoe size conversion table'!$B$6:$D$22,3),VLOOKUP(H9746,'Shoe size conversion table'!$J$6:$L$22,3))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MONTH(C9746:C24713)</f>
        <v>4</v>
      </c>
      <c r="O9746" s="8" t="n">
        <f aca="false">K9746*(1-L9746)</f>
        <v>189</v>
      </c>
    </row>
    <row r="9747" customFormat="false" ht="11.4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IF(G9747="Male",VLOOKUP(H9747,'Shoe size conversion table'!$B$6:$D$22,2),VLOOKUP(H9747,'Shoe size conversion table'!$J$6:$L$22,2))</f>
        <v>41-42</v>
      </c>
      <c r="J9747" s="12" t="n">
        <f aca="false">IF(G9747="Male",VLOOKUP(H9747,'Shoe size conversion table'!$B$6:$D$22,3),VLOOKUP(H9747,'Shoe size conversion table'!$J$6:$L$22,3))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MONTH(C9747:C24714)</f>
        <v>4</v>
      </c>
      <c r="O9747" s="8" t="n">
        <f aca="false">K9747*(1-L9747)</f>
        <v>159</v>
      </c>
    </row>
    <row r="9748" customFormat="false" ht="11.4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IF(G9748="Male",VLOOKUP(H9748,'Shoe size conversion table'!$B$6:$D$22,2),VLOOKUP(H9748,'Shoe size conversion table'!$J$6:$L$22,2))</f>
        <v>42-43</v>
      </c>
      <c r="J9748" s="12" t="n">
        <f aca="false">IF(G9748="Male",VLOOKUP(H9748,'Shoe size conversion table'!$B$6:$D$22,3),VLOOKUP(H9748,'Shoe size conversion table'!$J$6:$L$22,3))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MONTH(C9748:C24715)</f>
        <v>4</v>
      </c>
      <c r="O9748" s="8" t="n">
        <f aca="false">K9748*(1-L9748)</f>
        <v>179</v>
      </c>
    </row>
    <row r="9749" customFormat="false" ht="11.4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IF(G9749="Male",VLOOKUP(H9749,'Shoe size conversion table'!$B$6:$D$22,2),VLOOKUP(H9749,'Shoe size conversion table'!$J$6:$L$22,2))</f>
        <v>39</v>
      </c>
      <c r="J9749" s="12" t="n">
        <f aca="false">IF(G9749="Male",VLOOKUP(H9749,'Shoe size conversion table'!$B$6:$D$22,3),VLOOKUP(H9749,'Shoe size conversion table'!$J$6:$L$22,3))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MONTH(C9749:C24716)</f>
        <v>4</v>
      </c>
      <c r="O9749" s="8" t="n">
        <f aca="false">K9749*(1-L9749)</f>
        <v>84.5</v>
      </c>
    </row>
    <row r="9750" customFormat="false" ht="11.4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IF(G9750="Male",VLOOKUP(H9750,'Shoe size conversion table'!$B$6:$D$22,2),VLOOKUP(H9750,'Shoe size conversion table'!$J$6:$L$22,2))</f>
        <v>48</v>
      </c>
      <c r="J9750" s="12" t="n">
        <f aca="false">IF(G9750="Male",VLOOKUP(H9750,'Shoe size conversion table'!$B$6:$D$22,3),VLOOKUP(H9750,'Shoe size conversion table'!$J$6:$L$22,3))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MONTH(C9750:C24717)</f>
        <v>4</v>
      </c>
      <c r="O9750" s="8" t="n">
        <f aca="false">K9750*(1-L9750)</f>
        <v>189</v>
      </c>
    </row>
    <row r="9751" customFormat="false" ht="11.4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IF(G9751="Male",VLOOKUP(H9751,'Shoe size conversion table'!$B$6:$D$22,2),VLOOKUP(H9751,'Shoe size conversion table'!$J$6:$L$22,2))</f>
        <v>44</v>
      </c>
      <c r="J9751" s="12" t="n">
        <f aca="false">IF(G9751="Male",VLOOKUP(H9751,'Shoe size conversion table'!$B$6:$D$22,3),VLOOKUP(H9751,'Shoe size conversion table'!$J$6:$L$22,3))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MONTH(C9751:C24718)</f>
        <v>4</v>
      </c>
      <c r="O9751" s="8" t="n">
        <f aca="false">K9751*(1-L9751)</f>
        <v>111.2</v>
      </c>
    </row>
    <row r="9752" customFormat="false" ht="11.4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IF(G9752="Male",VLOOKUP(H9752,'Shoe size conversion table'!$B$6:$D$22,2),VLOOKUP(H9752,'Shoe size conversion table'!$J$6:$L$22,2))</f>
        <v>38</v>
      </c>
      <c r="J9752" s="12" t="n">
        <f aca="false">IF(G9752="Male",VLOOKUP(H9752,'Shoe size conversion table'!$B$6:$D$22,3),VLOOKUP(H9752,'Shoe size conversion table'!$J$6:$L$22,3))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MONTH(C9752:C24719)</f>
        <v>4</v>
      </c>
      <c r="O9752" s="8" t="n">
        <f aca="false">K9752*(1-L9752)</f>
        <v>135.2</v>
      </c>
    </row>
    <row r="9753" customFormat="false" ht="11.4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IF(G9753="Male",VLOOKUP(H9753,'Shoe size conversion table'!$B$6:$D$22,2),VLOOKUP(H9753,'Shoe size conversion table'!$J$6:$L$22,2))</f>
        <v>44</v>
      </c>
      <c r="J9753" s="12" t="n">
        <f aca="false">IF(G9753="Male",VLOOKUP(H9753,'Shoe size conversion table'!$B$6:$D$22,3),VLOOKUP(H9753,'Shoe size conversion table'!$J$6:$L$22,3))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MONTH(C9753:C24720)</f>
        <v>4</v>
      </c>
      <c r="O9753" s="8" t="n">
        <f aca="false">K9753*(1-L9753)</f>
        <v>74.5</v>
      </c>
    </row>
    <row r="9754" customFormat="false" ht="11.4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IF(G9754="Male",VLOOKUP(H9754,'Shoe size conversion table'!$B$6:$D$22,2),VLOOKUP(H9754,'Shoe size conversion table'!$J$6:$L$22,2))</f>
        <v>40</v>
      </c>
      <c r="J9754" s="12" t="n">
        <f aca="false">IF(G9754="Male",VLOOKUP(H9754,'Shoe size conversion table'!$B$6:$D$22,3),VLOOKUP(H9754,'Shoe size conversion table'!$J$6:$L$22,3))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MONTH(C9754:C24721)</f>
        <v>4</v>
      </c>
      <c r="O9754" s="8" t="n">
        <f aca="false">K9754*(1-L9754)</f>
        <v>125.1</v>
      </c>
    </row>
    <row r="9755" customFormat="false" ht="11.4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IF(G9755="Male",VLOOKUP(H9755,'Shoe size conversion table'!$B$6:$D$22,2),VLOOKUP(H9755,'Shoe size conversion table'!$J$6:$L$22,2))</f>
        <v>43</v>
      </c>
      <c r="J9755" s="12" t="n">
        <f aca="false">IF(G9755="Male",VLOOKUP(H9755,'Shoe size conversion table'!$B$6:$D$22,3),VLOOKUP(H9755,'Shoe size conversion table'!$J$6:$L$22,3))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MONTH(C9755:C24722)</f>
        <v>4</v>
      </c>
      <c r="O9755" s="8" t="n">
        <f aca="false">K9755*(1-L9755)</f>
        <v>129</v>
      </c>
    </row>
    <row r="9756" customFormat="false" ht="11.4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IF(G9756="Male",VLOOKUP(H9756,'Shoe size conversion table'!$B$6:$D$22,2),VLOOKUP(H9756,'Shoe size conversion table'!$J$6:$L$22,2))</f>
        <v>40-41</v>
      </c>
      <c r="J9756" s="12" t="n">
        <f aca="false">IF(G9756="Male",VLOOKUP(H9756,'Shoe size conversion table'!$B$6:$D$22,3),VLOOKUP(H9756,'Shoe size conversion table'!$J$6:$L$22,3))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MONTH(C9756:C24723)</f>
        <v>4</v>
      </c>
      <c r="O9756" s="8" t="n">
        <f aca="false">K9756*(1-L9756)</f>
        <v>189</v>
      </c>
    </row>
    <row r="9757" customFormat="false" ht="11.4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IF(G9757="Male",VLOOKUP(H9757,'Shoe size conversion table'!$B$6:$D$22,2),VLOOKUP(H9757,'Shoe size conversion table'!$J$6:$L$22,2))</f>
        <v>38-39</v>
      </c>
      <c r="J9757" s="12" t="n">
        <f aca="false">IF(G9757="Male",VLOOKUP(H9757,'Shoe size conversion table'!$B$6:$D$22,3),VLOOKUP(H9757,'Shoe size conversion table'!$J$6:$L$22,3))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MONTH(C9757:C24724)</f>
        <v>4</v>
      </c>
      <c r="O9757" s="8" t="n">
        <f aca="false">K9757*(1-L9757)</f>
        <v>199</v>
      </c>
    </row>
    <row r="9758" customFormat="false" ht="11.4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IF(G9758="Male",VLOOKUP(H9758,'Shoe size conversion table'!$B$6:$D$22,2),VLOOKUP(H9758,'Shoe size conversion table'!$J$6:$L$22,2))</f>
        <v>42-43</v>
      </c>
      <c r="J9758" s="12" t="n">
        <f aca="false">IF(G9758="Male",VLOOKUP(H9758,'Shoe size conversion table'!$B$6:$D$22,3),VLOOKUP(H9758,'Shoe size conversion table'!$J$6:$L$22,3))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MONTH(C9758:C24725)</f>
        <v>4</v>
      </c>
      <c r="O9758" s="8" t="n">
        <f aca="false">K9758*(1-L9758)</f>
        <v>149</v>
      </c>
    </row>
    <row r="9759" customFormat="false" ht="11.4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IF(G9759="Male",VLOOKUP(H9759,'Shoe size conversion table'!$B$6:$D$22,2),VLOOKUP(H9759,'Shoe size conversion table'!$J$6:$L$22,2))</f>
        <v>38-39</v>
      </c>
      <c r="J9759" s="12" t="n">
        <f aca="false">IF(G9759="Male",VLOOKUP(H9759,'Shoe size conversion table'!$B$6:$D$22,3),VLOOKUP(H9759,'Shoe size conversion table'!$J$6:$L$22,3))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MONTH(C9759:C24726)</f>
        <v>4</v>
      </c>
      <c r="O9759" s="8" t="n">
        <f aca="false">K9759*(1-L9759)</f>
        <v>118.3</v>
      </c>
    </row>
    <row r="9760" customFormat="false" ht="11.4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IF(G9760="Male",VLOOKUP(H9760,'Shoe size conversion table'!$B$6:$D$22,2),VLOOKUP(H9760,'Shoe size conversion table'!$J$6:$L$22,2))</f>
        <v>37</v>
      </c>
      <c r="J9760" s="12" t="n">
        <f aca="false">IF(G9760="Male",VLOOKUP(H9760,'Shoe size conversion table'!$B$6:$D$22,3),VLOOKUP(H9760,'Shoe size conversion table'!$J$6:$L$22,3))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MONTH(C9760:C24727)</f>
        <v>4</v>
      </c>
      <c r="O9760" s="8" t="n">
        <f aca="false">K9760*(1-L9760)</f>
        <v>125.1</v>
      </c>
    </row>
    <row r="9761" customFormat="false" ht="11.4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IF(G9761="Male",VLOOKUP(H9761,'Shoe size conversion table'!$B$6:$D$22,2),VLOOKUP(H9761,'Shoe size conversion table'!$J$6:$L$22,2))</f>
        <v>47</v>
      </c>
      <c r="J9761" s="12" t="n">
        <f aca="false">IF(G9761="Male",VLOOKUP(H9761,'Shoe size conversion table'!$B$6:$D$22,3),VLOOKUP(H9761,'Shoe size conversion table'!$J$6:$L$22,3))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MONTH(C9761:C24728)</f>
        <v>4</v>
      </c>
      <c r="O9761" s="8" t="n">
        <f aca="false">K9761*(1-L9761)</f>
        <v>159.2</v>
      </c>
    </row>
    <row r="9762" customFormat="false" ht="11.4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IF(G9762="Male",VLOOKUP(H9762,'Shoe size conversion table'!$B$6:$D$22,2),VLOOKUP(H9762,'Shoe size conversion table'!$J$6:$L$22,2))</f>
        <v>39</v>
      </c>
      <c r="J9762" s="12" t="n">
        <f aca="false">IF(G9762="Male",VLOOKUP(H9762,'Shoe size conversion table'!$B$6:$D$22,3),VLOOKUP(H9762,'Shoe size conversion table'!$J$6:$L$22,3))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MONTH(C9762:C24729)</f>
        <v>4</v>
      </c>
      <c r="O9762" s="8" t="n">
        <f aca="false">K9762*(1-L9762)</f>
        <v>161.1</v>
      </c>
    </row>
    <row r="9763" customFormat="false" ht="11.4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IF(G9763="Male",VLOOKUP(H9763,'Shoe size conversion table'!$B$6:$D$22,2),VLOOKUP(H9763,'Shoe size conversion table'!$J$6:$L$22,2))</f>
        <v>40</v>
      </c>
      <c r="J9763" s="12" t="n">
        <f aca="false">IF(G9763="Male",VLOOKUP(H9763,'Shoe size conversion table'!$B$6:$D$22,3),VLOOKUP(H9763,'Shoe size conversion table'!$J$6:$L$22,3))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MONTH(C9763:C24730)</f>
        <v>4</v>
      </c>
      <c r="O9763" s="8" t="n">
        <f aca="false">K9763*(1-L9763)</f>
        <v>111.3</v>
      </c>
    </row>
    <row r="9764" customFormat="false" ht="11.4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IF(G9764="Male",VLOOKUP(H9764,'Shoe size conversion table'!$B$6:$D$22,2),VLOOKUP(H9764,'Shoe size conversion table'!$J$6:$L$22,2))</f>
        <v>39-40</v>
      </c>
      <c r="J9764" s="12" t="n">
        <f aca="false">IF(G9764="Male",VLOOKUP(H9764,'Shoe size conversion table'!$B$6:$D$22,3),VLOOKUP(H9764,'Shoe size conversion table'!$J$6:$L$22,3))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MONTH(C9764:C24731)</f>
        <v>4</v>
      </c>
      <c r="O9764" s="8" t="n">
        <f aca="false">K9764*(1-L9764)</f>
        <v>134.1</v>
      </c>
    </row>
    <row r="9765" customFormat="false" ht="11.4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IF(G9765="Male",VLOOKUP(H9765,'Shoe size conversion table'!$B$6:$D$22,2),VLOOKUP(H9765,'Shoe size conversion table'!$J$6:$L$22,2))</f>
        <v>42-43</v>
      </c>
      <c r="J9765" s="12" t="n">
        <f aca="false">IF(G9765="Male",VLOOKUP(H9765,'Shoe size conversion table'!$B$6:$D$22,3),VLOOKUP(H9765,'Shoe size conversion table'!$J$6:$L$22,3))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MONTH(C9765:C24732)</f>
        <v>4</v>
      </c>
      <c r="O9765" s="8" t="n">
        <f aca="false">K9765*(1-L9765)</f>
        <v>84.5</v>
      </c>
    </row>
    <row r="9766" customFormat="false" ht="11.4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IF(G9766="Male",VLOOKUP(H9766,'Shoe size conversion table'!$B$6:$D$22,2),VLOOKUP(H9766,'Shoe size conversion table'!$J$6:$L$22,2))</f>
        <v>41-42</v>
      </c>
      <c r="J9766" s="12" t="n">
        <f aca="false">IF(G9766="Male",VLOOKUP(H9766,'Shoe size conversion table'!$B$6:$D$22,3),VLOOKUP(H9766,'Shoe size conversion table'!$J$6:$L$22,3))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MONTH(C9766:C24733)</f>
        <v>4</v>
      </c>
      <c r="O9766" s="8" t="n">
        <f aca="false">K9766*(1-L9766)</f>
        <v>129</v>
      </c>
    </row>
    <row r="9767" customFormat="false" ht="11.4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IF(G9767="Male",VLOOKUP(H9767,'Shoe size conversion table'!$B$6:$D$22,2),VLOOKUP(H9767,'Shoe size conversion table'!$J$6:$L$22,2))</f>
        <v>41</v>
      </c>
      <c r="J9767" s="12" t="n">
        <f aca="false">IF(G9767="Male",VLOOKUP(H9767,'Shoe size conversion table'!$B$6:$D$22,3),VLOOKUP(H9767,'Shoe size conversion table'!$J$6:$L$22,3))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MONTH(C9767:C24734)</f>
        <v>4</v>
      </c>
      <c r="O9767" s="8" t="n">
        <f aca="false">K9767*(1-L9767)</f>
        <v>189</v>
      </c>
    </row>
    <row r="9768" customFormat="false" ht="11.4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IF(G9768="Male",VLOOKUP(H9768,'Shoe size conversion table'!$B$6:$D$22,2),VLOOKUP(H9768,'Shoe size conversion table'!$J$6:$L$22,2))</f>
        <v>41-42</v>
      </c>
      <c r="J9768" s="12" t="n">
        <f aca="false">IF(G9768="Male",VLOOKUP(H9768,'Shoe size conversion table'!$B$6:$D$22,3),VLOOKUP(H9768,'Shoe size conversion table'!$J$6:$L$22,3))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MONTH(C9768:C24735)</f>
        <v>4</v>
      </c>
      <c r="O9768" s="8" t="n">
        <f aca="false">K9768*(1-L9768)</f>
        <v>159</v>
      </c>
    </row>
    <row r="9769" customFormat="false" ht="11.4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IF(G9769="Male",VLOOKUP(H9769,'Shoe size conversion table'!$B$6:$D$22,2),VLOOKUP(H9769,'Shoe size conversion table'!$J$6:$L$22,2))</f>
        <v>43</v>
      </c>
      <c r="J9769" s="12" t="n">
        <f aca="false">IF(G9769="Male",VLOOKUP(H9769,'Shoe size conversion table'!$B$6:$D$22,3),VLOOKUP(H9769,'Shoe size conversion table'!$J$6:$L$22,3))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MONTH(C9769:C24736)</f>
        <v>4</v>
      </c>
      <c r="O9769" s="8" t="n">
        <f aca="false">K9769*(1-L9769)</f>
        <v>199</v>
      </c>
    </row>
    <row r="9770" customFormat="false" ht="11.4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IF(G9770="Male",VLOOKUP(H9770,'Shoe size conversion table'!$B$6:$D$22,2),VLOOKUP(H9770,'Shoe size conversion table'!$J$6:$L$22,2))</f>
        <v>39</v>
      </c>
      <c r="J9770" s="12" t="n">
        <f aca="false">IF(G9770="Male",VLOOKUP(H9770,'Shoe size conversion table'!$B$6:$D$22,3),VLOOKUP(H9770,'Shoe size conversion table'!$J$6:$L$22,3))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MONTH(C9770:C24737)</f>
        <v>4</v>
      </c>
      <c r="O9770" s="8" t="n">
        <f aca="false">K9770*(1-L9770)</f>
        <v>199</v>
      </c>
    </row>
    <row r="9771" customFormat="false" ht="11.4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IF(G9771="Male",VLOOKUP(H9771,'Shoe size conversion table'!$B$6:$D$22,2),VLOOKUP(H9771,'Shoe size conversion table'!$J$6:$L$22,2))</f>
        <v>39-40</v>
      </c>
      <c r="J9771" s="12" t="n">
        <f aca="false">IF(G9771="Male",VLOOKUP(H9771,'Shoe size conversion table'!$B$6:$D$22,3),VLOOKUP(H9771,'Shoe size conversion table'!$J$6:$L$22,3))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MONTH(C9771:C24738)</f>
        <v>4</v>
      </c>
      <c r="O9771" s="8" t="n">
        <f aca="false">K9771*(1-L9771)</f>
        <v>143.2</v>
      </c>
    </row>
    <row r="9772" customFormat="false" ht="11.4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IF(G9772="Male",VLOOKUP(H9772,'Shoe size conversion table'!$B$6:$D$22,2),VLOOKUP(H9772,'Shoe size conversion table'!$J$6:$L$22,2))</f>
        <v>40</v>
      </c>
      <c r="J9772" s="12" t="n">
        <f aca="false">IF(G9772="Male",VLOOKUP(H9772,'Shoe size conversion table'!$B$6:$D$22,3),VLOOKUP(H9772,'Shoe size conversion table'!$J$6:$L$22,3))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MONTH(C9772:C24739)</f>
        <v>4</v>
      </c>
      <c r="O9772" s="8" t="n">
        <f aca="false">K9772*(1-L9772)</f>
        <v>149</v>
      </c>
    </row>
    <row r="9773" customFormat="false" ht="11.4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IF(G9773="Male",VLOOKUP(H9773,'Shoe size conversion table'!$B$6:$D$22,2),VLOOKUP(H9773,'Shoe size conversion table'!$J$6:$L$22,2))</f>
        <v>41</v>
      </c>
      <c r="J9773" s="12" t="n">
        <f aca="false">IF(G9773="Male",VLOOKUP(H9773,'Shoe size conversion table'!$B$6:$D$22,3),VLOOKUP(H9773,'Shoe size conversion table'!$J$6:$L$22,3))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MONTH(C9773:C24740)</f>
        <v>4</v>
      </c>
      <c r="O9773" s="8" t="n">
        <f aca="false">K9773*(1-L9773)</f>
        <v>129</v>
      </c>
    </row>
    <row r="9774" customFormat="false" ht="11.4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IF(G9774="Male",VLOOKUP(H9774,'Shoe size conversion table'!$B$6:$D$22,2),VLOOKUP(H9774,'Shoe size conversion table'!$J$6:$L$22,2))</f>
        <v>38</v>
      </c>
      <c r="J9774" s="12" t="n">
        <f aca="false">IF(G9774="Male",VLOOKUP(H9774,'Shoe size conversion table'!$B$6:$D$22,3),VLOOKUP(H9774,'Shoe size conversion table'!$J$6:$L$22,3))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MONTH(C9774:C24741)</f>
        <v>4</v>
      </c>
      <c r="O9774" s="8" t="n">
        <f aca="false">K9774*(1-L9774)</f>
        <v>79.5</v>
      </c>
    </row>
    <row r="9775" customFormat="false" ht="11.4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IF(G9775="Male",VLOOKUP(H9775,'Shoe size conversion table'!$B$6:$D$22,2),VLOOKUP(H9775,'Shoe size conversion table'!$J$6:$L$22,2))</f>
        <v>38-39</v>
      </c>
      <c r="J9775" s="12" t="n">
        <f aca="false">IF(G9775="Male",VLOOKUP(H9775,'Shoe size conversion table'!$B$6:$D$22,3),VLOOKUP(H9775,'Shoe size conversion table'!$J$6:$L$22,3))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MONTH(C9775:C24742)</f>
        <v>4</v>
      </c>
      <c r="O9775" s="8" t="n">
        <f aca="false">K9775*(1-L9775)</f>
        <v>127.2</v>
      </c>
    </row>
    <row r="9776" customFormat="false" ht="11.4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IF(G9776="Male",VLOOKUP(H9776,'Shoe size conversion table'!$B$6:$D$22,2),VLOOKUP(H9776,'Shoe size conversion table'!$J$6:$L$22,2))</f>
        <v>41</v>
      </c>
      <c r="J9776" s="12" t="n">
        <f aca="false">IF(G9776="Male",VLOOKUP(H9776,'Shoe size conversion table'!$B$6:$D$22,3),VLOOKUP(H9776,'Shoe size conversion table'!$J$6:$L$22,3))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MONTH(C9776:C24743)</f>
        <v>4</v>
      </c>
      <c r="O9776" s="8" t="n">
        <f aca="false">K9776*(1-L9776)</f>
        <v>79.5</v>
      </c>
    </row>
    <row r="9777" customFormat="false" ht="11.4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IF(G9777="Male",VLOOKUP(H9777,'Shoe size conversion table'!$B$6:$D$22,2),VLOOKUP(H9777,'Shoe size conversion table'!$J$6:$L$22,2))</f>
        <v>37</v>
      </c>
      <c r="J9777" s="12" t="n">
        <f aca="false">IF(G9777="Male",VLOOKUP(H9777,'Shoe size conversion table'!$B$6:$D$22,3),VLOOKUP(H9777,'Shoe size conversion table'!$J$6:$L$22,3))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MONTH(C9777:C24744)</f>
        <v>4</v>
      </c>
      <c r="O9777" s="8" t="n">
        <f aca="false">K9777*(1-L9777)</f>
        <v>169</v>
      </c>
    </row>
    <row r="9778" customFormat="false" ht="11.4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IF(G9778="Male",VLOOKUP(H9778,'Shoe size conversion table'!$B$6:$D$22,2),VLOOKUP(H9778,'Shoe size conversion table'!$J$6:$L$22,2))</f>
        <v>46</v>
      </c>
      <c r="J9778" s="12" t="n">
        <f aca="false">IF(G9778="Male",VLOOKUP(H9778,'Shoe size conversion table'!$B$6:$D$22,3),VLOOKUP(H9778,'Shoe size conversion table'!$J$6:$L$22,3))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MONTH(C9778:C24745)</f>
        <v>4</v>
      </c>
      <c r="O9778" s="8" t="n">
        <f aca="false">K9778*(1-L9778)</f>
        <v>159</v>
      </c>
    </row>
    <row r="9779" customFormat="false" ht="11.4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IF(G9779="Male",VLOOKUP(H9779,'Shoe size conversion table'!$B$6:$D$22,2),VLOOKUP(H9779,'Shoe size conversion table'!$J$6:$L$22,2))</f>
        <v>42</v>
      </c>
      <c r="J9779" s="12" t="n">
        <f aca="false">IF(G9779="Male",VLOOKUP(H9779,'Shoe size conversion table'!$B$6:$D$22,3),VLOOKUP(H9779,'Shoe size conversion table'!$J$6:$L$22,3))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MONTH(C9779:C24746)</f>
        <v>4</v>
      </c>
      <c r="O9779" s="8" t="n">
        <f aca="false">K9779*(1-L9779)</f>
        <v>139.3</v>
      </c>
    </row>
    <row r="9780" customFormat="false" ht="11.4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IF(G9780="Male",VLOOKUP(H9780,'Shoe size conversion table'!$B$6:$D$22,2),VLOOKUP(H9780,'Shoe size conversion table'!$J$6:$L$22,2))</f>
        <v>43-44</v>
      </c>
      <c r="J9780" s="12" t="n">
        <f aca="false">IF(G9780="Male",VLOOKUP(H9780,'Shoe size conversion table'!$B$6:$D$22,3),VLOOKUP(H9780,'Shoe size conversion table'!$J$6:$L$22,3))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MONTH(C9780:C24747)</f>
        <v>4</v>
      </c>
      <c r="O9780" s="8" t="n">
        <f aca="false">K9780*(1-L9780)</f>
        <v>94.5</v>
      </c>
    </row>
    <row r="9781" customFormat="false" ht="11.4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IF(G9781="Male",VLOOKUP(H9781,'Shoe size conversion table'!$B$6:$D$22,2),VLOOKUP(H9781,'Shoe size conversion table'!$J$6:$L$22,2))</f>
        <v>37</v>
      </c>
      <c r="J9781" s="12" t="n">
        <f aca="false">IF(G9781="Male",VLOOKUP(H9781,'Shoe size conversion table'!$B$6:$D$22,3),VLOOKUP(H9781,'Shoe size conversion table'!$J$6:$L$22,3))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MONTH(C9781:C24748)</f>
        <v>4</v>
      </c>
      <c r="O9781" s="8" t="n">
        <f aca="false">K9781*(1-L9781)</f>
        <v>159</v>
      </c>
    </row>
    <row r="9782" customFormat="false" ht="11.4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IF(G9782="Male",VLOOKUP(H9782,'Shoe size conversion table'!$B$6:$D$22,2),VLOOKUP(H9782,'Shoe size conversion table'!$J$6:$L$22,2))</f>
        <v>38</v>
      </c>
      <c r="J9782" s="12" t="n">
        <f aca="false">IF(G9782="Male",VLOOKUP(H9782,'Shoe size conversion table'!$B$6:$D$22,3),VLOOKUP(H9782,'Shoe size conversion table'!$J$6:$L$22,3))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MONTH(C9782:C24749)</f>
        <v>4</v>
      </c>
      <c r="O9782" s="8" t="n">
        <f aca="false">K9782*(1-L9782)</f>
        <v>169</v>
      </c>
    </row>
    <row r="9783" customFormat="false" ht="11.4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IF(G9783="Male",VLOOKUP(H9783,'Shoe size conversion table'!$B$6:$D$22,2),VLOOKUP(H9783,'Shoe size conversion table'!$J$6:$L$22,2))</f>
        <v>38-39</v>
      </c>
      <c r="J9783" s="12" t="n">
        <f aca="false">IF(G9783="Male",VLOOKUP(H9783,'Shoe size conversion table'!$B$6:$D$22,3),VLOOKUP(H9783,'Shoe size conversion table'!$J$6:$L$22,3))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MONTH(C9783:C24750)</f>
        <v>4</v>
      </c>
      <c r="O9783" s="8" t="n">
        <f aca="false">K9783*(1-L9783)</f>
        <v>139</v>
      </c>
    </row>
    <row r="9784" customFormat="false" ht="11.4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IF(G9784="Male",VLOOKUP(H9784,'Shoe size conversion table'!$B$6:$D$22,2),VLOOKUP(H9784,'Shoe size conversion table'!$J$6:$L$22,2))</f>
        <v>42-43</v>
      </c>
      <c r="J9784" s="12" t="n">
        <f aca="false">IF(G9784="Male",VLOOKUP(H9784,'Shoe size conversion table'!$B$6:$D$22,3),VLOOKUP(H9784,'Shoe size conversion table'!$J$6:$L$22,3))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MONTH(C9784:C24751)</f>
        <v>4</v>
      </c>
      <c r="O9784" s="8" t="n">
        <f aca="false">K9784*(1-L9784)</f>
        <v>159</v>
      </c>
    </row>
    <row r="9785" customFormat="false" ht="11.4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IF(G9785="Male",VLOOKUP(H9785,'Shoe size conversion table'!$B$6:$D$22,2),VLOOKUP(H9785,'Shoe size conversion table'!$J$6:$L$22,2))</f>
        <v>40</v>
      </c>
      <c r="J9785" s="12" t="n">
        <f aca="false">IF(G9785="Male",VLOOKUP(H9785,'Shoe size conversion table'!$B$6:$D$22,3),VLOOKUP(H9785,'Shoe size conversion table'!$J$6:$L$22,3))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MONTH(C9785:C24752)</f>
        <v>4</v>
      </c>
      <c r="O9785" s="8" t="n">
        <f aca="false">K9785*(1-L9785)</f>
        <v>161.1</v>
      </c>
    </row>
    <row r="9786" customFormat="false" ht="11.4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IF(G9786="Male",VLOOKUP(H9786,'Shoe size conversion table'!$B$6:$D$22,2),VLOOKUP(H9786,'Shoe size conversion table'!$J$6:$L$22,2))</f>
        <v>39-40</v>
      </c>
      <c r="J9786" s="12" t="n">
        <f aca="false">IF(G9786="Male",VLOOKUP(H9786,'Shoe size conversion table'!$B$6:$D$22,3),VLOOKUP(H9786,'Shoe size conversion table'!$J$6:$L$22,3))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MONTH(C9786:C24753)</f>
        <v>4</v>
      </c>
      <c r="O9786" s="8" t="n">
        <f aca="false">K9786*(1-L9786)</f>
        <v>199</v>
      </c>
    </row>
    <row r="9787" customFormat="false" ht="11.4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IF(G9787="Male",VLOOKUP(H9787,'Shoe size conversion table'!$B$6:$D$22,2),VLOOKUP(H9787,'Shoe size conversion table'!$J$6:$L$22,2))</f>
        <v>39-40</v>
      </c>
      <c r="J9787" s="12" t="n">
        <f aca="false">IF(G9787="Male",VLOOKUP(H9787,'Shoe size conversion table'!$B$6:$D$22,3),VLOOKUP(H9787,'Shoe size conversion table'!$J$6:$L$22,3))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MONTH(C9787:C24754)</f>
        <v>4</v>
      </c>
      <c r="O9787" s="8" t="n">
        <f aca="false">K9787*(1-L9787)</f>
        <v>159</v>
      </c>
    </row>
    <row r="9788" customFormat="false" ht="11.4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IF(G9788="Male",VLOOKUP(H9788,'Shoe size conversion table'!$B$6:$D$22,2),VLOOKUP(H9788,'Shoe size conversion table'!$J$6:$L$22,2))</f>
        <v>43</v>
      </c>
      <c r="J9788" s="12" t="n">
        <f aca="false">IF(G9788="Male",VLOOKUP(H9788,'Shoe size conversion table'!$B$6:$D$22,3),VLOOKUP(H9788,'Shoe size conversion table'!$J$6:$L$22,3))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MONTH(C9788:C24755)</f>
        <v>4</v>
      </c>
      <c r="O9788" s="8" t="n">
        <f aca="false">K9788*(1-L9788)</f>
        <v>103.2</v>
      </c>
    </row>
    <row r="9789" customFormat="false" ht="11.4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IF(G9789="Male",VLOOKUP(H9789,'Shoe size conversion table'!$B$6:$D$22,2),VLOOKUP(H9789,'Shoe size conversion table'!$J$6:$L$22,2))</f>
        <v>38</v>
      </c>
      <c r="J9789" s="12" t="n">
        <f aca="false">IF(G9789="Male",VLOOKUP(H9789,'Shoe size conversion table'!$B$6:$D$22,3),VLOOKUP(H9789,'Shoe size conversion table'!$J$6:$L$22,3))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MONTH(C9789:C24756)</f>
        <v>4</v>
      </c>
      <c r="O9789" s="8" t="n">
        <f aca="false">K9789*(1-L9789)</f>
        <v>132.3</v>
      </c>
    </row>
    <row r="9790" customFormat="false" ht="11.4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IF(G9790="Male",VLOOKUP(H9790,'Shoe size conversion table'!$B$6:$D$22,2),VLOOKUP(H9790,'Shoe size conversion table'!$J$6:$L$22,2))</f>
        <v>39</v>
      </c>
      <c r="J9790" s="12" t="n">
        <f aca="false">IF(G9790="Male",VLOOKUP(H9790,'Shoe size conversion table'!$B$6:$D$22,3),VLOOKUP(H9790,'Shoe size conversion table'!$J$6:$L$22,3))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MONTH(C9790:C24757)</f>
        <v>4</v>
      </c>
      <c r="O9790" s="8" t="n">
        <f aca="false">K9790*(1-L9790)</f>
        <v>143.2</v>
      </c>
    </row>
    <row r="9791" customFormat="false" ht="11.4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IF(G9791="Male",VLOOKUP(H9791,'Shoe size conversion table'!$B$6:$D$22,2),VLOOKUP(H9791,'Shoe size conversion table'!$J$6:$L$22,2))</f>
        <v>38-39</v>
      </c>
      <c r="J9791" s="12" t="n">
        <f aca="false">IF(G9791="Male",VLOOKUP(H9791,'Shoe size conversion table'!$B$6:$D$22,3),VLOOKUP(H9791,'Shoe size conversion table'!$J$6:$L$22,3))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MONTH(C9791:C24758)</f>
        <v>4</v>
      </c>
      <c r="O9791" s="8" t="n">
        <f aca="false">K9791*(1-L9791)</f>
        <v>125.3</v>
      </c>
    </row>
    <row r="9792" customFormat="false" ht="11.4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IF(G9792="Male",VLOOKUP(H9792,'Shoe size conversion table'!$B$6:$D$22,2),VLOOKUP(H9792,'Shoe size conversion table'!$J$6:$L$22,2))</f>
        <v>43-44</v>
      </c>
      <c r="J9792" s="12" t="n">
        <f aca="false">IF(G9792="Male",VLOOKUP(H9792,'Shoe size conversion table'!$B$6:$D$22,3),VLOOKUP(H9792,'Shoe size conversion table'!$J$6:$L$22,3))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MONTH(C9792:C24759)</f>
        <v>4</v>
      </c>
      <c r="O9792" s="8" t="n">
        <f aca="false">K9792*(1-L9792)</f>
        <v>125.1</v>
      </c>
    </row>
    <row r="9793" customFormat="false" ht="11.4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IF(G9793="Male",VLOOKUP(H9793,'Shoe size conversion table'!$B$6:$D$22,2),VLOOKUP(H9793,'Shoe size conversion table'!$J$6:$L$22,2))</f>
        <v>43-44</v>
      </c>
      <c r="J9793" s="12" t="n">
        <f aca="false">IF(G9793="Male",VLOOKUP(H9793,'Shoe size conversion table'!$B$6:$D$22,3),VLOOKUP(H9793,'Shoe size conversion table'!$J$6:$L$22,3))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MONTH(C9793:C24760)</f>
        <v>4</v>
      </c>
      <c r="O9793" s="8" t="n">
        <f aca="false">K9793*(1-L9793)</f>
        <v>143.1</v>
      </c>
    </row>
    <row r="9794" customFormat="false" ht="11.4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IF(G9794="Male",VLOOKUP(H9794,'Shoe size conversion table'!$B$6:$D$22,2),VLOOKUP(H9794,'Shoe size conversion table'!$J$6:$L$22,2))</f>
        <v>39-40</v>
      </c>
      <c r="J9794" s="12" t="n">
        <f aca="false">IF(G9794="Male",VLOOKUP(H9794,'Shoe size conversion table'!$B$6:$D$22,3),VLOOKUP(H9794,'Shoe size conversion table'!$J$6:$L$22,3))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MONTH(C9794:C24761)</f>
        <v>4</v>
      </c>
      <c r="O9794" s="8" t="n">
        <f aca="false">K9794*(1-L9794)</f>
        <v>139</v>
      </c>
    </row>
    <row r="9795" customFormat="false" ht="11.4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IF(G9795="Male",VLOOKUP(H9795,'Shoe size conversion table'!$B$6:$D$22,2),VLOOKUP(H9795,'Shoe size conversion table'!$J$6:$L$22,2))</f>
        <v>39-40</v>
      </c>
      <c r="J9795" s="12" t="n">
        <f aca="false">IF(G9795="Male",VLOOKUP(H9795,'Shoe size conversion table'!$B$6:$D$22,3),VLOOKUP(H9795,'Shoe size conversion table'!$J$6:$L$22,3))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MONTH(C9795:C24762)</f>
        <v>4</v>
      </c>
      <c r="O9795" s="8" t="n">
        <f aca="false">K9795*(1-L9795)</f>
        <v>149</v>
      </c>
    </row>
    <row r="9796" customFormat="false" ht="11.4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IF(G9796="Male",VLOOKUP(H9796,'Shoe size conversion table'!$B$6:$D$22,2),VLOOKUP(H9796,'Shoe size conversion table'!$J$6:$L$22,2))</f>
        <v>38-39</v>
      </c>
      <c r="J9796" s="12" t="n">
        <f aca="false">IF(G9796="Male",VLOOKUP(H9796,'Shoe size conversion table'!$B$6:$D$22,3),VLOOKUP(H9796,'Shoe size conversion table'!$J$6:$L$22,3))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MONTH(C9796:C24763)</f>
        <v>4</v>
      </c>
      <c r="O9796" s="8" t="n">
        <f aca="false">K9796*(1-L9796)</f>
        <v>159</v>
      </c>
    </row>
    <row r="9797" customFormat="false" ht="11.4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IF(G9797="Male",VLOOKUP(H9797,'Shoe size conversion table'!$B$6:$D$22,2),VLOOKUP(H9797,'Shoe size conversion table'!$J$6:$L$22,2))</f>
        <v>43</v>
      </c>
      <c r="J9797" s="12" t="n">
        <f aca="false">IF(G9797="Male",VLOOKUP(H9797,'Shoe size conversion table'!$B$6:$D$22,3),VLOOKUP(H9797,'Shoe size conversion table'!$J$6:$L$22,3))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MONTH(C9797:C24764)</f>
        <v>4</v>
      </c>
      <c r="O9797" s="8" t="n">
        <f aca="false">K9797*(1-L9797)</f>
        <v>179</v>
      </c>
    </row>
    <row r="9798" customFormat="false" ht="11.4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IF(G9798="Male",VLOOKUP(H9798,'Shoe size conversion table'!$B$6:$D$22,2),VLOOKUP(H9798,'Shoe size conversion table'!$J$6:$L$22,2))</f>
        <v>43-44</v>
      </c>
      <c r="J9798" s="12" t="n">
        <f aca="false">IF(G9798="Male",VLOOKUP(H9798,'Shoe size conversion table'!$B$6:$D$22,3),VLOOKUP(H9798,'Shoe size conversion table'!$J$6:$L$22,3))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MONTH(C9798:C24765)</f>
        <v>4</v>
      </c>
      <c r="O9798" s="8" t="n">
        <f aca="false">K9798*(1-L9798)</f>
        <v>199</v>
      </c>
    </row>
    <row r="9799" customFormat="false" ht="11.4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IF(G9799="Male",VLOOKUP(H9799,'Shoe size conversion table'!$B$6:$D$22,2),VLOOKUP(H9799,'Shoe size conversion table'!$J$6:$L$22,2))</f>
        <v>41-42</v>
      </c>
      <c r="J9799" s="12" t="n">
        <f aca="false">IF(G9799="Male",VLOOKUP(H9799,'Shoe size conversion table'!$B$6:$D$22,3),VLOOKUP(H9799,'Shoe size conversion table'!$J$6:$L$22,3))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MONTH(C9799:C24766)</f>
        <v>4</v>
      </c>
      <c r="O9799" s="8" t="n">
        <f aca="false">K9799*(1-L9799)</f>
        <v>159</v>
      </c>
    </row>
    <row r="9800" customFormat="false" ht="11.4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IF(G9800="Male",VLOOKUP(H9800,'Shoe size conversion table'!$B$6:$D$22,2),VLOOKUP(H9800,'Shoe size conversion table'!$J$6:$L$22,2))</f>
        <v>40</v>
      </c>
      <c r="J9800" s="12" t="n">
        <f aca="false">IF(G9800="Male",VLOOKUP(H9800,'Shoe size conversion table'!$B$6:$D$22,3),VLOOKUP(H9800,'Shoe size conversion table'!$J$6:$L$22,3))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MONTH(C9800:C24767)</f>
        <v>4</v>
      </c>
      <c r="O9800" s="8" t="n">
        <f aca="false">K9800*(1-L9800)</f>
        <v>116.1</v>
      </c>
    </row>
    <row r="9801" customFormat="false" ht="11.4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IF(G9801="Male",VLOOKUP(H9801,'Shoe size conversion table'!$B$6:$D$22,2),VLOOKUP(H9801,'Shoe size conversion table'!$J$6:$L$22,2))</f>
        <v>40</v>
      </c>
      <c r="J9801" s="12" t="n">
        <f aca="false">IF(G9801="Male",VLOOKUP(H9801,'Shoe size conversion table'!$B$6:$D$22,3),VLOOKUP(H9801,'Shoe size conversion table'!$J$6:$L$22,3))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MONTH(C9801:C24768)</f>
        <v>4</v>
      </c>
      <c r="O9801" s="8" t="n">
        <f aca="false">K9801*(1-L9801)</f>
        <v>199</v>
      </c>
    </row>
    <row r="9802" customFormat="false" ht="11.4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IF(G9802="Male",VLOOKUP(H9802,'Shoe size conversion table'!$B$6:$D$22,2),VLOOKUP(H9802,'Shoe size conversion table'!$J$6:$L$22,2))</f>
        <v>41-42</v>
      </c>
      <c r="J9802" s="12" t="n">
        <f aca="false">IF(G9802="Male",VLOOKUP(H9802,'Shoe size conversion table'!$B$6:$D$22,3),VLOOKUP(H9802,'Shoe size conversion table'!$J$6:$L$22,3))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MONTH(C9802:C24769)</f>
        <v>4</v>
      </c>
      <c r="O9802" s="8" t="n">
        <f aca="false">K9802*(1-L9802)</f>
        <v>199</v>
      </c>
    </row>
    <row r="9803" customFormat="false" ht="11.4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IF(G9803="Male",VLOOKUP(H9803,'Shoe size conversion table'!$B$6:$D$22,2),VLOOKUP(H9803,'Shoe size conversion table'!$J$6:$L$22,2))</f>
        <v>42-43</v>
      </c>
      <c r="J9803" s="12" t="n">
        <f aca="false">IF(G9803="Male",VLOOKUP(H9803,'Shoe size conversion table'!$B$6:$D$22,3),VLOOKUP(H9803,'Shoe size conversion table'!$J$6:$L$22,3))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MONTH(C9803:C24770)</f>
        <v>4</v>
      </c>
      <c r="O9803" s="8" t="n">
        <f aca="false">K9803*(1-L9803)</f>
        <v>149</v>
      </c>
    </row>
    <row r="9804" customFormat="false" ht="11.4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IF(G9804="Male",VLOOKUP(H9804,'Shoe size conversion table'!$B$6:$D$22,2),VLOOKUP(H9804,'Shoe size conversion table'!$J$6:$L$22,2))</f>
        <v>42-43</v>
      </c>
      <c r="J9804" s="12" t="n">
        <f aca="false">IF(G9804="Male",VLOOKUP(H9804,'Shoe size conversion table'!$B$6:$D$22,3),VLOOKUP(H9804,'Shoe size conversion table'!$J$6:$L$22,3))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MONTH(C9804:C24771)</f>
        <v>4</v>
      </c>
      <c r="O9804" s="8" t="n">
        <f aca="false">K9804*(1-L9804)</f>
        <v>189</v>
      </c>
    </row>
    <row r="9805" customFormat="false" ht="11.4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IF(G9805="Male",VLOOKUP(H9805,'Shoe size conversion table'!$B$6:$D$22,2),VLOOKUP(H9805,'Shoe size conversion table'!$J$6:$L$22,2))</f>
        <v>38</v>
      </c>
      <c r="J9805" s="12" t="n">
        <f aca="false">IF(G9805="Male",VLOOKUP(H9805,'Shoe size conversion table'!$B$6:$D$22,3),VLOOKUP(H9805,'Shoe size conversion table'!$J$6:$L$22,3))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MONTH(C9805:C24772)</f>
        <v>4</v>
      </c>
      <c r="O9805" s="8" t="n">
        <f aca="false">K9805*(1-L9805)</f>
        <v>94.5</v>
      </c>
    </row>
    <row r="9806" customFormat="false" ht="11.4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IF(G9806="Male",VLOOKUP(H9806,'Shoe size conversion table'!$B$6:$D$22,2),VLOOKUP(H9806,'Shoe size conversion table'!$J$6:$L$22,2))</f>
        <v>42-43</v>
      </c>
      <c r="J9806" s="12" t="n">
        <f aca="false">IF(G9806="Male",VLOOKUP(H9806,'Shoe size conversion table'!$B$6:$D$22,3),VLOOKUP(H9806,'Shoe size conversion table'!$J$6:$L$22,3))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MONTH(C9806:C24773)</f>
        <v>4</v>
      </c>
      <c r="O9806" s="8" t="n">
        <f aca="false">K9806*(1-L9806)</f>
        <v>104.3</v>
      </c>
    </row>
    <row r="9807" customFormat="false" ht="11.4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IF(G9807="Male",VLOOKUP(H9807,'Shoe size conversion table'!$B$6:$D$22,2),VLOOKUP(H9807,'Shoe size conversion table'!$J$6:$L$22,2))</f>
        <v>41</v>
      </c>
      <c r="J9807" s="12" t="n">
        <f aca="false">IF(G9807="Male",VLOOKUP(H9807,'Shoe size conversion table'!$B$6:$D$22,3),VLOOKUP(H9807,'Shoe size conversion table'!$J$6:$L$22,3))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MONTH(C9807:C24774)</f>
        <v>4</v>
      </c>
      <c r="O9807" s="8" t="n">
        <f aca="false">K9807*(1-L9807)</f>
        <v>69.5</v>
      </c>
    </row>
    <row r="9808" customFormat="false" ht="11.4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IF(G9808="Male",VLOOKUP(H9808,'Shoe size conversion table'!$B$6:$D$22,2),VLOOKUP(H9808,'Shoe size conversion table'!$J$6:$L$22,2))</f>
        <v>39</v>
      </c>
      <c r="J9808" s="12" t="n">
        <f aca="false">IF(G9808="Male",VLOOKUP(H9808,'Shoe size conversion table'!$B$6:$D$22,3),VLOOKUP(H9808,'Shoe size conversion table'!$J$6:$L$22,3))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MONTH(C9808:C24775)</f>
        <v>4</v>
      </c>
      <c r="O9808" s="8" t="n">
        <f aca="false">K9808*(1-L9808)</f>
        <v>116.1</v>
      </c>
    </row>
    <row r="9809" customFormat="false" ht="11.4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IF(G9809="Male",VLOOKUP(H9809,'Shoe size conversion table'!$B$6:$D$22,2),VLOOKUP(H9809,'Shoe size conversion table'!$J$6:$L$22,2))</f>
        <v>38-39</v>
      </c>
      <c r="J9809" s="12" t="n">
        <f aca="false">IF(G9809="Male",VLOOKUP(H9809,'Shoe size conversion table'!$B$6:$D$22,3),VLOOKUP(H9809,'Shoe size conversion table'!$J$6:$L$22,3))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MONTH(C9809:C24776)</f>
        <v>4</v>
      </c>
      <c r="O9809" s="8" t="n">
        <f aca="false">K9809*(1-L9809)</f>
        <v>125.3</v>
      </c>
    </row>
    <row r="9810" customFormat="false" ht="11.4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IF(G9810="Male",VLOOKUP(H9810,'Shoe size conversion table'!$B$6:$D$22,2),VLOOKUP(H9810,'Shoe size conversion table'!$J$6:$L$22,2))</f>
        <v>40</v>
      </c>
      <c r="J9810" s="12" t="n">
        <f aca="false">IF(G9810="Male",VLOOKUP(H9810,'Shoe size conversion table'!$B$6:$D$22,3),VLOOKUP(H9810,'Shoe size conversion table'!$J$6:$L$22,3))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MONTH(C9810:C24777)</f>
        <v>4</v>
      </c>
      <c r="O9810" s="8" t="n">
        <f aca="false">K9810*(1-L9810)</f>
        <v>129</v>
      </c>
    </row>
    <row r="9811" customFormat="false" ht="11.4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IF(G9811="Male",VLOOKUP(H9811,'Shoe size conversion table'!$B$6:$D$22,2),VLOOKUP(H9811,'Shoe size conversion table'!$J$6:$L$22,2))</f>
        <v>37-38</v>
      </c>
      <c r="J9811" s="12" t="n">
        <f aca="false">IF(G9811="Male",VLOOKUP(H9811,'Shoe size conversion table'!$B$6:$D$22,3),VLOOKUP(H9811,'Shoe size conversion table'!$J$6:$L$22,3))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MONTH(C9811:C24778)</f>
        <v>4</v>
      </c>
      <c r="O9811" s="8" t="n">
        <f aca="false">K9811*(1-L9811)</f>
        <v>189</v>
      </c>
    </row>
    <row r="9812" customFormat="false" ht="11.4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IF(G9812="Male",VLOOKUP(H9812,'Shoe size conversion table'!$B$6:$D$22,2),VLOOKUP(H9812,'Shoe size conversion table'!$J$6:$L$22,2))</f>
        <v>37-38</v>
      </c>
      <c r="J9812" s="12" t="n">
        <f aca="false">IF(G9812="Male",VLOOKUP(H9812,'Shoe size conversion table'!$B$6:$D$22,3),VLOOKUP(H9812,'Shoe size conversion table'!$J$6:$L$22,3))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MONTH(C9812:C24779)</f>
        <v>4</v>
      </c>
      <c r="O9812" s="8" t="n">
        <f aca="false">K9812*(1-L9812)</f>
        <v>170.1</v>
      </c>
    </row>
    <row r="9813" customFormat="false" ht="11.4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IF(G9813="Male",VLOOKUP(H9813,'Shoe size conversion table'!$B$6:$D$22,2),VLOOKUP(H9813,'Shoe size conversion table'!$J$6:$L$22,2))</f>
        <v>42-43</v>
      </c>
      <c r="J9813" s="12" t="n">
        <f aca="false">IF(G9813="Male",VLOOKUP(H9813,'Shoe size conversion table'!$B$6:$D$22,3),VLOOKUP(H9813,'Shoe size conversion table'!$J$6:$L$22,3))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MONTH(C9813:C24780)</f>
        <v>4</v>
      </c>
      <c r="O9813" s="8" t="n">
        <f aca="false">K9813*(1-L9813)</f>
        <v>199</v>
      </c>
    </row>
    <row r="9814" customFormat="false" ht="11.4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IF(G9814="Male",VLOOKUP(H9814,'Shoe size conversion table'!$B$6:$D$22,2),VLOOKUP(H9814,'Shoe size conversion table'!$J$6:$L$22,2))</f>
        <v>39-40</v>
      </c>
      <c r="J9814" s="12" t="n">
        <f aca="false">IF(G9814="Male",VLOOKUP(H9814,'Shoe size conversion table'!$B$6:$D$22,3),VLOOKUP(H9814,'Shoe size conversion table'!$J$6:$L$22,3))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MONTH(C9814:C24781)</f>
        <v>4</v>
      </c>
      <c r="O9814" s="8" t="n">
        <f aca="false">K9814*(1-L9814)</f>
        <v>64.5</v>
      </c>
    </row>
    <row r="9815" customFormat="false" ht="11.4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IF(G9815="Male",VLOOKUP(H9815,'Shoe size conversion table'!$B$6:$D$22,2),VLOOKUP(H9815,'Shoe size conversion table'!$J$6:$L$22,2))</f>
        <v>38-39</v>
      </c>
      <c r="J9815" s="12" t="n">
        <f aca="false">IF(G9815="Male",VLOOKUP(H9815,'Shoe size conversion table'!$B$6:$D$22,3),VLOOKUP(H9815,'Shoe size conversion table'!$J$6:$L$22,3))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MONTH(C9815:C24782)</f>
        <v>4</v>
      </c>
      <c r="O9815" s="8" t="n">
        <f aca="false">K9815*(1-L9815)</f>
        <v>199</v>
      </c>
    </row>
    <row r="9816" customFormat="false" ht="11.4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IF(G9816="Male",VLOOKUP(H9816,'Shoe size conversion table'!$B$6:$D$22,2),VLOOKUP(H9816,'Shoe size conversion table'!$J$6:$L$22,2))</f>
        <v>44</v>
      </c>
      <c r="J9816" s="12" t="n">
        <f aca="false">IF(G9816="Male",VLOOKUP(H9816,'Shoe size conversion table'!$B$6:$D$22,3),VLOOKUP(H9816,'Shoe size conversion table'!$J$6:$L$22,3))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MONTH(C9816:C24783)</f>
        <v>4</v>
      </c>
      <c r="O9816" s="8" t="n">
        <f aca="false">K9816*(1-L9816)</f>
        <v>74.5</v>
      </c>
    </row>
    <row r="9817" customFormat="false" ht="11.4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IF(G9817="Male",VLOOKUP(H9817,'Shoe size conversion table'!$B$6:$D$22,2),VLOOKUP(H9817,'Shoe size conversion table'!$J$6:$L$22,2))</f>
        <v>42</v>
      </c>
      <c r="J9817" s="12" t="n">
        <f aca="false">IF(G9817="Male",VLOOKUP(H9817,'Shoe size conversion table'!$B$6:$D$22,3),VLOOKUP(H9817,'Shoe size conversion table'!$J$6:$L$22,3))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MONTH(C9817:C24784)</f>
        <v>4</v>
      </c>
      <c r="O9817" s="8" t="n">
        <f aca="false">K9817*(1-L9817)</f>
        <v>159</v>
      </c>
    </row>
    <row r="9818" customFormat="false" ht="11.4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IF(G9818="Male",VLOOKUP(H9818,'Shoe size conversion table'!$B$6:$D$22,2),VLOOKUP(H9818,'Shoe size conversion table'!$J$6:$L$22,2))</f>
        <v>43-44</v>
      </c>
      <c r="J9818" s="12" t="n">
        <f aca="false">IF(G9818="Male",VLOOKUP(H9818,'Shoe size conversion table'!$B$6:$D$22,3),VLOOKUP(H9818,'Shoe size conversion table'!$J$6:$L$22,3))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MONTH(C9818:C24785)</f>
        <v>4</v>
      </c>
      <c r="O9818" s="8" t="n">
        <f aca="false">K9818*(1-L9818)</f>
        <v>159.2</v>
      </c>
    </row>
    <row r="9819" customFormat="false" ht="11.4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IF(G9819="Male",VLOOKUP(H9819,'Shoe size conversion table'!$B$6:$D$22,2),VLOOKUP(H9819,'Shoe size conversion table'!$J$6:$L$22,2))</f>
        <v>42-43</v>
      </c>
      <c r="J9819" s="12" t="n">
        <f aca="false">IF(G9819="Male",VLOOKUP(H9819,'Shoe size conversion table'!$B$6:$D$22,3),VLOOKUP(H9819,'Shoe size conversion table'!$J$6:$L$22,3))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MONTH(C9819:C24786)</f>
        <v>4</v>
      </c>
      <c r="O9819" s="8" t="n">
        <f aca="false">K9819*(1-L9819)</f>
        <v>152.1</v>
      </c>
    </row>
    <row r="9820" customFormat="false" ht="11.4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IF(G9820="Male",VLOOKUP(H9820,'Shoe size conversion table'!$B$6:$D$22,2),VLOOKUP(H9820,'Shoe size conversion table'!$J$6:$L$22,2))</f>
        <v>45</v>
      </c>
      <c r="J9820" s="12" t="n">
        <f aca="false">IF(G9820="Male",VLOOKUP(H9820,'Shoe size conversion table'!$B$6:$D$22,3),VLOOKUP(H9820,'Shoe size conversion table'!$J$6:$L$22,3))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MONTH(C9820:C24787)</f>
        <v>4</v>
      </c>
      <c r="O9820" s="8" t="n">
        <f aca="false">K9820*(1-L9820)</f>
        <v>169</v>
      </c>
    </row>
    <row r="9821" customFormat="false" ht="11.4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IF(G9821="Male",VLOOKUP(H9821,'Shoe size conversion table'!$B$6:$D$22,2),VLOOKUP(H9821,'Shoe size conversion table'!$J$6:$L$22,2))</f>
        <v>42</v>
      </c>
      <c r="J9821" s="12" t="n">
        <f aca="false">IF(G9821="Male",VLOOKUP(H9821,'Shoe size conversion table'!$B$6:$D$22,3),VLOOKUP(H9821,'Shoe size conversion table'!$J$6:$L$22,3))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MONTH(C9821:C24788)</f>
        <v>4</v>
      </c>
      <c r="O9821" s="8" t="n">
        <f aca="false">K9821*(1-L9821)</f>
        <v>127.2</v>
      </c>
    </row>
    <row r="9822" customFormat="false" ht="11.4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IF(G9822="Male",VLOOKUP(H9822,'Shoe size conversion table'!$B$6:$D$22,2),VLOOKUP(H9822,'Shoe size conversion table'!$J$6:$L$22,2))</f>
        <v>44</v>
      </c>
      <c r="J9822" s="12" t="n">
        <f aca="false">IF(G9822="Male",VLOOKUP(H9822,'Shoe size conversion table'!$B$6:$D$22,3),VLOOKUP(H9822,'Shoe size conversion table'!$J$6:$L$22,3))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MONTH(C9822:C24789)</f>
        <v>4</v>
      </c>
      <c r="O9822" s="8" t="n">
        <f aca="false">K9822*(1-L9822)</f>
        <v>143.2</v>
      </c>
    </row>
    <row r="9823" customFormat="false" ht="11.4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IF(G9823="Male",VLOOKUP(H9823,'Shoe size conversion table'!$B$6:$D$22,2),VLOOKUP(H9823,'Shoe size conversion table'!$J$6:$L$22,2))</f>
        <v>46</v>
      </c>
      <c r="J9823" s="12" t="n">
        <f aca="false">IF(G9823="Male",VLOOKUP(H9823,'Shoe size conversion table'!$B$6:$D$22,3),VLOOKUP(H9823,'Shoe size conversion table'!$J$6:$L$22,3))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MONTH(C9823:C24790)</f>
        <v>4</v>
      </c>
      <c r="O9823" s="8" t="n">
        <f aca="false">K9823*(1-L9823)</f>
        <v>169</v>
      </c>
    </row>
    <row r="9824" customFormat="false" ht="11.4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IF(G9824="Male",VLOOKUP(H9824,'Shoe size conversion table'!$B$6:$D$22,2),VLOOKUP(H9824,'Shoe size conversion table'!$J$6:$L$22,2))</f>
        <v>38-39</v>
      </c>
      <c r="J9824" s="12" t="n">
        <f aca="false">IF(G9824="Male",VLOOKUP(H9824,'Shoe size conversion table'!$B$6:$D$22,3),VLOOKUP(H9824,'Shoe size conversion table'!$J$6:$L$22,3))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MONTH(C9824:C24791)</f>
        <v>4</v>
      </c>
      <c r="O9824" s="8" t="n">
        <f aca="false">K9824*(1-L9824)</f>
        <v>159</v>
      </c>
    </row>
    <row r="9825" customFormat="false" ht="11.4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IF(G9825="Male",VLOOKUP(H9825,'Shoe size conversion table'!$B$6:$D$22,2),VLOOKUP(H9825,'Shoe size conversion table'!$J$6:$L$22,2))</f>
        <v>38-39</v>
      </c>
      <c r="J9825" s="12" t="n">
        <f aca="false">IF(G9825="Male",VLOOKUP(H9825,'Shoe size conversion table'!$B$6:$D$22,3),VLOOKUP(H9825,'Shoe size conversion table'!$J$6:$L$22,3))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MONTH(C9825:C24792)</f>
        <v>4</v>
      </c>
      <c r="O9825" s="8" t="n">
        <f aca="false">K9825*(1-L9825)</f>
        <v>179</v>
      </c>
    </row>
    <row r="9826" customFormat="false" ht="11.4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IF(G9826="Male",VLOOKUP(H9826,'Shoe size conversion table'!$B$6:$D$22,2),VLOOKUP(H9826,'Shoe size conversion table'!$J$6:$L$22,2))</f>
        <v>42</v>
      </c>
      <c r="J9826" s="12" t="n">
        <f aca="false">IF(G9826="Male",VLOOKUP(H9826,'Shoe size conversion table'!$B$6:$D$22,3),VLOOKUP(H9826,'Shoe size conversion table'!$J$6:$L$22,3))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MONTH(C9826:C24793)</f>
        <v>4</v>
      </c>
      <c r="O9826" s="8" t="n">
        <f aca="false">K9826*(1-L9826)</f>
        <v>139</v>
      </c>
    </row>
    <row r="9827" customFormat="false" ht="11.4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IF(G9827="Male",VLOOKUP(H9827,'Shoe size conversion table'!$B$6:$D$22,2),VLOOKUP(H9827,'Shoe size conversion table'!$J$6:$L$22,2))</f>
        <v>38-39</v>
      </c>
      <c r="J9827" s="12" t="n">
        <f aca="false">IF(G9827="Male",VLOOKUP(H9827,'Shoe size conversion table'!$B$6:$D$22,3),VLOOKUP(H9827,'Shoe size conversion table'!$J$6:$L$22,3))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MONTH(C9827:C24794)</f>
        <v>4</v>
      </c>
      <c r="O9827" s="8" t="n">
        <f aca="false">K9827*(1-L9827)</f>
        <v>84.5</v>
      </c>
    </row>
    <row r="9828" customFormat="false" ht="11.4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IF(G9828="Male",VLOOKUP(H9828,'Shoe size conversion table'!$B$6:$D$22,2),VLOOKUP(H9828,'Shoe size conversion table'!$J$6:$L$22,2))</f>
        <v>38-39</v>
      </c>
      <c r="J9828" s="12" t="n">
        <f aca="false">IF(G9828="Male",VLOOKUP(H9828,'Shoe size conversion table'!$B$6:$D$22,3),VLOOKUP(H9828,'Shoe size conversion table'!$J$6:$L$22,3))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MONTH(C9828:C24795)</f>
        <v>4</v>
      </c>
      <c r="O9828" s="8" t="n">
        <f aca="false">K9828*(1-L9828)</f>
        <v>199</v>
      </c>
    </row>
    <row r="9829" customFormat="false" ht="11.4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IF(G9829="Male",VLOOKUP(H9829,'Shoe size conversion table'!$B$6:$D$22,2),VLOOKUP(H9829,'Shoe size conversion table'!$J$6:$L$22,2))</f>
        <v>38-39</v>
      </c>
      <c r="J9829" s="12" t="n">
        <f aca="false">IF(G9829="Male",VLOOKUP(H9829,'Shoe size conversion table'!$B$6:$D$22,3),VLOOKUP(H9829,'Shoe size conversion table'!$J$6:$L$22,3))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MONTH(C9829:C24796)</f>
        <v>4</v>
      </c>
      <c r="O9829" s="8" t="n">
        <f aca="false">K9829*(1-L9829)</f>
        <v>129</v>
      </c>
    </row>
    <row r="9830" customFormat="false" ht="11.4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IF(G9830="Male",VLOOKUP(H9830,'Shoe size conversion table'!$B$6:$D$22,2),VLOOKUP(H9830,'Shoe size conversion table'!$J$6:$L$22,2))</f>
        <v>41-42</v>
      </c>
      <c r="J9830" s="12" t="n">
        <f aca="false">IF(G9830="Male",VLOOKUP(H9830,'Shoe size conversion table'!$B$6:$D$22,3),VLOOKUP(H9830,'Shoe size conversion table'!$J$6:$L$22,3))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MONTH(C9830:C24797)</f>
        <v>4</v>
      </c>
      <c r="O9830" s="8" t="n">
        <f aca="false">K9830*(1-L9830)</f>
        <v>159</v>
      </c>
    </row>
    <row r="9831" customFormat="false" ht="11.4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IF(G9831="Male",VLOOKUP(H9831,'Shoe size conversion table'!$B$6:$D$22,2),VLOOKUP(H9831,'Shoe size conversion table'!$J$6:$L$22,2))</f>
        <v>42-43</v>
      </c>
      <c r="J9831" s="12" t="n">
        <f aca="false">IF(G9831="Male",VLOOKUP(H9831,'Shoe size conversion table'!$B$6:$D$22,3),VLOOKUP(H9831,'Shoe size conversion table'!$J$6:$L$22,3))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MONTH(C9831:C24798)</f>
        <v>4</v>
      </c>
      <c r="O9831" s="8" t="n">
        <f aca="false">K9831*(1-L9831)</f>
        <v>161.1</v>
      </c>
    </row>
    <row r="9832" customFormat="false" ht="11.4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IF(G9832="Male",VLOOKUP(H9832,'Shoe size conversion table'!$B$6:$D$22,2),VLOOKUP(H9832,'Shoe size conversion table'!$J$6:$L$22,2))</f>
        <v>42</v>
      </c>
      <c r="J9832" s="12" t="n">
        <f aca="false">IF(G9832="Male",VLOOKUP(H9832,'Shoe size conversion table'!$B$6:$D$22,3),VLOOKUP(H9832,'Shoe size conversion table'!$J$6:$L$22,3))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MONTH(C9832:C24799)</f>
        <v>4</v>
      </c>
      <c r="O9832" s="8" t="n">
        <f aca="false">K9832*(1-L9832)</f>
        <v>118.3</v>
      </c>
    </row>
    <row r="9833" customFormat="false" ht="11.4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IF(G9833="Male",VLOOKUP(H9833,'Shoe size conversion table'!$B$6:$D$22,2),VLOOKUP(H9833,'Shoe size conversion table'!$J$6:$L$22,2))</f>
        <v>44-45</v>
      </c>
      <c r="J9833" s="12" t="n">
        <f aca="false">IF(G9833="Male",VLOOKUP(H9833,'Shoe size conversion table'!$B$6:$D$22,3),VLOOKUP(H9833,'Shoe size conversion table'!$J$6:$L$22,3))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MONTH(C9833:C24800)</f>
        <v>4</v>
      </c>
      <c r="O9833" s="8" t="n">
        <f aca="false">K9833*(1-L9833)</f>
        <v>132.3</v>
      </c>
    </row>
    <row r="9834" customFormat="false" ht="11.4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IF(G9834="Male",VLOOKUP(H9834,'Shoe size conversion table'!$B$6:$D$22,2),VLOOKUP(H9834,'Shoe size conversion table'!$J$6:$L$22,2))</f>
        <v>39-40</v>
      </c>
      <c r="J9834" s="12" t="n">
        <f aca="false">IF(G9834="Male",VLOOKUP(H9834,'Shoe size conversion table'!$B$6:$D$22,3),VLOOKUP(H9834,'Shoe size conversion table'!$J$6:$L$22,3))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MONTH(C9834:C24801)</f>
        <v>4</v>
      </c>
      <c r="O9834" s="8" t="n">
        <f aca="false">K9834*(1-L9834)</f>
        <v>129</v>
      </c>
    </row>
    <row r="9835" customFormat="false" ht="11.4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IF(G9835="Male",VLOOKUP(H9835,'Shoe size conversion table'!$B$6:$D$22,2),VLOOKUP(H9835,'Shoe size conversion table'!$J$6:$L$22,2))</f>
        <v>38</v>
      </c>
      <c r="J9835" s="12" t="n">
        <f aca="false">IF(G9835="Male",VLOOKUP(H9835,'Shoe size conversion table'!$B$6:$D$22,3),VLOOKUP(H9835,'Shoe size conversion table'!$J$6:$L$22,3))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MONTH(C9835:C24802)</f>
        <v>4</v>
      </c>
      <c r="O9835" s="8" t="n">
        <f aca="false">K9835*(1-L9835)</f>
        <v>179.1</v>
      </c>
    </row>
    <row r="9836" customFormat="false" ht="11.4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IF(G9836="Male",VLOOKUP(H9836,'Shoe size conversion table'!$B$6:$D$22,2),VLOOKUP(H9836,'Shoe size conversion table'!$J$6:$L$22,2))</f>
        <v>43</v>
      </c>
      <c r="J9836" s="12" t="n">
        <f aca="false">IF(G9836="Male",VLOOKUP(H9836,'Shoe size conversion table'!$B$6:$D$22,3),VLOOKUP(H9836,'Shoe size conversion table'!$J$6:$L$22,3))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MONTH(C9836:C24803)</f>
        <v>4</v>
      </c>
      <c r="O9836" s="8" t="n">
        <f aca="false">K9836*(1-L9836)</f>
        <v>199</v>
      </c>
    </row>
    <row r="9837" customFormat="false" ht="11.4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IF(G9837="Male",VLOOKUP(H9837,'Shoe size conversion table'!$B$6:$D$22,2),VLOOKUP(H9837,'Shoe size conversion table'!$J$6:$L$22,2))</f>
        <v>43</v>
      </c>
      <c r="J9837" s="12" t="n">
        <f aca="false">IF(G9837="Male",VLOOKUP(H9837,'Shoe size conversion table'!$B$6:$D$22,3),VLOOKUP(H9837,'Shoe size conversion table'!$J$6:$L$22,3))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MONTH(C9837:C24804)</f>
        <v>4</v>
      </c>
      <c r="O9837" s="8" t="n">
        <f aca="false">K9837*(1-L9837)</f>
        <v>189</v>
      </c>
    </row>
    <row r="9838" customFormat="false" ht="11.4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IF(G9838="Male",VLOOKUP(H9838,'Shoe size conversion table'!$B$6:$D$22,2),VLOOKUP(H9838,'Shoe size conversion table'!$J$6:$L$22,2))</f>
        <v>38</v>
      </c>
      <c r="J9838" s="12" t="n">
        <f aca="false">IF(G9838="Male",VLOOKUP(H9838,'Shoe size conversion table'!$B$6:$D$22,3),VLOOKUP(H9838,'Shoe size conversion table'!$J$6:$L$22,3))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MONTH(C9838:C24805)</f>
        <v>4</v>
      </c>
      <c r="O9838" s="8" t="n">
        <f aca="false">K9838*(1-L9838)</f>
        <v>79.5</v>
      </c>
    </row>
    <row r="9839" customFormat="false" ht="11.4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IF(G9839="Male",VLOOKUP(H9839,'Shoe size conversion table'!$B$6:$D$22,2),VLOOKUP(H9839,'Shoe size conversion table'!$J$6:$L$22,2))</f>
        <v>43</v>
      </c>
      <c r="J9839" s="12" t="n">
        <f aca="false">IF(G9839="Male",VLOOKUP(H9839,'Shoe size conversion table'!$B$6:$D$22,3),VLOOKUP(H9839,'Shoe size conversion table'!$J$6:$L$22,3))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MONTH(C9839:C24806)</f>
        <v>4</v>
      </c>
      <c r="O9839" s="8" t="n">
        <f aca="false">K9839*(1-L9839)</f>
        <v>129</v>
      </c>
    </row>
    <row r="9840" customFormat="false" ht="11.4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IF(G9840="Male",VLOOKUP(H9840,'Shoe size conversion table'!$B$6:$D$22,2),VLOOKUP(H9840,'Shoe size conversion table'!$J$6:$L$22,2))</f>
        <v>38-39</v>
      </c>
      <c r="J9840" s="12" t="n">
        <f aca="false">IF(G9840="Male",VLOOKUP(H9840,'Shoe size conversion table'!$B$6:$D$22,3),VLOOKUP(H9840,'Shoe size conversion table'!$J$6:$L$22,3))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MONTH(C9840:C24807)</f>
        <v>4</v>
      </c>
      <c r="O9840" s="8" t="n">
        <f aca="false">K9840*(1-L9840)</f>
        <v>79.5</v>
      </c>
    </row>
    <row r="9841" customFormat="false" ht="11.4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IF(G9841="Male",VLOOKUP(H9841,'Shoe size conversion table'!$B$6:$D$22,2),VLOOKUP(H9841,'Shoe size conversion table'!$J$6:$L$22,2))</f>
        <v>42-43</v>
      </c>
      <c r="J9841" s="12" t="n">
        <f aca="false">IF(G9841="Male",VLOOKUP(H9841,'Shoe size conversion table'!$B$6:$D$22,3),VLOOKUP(H9841,'Shoe size conversion table'!$J$6:$L$22,3))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MONTH(C9841:C24808)</f>
        <v>4</v>
      </c>
      <c r="O9841" s="8" t="n">
        <f aca="false">K9841*(1-L9841)</f>
        <v>159</v>
      </c>
    </row>
    <row r="9842" customFormat="false" ht="11.4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IF(G9842="Male",VLOOKUP(H9842,'Shoe size conversion table'!$B$6:$D$22,2),VLOOKUP(H9842,'Shoe size conversion table'!$J$6:$L$22,2))</f>
        <v>38-39</v>
      </c>
      <c r="J9842" s="12" t="n">
        <f aca="false">IF(G9842="Male",VLOOKUP(H9842,'Shoe size conversion table'!$B$6:$D$22,3),VLOOKUP(H9842,'Shoe size conversion table'!$J$6:$L$22,3))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MONTH(C9842:C24809)</f>
        <v>5</v>
      </c>
      <c r="O9842" s="8" t="n">
        <f aca="false">K9842*(1-L9842)</f>
        <v>159</v>
      </c>
    </row>
    <row r="9843" customFormat="false" ht="11.4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IF(G9843="Male",VLOOKUP(H9843,'Shoe size conversion table'!$B$6:$D$22,2),VLOOKUP(H9843,'Shoe size conversion table'!$J$6:$L$22,2))</f>
        <v>44</v>
      </c>
      <c r="J9843" s="12" t="n">
        <f aca="false">IF(G9843="Male",VLOOKUP(H9843,'Shoe size conversion table'!$B$6:$D$22,3),VLOOKUP(H9843,'Shoe size conversion table'!$J$6:$L$22,3))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MONTH(C9843:C24810)</f>
        <v>5</v>
      </c>
      <c r="O9843" s="8" t="n">
        <f aca="false">K9843*(1-L9843)</f>
        <v>125.1</v>
      </c>
    </row>
    <row r="9844" customFormat="false" ht="11.4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IF(G9844="Male",VLOOKUP(H9844,'Shoe size conversion table'!$B$6:$D$22,2),VLOOKUP(H9844,'Shoe size conversion table'!$J$6:$L$22,2))</f>
        <v>47</v>
      </c>
      <c r="J9844" s="12" t="n">
        <f aca="false">IF(G9844="Male",VLOOKUP(H9844,'Shoe size conversion table'!$B$6:$D$22,3),VLOOKUP(H9844,'Shoe size conversion table'!$J$6:$L$22,3))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MONTH(C9844:C24811)</f>
        <v>5</v>
      </c>
      <c r="O9844" s="8" t="n">
        <f aca="false">K9844*(1-L9844)</f>
        <v>199</v>
      </c>
    </row>
    <row r="9845" customFormat="false" ht="11.4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IF(G9845="Male",VLOOKUP(H9845,'Shoe size conversion table'!$B$6:$D$22,2),VLOOKUP(H9845,'Shoe size conversion table'!$J$6:$L$22,2))</f>
        <v>40</v>
      </c>
      <c r="J9845" s="12" t="n">
        <f aca="false">IF(G9845="Male",VLOOKUP(H9845,'Shoe size conversion table'!$B$6:$D$22,3),VLOOKUP(H9845,'Shoe size conversion table'!$J$6:$L$22,3))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MONTH(C9845:C24812)</f>
        <v>5</v>
      </c>
      <c r="O9845" s="8" t="n">
        <f aca="false">K9845*(1-L9845)</f>
        <v>84.5</v>
      </c>
    </row>
    <row r="9846" customFormat="false" ht="11.4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IF(G9846="Male",VLOOKUP(H9846,'Shoe size conversion table'!$B$6:$D$22,2),VLOOKUP(H9846,'Shoe size conversion table'!$J$6:$L$22,2))</f>
        <v>43-44</v>
      </c>
      <c r="J9846" s="12" t="n">
        <f aca="false">IF(G9846="Male",VLOOKUP(H9846,'Shoe size conversion table'!$B$6:$D$22,3),VLOOKUP(H9846,'Shoe size conversion table'!$J$6:$L$22,3))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MONTH(C9846:C24813)</f>
        <v>5</v>
      </c>
      <c r="O9846" s="8" t="n">
        <f aca="false">K9846*(1-L9846)</f>
        <v>79.5</v>
      </c>
    </row>
    <row r="9847" customFormat="false" ht="11.4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IF(G9847="Male",VLOOKUP(H9847,'Shoe size conversion table'!$B$6:$D$22,2),VLOOKUP(H9847,'Shoe size conversion table'!$J$6:$L$22,2))</f>
        <v>42-43</v>
      </c>
      <c r="J9847" s="12" t="n">
        <f aca="false">IF(G9847="Male",VLOOKUP(H9847,'Shoe size conversion table'!$B$6:$D$22,3),VLOOKUP(H9847,'Shoe size conversion table'!$J$6:$L$22,3))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MONTH(C9847:C24814)</f>
        <v>5</v>
      </c>
      <c r="O9847" s="8" t="n">
        <f aca="false">K9847*(1-L9847)</f>
        <v>104.3</v>
      </c>
    </row>
    <row r="9848" customFormat="false" ht="11.4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IF(G9848="Male",VLOOKUP(H9848,'Shoe size conversion table'!$B$6:$D$22,2),VLOOKUP(H9848,'Shoe size conversion table'!$J$6:$L$22,2))</f>
        <v>36-37</v>
      </c>
      <c r="J9848" s="12" t="n">
        <f aca="false">IF(G9848="Male",VLOOKUP(H9848,'Shoe size conversion table'!$B$6:$D$22,3),VLOOKUP(H9848,'Shoe size conversion table'!$J$6:$L$22,3))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MONTH(C9848:C24815)</f>
        <v>5</v>
      </c>
      <c r="O9848" s="8" t="n">
        <f aca="false">K9848*(1-L9848)</f>
        <v>129</v>
      </c>
    </row>
    <row r="9849" customFormat="false" ht="11.4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IF(G9849="Male",VLOOKUP(H9849,'Shoe size conversion table'!$B$6:$D$22,2),VLOOKUP(H9849,'Shoe size conversion table'!$J$6:$L$22,2))</f>
        <v>37-38</v>
      </c>
      <c r="J9849" s="12" t="n">
        <f aca="false">IF(G9849="Male",VLOOKUP(H9849,'Shoe size conversion table'!$B$6:$D$22,3),VLOOKUP(H9849,'Shoe size conversion table'!$J$6:$L$22,3))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MONTH(C9849:C24816)</f>
        <v>5</v>
      </c>
      <c r="O9849" s="8" t="n">
        <f aca="false">K9849*(1-L9849)</f>
        <v>189</v>
      </c>
    </row>
    <row r="9850" customFormat="false" ht="11.4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IF(G9850="Male",VLOOKUP(H9850,'Shoe size conversion table'!$B$6:$D$22,2),VLOOKUP(H9850,'Shoe size conversion table'!$J$6:$L$22,2))</f>
        <v>43</v>
      </c>
      <c r="J9850" s="12" t="n">
        <f aca="false">IF(G9850="Male",VLOOKUP(H9850,'Shoe size conversion table'!$B$6:$D$22,3),VLOOKUP(H9850,'Shoe size conversion table'!$J$6:$L$22,3))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MONTH(C9850:C24817)</f>
        <v>5</v>
      </c>
      <c r="O9850" s="8" t="n">
        <f aca="false">K9850*(1-L9850)</f>
        <v>189</v>
      </c>
    </row>
    <row r="9851" customFormat="false" ht="11.4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IF(G9851="Male",VLOOKUP(H9851,'Shoe size conversion table'!$B$6:$D$22,2),VLOOKUP(H9851,'Shoe size conversion table'!$J$6:$L$22,2))</f>
        <v>43</v>
      </c>
      <c r="J9851" s="12" t="n">
        <f aca="false">IF(G9851="Male",VLOOKUP(H9851,'Shoe size conversion table'!$B$6:$D$22,3),VLOOKUP(H9851,'Shoe size conversion table'!$J$6:$L$22,3))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MONTH(C9851:C24818)</f>
        <v>5</v>
      </c>
      <c r="O9851" s="8" t="n">
        <f aca="false">K9851*(1-L9851)</f>
        <v>149</v>
      </c>
    </row>
    <row r="9852" customFormat="false" ht="11.4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IF(G9852="Male",VLOOKUP(H9852,'Shoe size conversion table'!$B$6:$D$22,2),VLOOKUP(H9852,'Shoe size conversion table'!$J$6:$L$22,2))</f>
        <v>39</v>
      </c>
      <c r="J9852" s="12" t="n">
        <f aca="false">IF(G9852="Male",VLOOKUP(H9852,'Shoe size conversion table'!$B$6:$D$22,3),VLOOKUP(H9852,'Shoe size conversion table'!$J$6:$L$22,3))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MONTH(C9852:C24819)</f>
        <v>5</v>
      </c>
      <c r="O9852" s="8" t="n">
        <f aca="false">K9852*(1-L9852)</f>
        <v>159</v>
      </c>
    </row>
    <row r="9853" customFormat="false" ht="11.4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IF(G9853="Male",VLOOKUP(H9853,'Shoe size conversion table'!$B$6:$D$22,2),VLOOKUP(H9853,'Shoe size conversion table'!$J$6:$L$22,2))</f>
        <v>44</v>
      </c>
      <c r="J9853" s="12" t="n">
        <f aca="false">IF(G9853="Male",VLOOKUP(H9853,'Shoe size conversion table'!$B$6:$D$22,3),VLOOKUP(H9853,'Shoe size conversion table'!$J$6:$L$22,3))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MONTH(C9853:C24820)</f>
        <v>5</v>
      </c>
      <c r="O9853" s="8" t="n">
        <f aca="false">K9853*(1-L9853)</f>
        <v>129</v>
      </c>
    </row>
    <row r="9854" customFormat="false" ht="11.4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IF(G9854="Male",VLOOKUP(H9854,'Shoe size conversion table'!$B$6:$D$22,2),VLOOKUP(H9854,'Shoe size conversion table'!$J$6:$L$22,2))</f>
        <v>43-44</v>
      </c>
      <c r="J9854" s="12" t="n">
        <f aca="false">IF(G9854="Male",VLOOKUP(H9854,'Shoe size conversion table'!$B$6:$D$22,3),VLOOKUP(H9854,'Shoe size conversion table'!$J$6:$L$22,3))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MONTH(C9854:C24821)</f>
        <v>5</v>
      </c>
      <c r="O9854" s="8" t="n">
        <f aca="false">K9854*(1-L9854)</f>
        <v>134.1</v>
      </c>
    </row>
    <row r="9855" customFormat="false" ht="11.4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IF(G9855="Male",VLOOKUP(H9855,'Shoe size conversion table'!$B$6:$D$22,2),VLOOKUP(H9855,'Shoe size conversion table'!$J$6:$L$22,2))</f>
        <v>45</v>
      </c>
      <c r="J9855" s="12" t="n">
        <f aca="false">IF(G9855="Male",VLOOKUP(H9855,'Shoe size conversion table'!$B$6:$D$22,3),VLOOKUP(H9855,'Shoe size conversion table'!$J$6:$L$22,3))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MONTH(C9855:C24822)</f>
        <v>5</v>
      </c>
      <c r="O9855" s="8" t="n">
        <f aca="false">K9855*(1-L9855)</f>
        <v>94.5</v>
      </c>
    </row>
    <row r="9856" customFormat="false" ht="11.4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IF(G9856="Male",VLOOKUP(H9856,'Shoe size conversion table'!$B$6:$D$22,2),VLOOKUP(H9856,'Shoe size conversion table'!$J$6:$L$22,2))</f>
        <v>43-44</v>
      </c>
      <c r="J9856" s="12" t="n">
        <f aca="false">IF(G9856="Male",VLOOKUP(H9856,'Shoe size conversion table'!$B$6:$D$22,3),VLOOKUP(H9856,'Shoe size conversion table'!$J$6:$L$22,3))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MONTH(C9856:C24823)</f>
        <v>5</v>
      </c>
      <c r="O9856" s="8" t="n">
        <f aca="false">K9856*(1-L9856)</f>
        <v>139</v>
      </c>
    </row>
    <row r="9857" customFormat="false" ht="11.4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IF(G9857="Male",VLOOKUP(H9857,'Shoe size conversion table'!$B$6:$D$22,2),VLOOKUP(H9857,'Shoe size conversion table'!$J$6:$L$22,2))</f>
        <v>43-44</v>
      </c>
      <c r="J9857" s="12" t="n">
        <f aca="false">IF(G9857="Male",VLOOKUP(H9857,'Shoe size conversion table'!$B$6:$D$22,3),VLOOKUP(H9857,'Shoe size conversion table'!$J$6:$L$22,3))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MONTH(C9857:C24824)</f>
        <v>5</v>
      </c>
      <c r="O9857" s="8" t="n">
        <f aca="false">K9857*(1-L9857)</f>
        <v>199</v>
      </c>
    </row>
    <row r="9858" customFormat="false" ht="11.4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IF(G9858="Male",VLOOKUP(H9858,'Shoe size conversion table'!$B$6:$D$22,2),VLOOKUP(H9858,'Shoe size conversion table'!$J$6:$L$22,2))</f>
        <v>39-40</v>
      </c>
      <c r="J9858" s="12" t="n">
        <f aca="false">IF(G9858="Male",VLOOKUP(H9858,'Shoe size conversion table'!$B$6:$D$22,3),VLOOKUP(H9858,'Shoe size conversion table'!$J$6:$L$22,3))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MONTH(C9858:C24825)</f>
        <v>5</v>
      </c>
      <c r="O9858" s="8" t="n">
        <f aca="false">K9858*(1-L9858)</f>
        <v>179</v>
      </c>
    </row>
    <row r="9859" customFormat="false" ht="11.4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IF(G9859="Male",VLOOKUP(H9859,'Shoe size conversion table'!$B$6:$D$22,2),VLOOKUP(H9859,'Shoe size conversion table'!$J$6:$L$22,2))</f>
        <v>43</v>
      </c>
      <c r="J9859" s="12" t="n">
        <f aca="false">IF(G9859="Male",VLOOKUP(H9859,'Shoe size conversion table'!$B$6:$D$22,3),VLOOKUP(H9859,'Shoe size conversion table'!$J$6:$L$22,3))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MONTH(C9859:C24826)</f>
        <v>5</v>
      </c>
      <c r="O9859" s="8" t="n">
        <f aca="false">K9859*(1-L9859)</f>
        <v>189</v>
      </c>
    </row>
    <row r="9860" customFormat="false" ht="11.4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IF(G9860="Male",VLOOKUP(H9860,'Shoe size conversion table'!$B$6:$D$22,2),VLOOKUP(H9860,'Shoe size conversion table'!$J$6:$L$22,2))</f>
        <v>39-40</v>
      </c>
      <c r="J9860" s="12" t="n">
        <f aca="false">IF(G9860="Male",VLOOKUP(H9860,'Shoe size conversion table'!$B$6:$D$22,3),VLOOKUP(H9860,'Shoe size conversion table'!$J$6:$L$22,3))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MONTH(C9860:C24827)</f>
        <v>5</v>
      </c>
      <c r="O9860" s="8" t="n">
        <f aca="false">K9860*(1-L9860)</f>
        <v>79.5</v>
      </c>
    </row>
    <row r="9861" customFormat="false" ht="11.4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IF(G9861="Male",VLOOKUP(H9861,'Shoe size conversion table'!$B$6:$D$22,2),VLOOKUP(H9861,'Shoe size conversion table'!$J$6:$L$22,2))</f>
        <v>39-40</v>
      </c>
      <c r="J9861" s="12" t="n">
        <f aca="false">IF(G9861="Male",VLOOKUP(H9861,'Shoe size conversion table'!$B$6:$D$22,3),VLOOKUP(H9861,'Shoe size conversion table'!$J$6:$L$22,3))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MONTH(C9861:C24828)</f>
        <v>5</v>
      </c>
      <c r="O9861" s="8" t="n">
        <f aca="false">K9861*(1-L9861)</f>
        <v>94.5</v>
      </c>
    </row>
    <row r="9862" customFormat="false" ht="11.4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IF(G9862="Male",VLOOKUP(H9862,'Shoe size conversion table'!$B$6:$D$22,2),VLOOKUP(H9862,'Shoe size conversion table'!$J$6:$L$22,2))</f>
        <v>38-39</v>
      </c>
      <c r="J9862" s="12" t="n">
        <f aca="false">IF(G9862="Male",VLOOKUP(H9862,'Shoe size conversion table'!$B$6:$D$22,3),VLOOKUP(H9862,'Shoe size conversion table'!$J$6:$L$22,3))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MONTH(C9862:C24829)</f>
        <v>5</v>
      </c>
      <c r="O9862" s="8" t="n">
        <f aca="false">K9862*(1-L9862)</f>
        <v>151.2</v>
      </c>
    </row>
    <row r="9863" customFormat="false" ht="11.4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IF(G9863="Male",VLOOKUP(H9863,'Shoe size conversion table'!$B$6:$D$22,2),VLOOKUP(H9863,'Shoe size conversion table'!$J$6:$L$22,2))</f>
        <v>48</v>
      </c>
      <c r="J9863" s="12" t="n">
        <f aca="false">IF(G9863="Male",VLOOKUP(H9863,'Shoe size conversion table'!$B$6:$D$22,3),VLOOKUP(H9863,'Shoe size conversion table'!$J$6:$L$22,3))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MONTH(C9863:C24830)</f>
        <v>5</v>
      </c>
      <c r="O9863" s="8" t="n">
        <f aca="false">K9863*(1-L9863)</f>
        <v>161.1</v>
      </c>
    </row>
    <row r="9864" customFormat="false" ht="11.4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IF(G9864="Male",VLOOKUP(H9864,'Shoe size conversion table'!$B$6:$D$22,2),VLOOKUP(H9864,'Shoe size conversion table'!$J$6:$L$22,2))</f>
        <v>44</v>
      </c>
      <c r="J9864" s="12" t="n">
        <f aca="false">IF(G9864="Male",VLOOKUP(H9864,'Shoe size conversion table'!$B$6:$D$22,3),VLOOKUP(H9864,'Shoe size conversion table'!$J$6:$L$22,3))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MONTH(C9864:C24831)</f>
        <v>5</v>
      </c>
      <c r="O9864" s="8" t="n">
        <f aca="false">K9864*(1-L9864)</f>
        <v>125.1</v>
      </c>
    </row>
    <row r="9865" customFormat="false" ht="11.4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IF(G9865="Male",VLOOKUP(H9865,'Shoe size conversion table'!$B$6:$D$22,2),VLOOKUP(H9865,'Shoe size conversion table'!$J$6:$L$22,2))</f>
        <v>38</v>
      </c>
      <c r="J9865" s="12" t="n">
        <f aca="false">IF(G9865="Male",VLOOKUP(H9865,'Shoe size conversion table'!$B$6:$D$22,3),VLOOKUP(H9865,'Shoe size conversion table'!$J$6:$L$22,3))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MONTH(C9865:C24832)</f>
        <v>5</v>
      </c>
      <c r="O9865" s="8" t="n">
        <f aca="false">K9865*(1-L9865)</f>
        <v>139</v>
      </c>
    </row>
    <row r="9866" customFormat="false" ht="11.4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IF(G9866="Male",VLOOKUP(H9866,'Shoe size conversion table'!$B$6:$D$22,2),VLOOKUP(H9866,'Shoe size conversion table'!$J$6:$L$22,2))</f>
        <v>38-39</v>
      </c>
      <c r="J9866" s="12" t="n">
        <f aca="false">IF(G9866="Male",VLOOKUP(H9866,'Shoe size conversion table'!$B$6:$D$22,3),VLOOKUP(H9866,'Shoe size conversion table'!$J$6:$L$22,3))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MONTH(C9866:C24833)</f>
        <v>5</v>
      </c>
      <c r="O9866" s="8" t="n">
        <f aca="false">K9866*(1-L9866)</f>
        <v>143.1</v>
      </c>
    </row>
    <row r="9867" customFormat="false" ht="11.4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IF(G9867="Male",VLOOKUP(H9867,'Shoe size conversion table'!$B$6:$D$22,2),VLOOKUP(H9867,'Shoe size conversion table'!$J$6:$L$22,2))</f>
        <v>43</v>
      </c>
      <c r="J9867" s="12" t="n">
        <f aca="false">IF(G9867="Male",VLOOKUP(H9867,'Shoe size conversion table'!$B$6:$D$22,3),VLOOKUP(H9867,'Shoe size conversion table'!$J$6:$L$22,3))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MONTH(C9867:C24834)</f>
        <v>5</v>
      </c>
      <c r="O9867" s="8" t="n">
        <f aca="false">K9867*(1-L9867)</f>
        <v>129</v>
      </c>
    </row>
    <row r="9868" customFormat="false" ht="11.4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IF(G9868="Male",VLOOKUP(H9868,'Shoe size conversion table'!$B$6:$D$22,2),VLOOKUP(H9868,'Shoe size conversion table'!$J$6:$L$22,2))</f>
        <v>46</v>
      </c>
      <c r="J9868" s="12" t="n">
        <f aca="false">IF(G9868="Male",VLOOKUP(H9868,'Shoe size conversion table'!$B$6:$D$22,3),VLOOKUP(H9868,'Shoe size conversion table'!$J$6:$L$22,3))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MONTH(C9868:C24835)</f>
        <v>5</v>
      </c>
      <c r="O9868" s="8" t="n">
        <f aca="false">K9868*(1-L9868)</f>
        <v>169</v>
      </c>
    </row>
    <row r="9869" customFormat="false" ht="11.4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IF(G9869="Male",VLOOKUP(H9869,'Shoe size conversion table'!$B$6:$D$22,2),VLOOKUP(H9869,'Shoe size conversion table'!$J$6:$L$22,2))</f>
        <v>39</v>
      </c>
      <c r="J9869" s="12" t="n">
        <f aca="false">IF(G9869="Male",VLOOKUP(H9869,'Shoe size conversion table'!$B$6:$D$22,3),VLOOKUP(H9869,'Shoe size conversion table'!$J$6:$L$22,3))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MONTH(C9869:C24836)</f>
        <v>5</v>
      </c>
      <c r="O9869" s="8" t="n">
        <f aca="false">K9869*(1-L9869)</f>
        <v>116.1</v>
      </c>
    </row>
    <row r="9870" customFormat="false" ht="11.4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IF(G9870="Male",VLOOKUP(H9870,'Shoe size conversion table'!$B$6:$D$22,2),VLOOKUP(H9870,'Shoe size conversion table'!$J$6:$L$22,2))</f>
        <v>39</v>
      </c>
      <c r="J9870" s="12" t="n">
        <f aca="false">IF(G9870="Male",VLOOKUP(H9870,'Shoe size conversion table'!$B$6:$D$22,3),VLOOKUP(H9870,'Shoe size conversion table'!$J$6:$L$22,3))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MONTH(C9870:C24837)</f>
        <v>5</v>
      </c>
      <c r="O9870" s="8" t="n">
        <f aca="false">K9870*(1-L9870)</f>
        <v>94.5</v>
      </c>
    </row>
    <row r="9871" customFormat="false" ht="11.4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IF(G9871="Male",VLOOKUP(H9871,'Shoe size conversion table'!$B$6:$D$22,2),VLOOKUP(H9871,'Shoe size conversion table'!$J$6:$L$22,2))</f>
        <v>42-43</v>
      </c>
      <c r="J9871" s="12" t="n">
        <f aca="false">IF(G9871="Male",VLOOKUP(H9871,'Shoe size conversion table'!$B$6:$D$22,3),VLOOKUP(H9871,'Shoe size conversion table'!$J$6:$L$22,3))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MONTH(C9871:C24838)</f>
        <v>5</v>
      </c>
      <c r="O9871" s="8" t="n">
        <f aca="false">K9871*(1-L9871)</f>
        <v>79.5</v>
      </c>
    </row>
    <row r="9872" customFormat="false" ht="11.4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IF(G9872="Male",VLOOKUP(H9872,'Shoe size conversion table'!$B$6:$D$22,2),VLOOKUP(H9872,'Shoe size conversion table'!$J$6:$L$22,2))</f>
        <v>40-41</v>
      </c>
      <c r="J9872" s="12" t="n">
        <f aca="false">IF(G9872="Male",VLOOKUP(H9872,'Shoe size conversion table'!$B$6:$D$22,3),VLOOKUP(H9872,'Shoe size conversion table'!$J$6:$L$22,3))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MONTH(C9872:C24839)</f>
        <v>5</v>
      </c>
      <c r="O9872" s="8" t="n">
        <f aca="false">K9872*(1-L9872)</f>
        <v>149</v>
      </c>
    </row>
    <row r="9873" customFormat="false" ht="11.4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IF(G9873="Male",VLOOKUP(H9873,'Shoe size conversion table'!$B$6:$D$22,2),VLOOKUP(H9873,'Shoe size conversion table'!$J$6:$L$22,2))</f>
        <v>39</v>
      </c>
      <c r="J9873" s="12" t="n">
        <f aca="false">IF(G9873="Male",VLOOKUP(H9873,'Shoe size conversion table'!$B$6:$D$22,3),VLOOKUP(H9873,'Shoe size conversion table'!$J$6:$L$22,3))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MONTH(C9873:C24840)</f>
        <v>5</v>
      </c>
      <c r="O9873" s="8" t="n">
        <f aca="false">K9873*(1-L9873)</f>
        <v>104.3</v>
      </c>
    </row>
    <row r="9874" customFormat="false" ht="11.4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IF(G9874="Male",VLOOKUP(H9874,'Shoe size conversion table'!$B$6:$D$22,2),VLOOKUP(H9874,'Shoe size conversion table'!$J$6:$L$22,2))</f>
        <v>42</v>
      </c>
      <c r="J9874" s="12" t="n">
        <f aca="false">IF(G9874="Male",VLOOKUP(H9874,'Shoe size conversion table'!$B$6:$D$22,3),VLOOKUP(H9874,'Shoe size conversion table'!$J$6:$L$22,3))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MONTH(C9874:C24841)</f>
        <v>5</v>
      </c>
      <c r="O9874" s="8" t="n">
        <f aca="false">K9874*(1-L9874)</f>
        <v>189</v>
      </c>
    </row>
    <row r="9875" customFormat="false" ht="11.4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IF(G9875="Male",VLOOKUP(H9875,'Shoe size conversion table'!$B$6:$D$22,2),VLOOKUP(H9875,'Shoe size conversion table'!$J$6:$L$22,2))</f>
        <v>44</v>
      </c>
      <c r="J9875" s="12" t="n">
        <f aca="false">IF(G9875="Male",VLOOKUP(H9875,'Shoe size conversion table'!$B$6:$D$22,3),VLOOKUP(H9875,'Shoe size conversion table'!$J$6:$L$22,3))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MONTH(C9875:C24842)</f>
        <v>5</v>
      </c>
      <c r="O9875" s="8" t="n">
        <f aca="false">K9875*(1-L9875)</f>
        <v>125.1</v>
      </c>
    </row>
    <row r="9876" customFormat="false" ht="11.4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IF(G9876="Male",VLOOKUP(H9876,'Shoe size conversion table'!$B$6:$D$22,2),VLOOKUP(H9876,'Shoe size conversion table'!$J$6:$L$22,2))</f>
        <v>43-44</v>
      </c>
      <c r="J9876" s="12" t="n">
        <f aca="false">IF(G9876="Male",VLOOKUP(H9876,'Shoe size conversion table'!$B$6:$D$22,3),VLOOKUP(H9876,'Shoe size conversion table'!$J$6:$L$22,3))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MONTH(C9876:C24843)</f>
        <v>5</v>
      </c>
      <c r="O9876" s="8" t="n">
        <f aca="false">K9876*(1-L9876)</f>
        <v>118.3</v>
      </c>
    </row>
    <row r="9877" customFormat="false" ht="11.4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IF(G9877="Male",VLOOKUP(H9877,'Shoe size conversion table'!$B$6:$D$22,2),VLOOKUP(H9877,'Shoe size conversion table'!$J$6:$L$22,2))</f>
        <v>40</v>
      </c>
      <c r="J9877" s="12" t="n">
        <f aca="false">IF(G9877="Male",VLOOKUP(H9877,'Shoe size conversion table'!$B$6:$D$22,3),VLOOKUP(H9877,'Shoe size conversion table'!$J$6:$L$22,3))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MONTH(C9877:C24844)</f>
        <v>5</v>
      </c>
      <c r="O9877" s="8" t="n">
        <f aca="false">K9877*(1-L9877)</f>
        <v>64.5</v>
      </c>
    </row>
    <row r="9878" customFormat="false" ht="11.4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IF(G9878="Male",VLOOKUP(H9878,'Shoe size conversion table'!$B$6:$D$22,2),VLOOKUP(H9878,'Shoe size conversion table'!$J$6:$L$22,2))</f>
        <v>42</v>
      </c>
      <c r="J9878" s="12" t="n">
        <f aca="false">IF(G9878="Male",VLOOKUP(H9878,'Shoe size conversion table'!$B$6:$D$22,3),VLOOKUP(H9878,'Shoe size conversion table'!$J$6:$L$22,3))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MONTH(C9878:C24845)</f>
        <v>5</v>
      </c>
      <c r="O9878" s="8" t="n">
        <f aca="false">K9878*(1-L9878)</f>
        <v>127.2</v>
      </c>
    </row>
    <row r="9879" customFormat="false" ht="11.4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IF(G9879="Male",VLOOKUP(H9879,'Shoe size conversion table'!$B$6:$D$22,2),VLOOKUP(H9879,'Shoe size conversion table'!$J$6:$L$22,2))</f>
        <v>42</v>
      </c>
      <c r="J9879" s="12" t="n">
        <f aca="false">IF(G9879="Male",VLOOKUP(H9879,'Shoe size conversion table'!$B$6:$D$22,3),VLOOKUP(H9879,'Shoe size conversion table'!$J$6:$L$22,3))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MONTH(C9879:C24846)</f>
        <v>5</v>
      </c>
      <c r="O9879" s="8" t="n">
        <f aca="false">K9879*(1-L9879)</f>
        <v>139</v>
      </c>
    </row>
    <row r="9880" customFormat="false" ht="11.4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IF(G9880="Male",VLOOKUP(H9880,'Shoe size conversion table'!$B$6:$D$22,2),VLOOKUP(H9880,'Shoe size conversion table'!$J$6:$L$22,2))</f>
        <v>38</v>
      </c>
      <c r="J9880" s="12" t="n">
        <f aca="false">IF(G9880="Male",VLOOKUP(H9880,'Shoe size conversion table'!$B$6:$D$22,3),VLOOKUP(H9880,'Shoe size conversion table'!$J$6:$L$22,3))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MONTH(C9880:C24847)</f>
        <v>5</v>
      </c>
      <c r="O9880" s="8" t="n">
        <f aca="false">K9880*(1-L9880)</f>
        <v>139</v>
      </c>
    </row>
    <row r="9881" customFormat="false" ht="11.4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IF(G9881="Male",VLOOKUP(H9881,'Shoe size conversion table'!$B$6:$D$22,2),VLOOKUP(H9881,'Shoe size conversion table'!$J$6:$L$22,2))</f>
        <v>39-40</v>
      </c>
      <c r="J9881" s="12" t="n">
        <f aca="false">IF(G9881="Male",VLOOKUP(H9881,'Shoe size conversion table'!$B$6:$D$22,3),VLOOKUP(H9881,'Shoe size conversion table'!$J$6:$L$22,3))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MONTH(C9881:C24848)</f>
        <v>5</v>
      </c>
      <c r="O9881" s="8" t="n">
        <f aca="false">K9881*(1-L9881)</f>
        <v>179</v>
      </c>
    </row>
    <row r="9882" customFormat="false" ht="11.4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IF(G9882="Male",VLOOKUP(H9882,'Shoe size conversion table'!$B$6:$D$22,2),VLOOKUP(H9882,'Shoe size conversion table'!$J$6:$L$22,2))</f>
        <v>43</v>
      </c>
      <c r="J9882" s="12" t="n">
        <f aca="false">IF(G9882="Male",VLOOKUP(H9882,'Shoe size conversion table'!$B$6:$D$22,3),VLOOKUP(H9882,'Shoe size conversion table'!$J$6:$L$22,3))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MONTH(C9882:C24849)</f>
        <v>5</v>
      </c>
      <c r="O9882" s="8" t="n">
        <f aca="false">K9882*(1-L9882)</f>
        <v>152.1</v>
      </c>
    </row>
    <row r="9883" customFormat="false" ht="11.4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IF(G9883="Male",VLOOKUP(H9883,'Shoe size conversion table'!$B$6:$D$22,2),VLOOKUP(H9883,'Shoe size conversion table'!$J$6:$L$22,2))</f>
        <v>38-39</v>
      </c>
      <c r="J9883" s="12" t="n">
        <f aca="false">IF(G9883="Male",VLOOKUP(H9883,'Shoe size conversion table'!$B$6:$D$22,3),VLOOKUP(H9883,'Shoe size conversion table'!$J$6:$L$22,3))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MONTH(C9883:C24850)</f>
        <v>5</v>
      </c>
      <c r="O9883" s="8" t="n">
        <f aca="false">K9883*(1-L9883)</f>
        <v>159</v>
      </c>
    </row>
    <row r="9884" customFormat="false" ht="11.4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IF(G9884="Male",VLOOKUP(H9884,'Shoe size conversion table'!$B$6:$D$22,2),VLOOKUP(H9884,'Shoe size conversion table'!$J$6:$L$22,2))</f>
        <v>42-43</v>
      </c>
      <c r="J9884" s="12" t="n">
        <f aca="false">IF(G9884="Male",VLOOKUP(H9884,'Shoe size conversion table'!$B$6:$D$22,3),VLOOKUP(H9884,'Shoe size conversion table'!$J$6:$L$22,3))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MONTH(C9884:C24851)</f>
        <v>5</v>
      </c>
      <c r="O9884" s="8" t="n">
        <f aca="false">K9884*(1-L9884)</f>
        <v>69.5</v>
      </c>
    </row>
    <row r="9885" customFormat="false" ht="11.4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IF(G9885="Male",VLOOKUP(H9885,'Shoe size conversion table'!$B$6:$D$22,2),VLOOKUP(H9885,'Shoe size conversion table'!$J$6:$L$22,2))</f>
        <v>43</v>
      </c>
      <c r="J9885" s="12" t="n">
        <f aca="false">IF(G9885="Male",VLOOKUP(H9885,'Shoe size conversion table'!$B$6:$D$22,3),VLOOKUP(H9885,'Shoe size conversion table'!$J$6:$L$22,3))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MONTH(C9885:C24852)</f>
        <v>5</v>
      </c>
      <c r="O9885" s="8" t="n">
        <f aca="false">K9885*(1-L9885)</f>
        <v>143.2</v>
      </c>
    </row>
    <row r="9886" customFormat="false" ht="11.4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IF(G9886="Male",VLOOKUP(H9886,'Shoe size conversion table'!$B$6:$D$22,2),VLOOKUP(H9886,'Shoe size conversion table'!$J$6:$L$22,2))</f>
        <v>39</v>
      </c>
      <c r="J9886" s="12" t="n">
        <f aca="false">IF(G9886="Male",VLOOKUP(H9886,'Shoe size conversion table'!$B$6:$D$22,3),VLOOKUP(H9886,'Shoe size conversion table'!$J$6:$L$22,3))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MONTH(C9886:C24853)</f>
        <v>5</v>
      </c>
      <c r="O9886" s="8" t="n">
        <f aca="false">K9886*(1-L9886)</f>
        <v>199</v>
      </c>
    </row>
    <row r="9887" customFormat="false" ht="11.4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IF(G9887="Male",VLOOKUP(H9887,'Shoe size conversion table'!$B$6:$D$22,2),VLOOKUP(H9887,'Shoe size conversion table'!$J$6:$L$22,2))</f>
        <v>44</v>
      </c>
      <c r="J9887" s="12" t="n">
        <f aca="false">IF(G9887="Male",VLOOKUP(H9887,'Shoe size conversion table'!$B$6:$D$22,3),VLOOKUP(H9887,'Shoe size conversion table'!$J$6:$L$22,3))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MONTH(C9887:C24854)</f>
        <v>5</v>
      </c>
      <c r="O9887" s="8" t="n">
        <f aca="false">K9887*(1-L9887)</f>
        <v>169</v>
      </c>
    </row>
    <row r="9888" customFormat="false" ht="11.4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IF(G9888="Male",VLOOKUP(H9888,'Shoe size conversion table'!$B$6:$D$22,2),VLOOKUP(H9888,'Shoe size conversion table'!$J$6:$L$22,2))</f>
        <v>41-42</v>
      </c>
      <c r="J9888" s="12" t="n">
        <f aca="false">IF(G9888="Male",VLOOKUP(H9888,'Shoe size conversion table'!$B$6:$D$22,3),VLOOKUP(H9888,'Shoe size conversion table'!$J$6:$L$22,3))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MONTH(C9888:C24855)</f>
        <v>5</v>
      </c>
      <c r="O9888" s="8" t="n">
        <f aca="false">K9888*(1-L9888)</f>
        <v>116.1</v>
      </c>
    </row>
    <row r="9889" customFormat="false" ht="11.4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IF(G9889="Male",VLOOKUP(H9889,'Shoe size conversion table'!$B$6:$D$22,2),VLOOKUP(H9889,'Shoe size conversion table'!$J$6:$L$22,2))</f>
        <v>43-44</v>
      </c>
      <c r="J9889" s="12" t="n">
        <f aca="false">IF(G9889="Male",VLOOKUP(H9889,'Shoe size conversion table'!$B$6:$D$22,3),VLOOKUP(H9889,'Shoe size conversion table'!$J$6:$L$22,3))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MONTH(C9889:C24856)</f>
        <v>5</v>
      </c>
      <c r="O9889" s="8" t="n">
        <f aca="false">K9889*(1-L9889)</f>
        <v>132.3</v>
      </c>
    </row>
    <row r="9890" customFormat="false" ht="11.4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IF(G9890="Male",VLOOKUP(H9890,'Shoe size conversion table'!$B$6:$D$22,2),VLOOKUP(H9890,'Shoe size conversion table'!$J$6:$L$22,2))</f>
        <v>43-44</v>
      </c>
      <c r="J9890" s="12" t="n">
        <f aca="false">IF(G9890="Male",VLOOKUP(H9890,'Shoe size conversion table'!$B$6:$D$22,3),VLOOKUP(H9890,'Shoe size conversion table'!$J$6:$L$22,3))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MONTH(C9890:C24857)</f>
        <v>5</v>
      </c>
      <c r="O9890" s="8" t="n">
        <f aca="false">K9890*(1-L9890)</f>
        <v>90.3</v>
      </c>
    </row>
    <row r="9891" customFormat="false" ht="11.4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IF(G9891="Male",VLOOKUP(H9891,'Shoe size conversion table'!$B$6:$D$22,2),VLOOKUP(H9891,'Shoe size conversion table'!$J$6:$L$22,2))</f>
        <v>38-39</v>
      </c>
      <c r="J9891" s="12" t="n">
        <f aca="false">IF(G9891="Male",VLOOKUP(H9891,'Shoe size conversion table'!$B$6:$D$22,3),VLOOKUP(H9891,'Shoe size conversion table'!$J$6:$L$22,3))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MONTH(C9891:C24858)</f>
        <v>5</v>
      </c>
      <c r="O9891" s="8" t="n">
        <f aca="false">K9891*(1-L9891)</f>
        <v>135.2</v>
      </c>
    </row>
    <row r="9892" customFormat="false" ht="11.4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IF(G9892="Male",VLOOKUP(H9892,'Shoe size conversion table'!$B$6:$D$22,2),VLOOKUP(H9892,'Shoe size conversion table'!$J$6:$L$22,2))</f>
        <v>39</v>
      </c>
      <c r="J9892" s="12" t="n">
        <f aca="false">IF(G9892="Male",VLOOKUP(H9892,'Shoe size conversion table'!$B$6:$D$22,3),VLOOKUP(H9892,'Shoe size conversion table'!$J$6:$L$22,3))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MONTH(C9892:C24859)</f>
        <v>5</v>
      </c>
      <c r="O9892" s="8" t="n">
        <f aca="false">K9892*(1-L9892)</f>
        <v>127.2</v>
      </c>
    </row>
    <row r="9893" customFormat="false" ht="11.4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IF(G9893="Male",VLOOKUP(H9893,'Shoe size conversion table'!$B$6:$D$22,2),VLOOKUP(H9893,'Shoe size conversion table'!$J$6:$L$22,2))</f>
        <v>40</v>
      </c>
      <c r="J9893" s="12" t="n">
        <f aca="false">IF(G9893="Male",VLOOKUP(H9893,'Shoe size conversion table'!$B$6:$D$22,3),VLOOKUP(H9893,'Shoe size conversion table'!$J$6:$L$22,3))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MONTH(C9893:C24860)</f>
        <v>5</v>
      </c>
      <c r="O9893" s="8" t="n">
        <f aca="false">K9893*(1-L9893)</f>
        <v>127.2</v>
      </c>
    </row>
    <row r="9894" customFormat="false" ht="11.4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IF(G9894="Male",VLOOKUP(H9894,'Shoe size conversion table'!$B$6:$D$22,2),VLOOKUP(H9894,'Shoe size conversion table'!$J$6:$L$22,2))</f>
        <v>42</v>
      </c>
      <c r="J9894" s="12" t="n">
        <f aca="false">IF(G9894="Male",VLOOKUP(H9894,'Shoe size conversion table'!$B$6:$D$22,3),VLOOKUP(H9894,'Shoe size conversion table'!$J$6:$L$22,3))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MONTH(C9894:C24861)</f>
        <v>5</v>
      </c>
      <c r="O9894" s="8" t="n">
        <f aca="false">K9894*(1-L9894)</f>
        <v>179.1</v>
      </c>
    </row>
    <row r="9895" customFormat="false" ht="11.4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IF(G9895="Male",VLOOKUP(H9895,'Shoe size conversion table'!$B$6:$D$22,2),VLOOKUP(H9895,'Shoe size conversion table'!$J$6:$L$22,2))</f>
        <v>41-42</v>
      </c>
      <c r="J9895" s="12" t="n">
        <f aca="false">IF(G9895="Male",VLOOKUP(H9895,'Shoe size conversion table'!$B$6:$D$22,3),VLOOKUP(H9895,'Shoe size conversion table'!$J$6:$L$22,3))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MONTH(C9895:C24862)</f>
        <v>5</v>
      </c>
      <c r="O9895" s="8" t="n">
        <f aca="false">K9895*(1-L9895)</f>
        <v>111.2</v>
      </c>
    </row>
    <row r="9896" customFormat="false" ht="11.4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IF(G9896="Male",VLOOKUP(H9896,'Shoe size conversion table'!$B$6:$D$22,2),VLOOKUP(H9896,'Shoe size conversion table'!$J$6:$L$22,2))</f>
        <v>38</v>
      </c>
      <c r="J9896" s="12" t="n">
        <f aca="false">IF(G9896="Male",VLOOKUP(H9896,'Shoe size conversion table'!$B$6:$D$22,3),VLOOKUP(H9896,'Shoe size conversion table'!$J$6:$L$22,3))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MONTH(C9896:C24863)</f>
        <v>5</v>
      </c>
      <c r="O9896" s="8" t="n">
        <f aca="false">K9896*(1-L9896)</f>
        <v>134.1</v>
      </c>
    </row>
    <row r="9897" customFormat="false" ht="11.4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IF(G9897="Male",VLOOKUP(H9897,'Shoe size conversion table'!$B$6:$D$22,2),VLOOKUP(H9897,'Shoe size conversion table'!$J$6:$L$22,2))</f>
        <v>43</v>
      </c>
      <c r="J9897" s="12" t="n">
        <f aca="false">IF(G9897="Male",VLOOKUP(H9897,'Shoe size conversion table'!$B$6:$D$22,3),VLOOKUP(H9897,'Shoe size conversion table'!$J$6:$L$22,3))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MONTH(C9897:C24864)</f>
        <v>5</v>
      </c>
      <c r="O9897" s="8" t="n">
        <f aca="false">K9897*(1-L9897)</f>
        <v>159</v>
      </c>
    </row>
    <row r="9898" customFormat="false" ht="11.4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IF(G9898="Male",VLOOKUP(H9898,'Shoe size conversion table'!$B$6:$D$22,2),VLOOKUP(H9898,'Shoe size conversion table'!$J$6:$L$22,2))</f>
        <v>41</v>
      </c>
      <c r="J9898" s="12" t="n">
        <f aca="false">IF(G9898="Male",VLOOKUP(H9898,'Shoe size conversion table'!$B$6:$D$22,3),VLOOKUP(H9898,'Shoe size conversion table'!$J$6:$L$22,3))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MONTH(C9898:C24865)</f>
        <v>5</v>
      </c>
      <c r="O9898" s="8" t="n">
        <f aca="false">K9898*(1-L9898)</f>
        <v>169</v>
      </c>
    </row>
    <row r="9899" customFormat="false" ht="11.4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IF(G9899="Male",VLOOKUP(H9899,'Shoe size conversion table'!$B$6:$D$22,2),VLOOKUP(H9899,'Shoe size conversion table'!$J$6:$L$22,2))</f>
        <v>37-38</v>
      </c>
      <c r="J9899" s="12" t="n">
        <f aca="false">IF(G9899="Male",VLOOKUP(H9899,'Shoe size conversion table'!$B$6:$D$22,3),VLOOKUP(H9899,'Shoe size conversion table'!$J$6:$L$22,3))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MONTH(C9899:C24866)</f>
        <v>5</v>
      </c>
      <c r="O9899" s="8" t="n">
        <f aca="false">K9899*(1-L9899)</f>
        <v>159</v>
      </c>
    </row>
    <row r="9900" customFormat="false" ht="11.4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IF(G9900="Male",VLOOKUP(H9900,'Shoe size conversion table'!$B$6:$D$22,2),VLOOKUP(H9900,'Shoe size conversion table'!$J$6:$L$22,2))</f>
        <v>43</v>
      </c>
      <c r="J9900" s="12" t="n">
        <f aca="false">IF(G9900="Male",VLOOKUP(H9900,'Shoe size conversion table'!$B$6:$D$22,3),VLOOKUP(H9900,'Shoe size conversion table'!$J$6:$L$22,3))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MONTH(C9900:C24867)</f>
        <v>5</v>
      </c>
      <c r="O9900" s="8" t="n">
        <f aca="false">K9900*(1-L9900)</f>
        <v>129</v>
      </c>
    </row>
    <row r="9901" customFormat="false" ht="11.4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IF(G9901="Male",VLOOKUP(H9901,'Shoe size conversion table'!$B$6:$D$22,2),VLOOKUP(H9901,'Shoe size conversion table'!$J$6:$L$22,2))</f>
        <v>42-43</v>
      </c>
      <c r="J9901" s="12" t="n">
        <f aca="false">IF(G9901="Male",VLOOKUP(H9901,'Shoe size conversion table'!$B$6:$D$22,3),VLOOKUP(H9901,'Shoe size conversion table'!$J$6:$L$22,3))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MONTH(C9901:C24868)</f>
        <v>5</v>
      </c>
      <c r="O9901" s="8" t="n">
        <f aca="false">K9901*(1-L9901)</f>
        <v>84.5</v>
      </c>
    </row>
    <row r="9902" customFormat="false" ht="11.4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IF(G9902="Male",VLOOKUP(H9902,'Shoe size conversion table'!$B$6:$D$22,2),VLOOKUP(H9902,'Shoe size conversion table'!$J$6:$L$22,2))</f>
        <v>39</v>
      </c>
      <c r="J9902" s="12" t="n">
        <f aca="false">IF(G9902="Male",VLOOKUP(H9902,'Shoe size conversion table'!$B$6:$D$22,3),VLOOKUP(H9902,'Shoe size conversion table'!$J$6:$L$22,3))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MONTH(C9902:C24869)</f>
        <v>5</v>
      </c>
      <c r="O9902" s="8" t="n">
        <f aca="false">K9902*(1-L9902)</f>
        <v>127.2</v>
      </c>
    </row>
    <row r="9903" customFormat="false" ht="11.4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IF(G9903="Male",VLOOKUP(H9903,'Shoe size conversion table'!$B$6:$D$22,2),VLOOKUP(H9903,'Shoe size conversion table'!$J$6:$L$22,2))</f>
        <v>37-38</v>
      </c>
      <c r="J9903" s="12" t="n">
        <f aca="false">IF(G9903="Male",VLOOKUP(H9903,'Shoe size conversion table'!$B$6:$D$22,3),VLOOKUP(H9903,'Shoe size conversion table'!$J$6:$L$22,3))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MONTH(C9903:C24870)</f>
        <v>5</v>
      </c>
      <c r="O9903" s="8" t="n">
        <f aca="false">K9903*(1-L9903)</f>
        <v>169</v>
      </c>
    </row>
    <row r="9904" customFormat="false" ht="11.4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IF(G9904="Male",VLOOKUP(H9904,'Shoe size conversion table'!$B$6:$D$22,2),VLOOKUP(H9904,'Shoe size conversion table'!$J$6:$L$22,2))</f>
        <v>36-37</v>
      </c>
      <c r="J9904" s="12" t="n">
        <f aca="false">IF(G9904="Male",VLOOKUP(H9904,'Shoe size conversion table'!$B$6:$D$22,3),VLOOKUP(H9904,'Shoe size conversion table'!$J$6:$L$22,3))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MONTH(C9904:C24871)</f>
        <v>5</v>
      </c>
      <c r="O9904" s="8" t="n">
        <f aca="false">K9904*(1-L9904)</f>
        <v>189</v>
      </c>
    </row>
    <row r="9905" customFormat="false" ht="11.4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IF(G9905="Male",VLOOKUP(H9905,'Shoe size conversion table'!$B$6:$D$22,2),VLOOKUP(H9905,'Shoe size conversion table'!$J$6:$L$22,2))</f>
        <v>43-44</v>
      </c>
      <c r="J9905" s="12" t="n">
        <f aca="false">IF(G9905="Male",VLOOKUP(H9905,'Shoe size conversion table'!$B$6:$D$22,3),VLOOKUP(H9905,'Shoe size conversion table'!$J$6:$L$22,3))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MONTH(C9905:C24872)</f>
        <v>5</v>
      </c>
      <c r="O9905" s="8" t="n">
        <f aca="false">K9905*(1-L9905)</f>
        <v>179</v>
      </c>
    </row>
    <row r="9906" customFormat="false" ht="11.4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IF(G9906="Male",VLOOKUP(H9906,'Shoe size conversion table'!$B$6:$D$22,2),VLOOKUP(H9906,'Shoe size conversion table'!$J$6:$L$22,2))</f>
        <v>45</v>
      </c>
      <c r="J9906" s="12" t="n">
        <f aca="false">IF(G9906="Male",VLOOKUP(H9906,'Shoe size conversion table'!$B$6:$D$22,3),VLOOKUP(H9906,'Shoe size conversion table'!$J$6:$L$22,3))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MONTH(C9906:C24873)</f>
        <v>5</v>
      </c>
      <c r="O9906" s="8" t="n">
        <f aca="false">K9906*(1-L9906)</f>
        <v>169</v>
      </c>
    </row>
    <row r="9907" customFormat="false" ht="11.4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IF(G9907="Male",VLOOKUP(H9907,'Shoe size conversion table'!$B$6:$D$22,2),VLOOKUP(H9907,'Shoe size conversion table'!$J$6:$L$22,2))</f>
        <v>40-41</v>
      </c>
      <c r="J9907" s="12" t="n">
        <f aca="false">IF(G9907="Male",VLOOKUP(H9907,'Shoe size conversion table'!$B$6:$D$22,3),VLOOKUP(H9907,'Shoe size conversion table'!$J$6:$L$22,3))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MONTH(C9907:C24874)</f>
        <v>5</v>
      </c>
      <c r="O9907" s="8" t="n">
        <f aca="false">K9907*(1-L9907)</f>
        <v>152.1</v>
      </c>
    </row>
    <row r="9908" customFormat="false" ht="11.4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IF(G9908="Male",VLOOKUP(H9908,'Shoe size conversion table'!$B$6:$D$22,2),VLOOKUP(H9908,'Shoe size conversion table'!$J$6:$L$22,2))</f>
        <v>39</v>
      </c>
      <c r="J9908" s="12" t="n">
        <f aca="false">IF(G9908="Male",VLOOKUP(H9908,'Shoe size conversion table'!$B$6:$D$22,3),VLOOKUP(H9908,'Shoe size conversion table'!$J$6:$L$22,3))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MONTH(C9908:C24875)</f>
        <v>5</v>
      </c>
      <c r="O9908" s="8" t="n">
        <f aca="false">K9908*(1-L9908)</f>
        <v>189</v>
      </c>
    </row>
    <row r="9909" customFormat="false" ht="11.4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IF(G9909="Male",VLOOKUP(H9909,'Shoe size conversion table'!$B$6:$D$22,2),VLOOKUP(H9909,'Shoe size conversion table'!$J$6:$L$22,2))</f>
        <v>41</v>
      </c>
      <c r="J9909" s="12" t="n">
        <f aca="false">IF(G9909="Male",VLOOKUP(H9909,'Shoe size conversion table'!$B$6:$D$22,3),VLOOKUP(H9909,'Shoe size conversion table'!$J$6:$L$22,3))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MONTH(C9909:C24876)</f>
        <v>5</v>
      </c>
      <c r="O9909" s="8" t="n">
        <f aca="false">K9909*(1-L9909)</f>
        <v>79.5</v>
      </c>
    </row>
    <row r="9910" customFormat="false" ht="11.4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IF(G9910="Male",VLOOKUP(H9910,'Shoe size conversion table'!$B$6:$D$22,2),VLOOKUP(H9910,'Shoe size conversion table'!$J$6:$L$22,2))</f>
        <v>43-44</v>
      </c>
      <c r="J9910" s="12" t="n">
        <f aca="false">IF(G9910="Male",VLOOKUP(H9910,'Shoe size conversion table'!$B$6:$D$22,3),VLOOKUP(H9910,'Shoe size conversion table'!$J$6:$L$22,3))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MONTH(C9910:C24877)</f>
        <v>5</v>
      </c>
      <c r="O9910" s="8" t="n">
        <f aca="false">K9910*(1-L9910)</f>
        <v>161.1</v>
      </c>
    </row>
    <row r="9911" customFormat="false" ht="11.4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IF(G9911="Male",VLOOKUP(H9911,'Shoe size conversion table'!$B$6:$D$22,2),VLOOKUP(H9911,'Shoe size conversion table'!$J$6:$L$22,2))</f>
        <v>42</v>
      </c>
      <c r="J9911" s="12" t="n">
        <f aca="false">IF(G9911="Male",VLOOKUP(H9911,'Shoe size conversion table'!$B$6:$D$22,3),VLOOKUP(H9911,'Shoe size conversion table'!$J$6:$L$22,3))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MONTH(C9911:C24878)</f>
        <v>5</v>
      </c>
      <c r="O9911" s="8" t="n">
        <f aca="false">K9911*(1-L9911)</f>
        <v>199</v>
      </c>
    </row>
    <row r="9912" customFormat="false" ht="11.4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IF(G9912="Male",VLOOKUP(H9912,'Shoe size conversion table'!$B$6:$D$22,2),VLOOKUP(H9912,'Shoe size conversion table'!$J$6:$L$22,2))</f>
        <v>41-42</v>
      </c>
      <c r="J9912" s="12" t="n">
        <f aca="false">IF(G9912="Male",VLOOKUP(H9912,'Shoe size conversion table'!$B$6:$D$22,3),VLOOKUP(H9912,'Shoe size conversion table'!$J$6:$L$22,3))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MONTH(C9912:C24879)</f>
        <v>5</v>
      </c>
      <c r="O9912" s="8" t="n">
        <f aca="false">K9912*(1-L9912)</f>
        <v>127.2</v>
      </c>
    </row>
    <row r="9913" customFormat="false" ht="11.4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IF(G9913="Male",VLOOKUP(H9913,'Shoe size conversion table'!$B$6:$D$22,2),VLOOKUP(H9913,'Shoe size conversion table'!$J$6:$L$22,2))</f>
        <v>40</v>
      </c>
      <c r="J9913" s="12" t="n">
        <f aca="false">IF(G9913="Male",VLOOKUP(H9913,'Shoe size conversion table'!$B$6:$D$22,3),VLOOKUP(H9913,'Shoe size conversion table'!$J$6:$L$22,3))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MONTH(C9913:C24880)</f>
        <v>5</v>
      </c>
      <c r="O9913" s="8" t="n">
        <f aca="false">K9913*(1-L9913)</f>
        <v>111.3</v>
      </c>
    </row>
    <row r="9914" customFormat="false" ht="11.4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IF(G9914="Male",VLOOKUP(H9914,'Shoe size conversion table'!$B$6:$D$22,2),VLOOKUP(H9914,'Shoe size conversion table'!$J$6:$L$22,2))</f>
        <v>39</v>
      </c>
      <c r="J9914" s="12" t="n">
        <f aca="false">IF(G9914="Male",VLOOKUP(H9914,'Shoe size conversion table'!$B$6:$D$22,3),VLOOKUP(H9914,'Shoe size conversion table'!$J$6:$L$22,3))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MONTH(C9914:C24881)</f>
        <v>5</v>
      </c>
      <c r="O9914" s="8" t="n">
        <f aca="false">K9914*(1-L9914)</f>
        <v>179</v>
      </c>
    </row>
    <row r="9915" customFormat="false" ht="11.4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IF(G9915="Male",VLOOKUP(H9915,'Shoe size conversion table'!$B$6:$D$22,2),VLOOKUP(H9915,'Shoe size conversion table'!$J$6:$L$22,2))</f>
        <v>43</v>
      </c>
      <c r="J9915" s="12" t="n">
        <f aca="false">IF(G9915="Male",VLOOKUP(H9915,'Shoe size conversion table'!$B$6:$D$22,3),VLOOKUP(H9915,'Shoe size conversion table'!$J$6:$L$22,3))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MONTH(C9915:C24882)</f>
        <v>5</v>
      </c>
      <c r="O9915" s="8" t="n">
        <f aca="false">K9915*(1-L9915)</f>
        <v>127.2</v>
      </c>
    </row>
    <row r="9916" customFormat="false" ht="11.4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IF(G9916="Male",VLOOKUP(H9916,'Shoe size conversion table'!$B$6:$D$22,2),VLOOKUP(H9916,'Shoe size conversion table'!$J$6:$L$22,2))</f>
        <v>39-40</v>
      </c>
      <c r="J9916" s="12" t="n">
        <f aca="false">IF(G9916="Male",VLOOKUP(H9916,'Shoe size conversion table'!$B$6:$D$22,3),VLOOKUP(H9916,'Shoe size conversion table'!$J$6:$L$22,3))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MONTH(C9916:C24883)</f>
        <v>5</v>
      </c>
      <c r="O9916" s="8" t="n">
        <f aca="false">K9916*(1-L9916)</f>
        <v>179</v>
      </c>
    </row>
    <row r="9917" customFormat="false" ht="11.4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IF(G9917="Male",VLOOKUP(H9917,'Shoe size conversion table'!$B$6:$D$22,2),VLOOKUP(H9917,'Shoe size conversion table'!$J$6:$L$22,2))</f>
        <v>44</v>
      </c>
      <c r="J9917" s="12" t="n">
        <f aca="false">IF(G9917="Male",VLOOKUP(H9917,'Shoe size conversion table'!$B$6:$D$22,3),VLOOKUP(H9917,'Shoe size conversion table'!$J$6:$L$22,3))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MONTH(C9917:C24884)</f>
        <v>5</v>
      </c>
      <c r="O9917" s="8" t="n">
        <f aca="false">K9917*(1-L9917)</f>
        <v>125.1</v>
      </c>
    </row>
    <row r="9918" customFormat="false" ht="11.4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IF(G9918="Male",VLOOKUP(H9918,'Shoe size conversion table'!$B$6:$D$22,2),VLOOKUP(H9918,'Shoe size conversion table'!$J$6:$L$22,2))</f>
        <v>40</v>
      </c>
      <c r="J9918" s="12" t="n">
        <f aca="false">IF(G9918="Male",VLOOKUP(H9918,'Shoe size conversion table'!$B$6:$D$22,3),VLOOKUP(H9918,'Shoe size conversion table'!$J$6:$L$22,3))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MONTH(C9918:C24885)</f>
        <v>5</v>
      </c>
      <c r="O9918" s="8" t="n">
        <f aca="false">K9918*(1-L9918)</f>
        <v>94.5</v>
      </c>
    </row>
    <row r="9919" customFormat="false" ht="11.4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IF(G9919="Male",VLOOKUP(H9919,'Shoe size conversion table'!$B$6:$D$22,2),VLOOKUP(H9919,'Shoe size conversion table'!$J$6:$L$22,2))</f>
        <v>39</v>
      </c>
      <c r="J9919" s="12" t="n">
        <f aca="false">IF(G9919="Male",VLOOKUP(H9919,'Shoe size conversion table'!$B$6:$D$22,3),VLOOKUP(H9919,'Shoe size conversion table'!$J$6:$L$22,3))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MONTH(C9919:C24886)</f>
        <v>5</v>
      </c>
      <c r="O9919" s="8" t="n">
        <f aca="false">K9919*(1-L9919)</f>
        <v>94.5</v>
      </c>
    </row>
    <row r="9920" customFormat="false" ht="11.4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IF(G9920="Male",VLOOKUP(H9920,'Shoe size conversion table'!$B$6:$D$22,2),VLOOKUP(H9920,'Shoe size conversion table'!$J$6:$L$22,2))</f>
        <v>43-44</v>
      </c>
      <c r="J9920" s="12" t="n">
        <f aca="false">IF(G9920="Male",VLOOKUP(H9920,'Shoe size conversion table'!$B$6:$D$22,3),VLOOKUP(H9920,'Shoe size conversion table'!$J$6:$L$22,3))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MONTH(C9920:C24887)</f>
        <v>5</v>
      </c>
      <c r="O9920" s="8" t="n">
        <f aca="false">K9920*(1-L9920)</f>
        <v>170.1</v>
      </c>
    </row>
    <row r="9921" customFormat="false" ht="11.4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IF(G9921="Male",VLOOKUP(H9921,'Shoe size conversion table'!$B$6:$D$22,2),VLOOKUP(H9921,'Shoe size conversion table'!$J$6:$L$22,2))</f>
        <v>39</v>
      </c>
      <c r="J9921" s="12" t="n">
        <f aca="false">IF(G9921="Male",VLOOKUP(H9921,'Shoe size conversion table'!$B$6:$D$22,3),VLOOKUP(H9921,'Shoe size conversion table'!$J$6:$L$22,3))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MONTH(C9921:C24888)</f>
        <v>5</v>
      </c>
      <c r="O9921" s="8" t="n">
        <f aca="false">K9921*(1-L9921)</f>
        <v>139</v>
      </c>
    </row>
    <row r="9922" customFormat="false" ht="11.4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IF(G9922="Male",VLOOKUP(H9922,'Shoe size conversion table'!$B$6:$D$22,2),VLOOKUP(H9922,'Shoe size conversion table'!$J$6:$L$22,2))</f>
        <v>38-39</v>
      </c>
      <c r="J9922" s="12" t="n">
        <f aca="false">IF(G9922="Male",VLOOKUP(H9922,'Shoe size conversion table'!$B$6:$D$22,3),VLOOKUP(H9922,'Shoe size conversion table'!$J$6:$L$22,3))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MONTH(C9922:C24889)</f>
        <v>5</v>
      </c>
      <c r="O9922" s="8" t="n">
        <f aca="false">K9922*(1-L9922)</f>
        <v>149</v>
      </c>
    </row>
    <row r="9923" customFormat="false" ht="11.4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IF(G9923="Male",VLOOKUP(H9923,'Shoe size conversion table'!$B$6:$D$22,2),VLOOKUP(H9923,'Shoe size conversion table'!$J$6:$L$22,2))</f>
        <v>43-44</v>
      </c>
      <c r="J9923" s="12" t="n">
        <f aca="false">IF(G9923="Male",VLOOKUP(H9923,'Shoe size conversion table'!$B$6:$D$22,3),VLOOKUP(H9923,'Shoe size conversion table'!$J$6:$L$22,3))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MONTH(C9923:C24890)</f>
        <v>5</v>
      </c>
      <c r="O9923" s="8" t="n">
        <f aca="false">K9923*(1-L9923)</f>
        <v>134.1</v>
      </c>
    </row>
    <row r="9924" customFormat="false" ht="11.4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IF(G9924="Male",VLOOKUP(H9924,'Shoe size conversion table'!$B$6:$D$22,2),VLOOKUP(H9924,'Shoe size conversion table'!$J$6:$L$22,2))</f>
        <v>38-39</v>
      </c>
      <c r="J9924" s="12" t="n">
        <f aca="false">IF(G9924="Male",VLOOKUP(H9924,'Shoe size conversion table'!$B$6:$D$22,3),VLOOKUP(H9924,'Shoe size conversion table'!$J$6:$L$22,3))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MONTH(C9924:C24891)</f>
        <v>5</v>
      </c>
      <c r="O9924" s="8" t="n">
        <f aca="false">K9924*(1-L9924)</f>
        <v>79.5</v>
      </c>
    </row>
    <row r="9925" customFormat="false" ht="11.4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IF(G9925="Male",VLOOKUP(H9925,'Shoe size conversion table'!$B$6:$D$22,2),VLOOKUP(H9925,'Shoe size conversion table'!$J$6:$L$22,2))</f>
        <v>38-39</v>
      </c>
      <c r="J9925" s="12" t="n">
        <f aca="false">IF(G9925="Male",VLOOKUP(H9925,'Shoe size conversion table'!$B$6:$D$22,3),VLOOKUP(H9925,'Shoe size conversion table'!$J$6:$L$22,3))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MONTH(C9925:C24892)</f>
        <v>5</v>
      </c>
      <c r="O9925" s="8" t="n">
        <f aca="false">K9925*(1-L9925)</f>
        <v>69.5</v>
      </c>
    </row>
    <row r="9926" customFormat="false" ht="11.4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IF(G9926="Male",VLOOKUP(H9926,'Shoe size conversion table'!$B$6:$D$22,2),VLOOKUP(H9926,'Shoe size conversion table'!$J$6:$L$22,2))</f>
        <v>42</v>
      </c>
      <c r="J9926" s="12" t="n">
        <f aca="false">IF(G9926="Male",VLOOKUP(H9926,'Shoe size conversion table'!$B$6:$D$22,3),VLOOKUP(H9926,'Shoe size conversion table'!$J$6:$L$22,3))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MONTH(C9926:C24893)</f>
        <v>5</v>
      </c>
      <c r="O9926" s="8" t="n">
        <f aca="false">K9926*(1-L9926)</f>
        <v>179</v>
      </c>
    </row>
    <row r="9927" customFormat="false" ht="11.4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IF(G9927="Male",VLOOKUP(H9927,'Shoe size conversion table'!$B$6:$D$22,2),VLOOKUP(H9927,'Shoe size conversion table'!$J$6:$L$22,2))</f>
        <v>38-39</v>
      </c>
      <c r="J9927" s="12" t="n">
        <f aca="false">IF(G9927="Male",VLOOKUP(H9927,'Shoe size conversion table'!$B$6:$D$22,3),VLOOKUP(H9927,'Shoe size conversion table'!$J$6:$L$22,3))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MONTH(C9927:C24894)</f>
        <v>5</v>
      </c>
      <c r="O9927" s="8" t="n">
        <f aca="false">K9927*(1-L9927)</f>
        <v>199</v>
      </c>
    </row>
    <row r="9928" customFormat="false" ht="11.4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IF(G9928="Male",VLOOKUP(H9928,'Shoe size conversion table'!$B$6:$D$22,2),VLOOKUP(H9928,'Shoe size conversion table'!$J$6:$L$22,2))</f>
        <v>37-38</v>
      </c>
      <c r="J9928" s="12" t="n">
        <f aca="false">IF(G9928="Male",VLOOKUP(H9928,'Shoe size conversion table'!$B$6:$D$22,3),VLOOKUP(H9928,'Shoe size conversion table'!$J$6:$L$22,3))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MONTH(C9928:C24895)</f>
        <v>5</v>
      </c>
      <c r="O9928" s="8" t="n">
        <f aca="false">K9928*(1-L9928)</f>
        <v>149</v>
      </c>
    </row>
    <row r="9929" customFormat="false" ht="11.4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IF(G9929="Male",VLOOKUP(H9929,'Shoe size conversion table'!$B$6:$D$22,2),VLOOKUP(H9929,'Shoe size conversion table'!$J$6:$L$22,2))</f>
        <v>40</v>
      </c>
      <c r="J9929" s="12" t="n">
        <f aca="false">IF(G9929="Male",VLOOKUP(H9929,'Shoe size conversion table'!$B$6:$D$22,3),VLOOKUP(H9929,'Shoe size conversion table'!$J$6:$L$22,3))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MONTH(C9929:C24896)</f>
        <v>5</v>
      </c>
      <c r="O9929" s="8" t="n">
        <f aca="false">K9929*(1-L9929)</f>
        <v>149</v>
      </c>
    </row>
    <row r="9930" customFormat="false" ht="11.4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IF(G9930="Male",VLOOKUP(H9930,'Shoe size conversion table'!$B$6:$D$22,2),VLOOKUP(H9930,'Shoe size conversion table'!$J$6:$L$22,2))</f>
        <v>41-42</v>
      </c>
      <c r="J9930" s="12" t="n">
        <f aca="false">IF(G9930="Male",VLOOKUP(H9930,'Shoe size conversion table'!$B$6:$D$22,3),VLOOKUP(H9930,'Shoe size conversion table'!$J$6:$L$22,3))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MONTH(C9930:C24897)</f>
        <v>5</v>
      </c>
      <c r="O9930" s="8" t="n">
        <f aca="false">K9930*(1-L9930)</f>
        <v>116.1</v>
      </c>
    </row>
    <row r="9931" customFormat="false" ht="11.4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IF(G9931="Male",VLOOKUP(H9931,'Shoe size conversion table'!$B$6:$D$22,2),VLOOKUP(H9931,'Shoe size conversion table'!$J$6:$L$22,2))</f>
        <v>44</v>
      </c>
      <c r="J9931" s="12" t="n">
        <f aca="false">IF(G9931="Male",VLOOKUP(H9931,'Shoe size conversion table'!$B$6:$D$22,3),VLOOKUP(H9931,'Shoe size conversion table'!$J$6:$L$22,3))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MONTH(C9931:C24898)</f>
        <v>5</v>
      </c>
      <c r="O9931" s="8" t="n">
        <f aca="false">K9931*(1-L9931)</f>
        <v>125.1</v>
      </c>
    </row>
    <row r="9932" customFormat="false" ht="11.4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IF(G9932="Male",VLOOKUP(H9932,'Shoe size conversion table'!$B$6:$D$22,2),VLOOKUP(H9932,'Shoe size conversion table'!$J$6:$L$22,2))</f>
        <v>42-43</v>
      </c>
      <c r="J9932" s="12" t="n">
        <f aca="false">IF(G9932="Male",VLOOKUP(H9932,'Shoe size conversion table'!$B$6:$D$22,3),VLOOKUP(H9932,'Shoe size conversion table'!$J$6:$L$22,3))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MONTH(C9932:C24899)</f>
        <v>5</v>
      </c>
      <c r="O9932" s="8" t="n">
        <f aca="false">K9932*(1-L9932)</f>
        <v>179</v>
      </c>
    </row>
    <row r="9933" customFormat="false" ht="11.4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IF(G9933="Male",VLOOKUP(H9933,'Shoe size conversion table'!$B$6:$D$22,2),VLOOKUP(H9933,'Shoe size conversion table'!$J$6:$L$22,2))</f>
        <v>43-44</v>
      </c>
      <c r="J9933" s="12" t="n">
        <f aca="false">IF(G9933="Male",VLOOKUP(H9933,'Shoe size conversion table'!$B$6:$D$22,3),VLOOKUP(H9933,'Shoe size conversion table'!$J$6:$L$22,3))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MONTH(C9933:C24900)</f>
        <v>5</v>
      </c>
      <c r="O9933" s="8" t="n">
        <f aca="false">K9933*(1-L9933)</f>
        <v>179.1</v>
      </c>
    </row>
    <row r="9934" customFormat="false" ht="11.4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IF(G9934="Male",VLOOKUP(H9934,'Shoe size conversion table'!$B$6:$D$22,2),VLOOKUP(H9934,'Shoe size conversion table'!$J$6:$L$22,2))</f>
        <v>39</v>
      </c>
      <c r="J9934" s="12" t="n">
        <f aca="false">IF(G9934="Male",VLOOKUP(H9934,'Shoe size conversion table'!$B$6:$D$22,3),VLOOKUP(H9934,'Shoe size conversion table'!$J$6:$L$22,3))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MONTH(C9934:C24901)</f>
        <v>5</v>
      </c>
      <c r="O9934" s="8" t="n">
        <f aca="false">K9934*(1-L9934)</f>
        <v>189</v>
      </c>
    </row>
    <row r="9935" customFormat="false" ht="11.4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IF(G9935="Male",VLOOKUP(H9935,'Shoe size conversion table'!$B$6:$D$22,2),VLOOKUP(H9935,'Shoe size conversion table'!$J$6:$L$22,2))</f>
        <v>48</v>
      </c>
      <c r="J9935" s="12" t="n">
        <f aca="false">IF(G9935="Male",VLOOKUP(H9935,'Shoe size conversion table'!$B$6:$D$22,3),VLOOKUP(H9935,'Shoe size conversion table'!$J$6:$L$22,3))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MONTH(C9935:C24902)</f>
        <v>5</v>
      </c>
      <c r="O9935" s="8" t="n">
        <f aca="false">K9935*(1-L9935)</f>
        <v>161.1</v>
      </c>
    </row>
    <row r="9936" customFormat="false" ht="11.4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IF(G9936="Male",VLOOKUP(H9936,'Shoe size conversion table'!$B$6:$D$22,2),VLOOKUP(H9936,'Shoe size conversion table'!$J$6:$L$22,2))</f>
        <v>42-43</v>
      </c>
      <c r="J9936" s="12" t="n">
        <f aca="false">IF(G9936="Male",VLOOKUP(H9936,'Shoe size conversion table'!$B$6:$D$22,3),VLOOKUP(H9936,'Shoe size conversion table'!$J$6:$L$22,3))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MONTH(C9936:C24903)</f>
        <v>5</v>
      </c>
      <c r="O9936" s="8" t="n">
        <f aca="false">K9936*(1-L9936)</f>
        <v>104.3</v>
      </c>
    </row>
    <row r="9937" customFormat="false" ht="11.4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IF(G9937="Male",VLOOKUP(H9937,'Shoe size conversion table'!$B$6:$D$22,2),VLOOKUP(H9937,'Shoe size conversion table'!$J$6:$L$22,2))</f>
        <v>40-41</v>
      </c>
      <c r="J9937" s="12" t="n">
        <f aca="false">IF(G9937="Male",VLOOKUP(H9937,'Shoe size conversion table'!$B$6:$D$22,3),VLOOKUP(H9937,'Shoe size conversion table'!$J$6:$L$22,3))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MONTH(C9937:C24904)</f>
        <v>5</v>
      </c>
      <c r="O9937" s="8" t="n">
        <f aca="false">K9937*(1-L9937)</f>
        <v>179</v>
      </c>
    </row>
    <row r="9938" customFormat="false" ht="11.4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IF(G9938="Male",VLOOKUP(H9938,'Shoe size conversion table'!$B$6:$D$22,2),VLOOKUP(H9938,'Shoe size conversion table'!$J$6:$L$22,2))</f>
        <v>42-43</v>
      </c>
      <c r="J9938" s="12" t="n">
        <f aca="false">IF(G9938="Male",VLOOKUP(H9938,'Shoe size conversion table'!$B$6:$D$22,3),VLOOKUP(H9938,'Shoe size conversion table'!$J$6:$L$22,3))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MONTH(C9938:C24905)</f>
        <v>5</v>
      </c>
      <c r="O9938" s="8" t="n">
        <f aca="false">K9938*(1-L9938)</f>
        <v>129</v>
      </c>
    </row>
    <row r="9939" customFormat="false" ht="11.4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IF(G9939="Male",VLOOKUP(H9939,'Shoe size conversion table'!$B$6:$D$22,2),VLOOKUP(H9939,'Shoe size conversion table'!$J$6:$L$22,2))</f>
        <v>43-44</v>
      </c>
      <c r="J9939" s="12" t="n">
        <f aca="false">IF(G9939="Male",VLOOKUP(H9939,'Shoe size conversion table'!$B$6:$D$22,3),VLOOKUP(H9939,'Shoe size conversion table'!$J$6:$L$22,3))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MONTH(C9939:C24906)</f>
        <v>5</v>
      </c>
      <c r="O9939" s="8" t="n">
        <f aca="false">K9939*(1-L9939)</f>
        <v>90.3</v>
      </c>
    </row>
    <row r="9940" customFormat="false" ht="11.4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IF(G9940="Male",VLOOKUP(H9940,'Shoe size conversion table'!$B$6:$D$22,2),VLOOKUP(H9940,'Shoe size conversion table'!$J$6:$L$22,2))</f>
        <v>39</v>
      </c>
      <c r="J9940" s="12" t="n">
        <f aca="false">IF(G9940="Male",VLOOKUP(H9940,'Shoe size conversion table'!$B$6:$D$22,3),VLOOKUP(H9940,'Shoe size conversion table'!$J$6:$L$22,3))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MONTH(C9940:C24907)</f>
        <v>5</v>
      </c>
      <c r="O9940" s="8" t="n">
        <f aca="false">K9940*(1-L9940)</f>
        <v>159</v>
      </c>
    </row>
    <row r="9941" customFormat="false" ht="11.4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IF(G9941="Male",VLOOKUP(H9941,'Shoe size conversion table'!$B$6:$D$22,2),VLOOKUP(H9941,'Shoe size conversion table'!$J$6:$L$22,2))</f>
        <v>39-40</v>
      </c>
      <c r="J9941" s="12" t="n">
        <f aca="false">IF(G9941="Male",VLOOKUP(H9941,'Shoe size conversion table'!$B$6:$D$22,3),VLOOKUP(H9941,'Shoe size conversion table'!$J$6:$L$22,3))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MONTH(C9941:C24908)</f>
        <v>5</v>
      </c>
      <c r="O9941" s="8" t="n">
        <f aca="false">K9941*(1-L9941)</f>
        <v>143.1</v>
      </c>
    </row>
    <row r="9942" customFormat="false" ht="11.4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IF(G9942="Male",VLOOKUP(H9942,'Shoe size conversion table'!$B$6:$D$22,2),VLOOKUP(H9942,'Shoe size conversion table'!$J$6:$L$22,2))</f>
        <v>38-39</v>
      </c>
      <c r="J9942" s="12" t="n">
        <f aca="false">IF(G9942="Male",VLOOKUP(H9942,'Shoe size conversion table'!$B$6:$D$22,3),VLOOKUP(H9942,'Shoe size conversion table'!$J$6:$L$22,3))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MONTH(C9942:C24909)</f>
        <v>5</v>
      </c>
      <c r="O9942" s="8" t="n">
        <f aca="false">K9942*(1-L9942)</f>
        <v>97.3</v>
      </c>
    </row>
    <row r="9943" customFormat="false" ht="11.4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IF(G9943="Male",VLOOKUP(H9943,'Shoe size conversion table'!$B$6:$D$22,2),VLOOKUP(H9943,'Shoe size conversion table'!$J$6:$L$22,2))</f>
        <v>42</v>
      </c>
      <c r="J9943" s="12" t="n">
        <f aca="false">IF(G9943="Male",VLOOKUP(H9943,'Shoe size conversion table'!$B$6:$D$22,3),VLOOKUP(H9943,'Shoe size conversion table'!$J$6:$L$22,3))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MONTH(C9943:C24910)</f>
        <v>5</v>
      </c>
      <c r="O9943" s="8" t="n">
        <f aca="false">K9943*(1-L9943)</f>
        <v>127.2</v>
      </c>
    </row>
    <row r="9944" customFormat="false" ht="11.4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IF(G9944="Male",VLOOKUP(H9944,'Shoe size conversion table'!$B$6:$D$22,2),VLOOKUP(H9944,'Shoe size conversion table'!$J$6:$L$22,2))</f>
        <v>38-39</v>
      </c>
      <c r="J9944" s="12" t="n">
        <f aca="false">IF(G9944="Male",VLOOKUP(H9944,'Shoe size conversion table'!$B$6:$D$22,3),VLOOKUP(H9944,'Shoe size conversion table'!$J$6:$L$22,3))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MONTH(C9944:C24911)</f>
        <v>5</v>
      </c>
      <c r="O9944" s="8" t="n">
        <f aca="false">K9944*(1-L9944)</f>
        <v>119.2</v>
      </c>
    </row>
    <row r="9945" customFormat="false" ht="11.4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IF(G9945="Male",VLOOKUP(H9945,'Shoe size conversion table'!$B$6:$D$22,2),VLOOKUP(H9945,'Shoe size conversion table'!$J$6:$L$22,2))</f>
        <v>38-39</v>
      </c>
      <c r="J9945" s="12" t="n">
        <f aca="false">IF(G9945="Male",VLOOKUP(H9945,'Shoe size conversion table'!$B$6:$D$22,3),VLOOKUP(H9945,'Shoe size conversion table'!$J$6:$L$22,3))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MONTH(C9945:C24912)</f>
        <v>5</v>
      </c>
      <c r="O9945" s="8" t="n">
        <f aca="false">K9945*(1-L9945)</f>
        <v>151.2</v>
      </c>
    </row>
    <row r="9946" customFormat="false" ht="11.4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IF(G9946="Male",VLOOKUP(H9946,'Shoe size conversion table'!$B$6:$D$22,2),VLOOKUP(H9946,'Shoe size conversion table'!$J$6:$L$22,2))</f>
        <v>42-43</v>
      </c>
      <c r="J9946" s="12" t="n">
        <f aca="false">IF(G9946="Male",VLOOKUP(H9946,'Shoe size conversion table'!$B$6:$D$22,3),VLOOKUP(H9946,'Shoe size conversion table'!$J$6:$L$22,3))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MONTH(C9946:C24913)</f>
        <v>5</v>
      </c>
      <c r="O9946" s="8" t="n">
        <f aca="false">K9946*(1-L9946)</f>
        <v>149</v>
      </c>
    </row>
    <row r="9947" customFormat="false" ht="11.4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IF(G9947="Male",VLOOKUP(H9947,'Shoe size conversion table'!$B$6:$D$22,2),VLOOKUP(H9947,'Shoe size conversion table'!$J$6:$L$22,2))</f>
        <v>38-39</v>
      </c>
      <c r="J9947" s="12" t="n">
        <f aca="false">IF(G9947="Male",VLOOKUP(H9947,'Shoe size conversion table'!$B$6:$D$22,3),VLOOKUP(H9947,'Shoe size conversion table'!$J$6:$L$22,3))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MONTH(C9947:C24914)</f>
        <v>5</v>
      </c>
      <c r="O9947" s="8" t="n">
        <f aca="false">K9947*(1-L9947)</f>
        <v>159.2</v>
      </c>
    </row>
    <row r="9948" customFormat="false" ht="11.4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IF(G9948="Male",VLOOKUP(H9948,'Shoe size conversion table'!$B$6:$D$22,2),VLOOKUP(H9948,'Shoe size conversion table'!$J$6:$L$22,2))</f>
        <v>39</v>
      </c>
      <c r="J9948" s="12" t="n">
        <f aca="false">IF(G9948="Male",VLOOKUP(H9948,'Shoe size conversion table'!$B$6:$D$22,3),VLOOKUP(H9948,'Shoe size conversion table'!$J$6:$L$22,3))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MONTH(C9948:C24915)</f>
        <v>5</v>
      </c>
      <c r="O9948" s="8" t="n">
        <f aca="false">K9948*(1-L9948)</f>
        <v>149</v>
      </c>
    </row>
    <row r="9949" customFormat="false" ht="11.4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IF(G9949="Male",VLOOKUP(H9949,'Shoe size conversion table'!$B$6:$D$22,2),VLOOKUP(H9949,'Shoe size conversion table'!$J$6:$L$22,2))</f>
        <v>42-43</v>
      </c>
      <c r="J9949" s="12" t="n">
        <f aca="false">IF(G9949="Male",VLOOKUP(H9949,'Shoe size conversion table'!$B$6:$D$22,3),VLOOKUP(H9949,'Shoe size conversion table'!$J$6:$L$22,3))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MONTH(C9949:C24916)</f>
        <v>5</v>
      </c>
      <c r="O9949" s="8" t="n">
        <f aca="false">K9949*(1-L9949)</f>
        <v>116.1</v>
      </c>
    </row>
    <row r="9950" customFormat="false" ht="11.4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IF(G9950="Male",VLOOKUP(H9950,'Shoe size conversion table'!$B$6:$D$22,2),VLOOKUP(H9950,'Shoe size conversion table'!$J$6:$L$22,2))</f>
        <v>44</v>
      </c>
      <c r="J9950" s="12" t="n">
        <f aca="false">IF(G9950="Male",VLOOKUP(H9950,'Shoe size conversion table'!$B$6:$D$22,3),VLOOKUP(H9950,'Shoe size conversion table'!$J$6:$L$22,3))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MONTH(C9950:C24917)</f>
        <v>5</v>
      </c>
      <c r="O9950" s="8" t="n">
        <f aca="false">K9950*(1-L9950)</f>
        <v>97.3</v>
      </c>
    </row>
    <row r="9951" customFormat="false" ht="11.4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IF(G9951="Male",VLOOKUP(H9951,'Shoe size conversion table'!$B$6:$D$22,2),VLOOKUP(H9951,'Shoe size conversion table'!$J$6:$L$22,2))</f>
        <v>37-38</v>
      </c>
      <c r="J9951" s="12" t="n">
        <f aca="false">IF(G9951="Male",VLOOKUP(H9951,'Shoe size conversion table'!$B$6:$D$22,3),VLOOKUP(H9951,'Shoe size conversion table'!$J$6:$L$22,3))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MONTH(C9951:C24918)</f>
        <v>5</v>
      </c>
      <c r="O9951" s="8" t="n">
        <f aca="false">K9951*(1-L9951)</f>
        <v>169</v>
      </c>
    </row>
    <row r="9952" customFormat="false" ht="11.4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IF(G9952="Male",VLOOKUP(H9952,'Shoe size conversion table'!$B$6:$D$22,2),VLOOKUP(H9952,'Shoe size conversion table'!$J$6:$L$22,2))</f>
        <v>48</v>
      </c>
      <c r="J9952" s="12" t="n">
        <f aca="false">IF(G9952="Male",VLOOKUP(H9952,'Shoe size conversion table'!$B$6:$D$22,3),VLOOKUP(H9952,'Shoe size conversion table'!$J$6:$L$22,3))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MONTH(C9952:C24919)</f>
        <v>5</v>
      </c>
      <c r="O9952" s="8" t="n">
        <f aca="false">K9952*(1-L9952)</f>
        <v>149</v>
      </c>
    </row>
    <row r="9953" customFormat="false" ht="11.4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IF(G9953="Male",VLOOKUP(H9953,'Shoe size conversion table'!$B$6:$D$22,2),VLOOKUP(H9953,'Shoe size conversion table'!$J$6:$L$22,2))</f>
        <v>43</v>
      </c>
      <c r="J9953" s="12" t="n">
        <f aca="false">IF(G9953="Male",VLOOKUP(H9953,'Shoe size conversion table'!$B$6:$D$22,3),VLOOKUP(H9953,'Shoe size conversion table'!$J$6:$L$22,3))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MONTH(C9953:C24920)</f>
        <v>5</v>
      </c>
      <c r="O9953" s="8" t="n">
        <f aca="false">K9953*(1-L9953)</f>
        <v>129</v>
      </c>
    </row>
    <row r="9954" customFormat="false" ht="11.4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IF(G9954="Male",VLOOKUP(H9954,'Shoe size conversion table'!$B$6:$D$22,2),VLOOKUP(H9954,'Shoe size conversion table'!$J$6:$L$22,2))</f>
        <v>40-41</v>
      </c>
      <c r="J9954" s="12" t="n">
        <f aca="false">IF(G9954="Male",VLOOKUP(H9954,'Shoe size conversion table'!$B$6:$D$22,3),VLOOKUP(H9954,'Shoe size conversion table'!$J$6:$L$22,3))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MONTH(C9954:C24921)</f>
        <v>5</v>
      </c>
      <c r="O9954" s="8" t="n">
        <f aca="false">K9954*(1-L9954)</f>
        <v>152.1</v>
      </c>
    </row>
    <row r="9955" customFormat="false" ht="11.4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IF(G9955="Male",VLOOKUP(H9955,'Shoe size conversion table'!$B$6:$D$22,2),VLOOKUP(H9955,'Shoe size conversion table'!$J$6:$L$22,2))</f>
        <v>39-40</v>
      </c>
      <c r="J9955" s="12" t="n">
        <f aca="false">IF(G9955="Male",VLOOKUP(H9955,'Shoe size conversion table'!$B$6:$D$22,3),VLOOKUP(H9955,'Shoe size conversion table'!$J$6:$L$22,3))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MONTH(C9955:C24922)</f>
        <v>5</v>
      </c>
      <c r="O9955" s="8" t="n">
        <f aca="false">K9955*(1-L9955)</f>
        <v>79.5</v>
      </c>
    </row>
    <row r="9956" customFormat="false" ht="11.4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IF(G9956="Male",VLOOKUP(H9956,'Shoe size conversion table'!$B$6:$D$22,2),VLOOKUP(H9956,'Shoe size conversion table'!$J$6:$L$22,2))</f>
        <v>41-42</v>
      </c>
      <c r="J9956" s="12" t="n">
        <f aca="false">IF(G9956="Male",VLOOKUP(H9956,'Shoe size conversion table'!$B$6:$D$22,3),VLOOKUP(H9956,'Shoe size conversion table'!$J$6:$L$22,3))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MONTH(C9956:C24923)</f>
        <v>5</v>
      </c>
      <c r="O9956" s="8" t="n">
        <f aca="false">K9956*(1-L9956)</f>
        <v>129</v>
      </c>
    </row>
    <row r="9957" customFormat="false" ht="11.4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IF(G9957="Male",VLOOKUP(H9957,'Shoe size conversion table'!$B$6:$D$22,2),VLOOKUP(H9957,'Shoe size conversion table'!$J$6:$L$22,2))</f>
        <v>39</v>
      </c>
      <c r="J9957" s="12" t="n">
        <f aca="false">IF(G9957="Male",VLOOKUP(H9957,'Shoe size conversion table'!$B$6:$D$22,3),VLOOKUP(H9957,'Shoe size conversion table'!$J$6:$L$22,3))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MONTH(C9957:C24924)</f>
        <v>5</v>
      </c>
      <c r="O9957" s="8" t="n">
        <f aca="false">K9957*(1-L9957)</f>
        <v>149</v>
      </c>
    </row>
    <row r="9958" customFormat="false" ht="11.4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IF(G9958="Male",VLOOKUP(H9958,'Shoe size conversion table'!$B$6:$D$22,2),VLOOKUP(H9958,'Shoe size conversion table'!$J$6:$L$22,2))</f>
        <v>42</v>
      </c>
      <c r="J9958" s="12" t="n">
        <f aca="false">IF(G9958="Male",VLOOKUP(H9958,'Shoe size conversion table'!$B$6:$D$22,3),VLOOKUP(H9958,'Shoe size conversion table'!$J$6:$L$22,3))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MONTH(C9958:C24925)</f>
        <v>5</v>
      </c>
      <c r="O9958" s="8" t="n">
        <f aca="false">K9958*(1-L9958)</f>
        <v>179</v>
      </c>
    </row>
    <row r="9959" customFormat="false" ht="11.4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IF(G9959="Male",VLOOKUP(H9959,'Shoe size conversion table'!$B$6:$D$22,2),VLOOKUP(H9959,'Shoe size conversion table'!$J$6:$L$22,2))</f>
        <v>39-40</v>
      </c>
      <c r="J9959" s="12" t="n">
        <f aca="false">IF(G9959="Male",VLOOKUP(H9959,'Shoe size conversion table'!$B$6:$D$22,3),VLOOKUP(H9959,'Shoe size conversion table'!$J$6:$L$22,3))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MONTH(C9959:C24926)</f>
        <v>5</v>
      </c>
      <c r="O9959" s="8" t="n">
        <f aca="false">K9959*(1-L9959)</f>
        <v>159</v>
      </c>
    </row>
    <row r="9960" customFormat="false" ht="11.4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IF(G9960="Male",VLOOKUP(H9960,'Shoe size conversion table'!$B$6:$D$22,2),VLOOKUP(H9960,'Shoe size conversion table'!$J$6:$L$22,2))</f>
        <v>44-45</v>
      </c>
      <c r="J9960" s="12" t="n">
        <f aca="false">IF(G9960="Male",VLOOKUP(H9960,'Shoe size conversion table'!$B$6:$D$22,3),VLOOKUP(H9960,'Shoe size conversion table'!$J$6:$L$22,3))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MONTH(C9960:C24927)</f>
        <v>5</v>
      </c>
      <c r="O9960" s="8" t="n">
        <f aca="false">K9960*(1-L9960)</f>
        <v>132.3</v>
      </c>
    </row>
    <row r="9961" customFormat="false" ht="11.4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IF(G9961="Male",VLOOKUP(H9961,'Shoe size conversion table'!$B$6:$D$22,2),VLOOKUP(H9961,'Shoe size conversion table'!$J$6:$L$22,2))</f>
        <v>40-41</v>
      </c>
      <c r="J9961" s="12" t="n">
        <f aca="false">IF(G9961="Male",VLOOKUP(H9961,'Shoe size conversion table'!$B$6:$D$22,3),VLOOKUP(H9961,'Shoe size conversion table'!$J$6:$L$22,3))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MONTH(C9961:C24928)</f>
        <v>5</v>
      </c>
      <c r="O9961" s="8" t="n">
        <f aca="false">K9961*(1-L9961)</f>
        <v>179</v>
      </c>
    </row>
    <row r="9962" customFormat="false" ht="11.4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IF(G9962="Male",VLOOKUP(H9962,'Shoe size conversion table'!$B$6:$D$22,2),VLOOKUP(H9962,'Shoe size conversion table'!$J$6:$L$22,2))</f>
        <v>44</v>
      </c>
      <c r="J9962" s="12" t="n">
        <f aca="false">IF(G9962="Male",VLOOKUP(H9962,'Shoe size conversion table'!$B$6:$D$22,3),VLOOKUP(H9962,'Shoe size conversion table'!$J$6:$L$22,3))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MONTH(C9962:C24929)</f>
        <v>5</v>
      </c>
      <c r="O9962" s="8" t="n">
        <f aca="false">K9962*(1-L9962)</f>
        <v>179</v>
      </c>
    </row>
    <row r="9963" customFormat="false" ht="11.4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IF(G9963="Male",VLOOKUP(H9963,'Shoe size conversion table'!$B$6:$D$22,2),VLOOKUP(H9963,'Shoe size conversion table'!$J$6:$L$22,2))</f>
        <v>41</v>
      </c>
      <c r="J9963" s="12" t="n">
        <f aca="false">IF(G9963="Male",VLOOKUP(H9963,'Shoe size conversion table'!$B$6:$D$22,3),VLOOKUP(H9963,'Shoe size conversion table'!$J$6:$L$22,3))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MONTH(C9963:C24930)</f>
        <v>5</v>
      </c>
      <c r="O9963" s="8" t="n">
        <f aca="false">K9963*(1-L9963)</f>
        <v>179</v>
      </c>
    </row>
    <row r="9964" customFormat="false" ht="11.4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IF(G9964="Male",VLOOKUP(H9964,'Shoe size conversion table'!$B$6:$D$22,2),VLOOKUP(H9964,'Shoe size conversion table'!$J$6:$L$22,2))</f>
        <v>39</v>
      </c>
      <c r="J9964" s="12" t="n">
        <f aca="false">IF(G9964="Male",VLOOKUP(H9964,'Shoe size conversion table'!$B$6:$D$22,3),VLOOKUP(H9964,'Shoe size conversion table'!$J$6:$L$22,3))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MONTH(C9964:C24931)</f>
        <v>5</v>
      </c>
      <c r="O9964" s="8" t="n">
        <f aca="false">K9964*(1-L9964)</f>
        <v>104.3</v>
      </c>
    </row>
    <row r="9965" customFormat="false" ht="11.4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IF(G9965="Male",VLOOKUP(H9965,'Shoe size conversion table'!$B$6:$D$22,2),VLOOKUP(H9965,'Shoe size conversion table'!$J$6:$L$22,2))</f>
        <v>39-40</v>
      </c>
      <c r="J9965" s="12" t="n">
        <f aca="false">IF(G9965="Male",VLOOKUP(H9965,'Shoe size conversion table'!$B$6:$D$22,3),VLOOKUP(H9965,'Shoe size conversion table'!$J$6:$L$22,3))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MONTH(C9965:C24932)</f>
        <v>5</v>
      </c>
      <c r="O9965" s="8" t="n">
        <f aca="false">K9965*(1-L9965)</f>
        <v>139</v>
      </c>
    </row>
    <row r="9966" customFormat="false" ht="11.4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IF(G9966="Male",VLOOKUP(H9966,'Shoe size conversion table'!$B$6:$D$22,2),VLOOKUP(H9966,'Shoe size conversion table'!$J$6:$L$22,2))</f>
        <v>43</v>
      </c>
      <c r="J9966" s="12" t="n">
        <f aca="false">IF(G9966="Male",VLOOKUP(H9966,'Shoe size conversion table'!$B$6:$D$22,3),VLOOKUP(H9966,'Shoe size conversion table'!$J$6:$L$22,3))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MONTH(C9966:C24933)</f>
        <v>5</v>
      </c>
      <c r="O9966" s="8" t="n">
        <f aca="false">K9966*(1-L9966)</f>
        <v>127.2</v>
      </c>
    </row>
    <row r="9967" customFormat="false" ht="11.4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IF(G9967="Male",VLOOKUP(H9967,'Shoe size conversion table'!$B$6:$D$22,2),VLOOKUP(H9967,'Shoe size conversion table'!$J$6:$L$22,2))</f>
        <v>43-44</v>
      </c>
      <c r="J9967" s="12" t="n">
        <f aca="false">IF(G9967="Male",VLOOKUP(H9967,'Shoe size conversion table'!$B$6:$D$22,3),VLOOKUP(H9967,'Shoe size conversion table'!$J$6:$L$22,3))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MONTH(C9967:C24934)</f>
        <v>5</v>
      </c>
      <c r="O9967" s="8" t="n">
        <f aca="false">K9967*(1-L9967)</f>
        <v>149</v>
      </c>
    </row>
    <row r="9968" customFormat="false" ht="11.4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IF(G9968="Male",VLOOKUP(H9968,'Shoe size conversion table'!$B$6:$D$22,2),VLOOKUP(H9968,'Shoe size conversion table'!$J$6:$L$22,2))</f>
        <v>40-41</v>
      </c>
      <c r="J9968" s="12" t="n">
        <f aca="false">IF(G9968="Male",VLOOKUP(H9968,'Shoe size conversion table'!$B$6:$D$22,3),VLOOKUP(H9968,'Shoe size conversion table'!$J$6:$L$22,3))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MONTH(C9968:C24935)</f>
        <v>5</v>
      </c>
      <c r="O9968" s="8" t="n">
        <f aca="false">K9968*(1-L9968)</f>
        <v>125.3</v>
      </c>
    </row>
    <row r="9969" customFormat="false" ht="11.4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IF(G9969="Male",VLOOKUP(H9969,'Shoe size conversion table'!$B$6:$D$22,2),VLOOKUP(H9969,'Shoe size conversion table'!$J$6:$L$22,2))</f>
        <v>42</v>
      </c>
      <c r="J9969" s="12" t="n">
        <f aca="false">IF(G9969="Male",VLOOKUP(H9969,'Shoe size conversion table'!$B$6:$D$22,3),VLOOKUP(H9969,'Shoe size conversion table'!$J$6:$L$22,3))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MONTH(C9969:C24936)</f>
        <v>5</v>
      </c>
      <c r="O9969" s="8" t="n">
        <f aca="false">K9969*(1-L9969)</f>
        <v>199</v>
      </c>
    </row>
    <row r="9970" customFormat="false" ht="11.4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IF(G9970="Male",VLOOKUP(H9970,'Shoe size conversion table'!$B$6:$D$22,2),VLOOKUP(H9970,'Shoe size conversion table'!$J$6:$L$22,2))</f>
        <v>39-40</v>
      </c>
      <c r="J9970" s="12" t="n">
        <f aca="false">IF(G9970="Male",VLOOKUP(H9970,'Shoe size conversion table'!$B$6:$D$22,3),VLOOKUP(H9970,'Shoe size conversion table'!$J$6:$L$22,3))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MONTH(C9970:C24937)</f>
        <v>5</v>
      </c>
      <c r="O9970" s="8" t="n">
        <f aca="false">K9970*(1-L9970)</f>
        <v>125.1</v>
      </c>
    </row>
    <row r="9971" customFormat="false" ht="11.4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IF(G9971="Male",VLOOKUP(H9971,'Shoe size conversion table'!$B$6:$D$22,2),VLOOKUP(H9971,'Shoe size conversion table'!$J$6:$L$22,2))</f>
        <v>38-39</v>
      </c>
      <c r="J9971" s="12" t="n">
        <f aca="false">IF(G9971="Male",VLOOKUP(H9971,'Shoe size conversion table'!$B$6:$D$22,3),VLOOKUP(H9971,'Shoe size conversion table'!$J$6:$L$22,3))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MONTH(C9971:C24938)</f>
        <v>5</v>
      </c>
      <c r="O9971" s="8" t="n">
        <f aca="false">K9971*(1-L9971)</f>
        <v>159</v>
      </c>
    </row>
    <row r="9972" customFormat="false" ht="11.4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IF(G9972="Male",VLOOKUP(H9972,'Shoe size conversion table'!$B$6:$D$22,2),VLOOKUP(H9972,'Shoe size conversion table'!$J$6:$L$22,2))</f>
        <v>45</v>
      </c>
      <c r="J9972" s="12" t="n">
        <f aca="false">IF(G9972="Male",VLOOKUP(H9972,'Shoe size conversion table'!$B$6:$D$22,3),VLOOKUP(H9972,'Shoe size conversion table'!$J$6:$L$22,3))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MONTH(C9972:C24939)</f>
        <v>5</v>
      </c>
      <c r="O9972" s="8" t="n">
        <f aca="false">K9972*(1-L9972)</f>
        <v>169</v>
      </c>
    </row>
    <row r="9973" customFormat="false" ht="11.4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IF(G9973="Male",VLOOKUP(H9973,'Shoe size conversion table'!$B$6:$D$22,2),VLOOKUP(H9973,'Shoe size conversion table'!$J$6:$L$22,2))</f>
        <v>39-40</v>
      </c>
      <c r="J9973" s="12" t="n">
        <f aca="false">IF(G9973="Male",VLOOKUP(H9973,'Shoe size conversion table'!$B$6:$D$22,3),VLOOKUP(H9973,'Shoe size conversion table'!$J$6:$L$22,3))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MONTH(C9973:C24940)</f>
        <v>5</v>
      </c>
      <c r="O9973" s="8" t="n">
        <f aca="false">K9973*(1-L9973)</f>
        <v>199</v>
      </c>
    </row>
    <row r="9974" customFormat="false" ht="11.4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IF(G9974="Male",VLOOKUP(H9974,'Shoe size conversion table'!$B$6:$D$22,2),VLOOKUP(H9974,'Shoe size conversion table'!$J$6:$L$22,2))</f>
        <v>42-43</v>
      </c>
      <c r="J9974" s="12" t="n">
        <f aca="false">IF(G9974="Male",VLOOKUP(H9974,'Shoe size conversion table'!$B$6:$D$22,3),VLOOKUP(H9974,'Shoe size conversion table'!$J$6:$L$22,3))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MONTH(C9974:C24941)</f>
        <v>5</v>
      </c>
      <c r="O9974" s="8" t="n">
        <f aca="false">K9974*(1-L9974)</f>
        <v>90.3</v>
      </c>
    </row>
    <row r="9975" customFormat="false" ht="11.4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IF(G9975="Male",VLOOKUP(H9975,'Shoe size conversion table'!$B$6:$D$22,2),VLOOKUP(H9975,'Shoe size conversion table'!$J$6:$L$22,2))</f>
        <v>39</v>
      </c>
      <c r="J9975" s="12" t="n">
        <f aca="false">IF(G9975="Male",VLOOKUP(H9975,'Shoe size conversion table'!$B$6:$D$22,3),VLOOKUP(H9975,'Shoe size conversion table'!$J$6:$L$22,3))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MONTH(C9975:C24942)</f>
        <v>5</v>
      </c>
      <c r="O9975" s="8" t="n">
        <f aca="false">K9975*(1-L9975)</f>
        <v>143.2</v>
      </c>
    </row>
    <row r="9976" customFormat="false" ht="11.4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IF(G9976="Male",VLOOKUP(H9976,'Shoe size conversion table'!$B$6:$D$22,2),VLOOKUP(H9976,'Shoe size conversion table'!$J$6:$L$22,2))</f>
        <v>43</v>
      </c>
      <c r="J9976" s="12" t="n">
        <f aca="false">IF(G9976="Male",VLOOKUP(H9976,'Shoe size conversion table'!$B$6:$D$22,3),VLOOKUP(H9976,'Shoe size conversion table'!$J$6:$L$22,3))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MONTH(C9976:C24943)</f>
        <v>5</v>
      </c>
      <c r="O9976" s="8" t="n">
        <f aca="false">K9976*(1-L9976)</f>
        <v>152.1</v>
      </c>
    </row>
    <row r="9977" customFormat="false" ht="11.4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IF(G9977="Male",VLOOKUP(H9977,'Shoe size conversion table'!$B$6:$D$22,2),VLOOKUP(H9977,'Shoe size conversion table'!$J$6:$L$22,2))</f>
        <v>47</v>
      </c>
      <c r="J9977" s="12" t="n">
        <f aca="false">IF(G9977="Male",VLOOKUP(H9977,'Shoe size conversion table'!$B$6:$D$22,3),VLOOKUP(H9977,'Shoe size conversion table'!$J$6:$L$22,3))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MONTH(C9977:C24944)</f>
        <v>5</v>
      </c>
      <c r="O9977" s="8" t="n">
        <f aca="false">K9977*(1-L9977)</f>
        <v>129</v>
      </c>
    </row>
    <row r="9978" customFormat="false" ht="11.4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IF(G9978="Male",VLOOKUP(H9978,'Shoe size conversion table'!$B$6:$D$22,2),VLOOKUP(H9978,'Shoe size conversion table'!$J$6:$L$22,2))</f>
        <v>42-43</v>
      </c>
      <c r="J9978" s="12" t="n">
        <f aca="false">IF(G9978="Male",VLOOKUP(H9978,'Shoe size conversion table'!$B$6:$D$22,3),VLOOKUP(H9978,'Shoe size conversion table'!$J$6:$L$22,3))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MONTH(C9978:C24945)</f>
        <v>5</v>
      </c>
      <c r="O9978" s="8" t="n">
        <f aca="false">K9978*(1-L9978)</f>
        <v>116.1</v>
      </c>
    </row>
    <row r="9979" customFormat="false" ht="11.4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IF(G9979="Male",VLOOKUP(H9979,'Shoe size conversion table'!$B$6:$D$22,2),VLOOKUP(H9979,'Shoe size conversion table'!$J$6:$L$22,2))</f>
        <v>43-44</v>
      </c>
      <c r="J9979" s="12" t="n">
        <f aca="false">IF(G9979="Male",VLOOKUP(H9979,'Shoe size conversion table'!$B$6:$D$22,3),VLOOKUP(H9979,'Shoe size conversion table'!$J$6:$L$22,3))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MONTH(C9979:C24946)</f>
        <v>5</v>
      </c>
      <c r="O9979" s="8" t="n">
        <f aca="false">K9979*(1-L9979)</f>
        <v>118.3</v>
      </c>
    </row>
    <row r="9980" customFormat="false" ht="11.4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IF(G9980="Male",VLOOKUP(H9980,'Shoe size conversion table'!$B$6:$D$22,2),VLOOKUP(H9980,'Shoe size conversion table'!$J$6:$L$22,2))</f>
        <v>43</v>
      </c>
      <c r="J9980" s="12" t="n">
        <f aca="false">IF(G9980="Male",VLOOKUP(H9980,'Shoe size conversion table'!$B$6:$D$22,3),VLOOKUP(H9980,'Shoe size conversion table'!$J$6:$L$22,3))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MONTH(C9980:C24947)</f>
        <v>5</v>
      </c>
      <c r="O9980" s="8" t="n">
        <f aca="false">K9980*(1-L9980)</f>
        <v>159</v>
      </c>
    </row>
    <row r="9981" customFormat="false" ht="11.4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IF(G9981="Male",VLOOKUP(H9981,'Shoe size conversion table'!$B$6:$D$22,2),VLOOKUP(H9981,'Shoe size conversion table'!$J$6:$L$22,2))</f>
        <v>42-43</v>
      </c>
      <c r="J9981" s="12" t="n">
        <f aca="false">IF(G9981="Male",VLOOKUP(H9981,'Shoe size conversion table'!$B$6:$D$22,3),VLOOKUP(H9981,'Shoe size conversion table'!$J$6:$L$22,3))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MONTH(C9981:C24948)</f>
        <v>5</v>
      </c>
      <c r="O9981" s="8" t="n">
        <f aca="false">K9981*(1-L9981)</f>
        <v>129</v>
      </c>
    </row>
    <row r="9982" customFormat="false" ht="11.4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IF(G9982="Male",VLOOKUP(H9982,'Shoe size conversion table'!$B$6:$D$22,2),VLOOKUP(H9982,'Shoe size conversion table'!$J$6:$L$22,2))</f>
        <v>43</v>
      </c>
      <c r="J9982" s="12" t="n">
        <f aca="false">IF(G9982="Male",VLOOKUP(H9982,'Shoe size conversion table'!$B$6:$D$22,3),VLOOKUP(H9982,'Shoe size conversion table'!$J$6:$L$22,3))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MONTH(C9982:C24949)</f>
        <v>5</v>
      </c>
      <c r="O9982" s="8" t="n">
        <f aca="false">K9982*(1-L9982)</f>
        <v>129</v>
      </c>
    </row>
    <row r="9983" customFormat="false" ht="11.4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IF(G9983="Male",VLOOKUP(H9983,'Shoe size conversion table'!$B$6:$D$22,2),VLOOKUP(H9983,'Shoe size conversion table'!$J$6:$L$22,2))</f>
        <v>38</v>
      </c>
      <c r="J9983" s="12" t="n">
        <f aca="false">IF(G9983="Male",VLOOKUP(H9983,'Shoe size conversion table'!$B$6:$D$22,3),VLOOKUP(H9983,'Shoe size conversion table'!$J$6:$L$22,3))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MONTH(C9983:C24950)</f>
        <v>5</v>
      </c>
      <c r="O9983" s="8" t="n">
        <f aca="false">K9983*(1-L9983)</f>
        <v>179.1</v>
      </c>
    </row>
    <row r="9984" customFormat="false" ht="11.4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IF(G9984="Male",VLOOKUP(H9984,'Shoe size conversion table'!$B$6:$D$22,2),VLOOKUP(H9984,'Shoe size conversion table'!$J$6:$L$22,2))</f>
        <v>42-43</v>
      </c>
      <c r="J9984" s="12" t="n">
        <f aca="false">IF(G9984="Male",VLOOKUP(H9984,'Shoe size conversion table'!$B$6:$D$22,3),VLOOKUP(H9984,'Shoe size conversion table'!$J$6:$L$22,3))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MONTH(C9984:C24951)</f>
        <v>5</v>
      </c>
      <c r="O9984" s="8" t="n">
        <f aca="false">K9984*(1-L9984)</f>
        <v>104.3</v>
      </c>
    </row>
    <row r="9985" customFormat="false" ht="11.4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IF(G9985="Male",VLOOKUP(H9985,'Shoe size conversion table'!$B$6:$D$22,2),VLOOKUP(H9985,'Shoe size conversion table'!$J$6:$L$22,2))</f>
        <v>43-44</v>
      </c>
      <c r="J9985" s="12" t="n">
        <f aca="false">IF(G9985="Male",VLOOKUP(H9985,'Shoe size conversion table'!$B$6:$D$22,3),VLOOKUP(H9985,'Shoe size conversion table'!$J$6:$L$22,3))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MONTH(C9985:C24952)</f>
        <v>5</v>
      </c>
      <c r="O9985" s="8" t="n">
        <f aca="false">K9985*(1-L9985)</f>
        <v>139</v>
      </c>
    </row>
    <row r="9986" customFormat="false" ht="11.4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IF(G9986="Male",VLOOKUP(H9986,'Shoe size conversion table'!$B$6:$D$22,2),VLOOKUP(H9986,'Shoe size conversion table'!$J$6:$L$22,2))</f>
        <v>41-42</v>
      </c>
      <c r="J9986" s="12" t="n">
        <f aca="false">IF(G9986="Male",VLOOKUP(H9986,'Shoe size conversion table'!$B$6:$D$22,3),VLOOKUP(H9986,'Shoe size conversion table'!$J$6:$L$22,3))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MONTH(C9986:C24953)</f>
        <v>5</v>
      </c>
      <c r="O9986" s="8" t="n">
        <f aca="false">K9986*(1-L9986)</f>
        <v>116.1</v>
      </c>
    </row>
    <row r="9987" customFormat="false" ht="11.4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IF(G9987="Male",VLOOKUP(H9987,'Shoe size conversion table'!$B$6:$D$22,2),VLOOKUP(H9987,'Shoe size conversion table'!$J$6:$L$22,2))</f>
        <v>42-43</v>
      </c>
      <c r="J9987" s="12" t="n">
        <f aca="false">IF(G9987="Male",VLOOKUP(H9987,'Shoe size conversion table'!$B$6:$D$22,3),VLOOKUP(H9987,'Shoe size conversion table'!$J$6:$L$22,3))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MONTH(C9987:C24954)</f>
        <v>5</v>
      </c>
      <c r="O9987" s="8" t="n">
        <f aca="false">K9987*(1-L9987)</f>
        <v>143.1</v>
      </c>
    </row>
    <row r="9988" customFormat="false" ht="11.4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IF(G9988="Male",VLOOKUP(H9988,'Shoe size conversion table'!$B$6:$D$22,2),VLOOKUP(H9988,'Shoe size conversion table'!$J$6:$L$22,2))</f>
        <v>43</v>
      </c>
      <c r="J9988" s="12" t="n">
        <f aca="false">IF(G9988="Male",VLOOKUP(H9988,'Shoe size conversion table'!$B$6:$D$22,3),VLOOKUP(H9988,'Shoe size conversion table'!$J$6:$L$22,3))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MONTH(C9988:C24955)</f>
        <v>5</v>
      </c>
      <c r="O9988" s="8" t="n">
        <f aca="false">K9988*(1-L9988)</f>
        <v>169</v>
      </c>
    </row>
    <row r="9989" customFormat="false" ht="11.4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IF(G9989="Male",VLOOKUP(H9989,'Shoe size conversion table'!$B$6:$D$22,2),VLOOKUP(H9989,'Shoe size conversion table'!$J$6:$L$22,2))</f>
        <v>42</v>
      </c>
      <c r="J9989" s="12" t="n">
        <f aca="false">IF(G9989="Male",VLOOKUP(H9989,'Shoe size conversion table'!$B$6:$D$22,3),VLOOKUP(H9989,'Shoe size conversion table'!$J$6:$L$22,3))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MONTH(C9989:C24956)</f>
        <v>5</v>
      </c>
      <c r="O9989" s="8" t="n">
        <f aca="false">K9989*(1-L9989)</f>
        <v>169</v>
      </c>
    </row>
    <row r="9990" customFormat="false" ht="11.4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IF(G9990="Male",VLOOKUP(H9990,'Shoe size conversion table'!$B$6:$D$22,2),VLOOKUP(H9990,'Shoe size conversion table'!$J$6:$L$22,2))</f>
        <v>39-40</v>
      </c>
      <c r="J9990" s="12" t="n">
        <f aca="false">IF(G9990="Male",VLOOKUP(H9990,'Shoe size conversion table'!$B$6:$D$22,3),VLOOKUP(H9990,'Shoe size conversion table'!$J$6:$L$22,3))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MONTH(C9990:C24957)</f>
        <v>5</v>
      </c>
      <c r="O9990" s="8" t="n">
        <f aca="false">K9990*(1-L9990)</f>
        <v>103.2</v>
      </c>
    </row>
    <row r="9991" customFormat="false" ht="11.4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IF(G9991="Male",VLOOKUP(H9991,'Shoe size conversion table'!$B$6:$D$22,2),VLOOKUP(H9991,'Shoe size conversion table'!$J$6:$L$22,2))</f>
        <v>42</v>
      </c>
      <c r="J9991" s="12" t="n">
        <f aca="false">IF(G9991="Male",VLOOKUP(H9991,'Shoe size conversion table'!$B$6:$D$22,3),VLOOKUP(H9991,'Shoe size conversion table'!$J$6:$L$22,3))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MONTH(C9991:C24958)</f>
        <v>5</v>
      </c>
      <c r="O9991" s="8" t="n">
        <f aca="false">K9991*(1-L9991)</f>
        <v>139.3</v>
      </c>
    </row>
    <row r="9992" customFormat="false" ht="11.4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IF(G9992="Male",VLOOKUP(H9992,'Shoe size conversion table'!$B$6:$D$22,2),VLOOKUP(H9992,'Shoe size conversion table'!$J$6:$L$22,2))</f>
        <v>38</v>
      </c>
      <c r="J9992" s="12" t="n">
        <f aca="false">IF(G9992="Male",VLOOKUP(H9992,'Shoe size conversion table'!$B$6:$D$22,3),VLOOKUP(H9992,'Shoe size conversion table'!$J$6:$L$22,3))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MONTH(C9992:C24959)</f>
        <v>5</v>
      </c>
      <c r="O9992" s="8" t="n">
        <f aca="false">K9992*(1-L9992)</f>
        <v>99.5</v>
      </c>
    </row>
    <row r="9993" customFormat="false" ht="11.4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IF(G9993="Male",VLOOKUP(H9993,'Shoe size conversion table'!$B$6:$D$22,2),VLOOKUP(H9993,'Shoe size conversion table'!$J$6:$L$22,2))</f>
        <v>38-39</v>
      </c>
      <c r="J9993" s="12" t="n">
        <f aca="false">IF(G9993="Male",VLOOKUP(H9993,'Shoe size conversion table'!$B$6:$D$22,3),VLOOKUP(H9993,'Shoe size conversion table'!$J$6:$L$22,3))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MONTH(C9993:C24960)</f>
        <v>5</v>
      </c>
      <c r="O9993" s="8" t="n">
        <f aca="false">K9993*(1-L9993)</f>
        <v>169</v>
      </c>
    </row>
    <row r="9994" customFormat="false" ht="11.4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IF(G9994="Male",VLOOKUP(H9994,'Shoe size conversion table'!$B$6:$D$22,2),VLOOKUP(H9994,'Shoe size conversion table'!$J$6:$L$22,2))</f>
        <v>42</v>
      </c>
      <c r="J9994" s="12" t="n">
        <f aca="false">IF(G9994="Male",VLOOKUP(H9994,'Shoe size conversion table'!$B$6:$D$22,3),VLOOKUP(H9994,'Shoe size conversion table'!$J$6:$L$22,3))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MONTH(C9994:C24961)</f>
        <v>5</v>
      </c>
      <c r="O9994" s="8" t="n">
        <f aca="false">K9994*(1-L9994)</f>
        <v>199</v>
      </c>
    </row>
    <row r="9995" customFormat="false" ht="11.4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IF(G9995="Male",VLOOKUP(H9995,'Shoe size conversion table'!$B$6:$D$22,2),VLOOKUP(H9995,'Shoe size conversion table'!$J$6:$L$22,2))</f>
        <v>41-42</v>
      </c>
      <c r="J9995" s="12" t="n">
        <f aca="false">IF(G9995="Male",VLOOKUP(H9995,'Shoe size conversion table'!$B$6:$D$22,3),VLOOKUP(H9995,'Shoe size conversion table'!$J$6:$L$22,3))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MONTH(C9995:C24962)</f>
        <v>5</v>
      </c>
      <c r="O9995" s="8" t="n">
        <f aca="false">K9995*(1-L9995)</f>
        <v>79.5</v>
      </c>
    </row>
    <row r="9996" customFormat="false" ht="11.4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IF(G9996="Male",VLOOKUP(H9996,'Shoe size conversion table'!$B$6:$D$22,2),VLOOKUP(H9996,'Shoe size conversion table'!$J$6:$L$22,2))</f>
        <v>44</v>
      </c>
      <c r="J9996" s="12" t="n">
        <f aca="false">IF(G9996="Male",VLOOKUP(H9996,'Shoe size conversion table'!$B$6:$D$22,3),VLOOKUP(H9996,'Shoe size conversion table'!$J$6:$L$22,3))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MONTH(C9996:C24963)</f>
        <v>5</v>
      </c>
      <c r="O9996" s="8" t="n">
        <f aca="false">K9996*(1-L9996)</f>
        <v>129</v>
      </c>
    </row>
    <row r="9997" customFormat="false" ht="11.4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IF(G9997="Male",VLOOKUP(H9997,'Shoe size conversion table'!$B$6:$D$22,2),VLOOKUP(H9997,'Shoe size conversion table'!$J$6:$L$22,2))</f>
        <v>39-40</v>
      </c>
      <c r="J9997" s="12" t="n">
        <f aca="false">IF(G9997="Male",VLOOKUP(H9997,'Shoe size conversion table'!$B$6:$D$22,3),VLOOKUP(H9997,'Shoe size conversion table'!$J$6:$L$22,3))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MONTH(C9997:C24964)</f>
        <v>5</v>
      </c>
      <c r="O9997" s="8" t="n">
        <f aca="false">K9997*(1-L9997)</f>
        <v>189</v>
      </c>
    </row>
    <row r="9998" customFormat="false" ht="11.4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IF(G9998="Male",VLOOKUP(H9998,'Shoe size conversion table'!$B$6:$D$22,2),VLOOKUP(H9998,'Shoe size conversion table'!$J$6:$L$22,2))</f>
        <v>42</v>
      </c>
      <c r="J9998" s="12" t="n">
        <f aca="false">IF(G9998="Male",VLOOKUP(H9998,'Shoe size conversion table'!$B$6:$D$22,3),VLOOKUP(H9998,'Shoe size conversion table'!$J$6:$L$22,3))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MONTH(C9998:C24965)</f>
        <v>5</v>
      </c>
      <c r="O9998" s="8" t="n">
        <f aca="false">K9998*(1-L9998)</f>
        <v>127.2</v>
      </c>
    </row>
    <row r="9999" customFormat="false" ht="11.4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IF(G9999="Male",VLOOKUP(H9999,'Shoe size conversion table'!$B$6:$D$22,2),VLOOKUP(H9999,'Shoe size conversion table'!$J$6:$L$22,2))</f>
        <v>48</v>
      </c>
      <c r="J9999" s="12" t="n">
        <f aca="false">IF(G9999="Male",VLOOKUP(H9999,'Shoe size conversion table'!$B$6:$D$22,3),VLOOKUP(H9999,'Shoe size conversion table'!$J$6:$L$22,3))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MONTH(C9999:C24966)</f>
        <v>5</v>
      </c>
      <c r="O9999" s="8" t="n">
        <f aca="false">K9999*(1-L9999)</f>
        <v>161.1</v>
      </c>
    </row>
    <row r="10000" customFormat="false" ht="11.4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IF(G10000="Male",VLOOKUP(H10000,'Shoe size conversion table'!$B$6:$D$22,2),VLOOKUP(H10000,'Shoe size conversion table'!$J$6:$L$22,2))</f>
        <v>39</v>
      </c>
      <c r="J10000" s="12" t="n">
        <f aca="false">IF(G10000="Male",VLOOKUP(H10000,'Shoe size conversion table'!$B$6:$D$22,3),VLOOKUP(H10000,'Shoe size conversion table'!$J$6:$L$22,3))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MONTH(C10000:C24967)</f>
        <v>5</v>
      </c>
      <c r="O10000" s="8" t="n">
        <f aca="false">K10000*(1-L10000)</f>
        <v>104.3</v>
      </c>
    </row>
    <row r="10001" customFormat="false" ht="11.4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IF(G10001="Male",VLOOKUP(H10001,'Shoe size conversion table'!$B$6:$D$22,2),VLOOKUP(H10001,'Shoe size conversion table'!$J$6:$L$22,2))</f>
        <v>43</v>
      </c>
      <c r="J10001" s="12" t="n">
        <f aca="false">IF(G10001="Male",VLOOKUP(H10001,'Shoe size conversion table'!$B$6:$D$22,3),VLOOKUP(H10001,'Shoe size conversion table'!$J$6:$L$22,3))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MONTH(C10001:C24968)</f>
        <v>5</v>
      </c>
      <c r="O10001" s="8" t="n">
        <f aca="false">K10001*(1-L10001)</f>
        <v>119.2</v>
      </c>
    </row>
    <row r="10002" customFormat="false" ht="11.4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IF(G10002="Male",VLOOKUP(H10002,'Shoe size conversion table'!$B$6:$D$22,2),VLOOKUP(H10002,'Shoe size conversion table'!$J$6:$L$22,2))</f>
        <v>42-43</v>
      </c>
      <c r="J10002" s="12" t="n">
        <f aca="false">IF(G10002="Male",VLOOKUP(H10002,'Shoe size conversion table'!$B$6:$D$22,3),VLOOKUP(H10002,'Shoe size conversion table'!$J$6:$L$22,3))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MONTH(C10002:C24969)</f>
        <v>5</v>
      </c>
      <c r="O10002" s="8" t="n">
        <f aca="false">K10002*(1-L10002)</f>
        <v>179</v>
      </c>
    </row>
    <row r="10003" customFormat="false" ht="11.4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IF(G10003="Male",VLOOKUP(H10003,'Shoe size conversion table'!$B$6:$D$22,2),VLOOKUP(H10003,'Shoe size conversion table'!$J$6:$L$22,2))</f>
        <v>43-44</v>
      </c>
      <c r="J10003" s="12" t="n">
        <f aca="false">IF(G10003="Male",VLOOKUP(H10003,'Shoe size conversion table'!$B$6:$D$22,3),VLOOKUP(H10003,'Shoe size conversion table'!$J$6:$L$22,3))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MONTH(C10003:C24970)</f>
        <v>5</v>
      </c>
      <c r="O10003" s="8" t="n">
        <f aca="false">K10003*(1-L10003)</f>
        <v>64.5</v>
      </c>
    </row>
    <row r="10004" customFormat="false" ht="11.4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IF(G10004="Male",VLOOKUP(H10004,'Shoe size conversion table'!$B$6:$D$22,2),VLOOKUP(H10004,'Shoe size conversion table'!$J$6:$L$22,2))</f>
        <v>42</v>
      </c>
      <c r="J10004" s="12" t="n">
        <f aca="false">IF(G10004="Male",VLOOKUP(H10004,'Shoe size conversion table'!$B$6:$D$22,3),VLOOKUP(H10004,'Shoe size conversion table'!$J$6:$L$22,3))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MONTH(C10004:C24971)</f>
        <v>5</v>
      </c>
      <c r="O10004" s="8" t="n">
        <f aca="false">K10004*(1-L10004)</f>
        <v>74.5</v>
      </c>
    </row>
    <row r="10005" customFormat="false" ht="11.4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IF(G10005="Male",VLOOKUP(H10005,'Shoe size conversion table'!$B$6:$D$22,2),VLOOKUP(H10005,'Shoe size conversion table'!$J$6:$L$22,2))</f>
        <v>39-40</v>
      </c>
      <c r="J10005" s="12" t="n">
        <f aca="false">IF(G10005="Male",VLOOKUP(H10005,'Shoe size conversion table'!$B$6:$D$22,3),VLOOKUP(H10005,'Shoe size conversion table'!$J$6:$L$22,3))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MONTH(C10005:C24972)</f>
        <v>5</v>
      </c>
      <c r="O10005" s="8" t="n">
        <f aca="false">K10005*(1-L10005)</f>
        <v>129</v>
      </c>
    </row>
    <row r="10006" customFormat="false" ht="11.4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IF(G10006="Male",VLOOKUP(H10006,'Shoe size conversion table'!$B$6:$D$22,2),VLOOKUP(H10006,'Shoe size conversion table'!$J$6:$L$22,2))</f>
        <v>43-44</v>
      </c>
      <c r="J10006" s="12" t="n">
        <f aca="false">IF(G10006="Male",VLOOKUP(H10006,'Shoe size conversion table'!$B$6:$D$22,3),VLOOKUP(H10006,'Shoe size conversion table'!$J$6:$L$22,3))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MONTH(C10006:C24973)</f>
        <v>5</v>
      </c>
      <c r="O10006" s="8" t="n">
        <f aca="false">K10006*(1-L10006)</f>
        <v>129</v>
      </c>
    </row>
    <row r="10007" customFormat="false" ht="11.4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IF(G10007="Male",VLOOKUP(H10007,'Shoe size conversion table'!$B$6:$D$22,2),VLOOKUP(H10007,'Shoe size conversion table'!$J$6:$L$22,2))</f>
        <v>38-39</v>
      </c>
      <c r="J10007" s="12" t="n">
        <f aca="false">IF(G10007="Male",VLOOKUP(H10007,'Shoe size conversion table'!$B$6:$D$22,3),VLOOKUP(H10007,'Shoe size conversion table'!$J$6:$L$22,3))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MONTH(C10007:C24974)</f>
        <v>5</v>
      </c>
      <c r="O10007" s="8" t="n">
        <f aca="false">K10007*(1-L10007)</f>
        <v>149</v>
      </c>
    </row>
    <row r="10008" customFormat="false" ht="11.4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IF(G10008="Male",VLOOKUP(H10008,'Shoe size conversion table'!$B$6:$D$22,2),VLOOKUP(H10008,'Shoe size conversion table'!$J$6:$L$22,2))</f>
        <v>42-43</v>
      </c>
      <c r="J10008" s="12" t="n">
        <f aca="false">IF(G10008="Male",VLOOKUP(H10008,'Shoe size conversion table'!$B$6:$D$22,3),VLOOKUP(H10008,'Shoe size conversion table'!$J$6:$L$22,3))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MONTH(C10008:C24975)</f>
        <v>5</v>
      </c>
      <c r="O10008" s="8" t="n">
        <f aca="false">K10008*(1-L10008)</f>
        <v>90.3</v>
      </c>
    </row>
    <row r="10009" customFormat="false" ht="11.4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IF(G10009="Male",VLOOKUP(H10009,'Shoe size conversion table'!$B$6:$D$22,2),VLOOKUP(H10009,'Shoe size conversion table'!$J$6:$L$22,2))</f>
        <v>43-44</v>
      </c>
      <c r="J10009" s="12" t="n">
        <f aca="false">IF(G10009="Male",VLOOKUP(H10009,'Shoe size conversion table'!$B$6:$D$22,3),VLOOKUP(H10009,'Shoe size conversion table'!$J$6:$L$22,3))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MONTH(C10009:C24976)</f>
        <v>5</v>
      </c>
      <c r="O10009" s="8" t="n">
        <f aca="false">K10009*(1-L10009)</f>
        <v>179.1</v>
      </c>
    </row>
    <row r="10010" customFormat="false" ht="11.4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IF(G10010="Male",VLOOKUP(H10010,'Shoe size conversion table'!$B$6:$D$22,2),VLOOKUP(H10010,'Shoe size conversion table'!$J$6:$L$22,2))</f>
        <v>41-42</v>
      </c>
      <c r="J10010" s="12" t="n">
        <f aca="false">IF(G10010="Male",VLOOKUP(H10010,'Shoe size conversion table'!$B$6:$D$22,3),VLOOKUP(H10010,'Shoe size conversion table'!$J$6:$L$22,3))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MONTH(C10010:C24977)</f>
        <v>5</v>
      </c>
      <c r="O10010" s="8" t="n">
        <f aca="false">K10010*(1-L10010)</f>
        <v>104.3</v>
      </c>
    </row>
    <row r="10011" customFormat="false" ht="11.4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IF(G10011="Male",VLOOKUP(H10011,'Shoe size conversion table'!$B$6:$D$22,2),VLOOKUP(H10011,'Shoe size conversion table'!$J$6:$L$22,2))</f>
        <v>43-44</v>
      </c>
      <c r="J10011" s="12" t="n">
        <f aca="false">IF(G10011="Male",VLOOKUP(H10011,'Shoe size conversion table'!$B$6:$D$22,3),VLOOKUP(H10011,'Shoe size conversion table'!$J$6:$L$22,3))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MONTH(C10011:C24978)</f>
        <v>5</v>
      </c>
      <c r="O10011" s="8" t="n">
        <f aca="false">K10011*(1-L10011)</f>
        <v>79.5</v>
      </c>
    </row>
    <row r="10012" customFormat="false" ht="11.4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IF(G10012="Male",VLOOKUP(H10012,'Shoe size conversion table'!$B$6:$D$22,2),VLOOKUP(H10012,'Shoe size conversion table'!$J$6:$L$22,2))</f>
        <v>41-42</v>
      </c>
      <c r="J10012" s="12" t="n">
        <f aca="false">IF(G10012="Male",VLOOKUP(H10012,'Shoe size conversion table'!$B$6:$D$22,3),VLOOKUP(H10012,'Shoe size conversion table'!$J$6:$L$22,3))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MONTH(C10012:C24979)</f>
        <v>5</v>
      </c>
      <c r="O10012" s="8" t="n">
        <f aca="false">K10012*(1-L10012)</f>
        <v>139</v>
      </c>
    </row>
    <row r="10013" customFormat="false" ht="11.4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IF(G10013="Male",VLOOKUP(H10013,'Shoe size conversion table'!$B$6:$D$22,2),VLOOKUP(H10013,'Shoe size conversion table'!$J$6:$L$22,2))</f>
        <v>39</v>
      </c>
      <c r="J10013" s="12" t="n">
        <f aca="false">IF(G10013="Male",VLOOKUP(H10013,'Shoe size conversion table'!$B$6:$D$22,3),VLOOKUP(H10013,'Shoe size conversion table'!$J$6:$L$22,3))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MONTH(C10013:C24980)</f>
        <v>5</v>
      </c>
      <c r="O10013" s="8" t="n">
        <f aca="false">K10013*(1-L10013)</f>
        <v>170.1</v>
      </c>
    </row>
    <row r="10014" customFormat="false" ht="11.4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IF(G10014="Male",VLOOKUP(H10014,'Shoe size conversion table'!$B$6:$D$22,2),VLOOKUP(H10014,'Shoe size conversion table'!$J$6:$L$22,2))</f>
        <v>38</v>
      </c>
      <c r="J10014" s="12" t="n">
        <f aca="false">IF(G10014="Male",VLOOKUP(H10014,'Shoe size conversion table'!$B$6:$D$22,3),VLOOKUP(H10014,'Shoe size conversion table'!$J$6:$L$22,3))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MONTH(C10014:C24981)</f>
        <v>5</v>
      </c>
      <c r="O10014" s="8" t="n">
        <f aca="false">K10014*(1-L10014)</f>
        <v>199</v>
      </c>
    </row>
    <row r="10015" customFormat="false" ht="11.4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IF(G10015="Male",VLOOKUP(H10015,'Shoe size conversion table'!$B$6:$D$22,2),VLOOKUP(H10015,'Shoe size conversion table'!$J$6:$L$22,2))</f>
        <v>36-37</v>
      </c>
      <c r="J10015" s="12" t="n">
        <f aca="false">IF(G10015="Male",VLOOKUP(H10015,'Shoe size conversion table'!$B$6:$D$22,3),VLOOKUP(H10015,'Shoe size conversion table'!$J$6:$L$22,3))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MONTH(C10015:C24982)</f>
        <v>5</v>
      </c>
      <c r="O10015" s="8" t="n">
        <f aca="false">K10015*(1-L10015)</f>
        <v>143.1</v>
      </c>
    </row>
    <row r="10016" customFormat="false" ht="11.4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IF(G10016="Male",VLOOKUP(H10016,'Shoe size conversion table'!$B$6:$D$22,2),VLOOKUP(H10016,'Shoe size conversion table'!$J$6:$L$22,2))</f>
        <v>39-40</v>
      </c>
      <c r="J10016" s="12" t="n">
        <f aca="false">IF(G10016="Male",VLOOKUP(H10016,'Shoe size conversion table'!$B$6:$D$22,3),VLOOKUP(H10016,'Shoe size conversion table'!$J$6:$L$22,3))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MONTH(C10016:C24983)</f>
        <v>5</v>
      </c>
      <c r="O10016" s="8" t="n">
        <f aca="false">K10016*(1-L10016)</f>
        <v>111.2</v>
      </c>
    </row>
    <row r="10017" customFormat="false" ht="11.4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IF(G10017="Male",VLOOKUP(H10017,'Shoe size conversion table'!$B$6:$D$22,2),VLOOKUP(H10017,'Shoe size conversion table'!$J$6:$L$22,2))</f>
        <v>43</v>
      </c>
      <c r="J10017" s="12" t="n">
        <f aca="false">IF(G10017="Male",VLOOKUP(H10017,'Shoe size conversion table'!$B$6:$D$22,3),VLOOKUP(H10017,'Shoe size conversion table'!$J$6:$L$22,3))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MONTH(C10017:C24984)</f>
        <v>5</v>
      </c>
      <c r="O10017" s="8" t="n">
        <f aca="false">K10017*(1-L10017)</f>
        <v>127.2</v>
      </c>
    </row>
    <row r="10018" customFormat="false" ht="11.4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IF(G10018="Male",VLOOKUP(H10018,'Shoe size conversion table'!$B$6:$D$22,2),VLOOKUP(H10018,'Shoe size conversion table'!$J$6:$L$22,2))</f>
        <v>37-38</v>
      </c>
      <c r="J10018" s="12" t="n">
        <f aca="false">IF(G10018="Male",VLOOKUP(H10018,'Shoe size conversion table'!$B$6:$D$22,3),VLOOKUP(H10018,'Shoe size conversion table'!$J$6:$L$22,3))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MONTH(C10018:C24985)</f>
        <v>5</v>
      </c>
      <c r="O10018" s="8" t="n">
        <f aca="false">K10018*(1-L10018)</f>
        <v>94.5</v>
      </c>
    </row>
    <row r="10019" customFormat="false" ht="11.4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IF(G10019="Male",VLOOKUP(H10019,'Shoe size conversion table'!$B$6:$D$22,2),VLOOKUP(H10019,'Shoe size conversion table'!$J$6:$L$22,2))</f>
        <v>43-44</v>
      </c>
      <c r="J10019" s="12" t="n">
        <f aca="false">IF(G10019="Male",VLOOKUP(H10019,'Shoe size conversion table'!$B$6:$D$22,3),VLOOKUP(H10019,'Shoe size conversion table'!$J$6:$L$22,3))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MONTH(C10019:C24986)</f>
        <v>5</v>
      </c>
      <c r="O10019" s="8" t="n">
        <f aca="false">K10019*(1-L10019)</f>
        <v>149</v>
      </c>
    </row>
    <row r="10020" customFormat="false" ht="11.4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IF(G10020="Male",VLOOKUP(H10020,'Shoe size conversion table'!$B$6:$D$22,2),VLOOKUP(H10020,'Shoe size conversion table'!$J$6:$L$22,2))</f>
        <v>41-42</v>
      </c>
      <c r="J10020" s="12" t="n">
        <f aca="false">IF(G10020="Male",VLOOKUP(H10020,'Shoe size conversion table'!$B$6:$D$22,3),VLOOKUP(H10020,'Shoe size conversion table'!$J$6:$L$22,3))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MONTH(C10020:C24987)</f>
        <v>5</v>
      </c>
      <c r="O10020" s="8" t="n">
        <f aca="false">K10020*(1-L10020)</f>
        <v>118.3</v>
      </c>
    </row>
    <row r="10021" customFormat="false" ht="11.4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IF(G10021="Male",VLOOKUP(H10021,'Shoe size conversion table'!$B$6:$D$22,2),VLOOKUP(H10021,'Shoe size conversion table'!$J$6:$L$22,2))</f>
        <v>43</v>
      </c>
      <c r="J10021" s="12" t="n">
        <f aca="false">IF(G10021="Male",VLOOKUP(H10021,'Shoe size conversion table'!$B$6:$D$22,3),VLOOKUP(H10021,'Shoe size conversion table'!$J$6:$L$22,3))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MONTH(C10021:C24988)</f>
        <v>5</v>
      </c>
      <c r="O10021" s="8" t="n">
        <f aca="false">K10021*(1-L10021)</f>
        <v>129</v>
      </c>
    </row>
    <row r="10022" customFormat="false" ht="11.4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IF(G10022="Male",VLOOKUP(H10022,'Shoe size conversion table'!$B$6:$D$22,2),VLOOKUP(H10022,'Shoe size conversion table'!$J$6:$L$22,2))</f>
        <v>42-43</v>
      </c>
      <c r="J10022" s="12" t="n">
        <f aca="false">IF(G10022="Male",VLOOKUP(H10022,'Shoe size conversion table'!$B$6:$D$22,3),VLOOKUP(H10022,'Shoe size conversion table'!$J$6:$L$22,3))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MONTH(C10022:C24989)</f>
        <v>5</v>
      </c>
      <c r="O10022" s="8" t="n">
        <f aca="false">K10022*(1-L10022)</f>
        <v>143.1</v>
      </c>
    </row>
    <row r="10023" customFormat="false" ht="11.4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IF(G10023="Male",VLOOKUP(H10023,'Shoe size conversion table'!$B$6:$D$22,2),VLOOKUP(H10023,'Shoe size conversion table'!$J$6:$L$22,2))</f>
        <v>36-37</v>
      </c>
      <c r="J10023" s="12" t="n">
        <f aca="false">IF(G10023="Male",VLOOKUP(H10023,'Shoe size conversion table'!$B$6:$D$22,3),VLOOKUP(H10023,'Shoe size conversion table'!$J$6:$L$22,3))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MONTH(C10023:C24990)</f>
        <v>5</v>
      </c>
      <c r="O10023" s="8" t="n">
        <f aca="false">K10023*(1-L10023)</f>
        <v>161.1</v>
      </c>
    </row>
    <row r="10024" customFormat="false" ht="11.4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IF(G10024="Male",VLOOKUP(H10024,'Shoe size conversion table'!$B$6:$D$22,2),VLOOKUP(H10024,'Shoe size conversion table'!$J$6:$L$22,2))</f>
        <v>38</v>
      </c>
      <c r="J10024" s="12" t="n">
        <f aca="false">IF(G10024="Male",VLOOKUP(H10024,'Shoe size conversion table'!$B$6:$D$22,3),VLOOKUP(H10024,'Shoe size conversion table'!$J$6:$L$22,3))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MONTH(C10024:C24991)</f>
        <v>5</v>
      </c>
      <c r="O10024" s="8" t="n">
        <f aca="false">K10024*(1-L10024)</f>
        <v>169</v>
      </c>
    </row>
    <row r="10025" customFormat="false" ht="11.4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IF(G10025="Male",VLOOKUP(H10025,'Shoe size conversion table'!$B$6:$D$22,2),VLOOKUP(H10025,'Shoe size conversion table'!$J$6:$L$22,2))</f>
        <v>39</v>
      </c>
      <c r="J10025" s="12" t="n">
        <f aca="false">IF(G10025="Male",VLOOKUP(H10025,'Shoe size conversion table'!$B$6:$D$22,3),VLOOKUP(H10025,'Shoe size conversion table'!$J$6:$L$22,3))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MONTH(C10025:C24992)</f>
        <v>5</v>
      </c>
      <c r="O10025" s="8" t="n">
        <f aca="false">K10025*(1-L10025)</f>
        <v>125.1</v>
      </c>
    </row>
    <row r="10026" customFormat="false" ht="11.4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IF(G10026="Male",VLOOKUP(H10026,'Shoe size conversion table'!$B$6:$D$22,2),VLOOKUP(H10026,'Shoe size conversion table'!$J$6:$L$22,2))</f>
        <v>43-44</v>
      </c>
      <c r="J10026" s="12" t="n">
        <f aca="false">IF(G10026="Male",VLOOKUP(H10026,'Shoe size conversion table'!$B$6:$D$22,3),VLOOKUP(H10026,'Shoe size conversion table'!$J$6:$L$22,3))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MONTH(C10026:C24993)</f>
        <v>5</v>
      </c>
      <c r="O10026" s="8" t="n">
        <f aca="false">K10026*(1-L10026)</f>
        <v>118.3</v>
      </c>
    </row>
    <row r="10027" customFormat="false" ht="11.4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IF(G10027="Male",VLOOKUP(H10027,'Shoe size conversion table'!$B$6:$D$22,2),VLOOKUP(H10027,'Shoe size conversion table'!$J$6:$L$22,2))</f>
        <v>40-41</v>
      </c>
      <c r="J10027" s="12" t="n">
        <f aca="false">IF(G10027="Male",VLOOKUP(H10027,'Shoe size conversion table'!$B$6:$D$22,3),VLOOKUP(H10027,'Shoe size conversion table'!$J$6:$L$22,3))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MONTH(C10027:C24994)</f>
        <v>5</v>
      </c>
      <c r="O10027" s="8" t="n">
        <f aca="false">K10027*(1-L10027)</f>
        <v>179</v>
      </c>
    </row>
    <row r="10028" customFormat="false" ht="11.4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IF(G10028="Male",VLOOKUP(H10028,'Shoe size conversion table'!$B$6:$D$22,2),VLOOKUP(H10028,'Shoe size conversion table'!$J$6:$L$22,2))</f>
        <v>43-44</v>
      </c>
      <c r="J10028" s="12" t="n">
        <f aca="false">IF(G10028="Male",VLOOKUP(H10028,'Shoe size conversion table'!$B$6:$D$22,3),VLOOKUP(H10028,'Shoe size conversion table'!$J$6:$L$22,3))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MONTH(C10028:C24995)</f>
        <v>5</v>
      </c>
      <c r="O10028" s="8" t="n">
        <f aca="false">K10028*(1-L10028)</f>
        <v>139</v>
      </c>
    </row>
    <row r="10029" customFormat="false" ht="11.4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IF(G10029="Male",VLOOKUP(H10029,'Shoe size conversion table'!$B$6:$D$22,2),VLOOKUP(H10029,'Shoe size conversion table'!$J$6:$L$22,2))</f>
        <v>38-39</v>
      </c>
      <c r="J10029" s="12" t="n">
        <f aca="false">IF(G10029="Male",VLOOKUP(H10029,'Shoe size conversion table'!$B$6:$D$22,3),VLOOKUP(H10029,'Shoe size conversion table'!$J$6:$L$22,3))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MONTH(C10029:C24996)</f>
        <v>5</v>
      </c>
      <c r="O10029" s="8" t="n">
        <f aca="false">K10029*(1-L10029)</f>
        <v>134.1</v>
      </c>
    </row>
    <row r="10030" customFormat="false" ht="11.4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IF(G10030="Male",VLOOKUP(H10030,'Shoe size conversion table'!$B$6:$D$22,2),VLOOKUP(H10030,'Shoe size conversion table'!$J$6:$L$22,2))</f>
        <v>41-42</v>
      </c>
      <c r="J10030" s="12" t="n">
        <f aca="false">IF(G10030="Male",VLOOKUP(H10030,'Shoe size conversion table'!$B$6:$D$22,3),VLOOKUP(H10030,'Shoe size conversion table'!$J$6:$L$22,3))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MONTH(C10030:C24997)</f>
        <v>5</v>
      </c>
      <c r="O10030" s="8" t="n">
        <f aca="false">K10030*(1-L10030)</f>
        <v>89.5</v>
      </c>
    </row>
    <row r="10031" customFormat="false" ht="11.4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IF(G10031="Male",VLOOKUP(H10031,'Shoe size conversion table'!$B$6:$D$22,2),VLOOKUP(H10031,'Shoe size conversion table'!$J$6:$L$22,2))</f>
        <v>42-43</v>
      </c>
      <c r="J10031" s="12" t="n">
        <f aca="false">IF(G10031="Male",VLOOKUP(H10031,'Shoe size conversion table'!$B$6:$D$22,3),VLOOKUP(H10031,'Shoe size conversion table'!$J$6:$L$22,3))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MONTH(C10031:C24998)</f>
        <v>5</v>
      </c>
      <c r="O10031" s="8" t="n">
        <f aca="false">K10031*(1-L10031)</f>
        <v>149</v>
      </c>
    </row>
    <row r="10032" customFormat="false" ht="11.4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IF(G10032="Male",VLOOKUP(H10032,'Shoe size conversion table'!$B$6:$D$22,2),VLOOKUP(H10032,'Shoe size conversion table'!$J$6:$L$22,2))</f>
        <v>43-44</v>
      </c>
      <c r="J10032" s="12" t="n">
        <f aca="false">IF(G10032="Male",VLOOKUP(H10032,'Shoe size conversion table'!$B$6:$D$22,3),VLOOKUP(H10032,'Shoe size conversion table'!$J$6:$L$22,3))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MONTH(C10032:C24999)</f>
        <v>5</v>
      </c>
      <c r="O10032" s="8" t="n">
        <f aca="false">K10032*(1-L10032)</f>
        <v>79.5</v>
      </c>
    </row>
    <row r="10033" customFormat="false" ht="11.4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IF(G10033="Male",VLOOKUP(H10033,'Shoe size conversion table'!$B$6:$D$22,2),VLOOKUP(H10033,'Shoe size conversion table'!$J$6:$L$22,2))</f>
        <v>39</v>
      </c>
      <c r="J10033" s="12" t="n">
        <f aca="false">IF(G10033="Male",VLOOKUP(H10033,'Shoe size conversion table'!$B$6:$D$22,3),VLOOKUP(H10033,'Shoe size conversion table'!$J$6:$L$22,3))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MONTH(C10033:C25000)</f>
        <v>5</v>
      </c>
      <c r="O10033" s="8" t="n">
        <f aca="false">K10033*(1-L10033)</f>
        <v>119.2</v>
      </c>
    </row>
    <row r="10034" customFormat="false" ht="11.4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IF(G10034="Male",VLOOKUP(H10034,'Shoe size conversion table'!$B$6:$D$22,2),VLOOKUP(H10034,'Shoe size conversion table'!$J$6:$L$22,2))</f>
        <v>40-41</v>
      </c>
      <c r="J10034" s="12" t="n">
        <f aca="false">IF(G10034="Male",VLOOKUP(H10034,'Shoe size conversion table'!$B$6:$D$22,3),VLOOKUP(H10034,'Shoe size conversion table'!$J$6:$L$22,3))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MONTH(C10034:C25001)</f>
        <v>5</v>
      </c>
      <c r="O10034" s="8" t="n">
        <f aca="false">K10034*(1-L10034)</f>
        <v>179</v>
      </c>
    </row>
    <row r="10035" customFormat="false" ht="11.4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IF(G10035="Male",VLOOKUP(H10035,'Shoe size conversion table'!$B$6:$D$22,2),VLOOKUP(H10035,'Shoe size conversion table'!$J$6:$L$22,2))</f>
        <v>43-44</v>
      </c>
      <c r="J10035" s="12" t="n">
        <f aca="false">IF(G10035="Male",VLOOKUP(H10035,'Shoe size conversion table'!$B$6:$D$22,3),VLOOKUP(H10035,'Shoe size conversion table'!$J$6:$L$22,3))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MONTH(C10035:C25002)</f>
        <v>5</v>
      </c>
      <c r="O10035" s="8" t="n">
        <f aca="false">K10035*(1-L10035)</f>
        <v>125.1</v>
      </c>
    </row>
    <row r="10036" customFormat="false" ht="11.4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IF(G10036="Male",VLOOKUP(H10036,'Shoe size conversion table'!$B$6:$D$22,2),VLOOKUP(H10036,'Shoe size conversion table'!$J$6:$L$22,2))</f>
        <v>38</v>
      </c>
      <c r="J10036" s="12" t="n">
        <f aca="false">IF(G10036="Male",VLOOKUP(H10036,'Shoe size conversion table'!$B$6:$D$22,3),VLOOKUP(H10036,'Shoe size conversion table'!$J$6:$L$22,3))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MONTH(C10036:C25003)</f>
        <v>5</v>
      </c>
      <c r="O10036" s="8" t="n">
        <f aca="false">K10036*(1-L10036)</f>
        <v>161.1</v>
      </c>
    </row>
    <row r="10037" customFormat="false" ht="11.4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IF(G10037="Male",VLOOKUP(H10037,'Shoe size conversion table'!$B$6:$D$22,2),VLOOKUP(H10037,'Shoe size conversion table'!$J$6:$L$22,2))</f>
        <v>42-43</v>
      </c>
      <c r="J10037" s="12" t="n">
        <f aca="false">IF(G10037="Male",VLOOKUP(H10037,'Shoe size conversion table'!$B$6:$D$22,3),VLOOKUP(H10037,'Shoe size conversion table'!$J$6:$L$22,3))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MONTH(C10037:C25004)</f>
        <v>5</v>
      </c>
      <c r="O10037" s="8" t="n">
        <f aca="false">K10037*(1-L10037)</f>
        <v>104.3</v>
      </c>
    </row>
    <row r="10038" customFormat="false" ht="11.4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IF(G10038="Male",VLOOKUP(H10038,'Shoe size conversion table'!$B$6:$D$22,2),VLOOKUP(H10038,'Shoe size conversion table'!$J$6:$L$22,2))</f>
        <v>45</v>
      </c>
      <c r="J10038" s="12" t="n">
        <f aca="false">IF(G10038="Male",VLOOKUP(H10038,'Shoe size conversion table'!$B$6:$D$22,3),VLOOKUP(H10038,'Shoe size conversion table'!$J$6:$L$22,3))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MONTH(C10038:C25005)</f>
        <v>5</v>
      </c>
      <c r="O10038" s="8" t="n">
        <f aca="false">K10038*(1-L10038)</f>
        <v>169</v>
      </c>
    </row>
    <row r="10039" customFormat="false" ht="11.4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IF(G10039="Male",VLOOKUP(H10039,'Shoe size conversion table'!$B$6:$D$22,2),VLOOKUP(H10039,'Shoe size conversion table'!$J$6:$L$22,2))</f>
        <v>39</v>
      </c>
      <c r="J10039" s="12" t="n">
        <f aca="false">IF(G10039="Male",VLOOKUP(H10039,'Shoe size conversion table'!$B$6:$D$22,3),VLOOKUP(H10039,'Shoe size conversion table'!$J$6:$L$22,3))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MONTH(C10039:C25006)</f>
        <v>5</v>
      </c>
      <c r="O10039" s="8" t="n">
        <f aca="false">K10039*(1-L10039)</f>
        <v>189</v>
      </c>
    </row>
    <row r="10040" customFormat="false" ht="11.4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IF(G10040="Male",VLOOKUP(H10040,'Shoe size conversion table'!$B$6:$D$22,2),VLOOKUP(H10040,'Shoe size conversion table'!$J$6:$L$22,2))</f>
        <v>39</v>
      </c>
      <c r="J10040" s="12" t="n">
        <f aca="false">IF(G10040="Male",VLOOKUP(H10040,'Shoe size conversion table'!$B$6:$D$22,3),VLOOKUP(H10040,'Shoe size conversion table'!$J$6:$L$22,3))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MONTH(C10040:C25007)</f>
        <v>5</v>
      </c>
      <c r="O10040" s="8" t="n">
        <f aca="false">K10040*(1-L10040)</f>
        <v>139</v>
      </c>
    </row>
    <row r="10041" customFormat="false" ht="11.4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IF(G10041="Male",VLOOKUP(H10041,'Shoe size conversion table'!$B$6:$D$22,2),VLOOKUP(H10041,'Shoe size conversion table'!$J$6:$L$22,2))</f>
        <v>42</v>
      </c>
      <c r="J10041" s="12" t="n">
        <f aca="false">IF(G10041="Male",VLOOKUP(H10041,'Shoe size conversion table'!$B$6:$D$22,3),VLOOKUP(H10041,'Shoe size conversion table'!$J$6:$L$22,3))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MONTH(C10041:C25008)</f>
        <v>5</v>
      </c>
      <c r="O10041" s="8" t="n">
        <f aca="false">K10041*(1-L10041)</f>
        <v>127.2</v>
      </c>
    </row>
    <row r="10042" customFormat="false" ht="11.4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IF(G10042="Male",VLOOKUP(H10042,'Shoe size conversion table'!$B$6:$D$22,2),VLOOKUP(H10042,'Shoe size conversion table'!$J$6:$L$22,2))</f>
        <v>42</v>
      </c>
      <c r="J10042" s="12" t="n">
        <f aca="false">IF(G10042="Male",VLOOKUP(H10042,'Shoe size conversion table'!$B$6:$D$22,3),VLOOKUP(H10042,'Shoe size conversion table'!$J$6:$L$22,3))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MONTH(C10042:C25009)</f>
        <v>5</v>
      </c>
      <c r="O10042" s="8" t="n">
        <f aca="false">K10042*(1-L10042)</f>
        <v>132.3</v>
      </c>
    </row>
    <row r="10043" customFormat="false" ht="11.4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IF(G10043="Male",VLOOKUP(H10043,'Shoe size conversion table'!$B$6:$D$22,2),VLOOKUP(H10043,'Shoe size conversion table'!$J$6:$L$22,2))</f>
        <v>39</v>
      </c>
      <c r="J10043" s="12" t="n">
        <f aca="false">IF(G10043="Male",VLOOKUP(H10043,'Shoe size conversion table'!$B$6:$D$22,3),VLOOKUP(H10043,'Shoe size conversion table'!$J$6:$L$22,3))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MONTH(C10043:C25010)</f>
        <v>5</v>
      </c>
      <c r="O10043" s="8" t="n">
        <f aca="false">K10043*(1-L10043)</f>
        <v>179</v>
      </c>
    </row>
    <row r="10044" customFormat="false" ht="11.4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IF(G10044="Male",VLOOKUP(H10044,'Shoe size conversion table'!$B$6:$D$22,2),VLOOKUP(H10044,'Shoe size conversion table'!$J$6:$L$22,2))</f>
        <v>40</v>
      </c>
      <c r="J10044" s="12" t="n">
        <f aca="false">IF(G10044="Male",VLOOKUP(H10044,'Shoe size conversion table'!$B$6:$D$22,3),VLOOKUP(H10044,'Shoe size conversion table'!$J$6:$L$22,3))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MONTH(C10044:C25011)</f>
        <v>5</v>
      </c>
      <c r="O10044" s="8" t="n">
        <f aca="false">K10044*(1-L10044)</f>
        <v>169</v>
      </c>
    </row>
    <row r="10045" customFormat="false" ht="11.4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IF(G10045="Male",VLOOKUP(H10045,'Shoe size conversion table'!$B$6:$D$22,2),VLOOKUP(H10045,'Shoe size conversion table'!$J$6:$L$22,2))</f>
        <v>42-43</v>
      </c>
      <c r="J10045" s="12" t="n">
        <f aca="false">IF(G10045="Male",VLOOKUP(H10045,'Shoe size conversion table'!$B$6:$D$22,3),VLOOKUP(H10045,'Shoe size conversion table'!$J$6:$L$22,3))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MONTH(C10045:C25012)</f>
        <v>5</v>
      </c>
      <c r="O10045" s="8" t="n">
        <f aca="false">K10045*(1-L10045)</f>
        <v>179</v>
      </c>
    </row>
    <row r="10046" customFormat="false" ht="11.4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IF(G10046="Male",VLOOKUP(H10046,'Shoe size conversion table'!$B$6:$D$22,2),VLOOKUP(H10046,'Shoe size conversion table'!$J$6:$L$22,2))</f>
        <v>43</v>
      </c>
      <c r="J10046" s="12" t="n">
        <f aca="false">IF(G10046="Male",VLOOKUP(H10046,'Shoe size conversion table'!$B$6:$D$22,3),VLOOKUP(H10046,'Shoe size conversion table'!$J$6:$L$22,3))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MONTH(C10046:C25013)</f>
        <v>5</v>
      </c>
      <c r="O10046" s="8" t="n">
        <f aca="false">K10046*(1-L10046)</f>
        <v>161.1</v>
      </c>
    </row>
    <row r="10047" customFormat="false" ht="11.4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IF(G10047="Male",VLOOKUP(H10047,'Shoe size conversion table'!$B$6:$D$22,2),VLOOKUP(H10047,'Shoe size conversion table'!$J$6:$L$22,2))</f>
        <v>44</v>
      </c>
      <c r="J10047" s="12" t="n">
        <f aca="false">IF(G10047="Male",VLOOKUP(H10047,'Shoe size conversion table'!$B$6:$D$22,3),VLOOKUP(H10047,'Shoe size conversion table'!$J$6:$L$22,3))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MONTH(C10047:C25014)</f>
        <v>5</v>
      </c>
      <c r="O10047" s="8" t="n">
        <f aca="false">K10047*(1-L10047)</f>
        <v>118.3</v>
      </c>
    </row>
    <row r="10048" customFormat="false" ht="11.4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IF(G10048="Male",VLOOKUP(H10048,'Shoe size conversion table'!$B$6:$D$22,2),VLOOKUP(H10048,'Shoe size conversion table'!$J$6:$L$22,2))</f>
        <v>39</v>
      </c>
      <c r="J10048" s="12" t="n">
        <f aca="false">IF(G10048="Male",VLOOKUP(H10048,'Shoe size conversion table'!$B$6:$D$22,3),VLOOKUP(H10048,'Shoe size conversion table'!$J$6:$L$22,3))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MONTH(C10048:C25015)</f>
        <v>5</v>
      </c>
      <c r="O10048" s="8" t="n">
        <f aca="false">K10048*(1-L10048)</f>
        <v>139</v>
      </c>
    </row>
    <row r="10049" customFormat="false" ht="11.4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IF(G10049="Male",VLOOKUP(H10049,'Shoe size conversion table'!$B$6:$D$22,2),VLOOKUP(H10049,'Shoe size conversion table'!$J$6:$L$22,2))</f>
        <v>42-43</v>
      </c>
      <c r="J10049" s="12" t="n">
        <f aca="false">IF(G10049="Male",VLOOKUP(H10049,'Shoe size conversion table'!$B$6:$D$22,3),VLOOKUP(H10049,'Shoe size conversion table'!$J$6:$L$22,3))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MONTH(C10049:C25016)</f>
        <v>5</v>
      </c>
      <c r="O10049" s="8" t="n">
        <f aca="false">K10049*(1-L10049)</f>
        <v>189</v>
      </c>
    </row>
    <row r="10050" customFormat="false" ht="11.4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IF(G10050="Male",VLOOKUP(H10050,'Shoe size conversion table'!$B$6:$D$22,2),VLOOKUP(H10050,'Shoe size conversion table'!$J$6:$L$22,2))</f>
        <v>42-43</v>
      </c>
      <c r="J10050" s="12" t="n">
        <f aca="false">IF(G10050="Male",VLOOKUP(H10050,'Shoe size conversion table'!$B$6:$D$22,3),VLOOKUP(H10050,'Shoe size conversion table'!$J$6:$L$22,3))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MONTH(C10050:C25017)</f>
        <v>5</v>
      </c>
      <c r="O10050" s="8" t="n">
        <f aca="false">K10050*(1-L10050)</f>
        <v>189</v>
      </c>
    </row>
    <row r="10051" customFormat="false" ht="11.4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IF(G10051="Male",VLOOKUP(H10051,'Shoe size conversion table'!$B$6:$D$22,2),VLOOKUP(H10051,'Shoe size conversion table'!$J$6:$L$22,2))</f>
        <v>38-39</v>
      </c>
      <c r="J10051" s="12" t="n">
        <f aca="false">IF(G10051="Male",VLOOKUP(H10051,'Shoe size conversion table'!$B$6:$D$22,3),VLOOKUP(H10051,'Shoe size conversion table'!$J$6:$L$22,3))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MONTH(C10051:C25018)</f>
        <v>5</v>
      </c>
      <c r="O10051" s="8" t="n">
        <f aca="false">K10051*(1-L10051)</f>
        <v>179</v>
      </c>
    </row>
    <row r="10052" customFormat="false" ht="11.4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IF(G10052="Male",VLOOKUP(H10052,'Shoe size conversion table'!$B$6:$D$22,2),VLOOKUP(H10052,'Shoe size conversion table'!$J$6:$L$22,2))</f>
        <v>41</v>
      </c>
      <c r="J10052" s="12" t="n">
        <f aca="false">IF(G10052="Male",VLOOKUP(H10052,'Shoe size conversion table'!$B$6:$D$22,3),VLOOKUP(H10052,'Shoe size conversion table'!$J$6:$L$22,3))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MONTH(C10052:C25019)</f>
        <v>5</v>
      </c>
      <c r="O10052" s="8" t="n">
        <f aca="false">K10052*(1-L10052)</f>
        <v>143.1</v>
      </c>
    </row>
    <row r="10053" customFormat="false" ht="11.4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IF(G10053="Male",VLOOKUP(H10053,'Shoe size conversion table'!$B$6:$D$22,2),VLOOKUP(H10053,'Shoe size conversion table'!$J$6:$L$22,2))</f>
        <v>38-39</v>
      </c>
      <c r="J10053" s="12" t="n">
        <f aca="false">IF(G10053="Male",VLOOKUP(H10053,'Shoe size conversion table'!$B$6:$D$22,3),VLOOKUP(H10053,'Shoe size conversion table'!$J$6:$L$22,3))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MONTH(C10053:C25020)</f>
        <v>5</v>
      </c>
      <c r="O10053" s="8" t="n">
        <f aca="false">K10053*(1-L10053)</f>
        <v>127.2</v>
      </c>
    </row>
    <row r="10054" customFormat="false" ht="11.4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IF(G10054="Male",VLOOKUP(H10054,'Shoe size conversion table'!$B$6:$D$22,2),VLOOKUP(H10054,'Shoe size conversion table'!$J$6:$L$22,2))</f>
        <v>37-38</v>
      </c>
      <c r="J10054" s="12" t="n">
        <f aca="false">IF(G10054="Male",VLOOKUP(H10054,'Shoe size conversion table'!$B$6:$D$22,3),VLOOKUP(H10054,'Shoe size conversion table'!$J$6:$L$22,3))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MONTH(C10054:C25021)</f>
        <v>5</v>
      </c>
      <c r="O10054" s="8" t="n">
        <f aca="false">K10054*(1-L10054)</f>
        <v>179.1</v>
      </c>
    </row>
    <row r="10055" customFormat="false" ht="11.4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IF(G10055="Male",VLOOKUP(H10055,'Shoe size conversion table'!$B$6:$D$22,2),VLOOKUP(H10055,'Shoe size conversion table'!$J$6:$L$22,2))</f>
        <v>44-45</v>
      </c>
      <c r="J10055" s="12" t="n">
        <f aca="false">IF(G10055="Male",VLOOKUP(H10055,'Shoe size conversion table'!$B$6:$D$22,3),VLOOKUP(H10055,'Shoe size conversion table'!$J$6:$L$22,3))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MONTH(C10055:C25022)</f>
        <v>5</v>
      </c>
      <c r="O10055" s="8" t="n">
        <f aca="false">K10055*(1-L10055)</f>
        <v>111.2</v>
      </c>
    </row>
    <row r="10056" customFormat="false" ht="11.4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IF(G10056="Male",VLOOKUP(H10056,'Shoe size conversion table'!$B$6:$D$22,2),VLOOKUP(H10056,'Shoe size conversion table'!$J$6:$L$22,2))</f>
        <v>38-39</v>
      </c>
      <c r="J10056" s="12" t="n">
        <f aca="false">IF(G10056="Male",VLOOKUP(H10056,'Shoe size conversion table'!$B$6:$D$22,3),VLOOKUP(H10056,'Shoe size conversion table'!$J$6:$L$22,3))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MONTH(C10056:C25023)</f>
        <v>5</v>
      </c>
      <c r="O10056" s="8" t="n">
        <f aca="false">K10056*(1-L10056)</f>
        <v>143.1</v>
      </c>
    </row>
    <row r="10057" customFormat="false" ht="11.4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IF(G10057="Male",VLOOKUP(H10057,'Shoe size conversion table'!$B$6:$D$22,2),VLOOKUP(H10057,'Shoe size conversion table'!$J$6:$L$22,2))</f>
        <v>43-44</v>
      </c>
      <c r="J10057" s="12" t="n">
        <f aca="false">IF(G10057="Male",VLOOKUP(H10057,'Shoe size conversion table'!$B$6:$D$22,3),VLOOKUP(H10057,'Shoe size conversion table'!$J$6:$L$22,3))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MONTH(C10057:C25024)</f>
        <v>5</v>
      </c>
      <c r="O10057" s="8" t="n">
        <f aca="false">K10057*(1-L10057)</f>
        <v>90.3</v>
      </c>
    </row>
    <row r="10058" customFormat="false" ht="11.4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IF(G10058="Male",VLOOKUP(H10058,'Shoe size conversion table'!$B$6:$D$22,2),VLOOKUP(H10058,'Shoe size conversion table'!$J$6:$L$22,2))</f>
        <v>41</v>
      </c>
      <c r="J10058" s="12" t="n">
        <f aca="false">IF(G10058="Male",VLOOKUP(H10058,'Shoe size conversion table'!$B$6:$D$22,3),VLOOKUP(H10058,'Shoe size conversion table'!$J$6:$L$22,3))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MONTH(C10058:C25025)</f>
        <v>5</v>
      </c>
      <c r="O10058" s="8" t="n">
        <f aca="false">K10058*(1-L10058)</f>
        <v>79.5</v>
      </c>
    </row>
    <row r="10059" customFormat="false" ht="11.4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IF(G10059="Male",VLOOKUP(H10059,'Shoe size conversion table'!$B$6:$D$22,2),VLOOKUP(H10059,'Shoe size conversion table'!$J$6:$L$22,2))</f>
        <v>41-42</v>
      </c>
      <c r="J10059" s="12" t="n">
        <f aca="false">IF(G10059="Male",VLOOKUP(H10059,'Shoe size conversion table'!$B$6:$D$22,3),VLOOKUP(H10059,'Shoe size conversion table'!$J$6:$L$22,3))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MONTH(C10059:C25026)</f>
        <v>5</v>
      </c>
      <c r="O10059" s="8" t="n">
        <f aca="false">K10059*(1-L10059)</f>
        <v>179</v>
      </c>
    </row>
    <row r="10060" customFormat="false" ht="11.4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IF(G10060="Male",VLOOKUP(H10060,'Shoe size conversion table'!$B$6:$D$22,2),VLOOKUP(H10060,'Shoe size conversion table'!$J$6:$L$22,2))</f>
        <v>38-39</v>
      </c>
      <c r="J10060" s="12" t="n">
        <f aca="false">IF(G10060="Male",VLOOKUP(H10060,'Shoe size conversion table'!$B$6:$D$22,3),VLOOKUP(H10060,'Shoe size conversion table'!$J$6:$L$22,3))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MONTH(C10060:C25027)</f>
        <v>5</v>
      </c>
      <c r="O10060" s="8" t="n">
        <f aca="false">K10060*(1-L10060)</f>
        <v>125.3</v>
      </c>
    </row>
    <row r="10061" customFormat="false" ht="11.4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IF(G10061="Male",VLOOKUP(H10061,'Shoe size conversion table'!$B$6:$D$22,2),VLOOKUP(H10061,'Shoe size conversion table'!$J$6:$L$22,2))</f>
        <v>42</v>
      </c>
      <c r="J10061" s="12" t="n">
        <f aca="false">IF(G10061="Male",VLOOKUP(H10061,'Shoe size conversion table'!$B$6:$D$22,3),VLOOKUP(H10061,'Shoe size conversion table'!$J$6:$L$22,3))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MONTH(C10061:C25028)</f>
        <v>5</v>
      </c>
      <c r="O10061" s="8" t="n">
        <f aca="false">K10061*(1-L10061)</f>
        <v>199</v>
      </c>
    </row>
    <row r="10062" customFormat="false" ht="11.4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IF(G10062="Male",VLOOKUP(H10062,'Shoe size conversion table'!$B$6:$D$22,2),VLOOKUP(H10062,'Shoe size conversion table'!$J$6:$L$22,2))</f>
        <v>39-40</v>
      </c>
      <c r="J10062" s="12" t="n">
        <f aca="false">IF(G10062="Male",VLOOKUP(H10062,'Shoe size conversion table'!$B$6:$D$22,3),VLOOKUP(H10062,'Shoe size conversion table'!$J$6:$L$22,3))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MONTH(C10062:C25029)</f>
        <v>5</v>
      </c>
      <c r="O10062" s="8" t="n">
        <f aca="false">K10062*(1-L10062)</f>
        <v>139.3</v>
      </c>
    </row>
    <row r="10063" customFormat="false" ht="11.4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IF(G10063="Male",VLOOKUP(H10063,'Shoe size conversion table'!$B$6:$D$22,2),VLOOKUP(H10063,'Shoe size conversion table'!$J$6:$L$22,2))</f>
        <v>42</v>
      </c>
      <c r="J10063" s="12" t="n">
        <f aca="false">IF(G10063="Male",VLOOKUP(H10063,'Shoe size conversion table'!$B$6:$D$22,3),VLOOKUP(H10063,'Shoe size conversion table'!$J$6:$L$22,3))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MONTH(C10063:C25030)</f>
        <v>5</v>
      </c>
      <c r="O10063" s="8" t="n">
        <f aca="false">K10063*(1-L10063)</f>
        <v>179</v>
      </c>
    </row>
    <row r="10064" customFormat="false" ht="11.4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IF(G10064="Male",VLOOKUP(H10064,'Shoe size conversion table'!$B$6:$D$22,2),VLOOKUP(H10064,'Shoe size conversion table'!$J$6:$L$22,2))</f>
        <v>41-42</v>
      </c>
      <c r="J10064" s="12" t="n">
        <f aca="false">IF(G10064="Male",VLOOKUP(H10064,'Shoe size conversion table'!$B$6:$D$22,3),VLOOKUP(H10064,'Shoe size conversion table'!$J$6:$L$22,3))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MONTH(C10064:C25031)</f>
        <v>5</v>
      </c>
      <c r="O10064" s="8" t="n">
        <f aca="false">K10064*(1-L10064)</f>
        <v>139</v>
      </c>
    </row>
    <row r="10065" customFormat="false" ht="11.4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IF(G10065="Male",VLOOKUP(H10065,'Shoe size conversion table'!$B$6:$D$22,2),VLOOKUP(H10065,'Shoe size conversion table'!$J$6:$L$22,2))</f>
        <v>41</v>
      </c>
      <c r="J10065" s="12" t="n">
        <f aca="false">IF(G10065="Male",VLOOKUP(H10065,'Shoe size conversion table'!$B$6:$D$22,3),VLOOKUP(H10065,'Shoe size conversion table'!$J$6:$L$22,3))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MONTH(C10065:C25032)</f>
        <v>5</v>
      </c>
      <c r="O10065" s="8" t="n">
        <f aca="false">K10065*(1-L10065)</f>
        <v>189</v>
      </c>
    </row>
    <row r="10066" customFormat="false" ht="11.4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IF(G10066="Male",VLOOKUP(H10066,'Shoe size conversion table'!$B$6:$D$22,2),VLOOKUP(H10066,'Shoe size conversion table'!$J$6:$L$22,2))</f>
        <v>42-43</v>
      </c>
      <c r="J10066" s="12" t="n">
        <f aca="false">IF(G10066="Male",VLOOKUP(H10066,'Shoe size conversion table'!$B$6:$D$22,3),VLOOKUP(H10066,'Shoe size conversion table'!$J$6:$L$22,3))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MONTH(C10066:C25033)</f>
        <v>5</v>
      </c>
      <c r="O10066" s="8" t="n">
        <f aca="false">K10066*(1-L10066)</f>
        <v>94.5</v>
      </c>
    </row>
    <row r="10067" customFormat="false" ht="11.4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IF(G10067="Male",VLOOKUP(H10067,'Shoe size conversion table'!$B$6:$D$22,2),VLOOKUP(H10067,'Shoe size conversion table'!$J$6:$L$22,2))</f>
        <v>40</v>
      </c>
      <c r="J10067" s="12" t="n">
        <f aca="false">IF(G10067="Male",VLOOKUP(H10067,'Shoe size conversion table'!$B$6:$D$22,3),VLOOKUP(H10067,'Shoe size conversion table'!$J$6:$L$22,3))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MONTH(C10067:C25034)</f>
        <v>5</v>
      </c>
      <c r="O10067" s="8" t="n">
        <f aca="false">K10067*(1-L10067)</f>
        <v>189</v>
      </c>
    </row>
    <row r="10068" customFormat="false" ht="11.4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IF(G10068="Male",VLOOKUP(H10068,'Shoe size conversion table'!$B$6:$D$22,2),VLOOKUP(H10068,'Shoe size conversion table'!$J$6:$L$22,2))</f>
        <v>43-44</v>
      </c>
      <c r="J10068" s="12" t="n">
        <f aca="false">IF(G10068="Male",VLOOKUP(H10068,'Shoe size conversion table'!$B$6:$D$22,3),VLOOKUP(H10068,'Shoe size conversion table'!$J$6:$L$22,3))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MONTH(C10068:C25035)</f>
        <v>5</v>
      </c>
      <c r="O10068" s="8" t="n">
        <f aca="false">K10068*(1-L10068)</f>
        <v>179</v>
      </c>
    </row>
    <row r="10069" customFormat="false" ht="11.4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IF(G10069="Male",VLOOKUP(H10069,'Shoe size conversion table'!$B$6:$D$22,2),VLOOKUP(H10069,'Shoe size conversion table'!$J$6:$L$22,2))</f>
        <v>44</v>
      </c>
      <c r="J10069" s="12" t="n">
        <f aca="false">IF(G10069="Male",VLOOKUP(H10069,'Shoe size conversion table'!$B$6:$D$22,3),VLOOKUP(H10069,'Shoe size conversion table'!$J$6:$L$22,3))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MONTH(C10069:C25036)</f>
        <v>5</v>
      </c>
      <c r="O10069" s="8" t="n">
        <f aca="false">K10069*(1-L10069)</f>
        <v>79.5</v>
      </c>
    </row>
    <row r="10070" customFormat="false" ht="11.4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IF(G10070="Male",VLOOKUP(H10070,'Shoe size conversion table'!$B$6:$D$22,2),VLOOKUP(H10070,'Shoe size conversion table'!$J$6:$L$22,2))</f>
        <v>42-43</v>
      </c>
      <c r="J10070" s="12" t="n">
        <f aca="false">IF(G10070="Male",VLOOKUP(H10070,'Shoe size conversion table'!$B$6:$D$22,3),VLOOKUP(H10070,'Shoe size conversion table'!$J$6:$L$22,3))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MONTH(C10070:C25037)</f>
        <v>5</v>
      </c>
      <c r="O10070" s="8" t="n">
        <f aca="false">K10070*(1-L10070)</f>
        <v>159</v>
      </c>
    </row>
    <row r="10071" customFormat="false" ht="11.4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IF(G10071="Male",VLOOKUP(H10071,'Shoe size conversion table'!$B$6:$D$22,2),VLOOKUP(H10071,'Shoe size conversion table'!$J$6:$L$22,2))</f>
        <v>40</v>
      </c>
      <c r="J10071" s="12" t="n">
        <f aca="false">IF(G10071="Male",VLOOKUP(H10071,'Shoe size conversion table'!$B$6:$D$22,3),VLOOKUP(H10071,'Shoe size conversion table'!$J$6:$L$22,3))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MONTH(C10071:C25038)</f>
        <v>5</v>
      </c>
      <c r="O10071" s="8" t="n">
        <f aca="false">K10071*(1-L10071)</f>
        <v>64.5</v>
      </c>
    </row>
    <row r="10072" customFormat="false" ht="11.4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IF(G10072="Male",VLOOKUP(H10072,'Shoe size conversion table'!$B$6:$D$22,2),VLOOKUP(H10072,'Shoe size conversion table'!$J$6:$L$22,2))</f>
        <v>39</v>
      </c>
      <c r="J10072" s="12" t="n">
        <f aca="false">IF(G10072="Male",VLOOKUP(H10072,'Shoe size conversion table'!$B$6:$D$22,3),VLOOKUP(H10072,'Shoe size conversion table'!$J$6:$L$22,3))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MONTH(C10072:C25039)</f>
        <v>5</v>
      </c>
      <c r="O10072" s="8" t="n">
        <f aca="false">K10072*(1-L10072)</f>
        <v>169</v>
      </c>
    </row>
    <row r="10073" customFormat="false" ht="11.4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IF(G10073="Male",VLOOKUP(H10073,'Shoe size conversion table'!$B$6:$D$22,2),VLOOKUP(H10073,'Shoe size conversion table'!$J$6:$L$22,2))</f>
        <v>43-44</v>
      </c>
      <c r="J10073" s="12" t="n">
        <f aca="false">IF(G10073="Male",VLOOKUP(H10073,'Shoe size conversion table'!$B$6:$D$22,3),VLOOKUP(H10073,'Shoe size conversion table'!$J$6:$L$22,3))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MONTH(C10073:C25040)</f>
        <v>5</v>
      </c>
      <c r="O10073" s="8" t="n">
        <f aca="false">K10073*(1-L10073)</f>
        <v>149</v>
      </c>
    </row>
    <row r="10074" customFormat="false" ht="11.4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IF(G10074="Male",VLOOKUP(H10074,'Shoe size conversion table'!$B$6:$D$22,2),VLOOKUP(H10074,'Shoe size conversion table'!$J$6:$L$22,2))</f>
        <v>38</v>
      </c>
      <c r="J10074" s="12" t="n">
        <f aca="false">IF(G10074="Male",VLOOKUP(H10074,'Shoe size conversion table'!$B$6:$D$22,3),VLOOKUP(H10074,'Shoe size conversion table'!$J$6:$L$22,3))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MONTH(C10074:C25041)</f>
        <v>5</v>
      </c>
      <c r="O10074" s="8" t="n">
        <f aca="false">K10074*(1-L10074)</f>
        <v>99.5</v>
      </c>
    </row>
    <row r="10075" customFormat="false" ht="11.4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IF(G10075="Male",VLOOKUP(H10075,'Shoe size conversion table'!$B$6:$D$22,2),VLOOKUP(H10075,'Shoe size conversion table'!$J$6:$L$22,2))</f>
        <v>38-39</v>
      </c>
      <c r="J10075" s="12" t="n">
        <f aca="false">IF(G10075="Male",VLOOKUP(H10075,'Shoe size conversion table'!$B$6:$D$22,3),VLOOKUP(H10075,'Shoe size conversion table'!$J$6:$L$22,3))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MONTH(C10075:C25042)</f>
        <v>5</v>
      </c>
      <c r="O10075" s="8" t="n">
        <f aca="false">K10075*(1-L10075)</f>
        <v>139</v>
      </c>
    </row>
    <row r="10076" customFormat="false" ht="11.4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IF(G10076="Male",VLOOKUP(H10076,'Shoe size conversion table'!$B$6:$D$22,2),VLOOKUP(H10076,'Shoe size conversion table'!$J$6:$L$22,2))</f>
        <v>38-39</v>
      </c>
      <c r="J10076" s="12" t="n">
        <f aca="false">IF(G10076="Male",VLOOKUP(H10076,'Shoe size conversion table'!$B$6:$D$22,3),VLOOKUP(H10076,'Shoe size conversion table'!$J$6:$L$22,3))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MONTH(C10076:C25043)</f>
        <v>5</v>
      </c>
      <c r="O10076" s="8" t="n">
        <f aca="false">K10076*(1-L10076)</f>
        <v>179</v>
      </c>
    </row>
    <row r="10077" customFormat="false" ht="11.4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IF(G10077="Male",VLOOKUP(H10077,'Shoe size conversion table'!$B$6:$D$22,2),VLOOKUP(H10077,'Shoe size conversion table'!$J$6:$L$22,2))</f>
        <v>39-40</v>
      </c>
      <c r="J10077" s="12" t="n">
        <f aca="false">IF(G10077="Male",VLOOKUP(H10077,'Shoe size conversion table'!$B$6:$D$22,3),VLOOKUP(H10077,'Shoe size conversion table'!$J$6:$L$22,3))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MONTH(C10077:C25044)</f>
        <v>5</v>
      </c>
      <c r="O10077" s="8" t="n">
        <f aca="false">K10077*(1-L10077)</f>
        <v>127.2</v>
      </c>
    </row>
    <row r="10078" customFormat="false" ht="11.4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IF(G10078="Male",VLOOKUP(H10078,'Shoe size conversion table'!$B$6:$D$22,2),VLOOKUP(H10078,'Shoe size conversion table'!$J$6:$L$22,2))</f>
        <v>43-44</v>
      </c>
      <c r="J10078" s="12" t="n">
        <f aca="false">IF(G10078="Male",VLOOKUP(H10078,'Shoe size conversion table'!$B$6:$D$22,3),VLOOKUP(H10078,'Shoe size conversion table'!$J$6:$L$22,3))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MONTH(C10078:C25045)</f>
        <v>5</v>
      </c>
      <c r="O10078" s="8" t="n">
        <f aca="false">K10078*(1-L10078)</f>
        <v>159.2</v>
      </c>
    </row>
    <row r="10079" customFormat="false" ht="11.4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IF(G10079="Male",VLOOKUP(H10079,'Shoe size conversion table'!$B$6:$D$22,2),VLOOKUP(H10079,'Shoe size conversion table'!$J$6:$L$22,2))</f>
        <v>40-41</v>
      </c>
      <c r="J10079" s="12" t="n">
        <f aca="false">IF(G10079="Male",VLOOKUP(H10079,'Shoe size conversion table'!$B$6:$D$22,3),VLOOKUP(H10079,'Shoe size conversion table'!$J$6:$L$22,3))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MONTH(C10079:C25046)</f>
        <v>5</v>
      </c>
      <c r="O10079" s="8" t="n">
        <f aca="false">K10079*(1-L10079)</f>
        <v>169</v>
      </c>
    </row>
    <row r="10080" customFormat="false" ht="11.4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IF(G10080="Male",VLOOKUP(H10080,'Shoe size conversion table'!$B$6:$D$22,2),VLOOKUP(H10080,'Shoe size conversion table'!$J$6:$L$22,2))</f>
        <v>42-43</v>
      </c>
      <c r="J10080" s="12" t="n">
        <f aca="false">IF(G10080="Male",VLOOKUP(H10080,'Shoe size conversion table'!$B$6:$D$22,3),VLOOKUP(H10080,'Shoe size conversion table'!$J$6:$L$22,3))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MONTH(C10080:C25047)</f>
        <v>5</v>
      </c>
      <c r="O10080" s="8" t="n">
        <f aca="false">K10080*(1-L10080)</f>
        <v>199</v>
      </c>
    </row>
    <row r="10081" customFormat="false" ht="11.4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IF(G10081="Male",VLOOKUP(H10081,'Shoe size conversion table'!$B$6:$D$22,2),VLOOKUP(H10081,'Shoe size conversion table'!$J$6:$L$22,2))</f>
        <v>39-40</v>
      </c>
      <c r="J10081" s="12" t="n">
        <f aca="false">IF(G10081="Male",VLOOKUP(H10081,'Shoe size conversion table'!$B$6:$D$22,3),VLOOKUP(H10081,'Shoe size conversion table'!$J$6:$L$22,3))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MONTH(C10081:C25048)</f>
        <v>5</v>
      </c>
      <c r="O10081" s="8" t="n">
        <f aca="false">K10081*(1-L10081)</f>
        <v>127.2</v>
      </c>
    </row>
    <row r="10082" customFormat="false" ht="11.4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IF(G10082="Male",VLOOKUP(H10082,'Shoe size conversion table'!$B$6:$D$22,2),VLOOKUP(H10082,'Shoe size conversion table'!$J$6:$L$22,2))</f>
        <v>41-42</v>
      </c>
      <c r="J10082" s="12" t="n">
        <f aca="false">IF(G10082="Male",VLOOKUP(H10082,'Shoe size conversion table'!$B$6:$D$22,3),VLOOKUP(H10082,'Shoe size conversion table'!$J$6:$L$22,3))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MONTH(C10082:C25049)</f>
        <v>5</v>
      </c>
      <c r="O10082" s="8" t="n">
        <f aca="false">K10082*(1-L10082)</f>
        <v>152.1</v>
      </c>
    </row>
    <row r="10083" customFormat="false" ht="11.4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IF(G10083="Male",VLOOKUP(H10083,'Shoe size conversion table'!$B$6:$D$22,2),VLOOKUP(H10083,'Shoe size conversion table'!$J$6:$L$22,2))</f>
        <v>39-40</v>
      </c>
      <c r="J10083" s="12" t="n">
        <f aca="false">IF(G10083="Male",VLOOKUP(H10083,'Shoe size conversion table'!$B$6:$D$22,3),VLOOKUP(H10083,'Shoe size conversion table'!$J$6:$L$22,3))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MONTH(C10083:C25050)</f>
        <v>5</v>
      </c>
      <c r="O10083" s="8" t="n">
        <f aca="false">K10083*(1-L10083)</f>
        <v>199</v>
      </c>
    </row>
    <row r="10084" customFormat="false" ht="11.4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IF(G10084="Male",VLOOKUP(H10084,'Shoe size conversion table'!$B$6:$D$22,2),VLOOKUP(H10084,'Shoe size conversion table'!$J$6:$L$22,2))</f>
        <v>38-39</v>
      </c>
      <c r="J10084" s="12" t="n">
        <f aca="false">IF(G10084="Male",VLOOKUP(H10084,'Shoe size conversion table'!$B$6:$D$22,3),VLOOKUP(H10084,'Shoe size conversion table'!$J$6:$L$22,3))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MONTH(C10084:C25051)</f>
        <v>5</v>
      </c>
      <c r="O10084" s="8" t="n">
        <f aca="false">K10084*(1-L10084)</f>
        <v>159</v>
      </c>
    </row>
    <row r="10085" customFormat="false" ht="11.4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IF(G10085="Male",VLOOKUP(H10085,'Shoe size conversion table'!$B$6:$D$22,2),VLOOKUP(H10085,'Shoe size conversion table'!$J$6:$L$22,2))</f>
        <v>38-39</v>
      </c>
      <c r="J10085" s="12" t="n">
        <f aca="false">IF(G10085="Male",VLOOKUP(H10085,'Shoe size conversion table'!$B$6:$D$22,3),VLOOKUP(H10085,'Shoe size conversion table'!$J$6:$L$22,3))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MONTH(C10085:C25052)</f>
        <v>5</v>
      </c>
      <c r="O10085" s="8" t="n">
        <f aca="false">K10085*(1-L10085)</f>
        <v>74.5</v>
      </c>
    </row>
    <row r="10086" customFormat="false" ht="11.4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IF(G10086="Male",VLOOKUP(H10086,'Shoe size conversion table'!$B$6:$D$22,2),VLOOKUP(H10086,'Shoe size conversion table'!$J$6:$L$22,2))</f>
        <v>42-43</v>
      </c>
      <c r="J10086" s="12" t="n">
        <f aca="false">IF(G10086="Male",VLOOKUP(H10086,'Shoe size conversion table'!$B$6:$D$22,3),VLOOKUP(H10086,'Shoe size conversion table'!$J$6:$L$22,3))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MONTH(C10086:C25053)</f>
        <v>5</v>
      </c>
      <c r="O10086" s="8" t="n">
        <f aca="false">K10086*(1-L10086)</f>
        <v>149</v>
      </c>
    </row>
    <row r="10087" customFormat="false" ht="11.4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IF(G10087="Male",VLOOKUP(H10087,'Shoe size conversion table'!$B$6:$D$22,2),VLOOKUP(H10087,'Shoe size conversion table'!$J$6:$L$22,2))</f>
        <v>42</v>
      </c>
      <c r="J10087" s="12" t="n">
        <f aca="false">IF(G10087="Male",VLOOKUP(H10087,'Shoe size conversion table'!$B$6:$D$22,3),VLOOKUP(H10087,'Shoe size conversion table'!$J$6:$L$22,3))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MONTH(C10087:C25054)</f>
        <v>5</v>
      </c>
      <c r="O10087" s="8" t="n">
        <f aca="false">K10087*(1-L10087)</f>
        <v>159</v>
      </c>
    </row>
    <row r="10088" customFormat="false" ht="11.4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IF(G10088="Male",VLOOKUP(H10088,'Shoe size conversion table'!$B$6:$D$22,2),VLOOKUP(H10088,'Shoe size conversion table'!$J$6:$L$22,2))</f>
        <v>45</v>
      </c>
      <c r="J10088" s="12" t="n">
        <f aca="false">IF(G10088="Male",VLOOKUP(H10088,'Shoe size conversion table'!$B$6:$D$22,3),VLOOKUP(H10088,'Shoe size conversion table'!$J$6:$L$22,3))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MONTH(C10088:C25055)</f>
        <v>5</v>
      </c>
      <c r="O10088" s="8" t="n">
        <f aca="false">K10088*(1-L10088)</f>
        <v>169</v>
      </c>
    </row>
    <row r="10089" customFormat="false" ht="11.4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IF(G10089="Male",VLOOKUP(H10089,'Shoe size conversion table'!$B$6:$D$22,2),VLOOKUP(H10089,'Shoe size conversion table'!$J$6:$L$22,2))</f>
        <v>37-38</v>
      </c>
      <c r="J10089" s="12" t="n">
        <f aca="false">IF(G10089="Male",VLOOKUP(H10089,'Shoe size conversion table'!$B$6:$D$22,3),VLOOKUP(H10089,'Shoe size conversion table'!$J$6:$L$22,3))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MONTH(C10089:C25056)</f>
        <v>5</v>
      </c>
      <c r="O10089" s="8" t="n">
        <f aca="false">K10089*(1-L10089)</f>
        <v>199</v>
      </c>
    </row>
    <row r="10090" customFormat="false" ht="11.4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IF(G10090="Male",VLOOKUP(H10090,'Shoe size conversion table'!$B$6:$D$22,2),VLOOKUP(H10090,'Shoe size conversion table'!$J$6:$L$22,2))</f>
        <v>38-39</v>
      </c>
      <c r="J10090" s="12" t="n">
        <f aca="false">IF(G10090="Male",VLOOKUP(H10090,'Shoe size conversion table'!$B$6:$D$22,3),VLOOKUP(H10090,'Shoe size conversion table'!$J$6:$L$22,3))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MONTH(C10090:C25057)</f>
        <v>5</v>
      </c>
      <c r="O10090" s="8" t="n">
        <f aca="false">K10090*(1-L10090)</f>
        <v>125.3</v>
      </c>
    </row>
    <row r="10091" customFormat="false" ht="11.4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IF(G10091="Male",VLOOKUP(H10091,'Shoe size conversion table'!$B$6:$D$22,2),VLOOKUP(H10091,'Shoe size conversion table'!$J$6:$L$22,2))</f>
        <v>39</v>
      </c>
      <c r="J10091" s="12" t="n">
        <f aca="false">IF(G10091="Male",VLOOKUP(H10091,'Shoe size conversion table'!$B$6:$D$22,3),VLOOKUP(H10091,'Shoe size conversion table'!$J$6:$L$22,3))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MONTH(C10091:C25058)</f>
        <v>5</v>
      </c>
      <c r="O10091" s="8" t="n">
        <f aca="false">K10091*(1-L10091)</f>
        <v>179</v>
      </c>
    </row>
    <row r="10092" customFormat="false" ht="11.4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IF(G10092="Male",VLOOKUP(H10092,'Shoe size conversion table'!$B$6:$D$22,2),VLOOKUP(H10092,'Shoe size conversion table'!$J$6:$L$22,2))</f>
        <v>40</v>
      </c>
      <c r="J10092" s="12" t="n">
        <f aca="false">IF(G10092="Male",VLOOKUP(H10092,'Shoe size conversion table'!$B$6:$D$22,3),VLOOKUP(H10092,'Shoe size conversion table'!$J$6:$L$22,3))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MONTH(C10092:C25059)</f>
        <v>5</v>
      </c>
      <c r="O10092" s="8" t="n">
        <f aca="false">K10092*(1-L10092)</f>
        <v>125.1</v>
      </c>
    </row>
    <row r="10093" customFormat="false" ht="11.4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IF(G10093="Male",VLOOKUP(H10093,'Shoe size conversion table'!$B$6:$D$22,2),VLOOKUP(H10093,'Shoe size conversion table'!$J$6:$L$22,2))</f>
        <v>43-44</v>
      </c>
      <c r="J10093" s="12" t="n">
        <f aca="false">IF(G10093="Male",VLOOKUP(H10093,'Shoe size conversion table'!$B$6:$D$22,3),VLOOKUP(H10093,'Shoe size conversion table'!$J$6:$L$22,3))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MONTH(C10093:C25060)</f>
        <v>5</v>
      </c>
      <c r="O10093" s="8" t="n">
        <f aca="false">K10093*(1-L10093)</f>
        <v>127.2</v>
      </c>
    </row>
    <row r="10094" customFormat="false" ht="11.4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IF(G10094="Male",VLOOKUP(H10094,'Shoe size conversion table'!$B$6:$D$22,2),VLOOKUP(H10094,'Shoe size conversion table'!$J$6:$L$22,2))</f>
        <v>37-38</v>
      </c>
      <c r="J10094" s="12" t="n">
        <f aca="false">IF(G10094="Male",VLOOKUP(H10094,'Shoe size conversion table'!$B$6:$D$22,3),VLOOKUP(H10094,'Shoe size conversion table'!$J$6:$L$22,3))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MONTH(C10094:C25061)</f>
        <v>5</v>
      </c>
      <c r="O10094" s="8" t="n">
        <f aca="false">K10094*(1-L10094)</f>
        <v>199</v>
      </c>
    </row>
    <row r="10095" customFormat="false" ht="11.4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IF(G10095="Male",VLOOKUP(H10095,'Shoe size conversion table'!$B$6:$D$22,2),VLOOKUP(H10095,'Shoe size conversion table'!$J$6:$L$22,2))</f>
        <v>38-39</v>
      </c>
      <c r="J10095" s="12" t="n">
        <f aca="false">IF(G10095="Male",VLOOKUP(H10095,'Shoe size conversion table'!$B$6:$D$22,3),VLOOKUP(H10095,'Shoe size conversion table'!$J$6:$L$22,3))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MONTH(C10095:C25062)</f>
        <v>5</v>
      </c>
      <c r="O10095" s="8" t="n">
        <f aca="false">K10095*(1-L10095)</f>
        <v>99.5</v>
      </c>
    </row>
    <row r="10096" customFormat="false" ht="11.4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IF(G10096="Male",VLOOKUP(H10096,'Shoe size conversion table'!$B$6:$D$22,2),VLOOKUP(H10096,'Shoe size conversion table'!$J$6:$L$22,2))</f>
        <v>42</v>
      </c>
      <c r="J10096" s="12" t="n">
        <f aca="false">IF(G10096="Male",VLOOKUP(H10096,'Shoe size conversion table'!$B$6:$D$22,3),VLOOKUP(H10096,'Shoe size conversion table'!$J$6:$L$22,3))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MONTH(C10096:C25063)</f>
        <v>5</v>
      </c>
      <c r="O10096" s="8" t="n">
        <f aca="false">K10096*(1-L10096)</f>
        <v>125.3</v>
      </c>
    </row>
    <row r="10097" customFormat="false" ht="11.4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IF(G10097="Male",VLOOKUP(H10097,'Shoe size conversion table'!$B$6:$D$22,2),VLOOKUP(H10097,'Shoe size conversion table'!$J$6:$L$22,2))</f>
        <v>39</v>
      </c>
      <c r="J10097" s="12" t="n">
        <f aca="false">IF(G10097="Male",VLOOKUP(H10097,'Shoe size conversion table'!$B$6:$D$22,3),VLOOKUP(H10097,'Shoe size conversion table'!$J$6:$L$22,3))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MONTH(C10097:C25064)</f>
        <v>5</v>
      </c>
      <c r="O10097" s="8" t="n">
        <f aca="false">K10097*(1-L10097)</f>
        <v>127.2</v>
      </c>
    </row>
    <row r="10098" customFormat="false" ht="11.4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IF(G10098="Male",VLOOKUP(H10098,'Shoe size conversion table'!$B$6:$D$22,2),VLOOKUP(H10098,'Shoe size conversion table'!$J$6:$L$22,2))</f>
        <v>39</v>
      </c>
      <c r="J10098" s="12" t="n">
        <f aca="false">IF(G10098="Male",VLOOKUP(H10098,'Shoe size conversion table'!$B$6:$D$22,3),VLOOKUP(H10098,'Shoe size conversion table'!$J$6:$L$22,3))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MONTH(C10098:C25065)</f>
        <v>5</v>
      </c>
      <c r="O10098" s="8" t="n">
        <f aca="false">K10098*(1-L10098)</f>
        <v>89.5</v>
      </c>
    </row>
    <row r="10099" customFormat="false" ht="11.4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IF(G10099="Male",VLOOKUP(H10099,'Shoe size conversion table'!$B$6:$D$22,2),VLOOKUP(H10099,'Shoe size conversion table'!$J$6:$L$22,2))</f>
        <v>43-44</v>
      </c>
      <c r="J10099" s="12" t="n">
        <f aca="false">IF(G10099="Male",VLOOKUP(H10099,'Shoe size conversion table'!$B$6:$D$22,3),VLOOKUP(H10099,'Shoe size conversion table'!$J$6:$L$22,3))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MONTH(C10099:C25066)</f>
        <v>5</v>
      </c>
      <c r="O10099" s="8" t="n">
        <f aca="false">K10099*(1-L10099)</f>
        <v>129</v>
      </c>
    </row>
    <row r="10100" customFormat="false" ht="11.4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IF(G10100="Male",VLOOKUP(H10100,'Shoe size conversion table'!$B$6:$D$22,2),VLOOKUP(H10100,'Shoe size conversion table'!$J$6:$L$22,2))</f>
        <v>38-39</v>
      </c>
      <c r="J10100" s="12" t="n">
        <f aca="false">IF(G10100="Male",VLOOKUP(H10100,'Shoe size conversion table'!$B$6:$D$22,3),VLOOKUP(H10100,'Shoe size conversion table'!$J$6:$L$22,3))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MONTH(C10100:C25067)</f>
        <v>5</v>
      </c>
      <c r="O10100" s="8" t="n">
        <f aca="false">K10100*(1-L10100)</f>
        <v>179</v>
      </c>
    </row>
    <row r="10101" customFormat="false" ht="11.4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IF(G10101="Male",VLOOKUP(H10101,'Shoe size conversion table'!$B$6:$D$22,2),VLOOKUP(H10101,'Shoe size conversion table'!$J$6:$L$22,2))</f>
        <v>39-40</v>
      </c>
      <c r="J10101" s="12" t="n">
        <f aca="false">IF(G10101="Male",VLOOKUP(H10101,'Shoe size conversion table'!$B$6:$D$22,3),VLOOKUP(H10101,'Shoe size conversion table'!$J$6:$L$22,3))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MONTH(C10101:C25068)</f>
        <v>5</v>
      </c>
      <c r="O10101" s="8" t="n">
        <f aca="false">K10101*(1-L10101)</f>
        <v>64.5</v>
      </c>
    </row>
    <row r="10102" customFormat="false" ht="11.4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IF(G10102="Male",VLOOKUP(H10102,'Shoe size conversion table'!$B$6:$D$22,2),VLOOKUP(H10102,'Shoe size conversion table'!$J$6:$L$22,2))</f>
        <v>39</v>
      </c>
      <c r="J10102" s="12" t="n">
        <f aca="false">IF(G10102="Male",VLOOKUP(H10102,'Shoe size conversion table'!$B$6:$D$22,3),VLOOKUP(H10102,'Shoe size conversion table'!$J$6:$L$22,3))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MONTH(C10102:C25069)</f>
        <v>5</v>
      </c>
      <c r="O10102" s="8" t="n">
        <f aca="false">K10102*(1-L10102)</f>
        <v>149</v>
      </c>
    </row>
    <row r="10103" customFormat="false" ht="11.4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IF(G10103="Male",VLOOKUP(H10103,'Shoe size conversion table'!$B$6:$D$22,2),VLOOKUP(H10103,'Shoe size conversion table'!$J$6:$L$22,2))</f>
        <v>40</v>
      </c>
      <c r="J10103" s="12" t="n">
        <f aca="false">IF(G10103="Male",VLOOKUP(H10103,'Shoe size conversion table'!$B$6:$D$22,3),VLOOKUP(H10103,'Shoe size conversion table'!$J$6:$L$22,3))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MONTH(C10103:C25070)</f>
        <v>5</v>
      </c>
      <c r="O10103" s="8" t="n">
        <f aca="false">K10103*(1-L10103)</f>
        <v>199</v>
      </c>
    </row>
    <row r="10104" customFormat="false" ht="11.4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IF(G10104="Male",VLOOKUP(H10104,'Shoe size conversion table'!$B$6:$D$22,2),VLOOKUP(H10104,'Shoe size conversion table'!$J$6:$L$22,2))</f>
        <v>39-40</v>
      </c>
      <c r="J10104" s="12" t="n">
        <f aca="false">IF(G10104="Male",VLOOKUP(H10104,'Shoe size conversion table'!$B$6:$D$22,3),VLOOKUP(H10104,'Shoe size conversion table'!$J$6:$L$22,3))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MONTH(C10104:C25071)</f>
        <v>5</v>
      </c>
      <c r="O10104" s="8" t="n">
        <f aca="false">K10104*(1-L10104)</f>
        <v>125.3</v>
      </c>
    </row>
    <row r="10105" customFormat="false" ht="11.4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IF(G10105="Male",VLOOKUP(H10105,'Shoe size conversion table'!$B$6:$D$22,2),VLOOKUP(H10105,'Shoe size conversion table'!$J$6:$L$22,2))</f>
        <v>38-39</v>
      </c>
      <c r="J10105" s="12" t="n">
        <f aca="false">IF(G10105="Male",VLOOKUP(H10105,'Shoe size conversion table'!$B$6:$D$22,3),VLOOKUP(H10105,'Shoe size conversion table'!$J$6:$L$22,3))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MONTH(C10105:C25072)</f>
        <v>5</v>
      </c>
      <c r="O10105" s="8" t="n">
        <f aca="false">K10105*(1-L10105)</f>
        <v>151.2</v>
      </c>
    </row>
    <row r="10106" customFormat="false" ht="11.4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IF(G10106="Male",VLOOKUP(H10106,'Shoe size conversion table'!$B$6:$D$22,2),VLOOKUP(H10106,'Shoe size conversion table'!$J$6:$L$22,2))</f>
        <v>42</v>
      </c>
      <c r="J10106" s="12" t="n">
        <f aca="false">IF(G10106="Male",VLOOKUP(H10106,'Shoe size conversion table'!$B$6:$D$22,3),VLOOKUP(H10106,'Shoe size conversion table'!$J$6:$L$22,3))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MONTH(C10106:C25073)</f>
        <v>5</v>
      </c>
      <c r="O10106" s="8" t="n">
        <f aca="false">K10106*(1-L10106)</f>
        <v>199</v>
      </c>
    </row>
    <row r="10107" customFormat="false" ht="11.4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IF(G10107="Male",VLOOKUP(H10107,'Shoe size conversion table'!$B$6:$D$22,2),VLOOKUP(H10107,'Shoe size conversion table'!$J$6:$L$22,2))</f>
        <v>41</v>
      </c>
      <c r="J10107" s="12" t="n">
        <f aca="false">IF(G10107="Male",VLOOKUP(H10107,'Shoe size conversion table'!$B$6:$D$22,3),VLOOKUP(H10107,'Shoe size conversion table'!$J$6:$L$22,3))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MONTH(C10107:C25074)</f>
        <v>5</v>
      </c>
      <c r="O10107" s="8" t="n">
        <f aca="false">K10107*(1-L10107)</f>
        <v>125.1</v>
      </c>
    </row>
    <row r="10108" customFormat="false" ht="11.4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IF(G10108="Male",VLOOKUP(H10108,'Shoe size conversion table'!$B$6:$D$22,2),VLOOKUP(H10108,'Shoe size conversion table'!$J$6:$L$22,2))</f>
        <v>42</v>
      </c>
      <c r="J10108" s="12" t="n">
        <f aca="false">IF(G10108="Male",VLOOKUP(H10108,'Shoe size conversion table'!$B$6:$D$22,3),VLOOKUP(H10108,'Shoe size conversion table'!$J$6:$L$22,3))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MONTH(C10108:C25075)</f>
        <v>5</v>
      </c>
      <c r="O10108" s="8" t="n">
        <f aca="false">K10108*(1-L10108)</f>
        <v>74.5</v>
      </c>
    </row>
    <row r="10109" customFormat="false" ht="11.4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IF(G10109="Male",VLOOKUP(H10109,'Shoe size conversion table'!$B$6:$D$22,2),VLOOKUP(H10109,'Shoe size conversion table'!$J$6:$L$22,2))</f>
        <v>41-42</v>
      </c>
      <c r="J10109" s="12" t="n">
        <f aca="false">IF(G10109="Male",VLOOKUP(H10109,'Shoe size conversion table'!$B$6:$D$22,3),VLOOKUP(H10109,'Shoe size conversion table'!$J$6:$L$22,3))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MONTH(C10109:C25076)</f>
        <v>5</v>
      </c>
      <c r="O10109" s="8" t="n">
        <f aca="false">K10109*(1-L10109)</f>
        <v>118.3</v>
      </c>
    </row>
    <row r="10110" customFormat="false" ht="11.4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IF(G10110="Male",VLOOKUP(H10110,'Shoe size conversion table'!$B$6:$D$22,2),VLOOKUP(H10110,'Shoe size conversion table'!$J$6:$L$22,2))</f>
        <v>41</v>
      </c>
      <c r="J10110" s="12" t="n">
        <f aca="false">IF(G10110="Male",VLOOKUP(H10110,'Shoe size conversion table'!$B$6:$D$22,3),VLOOKUP(H10110,'Shoe size conversion table'!$J$6:$L$22,3))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MONTH(C10110:C25077)</f>
        <v>5</v>
      </c>
      <c r="O10110" s="8" t="n">
        <f aca="false">K10110*(1-L10110)</f>
        <v>199</v>
      </c>
    </row>
    <row r="10111" customFormat="false" ht="11.4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IF(G10111="Male",VLOOKUP(H10111,'Shoe size conversion table'!$B$6:$D$22,2),VLOOKUP(H10111,'Shoe size conversion table'!$J$6:$L$22,2))</f>
        <v>41-42</v>
      </c>
      <c r="J10111" s="12" t="n">
        <f aca="false">IF(G10111="Male",VLOOKUP(H10111,'Shoe size conversion table'!$B$6:$D$22,3),VLOOKUP(H10111,'Shoe size conversion table'!$J$6:$L$22,3))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MONTH(C10111:C25078)</f>
        <v>5</v>
      </c>
      <c r="O10111" s="8" t="n">
        <f aca="false">K10111*(1-L10111)</f>
        <v>179.1</v>
      </c>
    </row>
    <row r="10112" customFormat="false" ht="11.4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IF(G10112="Male",VLOOKUP(H10112,'Shoe size conversion table'!$B$6:$D$22,2),VLOOKUP(H10112,'Shoe size conversion table'!$J$6:$L$22,2))</f>
        <v>43</v>
      </c>
      <c r="J10112" s="12" t="n">
        <f aca="false">IF(G10112="Male",VLOOKUP(H10112,'Shoe size conversion table'!$B$6:$D$22,3),VLOOKUP(H10112,'Shoe size conversion table'!$J$6:$L$22,3))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MONTH(C10112:C25079)</f>
        <v>5</v>
      </c>
      <c r="O10112" s="8" t="n">
        <f aca="false">K10112*(1-L10112)</f>
        <v>149</v>
      </c>
    </row>
    <row r="10113" customFormat="false" ht="11.4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IF(G10113="Male",VLOOKUP(H10113,'Shoe size conversion table'!$B$6:$D$22,2),VLOOKUP(H10113,'Shoe size conversion table'!$J$6:$L$22,2))</f>
        <v>39</v>
      </c>
      <c r="J10113" s="12" t="n">
        <f aca="false">IF(G10113="Male",VLOOKUP(H10113,'Shoe size conversion table'!$B$6:$D$22,3),VLOOKUP(H10113,'Shoe size conversion table'!$J$6:$L$22,3))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MONTH(C10113:C25080)</f>
        <v>5</v>
      </c>
      <c r="O10113" s="8" t="n">
        <f aca="false">K10113*(1-L10113)</f>
        <v>139</v>
      </c>
    </row>
    <row r="10114" customFormat="false" ht="11.4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IF(G10114="Male",VLOOKUP(H10114,'Shoe size conversion table'!$B$6:$D$22,2),VLOOKUP(H10114,'Shoe size conversion table'!$J$6:$L$22,2))</f>
        <v>39-40</v>
      </c>
      <c r="J10114" s="12" t="n">
        <f aca="false">IF(G10114="Male",VLOOKUP(H10114,'Shoe size conversion table'!$B$6:$D$22,3),VLOOKUP(H10114,'Shoe size conversion table'!$J$6:$L$22,3))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MONTH(C10114:C25081)</f>
        <v>5</v>
      </c>
      <c r="O10114" s="8" t="n">
        <f aca="false">K10114*(1-L10114)</f>
        <v>149</v>
      </c>
    </row>
    <row r="10115" customFormat="false" ht="11.4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IF(G10115="Male",VLOOKUP(H10115,'Shoe size conversion table'!$B$6:$D$22,2),VLOOKUP(H10115,'Shoe size conversion table'!$J$6:$L$22,2))</f>
        <v>39-40</v>
      </c>
      <c r="J10115" s="12" t="n">
        <f aca="false">IF(G10115="Male",VLOOKUP(H10115,'Shoe size conversion table'!$B$6:$D$22,3),VLOOKUP(H10115,'Shoe size conversion table'!$J$6:$L$22,3))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MONTH(C10115:C25082)</f>
        <v>5</v>
      </c>
      <c r="O10115" s="8" t="n">
        <f aca="false">K10115*(1-L10115)</f>
        <v>179</v>
      </c>
    </row>
    <row r="10116" customFormat="false" ht="11.4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IF(G10116="Male",VLOOKUP(H10116,'Shoe size conversion table'!$B$6:$D$22,2),VLOOKUP(H10116,'Shoe size conversion table'!$J$6:$L$22,2))</f>
        <v>41</v>
      </c>
      <c r="J10116" s="12" t="n">
        <f aca="false">IF(G10116="Male",VLOOKUP(H10116,'Shoe size conversion table'!$B$6:$D$22,3),VLOOKUP(H10116,'Shoe size conversion table'!$J$6:$L$22,3))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MONTH(C10116:C25083)</f>
        <v>5</v>
      </c>
      <c r="O10116" s="8" t="n">
        <f aca="false">K10116*(1-L10116)</f>
        <v>159</v>
      </c>
    </row>
    <row r="10117" customFormat="false" ht="11.4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IF(G10117="Male",VLOOKUP(H10117,'Shoe size conversion table'!$B$6:$D$22,2),VLOOKUP(H10117,'Shoe size conversion table'!$J$6:$L$22,2))</f>
        <v>39</v>
      </c>
      <c r="J10117" s="12" t="n">
        <f aca="false">IF(G10117="Male",VLOOKUP(H10117,'Shoe size conversion table'!$B$6:$D$22,3),VLOOKUP(H10117,'Shoe size conversion table'!$J$6:$L$22,3))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MONTH(C10117:C25084)</f>
        <v>5</v>
      </c>
      <c r="O10117" s="8" t="n">
        <f aca="false">K10117*(1-L10117)</f>
        <v>125.1</v>
      </c>
    </row>
    <row r="10118" customFormat="false" ht="11.4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IF(G10118="Male",VLOOKUP(H10118,'Shoe size conversion table'!$B$6:$D$22,2),VLOOKUP(H10118,'Shoe size conversion table'!$J$6:$L$22,2))</f>
        <v>38</v>
      </c>
      <c r="J10118" s="12" t="n">
        <f aca="false">IF(G10118="Male",VLOOKUP(H10118,'Shoe size conversion table'!$B$6:$D$22,3),VLOOKUP(H10118,'Shoe size conversion table'!$J$6:$L$22,3))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MONTH(C10118:C25085)</f>
        <v>5</v>
      </c>
      <c r="O10118" s="8" t="n">
        <f aca="false">K10118*(1-L10118)</f>
        <v>151.2</v>
      </c>
    </row>
    <row r="10119" customFormat="false" ht="11.4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IF(G10119="Male",VLOOKUP(H10119,'Shoe size conversion table'!$B$6:$D$22,2),VLOOKUP(H10119,'Shoe size conversion table'!$J$6:$L$22,2))</f>
        <v>41</v>
      </c>
      <c r="J10119" s="12" t="n">
        <f aca="false">IF(G10119="Male",VLOOKUP(H10119,'Shoe size conversion table'!$B$6:$D$22,3),VLOOKUP(H10119,'Shoe size conversion table'!$J$6:$L$22,3))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MONTH(C10119:C25086)</f>
        <v>5</v>
      </c>
      <c r="O10119" s="8" t="n">
        <f aca="false">K10119*(1-L10119)</f>
        <v>179</v>
      </c>
    </row>
    <row r="10120" customFormat="false" ht="11.4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IF(G10120="Male",VLOOKUP(H10120,'Shoe size conversion table'!$B$6:$D$22,2),VLOOKUP(H10120,'Shoe size conversion table'!$J$6:$L$22,2))</f>
        <v>44-45</v>
      </c>
      <c r="J10120" s="12" t="n">
        <f aca="false">IF(G10120="Male",VLOOKUP(H10120,'Shoe size conversion table'!$B$6:$D$22,3),VLOOKUP(H10120,'Shoe size conversion table'!$J$6:$L$22,3))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MONTH(C10120:C25087)</f>
        <v>5</v>
      </c>
      <c r="O10120" s="8" t="n">
        <f aca="false">K10120*(1-L10120)</f>
        <v>149</v>
      </c>
    </row>
    <row r="10121" customFormat="false" ht="11.4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IF(G10121="Male",VLOOKUP(H10121,'Shoe size conversion table'!$B$6:$D$22,2),VLOOKUP(H10121,'Shoe size conversion table'!$J$6:$L$22,2))</f>
        <v>40</v>
      </c>
      <c r="J10121" s="12" t="n">
        <f aca="false">IF(G10121="Male",VLOOKUP(H10121,'Shoe size conversion table'!$B$6:$D$22,3),VLOOKUP(H10121,'Shoe size conversion table'!$J$6:$L$22,3))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MONTH(C10121:C25088)</f>
        <v>5</v>
      </c>
      <c r="O10121" s="8" t="n">
        <f aca="false">K10121*(1-L10121)</f>
        <v>189</v>
      </c>
    </row>
    <row r="10122" customFormat="false" ht="11.4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IF(G10122="Male",VLOOKUP(H10122,'Shoe size conversion table'!$B$6:$D$22,2),VLOOKUP(H10122,'Shoe size conversion table'!$J$6:$L$22,2))</f>
        <v>42-43</v>
      </c>
      <c r="J10122" s="12" t="n">
        <f aca="false">IF(G10122="Male",VLOOKUP(H10122,'Shoe size conversion table'!$B$6:$D$22,3),VLOOKUP(H10122,'Shoe size conversion table'!$J$6:$L$22,3))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MONTH(C10122:C25089)</f>
        <v>5</v>
      </c>
      <c r="O10122" s="8" t="n">
        <f aca="false">K10122*(1-L10122)</f>
        <v>118.3</v>
      </c>
    </row>
    <row r="10123" customFormat="false" ht="11.4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IF(G10123="Male",VLOOKUP(H10123,'Shoe size conversion table'!$B$6:$D$22,2),VLOOKUP(H10123,'Shoe size conversion table'!$J$6:$L$22,2))</f>
        <v>39-40</v>
      </c>
      <c r="J10123" s="12" t="n">
        <f aca="false">IF(G10123="Male",VLOOKUP(H10123,'Shoe size conversion table'!$B$6:$D$22,3),VLOOKUP(H10123,'Shoe size conversion table'!$J$6:$L$22,3))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MONTH(C10123:C25090)</f>
        <v>5</v>
      </c>
      <c r="O10123" s="8" t="n">
        <f aca="false">K10123*(1-L10123)</f>
        <v>149</v>
      </c>
    </row>
    <row r="10124" customFormat="false" ht="11.4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IF(G10124="Male",VLOOKUP(H10124,'Shoe size conversion table'!$B$6:$D$22,2),VLOOKUP(H10124,'Shoe size conversion table'!$J$6:$L$22,2))</f>
        <v>38-39</v>
      </c>
      <c r="J10124" s="12" t="n">
        <f aca="false">IF(G10124="Male",VLOOKUP(H10124,'Shoe size conversion table'!$B$6:$D$22,3),VLOOKUP(H10124,'Shoe size conversion table'!$J$6:$L$22,3))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MONTH(C10124:C25091)</f>
        <v>5</v>
      </c>
      <c r="O10124" s="8" t="n">
        <f aca="false">K10124*(1-L10124)</f>
        <v>97.3</v>
      </c>
    </row>
    <row r="10125" customFormat="false" ht="11.4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IF(G10125="Male",VLOOKUP(H10125,'Shoe size conversion table'!$B$6:$D$22,2),VLOOKUP(H10125,'Shoe size conversion table'!$J$6:$L$22,2))</f>
        <v>42-43</v>
      </c>
      <c r="J10125" s="12" t="n">
        <f aca="false">IF(G10125="Male",VLOOKUP(H10125,'Shoe size conversion table'!$B$6:$D$22,3),VLOOKUP(H10125,'Shoe size conversion table'!$J$6:$L$22,3))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MONTH(C10125:C25092)</f>
        <v>5</v>
      </c>
      <c r="O10125" s="8" t="n">
        <f aca="false">K10125*(1-L10125)</f>
        <v>84.5</v>
      </c>
    </row>
    <row r="10126" customFormat="false" ht="11.4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IF(G10126="Male",VLOOKUP(H10126,'Shoe size conversion table'!$B$6:$D$22,2),VLOOKUP(H10126,'Shoe size conversion table'!$J$6:$L$22,2))</f>
        <v>43-44</v>
      </c>
      <c r="J10126" s="12" t="n">
        <f aca="false">IF(G10126="Male",VLOOKUP(H10126,'Shoe size conversion table'!$B$6:$D$22,3),VLOOKUP(H10126,'Shoe size conversion table'!$J$6:$L$22,3))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MONTH(C10126:C25093)</f>
        <v>5</v>
      </c>
      <c r="O10126" s="8" t="n">
        <f aca="false">K10126*(1-L10126)</f>
        <v>169</v>
      </c>
    </row>
    <row r="10127" customFormat="false" ht="11.4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IF(G10127="Male",VLOOKUP(H10127,'Shoe size conversion table'!$B$6:$D$22,2),VLOOKUP(H10127,'Shoe size conversion table'!$J$6:$L$22,2))</f>
        <v>42</v>
      </c>
      <c r="J10127" s="12" t="n">
        <f aca="false">IF(G10127="Male",VLOOKUP(H10127,'Shoe size conversion table'!$B$6:$D$22,3),VLOOKUP(H10127,'Shoe size conversion table'!$J$6:$L$22,3))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MONTH(C10127:C25094)</f>
        <v>5</v>
      </c>
      <c r="O10127" s="8" t="n">
        <f aca="false">K10127*(1-L10127)</f>
        <v>129</v>
      </c>
    </row>
    <row r="10128" customFormat="false" ht="11.4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IF(G10128="Male",VLOOKUP(H10128,'Shoe size conversion table'!$B$6:$D$22,2),VLOOKUP(H10128,'Shoe size conversion table'!$J$6:$L$22,2))</f>
        <v>47</v>
      </c>
      <c r="J10128" s="12" t="n">
        <f aca="false">IF(G10128="Male",VLOOKUP(H10128,'Shoe size conversion table'!$B$6:$D$22,3),VLOOKUP(H10128,'Shoe size conversion table'!$J$6:$L$22,3))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MONTH(C10128:C25095)</f>
        <v>5</v>
      </c>
      <c r="O10128" s="8" t="n">
        <f aca="false">K10128*(1-L10128)</f>
        <v>179</v>
      </c>
    </row>
    <row r="10129" customFormat="false" ht="11.4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IF(G10129="Male",VLOOKUP(H10129,'Shoe size conversion table'!$B$6:$D$22,2),VLOOKUP(H10129,'Shoe size conversion table'!$J$6:$L$22,2))</f>
        <v>42-43</v>
      </c>
      <c r="J10129" s="12" t="n">
        <f aca="false">IF(G10129="Male",VLOOKUP(H10129,'Shoe size conversion table'!$B$6:$D$22,3),VLOOKUP(H10129,'Shoe size conversion table'!$J$6:$L$22,3))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MONTH(C10129:C25096)</f>
        <v>5</v>
      </c>
      <c r="O10129" s="8" t="n">
        <f aca="false">K10129*(1-L10129)</f>
        <v>143.1</v>
      </c>
    </row>
    <row r="10130" customFormat="false" ht="11.4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IF(G10130="Male",VLOOKUP(H10130,'Shoe size conversion table'!$B$6:$D$22,2),VLOOKUP(H10130,'Shoe size conversion table'!$J$6:$L$22,2))</f>
        <v>42</v>
      </c>
      <c r="J10130" s="12" t="n">
        <f aca="false">IF(G10130="Male",VLOOKUP(H10130,'Shoe size conversion table'!$B$6:$D$22,3),VLOOKUP(H10130,'Shoe size conversion table'!$J$6:$L$22,3))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MONTH(C10130:C25097)</f>
        <v>5</v>
      </c>
      <c r="O10130" s="8" t="n">
        <f aca="false">K10130*(1-L10130)</f>
        <v>169</v>
      </c>
    </row>
    <row r="10131" customFormat="false" ht="11.4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IF(G10131="Male",VLOOKUP(H10131,'Shoe size conversion table'!$B$6:$D$22,2),VLOOKUP(H10131,'Shoe size conversion table'!$J$6:$L$22,2))</f>
        <v>38-39</v>
      </c>
      <c r="J10131" s="12" t="n">
        <f aca="false">IF(G10131="Male",VLOOKUP(H10131,'Shoe size conversion table'!$B$6:$D$22,3),VLOOKUP(H10131,'Shoe size conversion table'!$J$6:$L$22,3))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MONTH(C10131:C25098)</f>
        <v>5</v>
      </c>
      <c r="O10131" s="8" t="n">
        <f aca="false">K10131*(1-L10131)</f>
        <v>159</v>
      </c>
    </row>
    <row r="10132" customFormat="false" ht="11.4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IF(G10132="Male",VLOOKUP(H10132,'Shoe size conversion table'!$B$6:$D$22,2),VLOOKUP(H10132,'Shoe size conversion table'!$J$6:$L$22,2))</f>
        <v>38-39</v>
      </c>
      <c r="J10132" s="12" t="n">
        <f aca="false">IF(G10132="Male",VLOOKUP(H10132,'Shoe size conversion table'!$B$6:$D$22,3),VLOOKUP(H10132,'Shoe size conversion table'!$J$6:$L$22,3))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MONTH(C10132:C25099)</f>
        <v>5</v>
      </c>
      <c r="O10132" s="8" t="n">
        <f aca="false">K10132*(1-L10132)</f>
        <v>99.5</v>
      </c>
    </row>
    <row r="10133" customFormat="false" ht="11.4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IF(G10133="Male",VLOOKUP(H10133,'Shoe size conversion table'!$B$6:$D$22,2),VLOOKUP(H10133,'Shoe size conversion table'!$J$6:$L$22,2))</f>
        <v>39</v>
      </c>
      <c r="J10133" s="12" t="n">
        <f aca="false">IF(G10133="Male",VLOOKUP(H10133,'Shoe size conversion table'!$B$6:$D$22,3),VLOOKUP(H10133,'Shoe size conversion table'!$J$6:$L$22,3))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MONTH(C10133:C25100)</f>
        <v>5</v>
      </c>
      <c r="O10133" s="8" t="n">
        <f aca="false">K10133*(1-L10133)</f>
        <v>159</v>
      </c>
    </row>
    <row r="10134" customFormat="false" ht="11.4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IF(G10134="Male",VLOOKUP(H10134,'Shoe size conversion table'!$B$6:$D$22,2),VLOOKUP(H10134,'Shoe size conversion table'!$J$6:$L$22,2))</f>
        <v>42-43</v>
      </c>
      <c r="J10134" s="12" t="n">
        <f aca="false">IF(G10134="Male",VLOOKUP(H10134,'Shoe size conversion table'!$B$6:$D$22,3),VLOOKUP(H10134,'Shoe size conversion table'!$J$6:$L$22,3))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MONTH(C10134:C25101)</f>
        <v>5</v>
      </c>
      <c r="O10134" s="8" t="n">
        <f aca="false">K10134*(1-L10134)</f>
        <v>189</v>
      </c>
    </row>
    <row r="10135" customFormat="false" ht="11.4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IF(G10135="Male",VLOOKUP(H10135,'Shoe size conversion table'!$B$6:$D$22,2),VLOOKUP(H10135,'Shoe size conversion table'!$J$6:$L$22,2))</f>
        <v>39</v>
      </c>
      <c r="J10135" s="12" t="n">
        <f aca="false">IF(G10135="Male",VLOOKUP(H10135,'Shoe size conversion table'!$B$6:$D$22,3),VLOOKUP(H10135,'Shoe size conversion table'!$J$6:$L$22,3))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MONTH(C10135:C25102)</f>
        <v>5</v>
      </c>
      <c r="O10135" s="8" t="n">
        <f aca="false">K10135*(1-L10135)</f>
        <v>199</v>
      </c>
    </row>
    <row r="10136" customFormat="false" ht="11.4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IF(G10136="Male",VLOOKUP(H10136,'Shoe size conversion table'!$B$6:$D$22,2),VLOOKUP(H10136,'Shoe size conversion table'!$J$6:$L$22,2))</f>
        <v>39-40</v>
      </c>
      <c r="J10136" s="12" t="n">
        <f aca="false">IF(G10136="Male",VLOOKUP(H10136,'Shoe size conversion table'!$B$6:$D$22,3),VLOOKUP(H10136,'Shoe size conversion table'!$J$6:$L$22,3))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MONTH(C10136:C25103)</f>
        <v>5</v>
      </c>
      <c r="O10136" s="8" t="n">
        <f aca="false">K10136*(1-L10136)</f>
        <v>179</v>
      </c>
    </row>
    <row r="10137" customFormat="false" ht="11.4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IF(G10137="Male",VLOOKUP(H10137,'Shoe size conversion table'!$B$6:$D$22,2),VLOOKUP(H10137,'Shoe size conversion table'!$J$6:$L$22,2))</f>
        <v>42</v>
      </c>
      <c r="J10137" s="12" t="n">
        <f aca="false">IF(G10137="Male",VLOOKUP(H10137,'Shoe size conversion table'!$B$6:$D$22,3),VLOOKUP(H10137,'Shoe size conversion table'!$J$6:$L$22,3))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MONTH(C10137:C25104)</f>
        <v>5</v>
      </c>
      <c r="O10137" s="8" t="n">
        <f aca="false">K10137*(1-L10137)</f>
        <v>149</v>
      </c>
    </row>
    <row r="10138" customFormat="false" ht="11.4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IF(G10138="Male",VLOOKUP(H10138,'Shoe size conversion table'!$B$6:$D$22,2),VLOOKUP(H10138,'Shoe size conversion table'!$J$6:$L$22,2))</f>
        <v>42-43</v>
      </c>
      <c r="J10138" s="12" t="n">
        <f aca="false">IF(G10138="Male",VLOOKUP(H10138,'Shoe size conversion table'!$B$6:$D$22,3),VLOOKUP(H10138,'Shoe size conversion table'!$J$6:$L$22,3))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MONTH(C10138:C25105)</f>
        <v>5</v>
      </c>
      <c r="O10138" s="8" t="n">
        <f aca="false">K10138*(1-L10138)</f>
        <v>189</v>
      </c>
    </row>
    <row r="10139" customFormat="false" ht="11.4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IF(G10139="Male",VLOOKUP(H10139,'Shoe size conversion table'!$B$6:$D$22,2),VLOOKUP(H10139,'Shoe size conversion table'!$J$6:$L$22,2))</f>
        <v>43</v>
      </c>
      <c r="J10139" s="12" t="n">
        <f aca="false">IF(G10139="Male",VLOOKUP(H10139,'Shoe size conversion table'!$B$6:$D$22,3),VLOOKUP(H10139,'Shoe size conversion table'!$J$6:$L$22,3))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MONTH(C10139:C25106)</f>
        <v>5</v>
      </c>
      <c r="O10139" s="8" t="n">
        <f aca="false">K10139*(1-L10139)</f>
        <v>132.3</v>
      </c>
    </row>
    <row r="10140" customFormat="false" ht="11.4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IF(G10140="Male",VLOOKUP(H10140,'Shoe size conversion table'!$B$6:$D$22,2),VLOOKUP(H10140,'Shoe size conversion table'!$J$6:$L$22,2))</f>
        <v>40</v>
      </c>
      <c r="J10140" s="12" t="n">
        <f aca="false">IF(G10140="Male",VLOOKUP(H10140,'Shoe size conversion table'!$B$6:$D$22,3),VLOOKUP(H10140,'Shoe size conversion table'!$J$6:$L$22,3))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MONTH(C10140:C25107)</f>
        <v>5</v>
      </c>
      <c r="O10140" s="8" t="n">
        <f aca="false">K10140*(1-L10140)</f>
        <v>64.5</v>
      </c>
    </row>
    <row r="10141" customFormat="false" ht="11.4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IF(G10141="Male",VLOOKUP(H10141,'Shoe size conversion table'!$B$6:$D$22,2),VLOOKUP(H10141,'Shoe size conversion table'!$J$6:$L$22,2))</f>
        <v>41</v>
      </c>
      <c r="J10141" s="12" t="n">
        <f aca="false">IF(G10141="Male",VLOOKUP(H10141,'Shoe size conversion table'!$B$6:$D$22,3),VLOOKUP(H10141,'Shoe size conversion table'!$J$6:$L$22,3))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MONTH(C10141:C25108)</f>
        <v>5</v>
      </c>
      <c r="O10141" s="8" t="n">
        <f aca="false">K10141*(1-L10141)</f>
        <v>159</v>
      </c>
    </row>
    <row r="10142" customFormat="false" ht="11.4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IF(G10142="Male",VLOOKUP(H10142,'Shoe size conversion table'!$B$6:$D$22,2),VLOOKUP(H10142,'Shoe size conversion table'!$J$6:$L$22,2))</f>
        <v>43</v>
      </c>
      <c r="J10142" s="12" t="n">
        <f aca="false">IF(G10142="Male",VLOOKUP(H10142,'Shoe size conversion table'!$B$6:$D$22,3),VLOOKUP(H10142,'Shoe size conversion table'!$J$6:$L$22,3))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MONTH(C10142:C25109)</f>
        <v>5</v>
      </c>
      <c r="O10142" s="8" t="n">
        <f aca="false">K10142*(1-L10142)</f>
        <v>159.2</v>
      </c>
    </row>
    <row r="10143" customFormat="false" ht="11.4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IF(G10143="Male",VLOOKUP(H10143,'Shoe size conversion table'!$B$6:$D$22,2),VLOOKUP(H10143,'Shoe size conversion table'!$J$6:$L$22,2))</f>
        <v>42-43</v>
      </c>
      <c r="J10143" s="12" t="n">
        <f aca="false">IF(G10143="Male",VLOOKUP(H10143,'Shoe size conversion table'!$B$6:$D$22,3),VLOOKUP(H10143,'Shoe size conversion table'!$J$6:$L$22,3))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MONTH(C10143:C25110)</f>
        <v>5</v>
      </c>
      <c r="O10143" s="8" t="n">
        <f aca="false">K10143*(1-L10143)</f>
        <v>199</v>
      </c>
    </row>
    <row r="10144" customFormat="false" ht="11.4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IF(G10144="Male",VLOOKUP(H10144,'Shoe size conversion table'!$B$6:$D$22,2),VLOOKUP(H10144,'Shoe size conversion table'!$J$6:$L$22,2))</f>
        <v>39-40</v>
      </c>
      <c r="J10144" s="12" t="n">
        <f aca="false">IF(G10144="Male",VLOOKUP(H10144,'Shoe size conversion table'!$B$6:$D$22,3),VLOOKUP(H10144,'Shoe size conversion table'!$J$6:$L$22,3))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MONTH(C10144:C25111)</f>
        <v>5</v>
      </c>
      <c r="O10144" s="8" t="n">
        <f aca="false">K10144*(1-L10144)</f>
        <v>169</v>
      </c>
    </row>
    <row r="10145" customFormat="false" ht="11.4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IF(G10145="Male",VLOOKUP(H10145,'Shoe size conversion table'!$B$6:$D$22,2),VLOOKUP(H10145,'Shoe size conversion table'!$J$6:$L$22,2))</f>
        <v>41-42</v>
      </c>
      <c r="J10145" s="12" t="n">
        <f aca="false">IF(G10145="Male",VLOOKUP(H10145,'Shoe size conversion table'!$B$6:$D$22,3),VLOOKUP(H10145,'Shoe size conversion table'!$J$6:$L$22,3))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MONTH(C10145:C25112)</f>
        <v>5</v>
      </c>
      <c r="O10145" s="8" t="n">
        <f aca="false">K10145*(1-L10145)</f>
        <v>179</v>
      </c>
    </row>
    <row r="10146" customFormat="false" ht="11.4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IF(G10146="Male",VLOOKUP(H10146,'Shoe size conversion table'!$B$6:$D$22,2),VLOOKUP(H10146,'Shoe size conversion table'!$J$6:$L$22,2))</f>
        <v>43</v>
      </c>
      <c r="J10146" s="12" t="n">
        <f aca="false">IF(G10146="Male",VLOOKUP(H10146,'Shoe size conversion table'!$B$6:$D$22,3),VLOOKUP(H10146,'Shoe size conversion table'!$J$6:$L$22,3))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MONTH(C10146:C25113)</f>
        <v>5</v>
      </c>
      <c r="O10146" s="8" t="n">
        <f aca="false">K10146*(1-L10146)</f>
        <v>129</v>
      </c>
    </row>
    <row r="10147" customFormat="false" ht="11.4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IF(G10147="Male",VLOOKUP(H10147,'Shoe size conversion table'!$B$6:$D$22,2),VLOOKUP(H10147,'Shoe size conversion table'!$J$6:$L$22,2))</f>
        <v>39-40</v>
      </c>
      <c r="J10147" s="12" t="n">
        <f aca="false">IF(G10147="Male",VLOOKUP(H10147,'Shoe size conversion table'!$B$6:$D$22,3),VLOOKUP(H10147,'Shoe size conversion table'!$J$6:$L$22,3))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MONTH(C10147:C25114)</f>
        <v>5</v>
      </c>
      <c r="O10147" s="8" t="n">
        <f aca="false">K10147*(1-L10147)</f>
        <v>199</v>
      </c>
    </row>
    <row r="10148" customFormat="false" ht="11.4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IF(G10148="Male",VLOOKUP(H10148,'Shoe size conversion table'!$B$6:$D$22,2),VLOOKUP(H10148,'Shoe size conversion table'!$J$6:$L$22,2))</f>
        <v>40</v>
      </c>
      <c r="J10148" s="12" t="n">
        <f aca="false">IF(G10148="Male",VLOOKUP(H10148,'Shoe size conversion table'!$B$6:$D$22,3),VLOOKUP(H10148,'Shoe size conversion table'!$J$6:$L$22,3))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MONTH(C10148:C25115)</f>
        <v>5</v>
      </c>
      <c r="O10148" s="8" t="n">
        <f aca="false">K10148*(1-L10148)</f>
        <v>159</v>
      </c>
    </row>
    <row r="10149" customFormat="false" ht="11.4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IF(G10149="Male",VLOOKUP(H10149,'Shoe size conversion table'!$B$6:$D$22,2),VLOOKUP(H10149,'Shoe size conversion table'!$J$6:$L$22,2))</f>
        <v>39-40</v>
      </c>
      <c r="J10149" s="12" t="n">
        <f aca="false">IF(G10149="Male",VLOOKUP(H10149,'Shoe size conversion table'!$B$6:$D$22,3),VLOOKUP(H10149,'Shoe size conversion table'!$J$6:$L$22,3))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MONTH(C10149:C25116)</f>
        <v>5</v>
      </c>
      <c r="O10149" s="8" t="n">
        <f aca="false">K10149*(1-L10149)</f>
        <v>179</v>
      </c>
    </row>
    <row r="10150" customFormat="false" ht="11.4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IF(G10150="Male",VLOOKUP(H10150,'Shoe size conversion table'!$B$6:$D$22,2),VLOOKUP(H10150,'Shoe size conversion table'!$J$6:$L$22,2))</f>
        <v>38-39</v>
      </c>
      <c r="J10150" s="12" t="n">
        <f aca="false">IF(G10150="Male",VLOOKUP(H10150,'Shoe size conversion table'!$B$6:$D$22,3),VLOOKUP(H10150,'Shoe size conversion table'!$J$6:$L$22,3))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MONTH(C10150:C25117)</f>
        <v>5</v>
      </c>
      <c r="O10150" s="8" t="n">
        <f aca="false">K10150*(1-L10150)</f>
        <v>189</v>
      </c>
    </row>
    <row r="10151" customFormat="false" ht="11.4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IF(G10151="Male",VLOOKUP(H10151,'Shoe size conversion table'!$B$6:$D$22,2),VLOOKUP(H10151,'Shoe size conversion table'!$J$6:$L$22,2))</f>
        <v>39</v>
      </c>
      <c r="J10151" s="12" t="n">
        <f aca="false">IF(G10151="Male",VLOOKUP(H10151,'Shoe size conversion table'!$B$6:$D$22,3),VLOOKUP(H10151,'Shoe size conversion table'!$J$6:$L$22,3))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MONTH(C10151:C25118)</f>
        <v>5</v>
      </c>
      <c r="O10151" s="8" t="n">
        <f aca="false">K10151*(1-L10151)</f>
        <v>152.1</v>
      </c>
    </row>
    <row r="10152" customFormat="false" ht="11.4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IF(G10152="Male",VLOOKUP(H10152,'Shoe size conversion table'!$B$6:$D$22,2),VLOOKUP(H10152,'Shoe size conversion table'!$J$6:$L$22,2))</f>
        <v>44</v>
      </c>
      <c r="J10152" s="12" t="n">
        <f aca="false">IF(G10152="Male",VLOOKUP(H10152,'Shoe size conversion table'!$B$6:$D$22,3),VLOOKUP(H10152,'Shoe size conversion table'!$J$6:$L$22,3))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MONTH(C10152:C25119)</f>
        <v>5</v>
      </c>
      <c r="O10152" s="8" t="n">
        <f aca="false">K10152*(1-L10152)</f>
        <v>90.3</v>
      </c>
    </row>
    <row r="10153" customFormat="false" ht="11.4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IF(G10153="Male",VLOOKUP(H10153,'Shoe size conversion table'!$B$6:$D$22,2),VLOOKUP(H10153,'Shoe size conversion table'!$J$6:$L$22,2))</f>
        <v>38-39</v>
      </c>
      <c r="J10153" s="12" t="n">
        <f aca="false">IF(G10153="Male",VLOOKUP(H10153,'Shoe size conversion table'!$B$6:$D$22,3),VLOOKUP(H10153,'Shoe size conversion table'!$J$6:$L$22,3))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MONTH(C10153:C25120)</f>
        <v>5</v>
      </c>
      <c r="O10153" s="8" t="n">
        <f aca="false">K10153*(1-L10153)</f>
        <v>179</v>
      </c>
    </row>
    <row r="10154" customFormat="false" ht="11.4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IF(G10154="Male",VLOOKUP(H10154,'Shoe size conversion table'!$B$6:$D$22,2),VLOOKUP(H10154,'Shoe size conversion table'!$J$6:$L$22,2))</f>
        <v>38</v>
      </c>
      <c r="J10154" s="12" t="n">
        <f aca="false">IF(G10154="Male",VLOOKUP(H10154,'Shoe size conversion table'!$B$6:$D$22,3),VLOOKUP(H10154,'Shoe size conversion table'!$J$6:$L$22,3))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MONTH(C10154:C25121)</f>
        <v>5</v>
      </c>
      <c r="O10154" s="8" t="n">
        <f aca="false">K10154*(1-L10154)</f>
        <v>111.3</v>
      </c>
    </row>
    <row r="10155" customFormat="false" ht="11.4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IF(G10155="Male",VLOOKUP(H10155,'Shoe size conversion table'!$B$6:$D$22,2),VLOOKUP(H10155,'Shoe size conversion table'!$J$6:$L$22,2))</f>
        <v>38-39</v>
      </c>
      <c r="J10155" s="12" t="n">
        <f aca="false">IF(G10155="Male",VLOOKUP(H10155,'Shoe size conversion table'!$B$6:$D$22,3),VLOOKUP(H10155,'Shoe size conversion table'!$J$6:$L$22,3))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MONTH(C10155:C25122)</f>
        <v>5</v>
      </c>
      <c r="O10155" s="8" t="n">
        <f aca="false">K10155*(1-L10155)</f>
        <v>169</v>
      </c>
    </row>
    <row r="10156" customFormat="false" ht="11.4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IF(G10156="Male",VLOOKUP(H10156,'Shoe size conversion table'!$B$6:$D$22,2),VLOOKUP(H10156,'Shoe size conversion table'!$J$6:$L$22,2))</f>
        <v>44-45</v>
      </c>
      <c r="J10156" s="12" t="n">
        <f aca="false">IF(G10156="Male",VLOOKUP(H10156,'Shoe size conversion table'!$B$6:$D$22,3),VLOOKUP(H10156,'Shoe size conversion table'!$J$6:$L$22,3))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MONTH(C10156:C25123)</f>
        <v>5</v>
      </c>
      <c r="O10156" s="8" t="n">
        <f aca="false">K10156*(1-L10156)</f>
        <v>179</v>
      </c>
    </row>
    <row r="10157" customFormat="false" ht="11.4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IF(G10157="Male",VLOOKUP(H10157,'Shoe size conversion table'!$B$6:$D$22,2),VLOOKUP(H10157,'Shoe size conversion table'!$J$6:$L$22,2))</f>
        <v>38-39</v>
      </c>
      <c r="J10157" s="12" t="n">
        <f aca="false">IF(G10157="Male",VLOOKUP(H10157,'Shoe size conversion table'!$B$6:$D$22,3),VLOOKUP(H10157,'Shoe size conversion table'!$J$6:$L$22,3))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MONTH(C10157:C25124)</f>
        <v>5</v>
      </c>
      <c r="O10157" s="8" t="n">
        <f aca="false">K10157*(1-L10157)</f>
        <v>159</v>
      </c>
    </row>
    <row r="10158" customFormat="false" ht="11.4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IF(G10158="Male",VLOOKUP(H10158,'Shoe size conversion table'!$B$6:$D$22,2),VLOOKUP(H10158,'Shoe size conversion table'!$J$6:$L$22,2))</f>
        <v>42</v>
      </c>
      <c r="J10158" s="12" t="n">
        <f aca="false">IF(G10158="Male",VLOOKUP(H10158,'Shoe size conversion table'!$B$6:$D$22,3),VLOOKUP(H10158,'Shoe size conversion table'!$J$6:$L$22,3))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MONTH(C10158:C25125)</f>
        <v>5</v>
      </c>
      <c r="O10158" s="8" t="n">
        <f aca="false">K10158*(1-L10158)</f>
        <v>149</v>
      </c>
    </row>
    <row r="10159" customFormat="false" ht="11.4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IF(G10159="Male",VLOOKUP(H10159,'Shoe size conversion table'!$B$6:$D$22,2),VLOOKUP(H10159,'Shoe size conversion table'!$J$6:$L$22,2))</f>
        <v>42-43</v>
      </c>
      <c r="J10159" s="12" t="n">
        <f aca="false">IF(G10159="Male",VLOOKUP(H10159,'Shoe size conversion table'!$B$6:$D$22,3),VLOOKUP(H10159,'Shoe size conversion table'!$J$6:$L$22,3))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MONTH(C10159:C25126)</f>
        <v>5</v>
      </c>
      <c r="O10159" s="8" t="n">
        <f aca="false">K10159*(1-L10159)</f>
        <v>179</v>
      </c>
    </row>
    <row r="10160" customFormat="false" ht="11.4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IF(G10160="Male",VLOOKUP(H10160,'Shoe size conversion table'!$B$6:$D$22,2),VLOOKUP(H10160,'Shoe size conversion table'!$J$6:$L$22,2))</f>
        <v>39-40</v>
      </c>
      <c r="J10160" s="12" t="n">
        <f aca="false">IF(G10160="Male",VLOOKUP(H10160,'Shoe size conversion table'!$B$6:$D$22,3),VLOOKUP(H10160,'Shoe size conversion table'!$J$6:$L$22,3))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MONTH(C10160:C25127)</f>
        <v>5</v>
      </c>
      <c r="O10160" s="8" t="n">
        <f aca="false">K10160*(1-L10160)</f>
        <v>99.5</v>
      </c>
    </row>
    <row r="10161" customFormat="false" ht="11.4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IF(G10161="Male",VLOOKUP(H10161,'Shoe size conversion table'!$B$6:$D$22,2),VLOOKUP(H10161,'Shoe size conversion table'!$J$6:$L$22,2))</f>
        <v>41</v>
      </c>
      <c r="J10161" s="12" t="n">
        <f aca="false">IF(G10161="Male",VLOOKUP(H10161,'Shoe size conversion table'!$B$6:$D$22,3),VLOOKUP(H10161,'Shoe size conversion table'!$J$6:$L$22,3))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MONTH(C10161:C25128)</f>
        <v>5</v>
      </c>
      <c r="O10161" s="8" t="n">
        <f aca="false">K10161*(1-L10161)</f>
        <v>79.5</v>
      </c>
    </row>
    <row r="10162" customFormat="false" ht="11.4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IF(G10162="Male",VLOOKUP(H10162,'Shoe size conversion table'!$B$6:$D$22,2),VLOOKUP(H10162,'Shoe size conversion table'!$J$6:$L$22,2))</f>
        <v>43-44</v>
      </c>
      <c r="J10162" s="12" t="n">
        <f aca="false">IF(G10162="Male",VLOOKUP(H10162,'Shoe size conversion table'!$B$6:$D$22,3),VLOOKUP(H10162,'Shoe size conversion table'!$J$6:$L$22,3))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MONTH(C10162:C25129)</f>
        <v>5</v>
      </c>
      <c r="O10162" s="8" t="n">
        <f aca="false">K10162*(1-L10162)</f>
        <v>127.2</v>
      </c>
    </row>
    <row r="10163" customFormat="false" ht="11.4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IF(G10163="Male",VLOOKUP(H10163,'Shoe size conversion table'!$B$6:$D$22,2),VLOOKUP(H10163,'Shoe size conversion table'!$J$6:$L$22,2))</f>
        <v>40</v>
      </c>
      <c r="J10163" s="12" t="n">
        <f aca="false">IF(G10163="Male",VLOOKUP(H10163,'Shoe size conversion table'!$B$6:$D$22,3),VLOOKUP(H10163,'Shoe size conversion table'!$J$6:$L$22,3))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MONTH(C10163:C25130)</f>
        <v>5</v>
      </c>
      <c r="O10163" s="8" t="n">
        <f aca="false">K10163*(1-L10163)</f>
        <v>64.5</v>
      </c>
    </row>
    <row r="10164" customFormat="false" ht="11.4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IF(G10164="Male",VLOOKUP(H10164,'Shoe size conversion table'!$B$6:$D$22,2),VLOOKUP(H10164,'Shoe size conversion table'!$J$6:$L$22,2))</f>
        <v>42</v>
      </c>
      <c r="J10164" s="12" t="n">
        <f aca="false">IF(G10164="Male",VLOOKUP(H10164,'Shoe size conversion table'!$B$6:$D$22,3),VLOOKUP(H10164,'Shoe size conversion table'!$J$6:$L$22,3))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MONTH(C10164:C25131)</f>
        <v>5</v>
      </c>
      <c r="O10164" s="8" t="n">
        <f aca="false">K10164*(1-L10164)</f>
        <v>132.3</v>
      </c>
    </row>
    <row r="10165" customFormat="false" ht="11.4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IF(G10165="Male",VLOOKUP(H10165,'Shoe size conversion table'!$B$6:$D$22,2),VLOOKUP(H10165,'Shoe size conversion table'!$J$6:$L$22,2))</f>
        <v>38-39</v>
      </c>
      <c r="J10165" s="12" t="n">
        <f aca="false">IF(G10165="Male",VLOOKUP(H10165,'Shoe size conversion table'!$B$6:$D$22,3),VLOOKUP(H10165,'Shoe size conversion table'!$J$6:$L$22,3))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MONTH(C10165:C25132)</f>
        <v>5</v>
      </c>
      <c r="O10165" s="8" t="n">
        <f aca="false">K10165*(1-L10165)</f>
        <v>139</v>
      </c>
    </row>
    <row r="10166" customFormat="false" ht="11.4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IF(G10166="Male",VLOOKUP(H10166,'Shoe size conversion table'!$B$6:$D$22,2),VLOOKUP(H10166,'Shoe size conversion table'!$J$6:$L$22,2))</f>
        <v>40</v>
      </c>
      <c r="J10166" s="12" t="n">
        <f aca="false">IF(G10166="Male",VLOOKUP(H10166,'Shoe size conversion table'!$B$6:$D$22,3),VLOOKUP(H10166,'Shoe size conversion table'!$J$6:$L$22,3))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MONTH(C10166:C25133)</f>
        <v>5</v>
      </c>
      <c r="O10166" s="8" t="n">
        <f aca="false">K10166*(1-L10166)</f>
        <v>199</v>
      </c>
    </row>
    <row r="10167" customFormat="false" ht="11.4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IF(G10167="Male",VLOOKUP(H10167,'Shoe size conversion table'!$B$6:$D$22,2),VLOOKUP(H10167,'Shoe size conversion table'!$J$6:$L$22,2))</f>
        <v>39-40</v>
      </c>
      <c r="J10167" s="12" t="n">
        <f aca="false">IF(G10167="Male",VLOOKUP(H10167,'Shoe size conversion table'!$B$6:$D$22,3),VLOOKUP(H10167,'Shoe size conversion table'!$J$6:$L$22,3))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MONTH(C10167:C25134)</f>
        <v>5</v>
      </c>
      <c r="O10167" s="8" t="n">
        <f aca="false">K10167*(1-L10167)</f>
        <v>79.5</v>
      </c>
    </row>
    <row r="10168" customFormat="false" ht="11.4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IF(G10168="Male",VLOOKUP(H10168,'Shoe size conversion table'!$B$6:$D$22,2),VLOOKUP(H10168,'Shoe size conversion table'!$J$6:$L$22,2))</f>
        <v>43</v>
      </c>
      <c r="J10168" s="12" t="n">
        <f aca="false">IF(G10168="Male",VLOOKUP(H10168,'Shoe size conversion table'!$B$6:$D$22,3),VLOOKUP(H10168,'Shoe size conversion table'!$J$6:$L$22,3))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MONTH(C10168:C25135)</f>
        <v>5</v>
      </c>
      <c r="O10168" s="8" t="n">
        <f aca="false">K10168*(1-L10168)</f>
        <v>116.1</v>
      </c>
    </row>
    <row r="10169" customFormat="false" ht="11.4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IF(G10169="Male",VLOOKUP(H10169,'Shoe size conversion table'!$B$6:$D$22,2),VLOOKUP(H10169,'Shoe size conversion table'!$J$6:$L$22,2))</f>
        <v>38</v>
      </c>
      <c r="J10169" s="12" t="n">
        <f aca="false">IF(G10169="Male",VLOOKUP(H10169,'Shoe size conversion table'!$B$6:$D$22,3),VLOOKUP(H10169,'Shoe size conversion table'!$J$6:$L$22,3))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MONTH(C10169:C25136)</f>
        <v>5</v>
      </c>
      <c r="O10169" s="8" t="n">
        <f aca="false">K10169*(1-L10169)</f>
        <v>169</v>
      </c>
    </row>
    <row r="10170" customFormat="false" ht="11.4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IF(G10170="Male",VLOOKUP(H10170,'Shoe size conversion table'!$B$6:$D$22,2),VLOOKUP(H10170,'Shoe size conversion table'!$J$6:$L$22,2))</f>
        <v>44</v>
      </c>
      <c r="J10170" s="12" t="n">
        <f aca="false">IF(G10170="Male",VLOOKUP(H10170,'Shoe size conversion table'!$B$6:$D$22,3),VLOOKUP(H10170,'Shoe size conversion table'!$J$6:$L$22,3))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MONTH(C10170:C25137)</f>
        <v>5</v>
      </c>
      <c r="O10170" s="8" t="n">
        <f aca="false">K10170*(1-L10170)</f>
        <v>119.2</v>
      </c>
    </row>
    <row r="10171" customFormat="false" ht="11.4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IF(G10171="Male",VLOOKUP(H10171,'Shoe size conversion table'!$B$6:$D$22,2),VLOOKUP(H10171,'Shoe size conversion table'!$J$6:$L$22,2))</f>
        <v>39-40</v>
      </c>
      <c r="J10171" s="12" t="n">
        <f aca="false">IF(G10171="Male",VLOOKUP(H10171,'Shoe size conversion table'!$B$6:$D$22,3),VLOOKUP(H10171,'Shoe size conversion table'!$J$6:$L$22,3))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MONTH(C10171:C25138)</f>
        <v>5</v>
      </c>
      <c r="O10171" s="8" t="n">
        <f aca="false">K10171*(1-L10171)</f>
        <v>139</v>
      </c>
    </row>
    <row r="10172" customFormat="false" ht="11.4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IF(G10172="Male",VLOOKUP(H10172,'Shoe size conversion table'!$B$6:$D$22,2),VLOOKUP(H10172,'Shoe size conversion table'!$J$6:$L$22,2))</f>
        <v>41</v>
      </c>
      <c r="J10172" s="12" t="n">
        <f aca="false">IF(G10172="Male",VLOOKUP(H10172,'Shoe size conversion table'!$B$6:$D$22,3),VLOOKUP(H10172,'Shoe size conversion table'!$J$6:$L$22,3))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MONTH(C10172:C25139)</f>
        <v>5</v>
      </c>
      <c r="O10172" s="8" t="n">
        <f aca="false">K10172*(1-L10172)</f>
        <v>79.5</v>
      </c>
    </row>
    <row r="10173" customFormat="false" ht="11.4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IF(G10173="Male",VLOOKUP(H10173,'Shoe size conversion table'!$B$6:$D$22,2),VLOOKUP(H10173,'Shoe size conversion table'!$J$6:$L$22,2))</f>
        <v>43</v>
      </c>
      <c r="J10173" s="12" t="n">
        <f aca="false">IF(G10173="Male",VLOOKUP(H10173,'Shoe size conversion table'!$B$6:$D$22,3),VLOOKUP(H10173,'Shoe size conversion table'!$J$6:$L$22,3))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MONTH(C10173:C25140)</f>
        <v>5</v>
      </c>
      <c r="O10173" s="8" t="n">
        <f aca="false">K10173*(1-L10173)</f>
        <v>149</v>
      </c>
    </row>
    <row r="10174" customFormat="false" ht="11.4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IF(G10174="Male",VLOOKUP(H10174,'Shoe size conversion table'!$B$6:$D$22,2),VLOOKUP(H10174,'Shoe size conversion table'!$J$6:$L$22,2))</f>
        <v>39</v>
      </c>
      <c r="J10174" s="12" t="n">
        <f aca="false">IF(G10174="Male",VLOOKUP(H10174,'Shoe size conversion table'!$B$6:$D$22,3),VLOOKUP(H10174,'Shoe size conversion table'!$J$6:$L$22,3))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MONTH(C10174:C25141)</f>
        <v>5</v>
      </c>
      <c r="O10174" s="8" t="n">
        <f aca="false">K10174*(1-L10174)</f>
        <v>152.1</v>
      </c>
    </row>
    <row r="10175" customFormat="false" ht="11.4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IF(G10175="Male",VLOOKUP(H10175,'Shoe size conversion table'!$B$6:$D$22,2),VLOOKUP(H10175,'Shoe size conversion table'!$J$6:$L$22,2))</f>
        <v>43-44</v>
      </c>
      <c r="J10175" s="12" t="n">
        <f aca="false">IF(G10175="Male",VLOOKUP(H10175,'Shoe size conversion table'!$B$6:$D$22,3),VLOOKUP(H10175,'Shoe size conversion table'!$J$6:$L$22,3))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MONTH(C10175:C25142)</f>
        <v>5</v>
      </c>
      <c r="O10175" s="8" t="n">
        <f aca="false">K10175*(1-L10175)</f>
        <v>199</v>
      </c>
    </row>
    <row r="10176" customFormat="false" ht="11.4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IF(G10176="Male",VLOOKUP(H10176,'Shoe size conversion table'!$B$6:$D$22,2),VLOOKUP(H10176,'Shoe size conversion table'!$J$6:$L$22,2))</f>
        <v>40-41</v>
      </c>
      <c r="J10176" s="12" t="n">
        <f aca="false">IF(G10176="Male",VLOOKUP(H10176,'Shoe size conversion table'!$B$6:$D$22,3),VLOOKUP(H10176,'Shoe size conversion table'!$J$6:$L$22,3))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MONTH(C10176:C25143)</f>
        <v>5</v>
      </c>
      <c r="O10176" s="8" t="n">
        <f aca="false">K10176*(1-L10176)</f>
        <v>99.5</v>
      </c>
    </row>
    <row r="10177" customFormat="false" ht="11.4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IF(G10177="Male",VLOOKUP(H10177,'Shoe size conversion table'!$B$6:$D$22,2),VLOOKUP(H10177,'Shoe size conversion table'!$J$6:$L$22,2))</f>
        <v>43</v>
      </c>
      <c r="J10177" s="12" t="n">
        <f aca="false">IF(G10177="Male",VLOOKUP(H10177,'Shoe size conversion table'!$B$6:$D$22,3),VLOOKUP(H10177,'Shoe size conversion table'!$J$6:$L$22,3))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MONTH(C10177:C25144)</f>
        <v>5</v>
      </c>
      <c r="O10177" s="8" t="n">
        <f aca="false">K10177*(1-L10177)</f>
        <v>199</v>
      </c>
    </row>
    <row r="10178" customFormat="false" ht="11.4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IF(G10178="Male",VLOOKUP(H10178,'Shoe size conversion table'!$B$6:$D$22,2),VLOOKUP(H10178,'Shoe size conversion table'!$J$6:$L$22,2))</f>
        <v>42-43</v>
      </c>
      <c r="J10178" s="12" t="n">
        <f aca="false">IF(G10178="Male",VLOOKUP(H10178,'Shoe size conversion table'!$B$6:$D$22,3),VLOOKUP(H10178,'Shoe size conversion table'!$J$6:$L$22,3))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MONTH(C10178:C25145)</f>
        <v>5</v>
      </c>
      <c r="O10178" s="8" t="n">
        <f aca="false">K10178*(1-L10178)</f>
        <v>189</v>
      </c>
    </row>
    <row r="10179" customFormat="false" ht="11.4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IF(G10179="Male",VLOOKUP(H10179,'Shoe size conversion table'!$B$6:$D$22,2),VLOOKUP(H10179,'Shoe size conversion table'!$J$6:$L$22,2))</f>
        <v>42-43</v>
      </c>
      <c r="J10179" s="12" t="n">
        <f aca="false">IF(G10179="Male",VLOOKUP(H10179,'Shoe size conversion table'!$B$6:$D$22,3),VLOOKUP(H10179,'Shoe size conversion table'!$J$6:$L$22,3))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MONTH(C10179:C25146)</f>
        <v>5</v>
      </c>
      <c r="O10179" s="8" t="n">
        <f aca="false">K10179*(1-L10179)</f>
        <v>103.2</v>
      </c>
    </row>
    <row r="10180" customFormat="false" ht="11.4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IF(G10180="Male",VLOOKUP(H10180,'Shoe size conversion table'!$B$6:$D$22,2),VLOOKUP(H10180,'Shoe size conversion table'!$J$6:$L$22,2))</f>
        <v>42-43</v>
      </c>
      <c r="J10180" s="12" t="n">
        <f aca="false">IF(G10180="Male",VLOOKUP(H10180,'Shoe size conversion table'!$B$6:$D$22,3),VLOOKUP(H10180,'Shoe size conversion table'!$J$6:$L$22,3))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MONTH(C10180:C25147)</f>
        <v>5</v>
      </c>
      <c r="O10180" s="8" t="n">
        <f aca="false">K10180*(1-L10180)</f>
        <v>159</v>
      </c>
    </row>
    <row r="10181" customFormat="false" ht="11.4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IF(G10181="Male",VLOOKUP(H10181,'Shoe size conversion table'!$B$6:$D$22,2),VLOOKUP(H10181,'Shoe size conversion table'!$J$6:$L$22,2))</f>
        <v>43-44</v>
      </c>
      <c r="J10181" s="12" t="n">
        <f aca="false">IF(G10181="Male",VLOOKUP(H10181,'Shoe size conversion table'!$B$6:$D$22,3),VLOOKUP(H10181,'Shoe size conversion table'!$J$6:$L$22,3))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MONTH(C10181:C25148)</f>
        <v>5</v>
      </c>
      <c r="O10181" s="8" t="n">
        <f aca="false">K10181*(1-L10181)</f>
        <v>161.1</v>
      </c>
    </row>
    <row r="10182" customFormat="false" ht="11.4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IF(G10182="Male",VLOOKUP(H10182,'Shoe size conversion table'!$B$6:$D$22,2),VLOOKUP(H10182,'Shoe size conversion table'!$J$6:$L$22,2))</f>
        <v>38-39</v>
      </c>
      <c r="J10182" s="12" t="n">
        <f aca="false">IF(G10182="Male",VLOOKUP(H10182,'Shoe size conversion table'!$B$6:$D$22,3),VLOOKUP(H10182,'Shoe size conversion table'!$J$6:$L$22,3))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MONTH(C10182:C25149)</f>
        <v>5</v>
      </c>
      <c r="O10182" s="8" t="n">
        <f aca="false">K10182*(1-L10182)</f>
        <v>104.3</v>
      </c>
    </row>
    <row r="10183" customFormat="false" ht="11.4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IF(G10183="Male",VLOOKUP(H10183,'Shoe size conversion table'!$B$6:$D$22,2),VLOOKUP(H10183,'Shoe size conversion table'!$J$6:$L$22,2))</f>
        <v>39</v>
      </c>
      <c r="J10183" s="12" t="n">
        <f aca="false">IF(G10183="Male",VLOOKUP(H10183,'Shoe size conversion table'!$B$6:$D$22,3),VLOOKUP(H10183,'Shoe size conversion table'!$J$6:$L$22,3))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MONTH(C10183:C25150)</f>
        <v>5</v>
      </c>
      <c r="O10183" s="8" t="n">
        <f aca="false">K10183*(1-L10183)</f>
        <v>179.1</v>
      </c>
    </row>
    <row r="10184" customFormat="false" ht="11.4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IF(G10184="Male",VLOOKUP(H10184,'Shoe size conversion table'!$B$6:$D$22,2),VLOOKUP(H10184,'Shoe size conversion table'!$J$6:$L$22,2))</f>
        <v>42</v>
      </c>
      <c r="J10184" s="12" t="n">
        <f aca="false">IF(G10184="Male",VLOOKUP(H10184,'Shoe size conversion table'!$B$6:$D$22,3),VLOOKUP(H10184,'Shoe size conversion table'!$J$6:$L$22,3))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MONTH(C10184:C25151)</f>
        <v>5</v>
      </c>
      <c r="O10184" s="8" t="n">
        <f aca="false">K10184*(1-L10184)</f>
        <v>179</v>
      </c>
    </row>
    <row r="10185" customFormat="false" ht="11.4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IF(G10185="Male",VLOOKUP(H10185,'Shoe size conversion table'!$B$6:$D$22,2),VLOOKUP(H10185,'Shoe size conversion table'!$J$6:$L$22,2))</f>
        <v>39</v>
      </c>
      <c r="J10185" s="12" t="n">
        <f aca="false">IF(G10185="Male",VLOOKUP(H10185,'Shoe size conversion table'!$B$6:$D$22,3),VLOOKUP(H10185,'Shoe size conversion table'!$J$6:$L$22,3))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MONTH(C10185:C25152)</f>
        <v>5</v>
      </c>
      <c r="O10185" s="8" t="n">
        <f aca="false">K10185*(1-L10185)</f>
        <v>125.1</v>
      </c>
    </row>
    <row r="10186" customFormat="false" ht="11.4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IF(G10186="Male",VLOOKUP(H10186,'Shoe size conversion table'!$B$6:$D$22,2),VLOOKUP(H10186,'Shoe size conversion table'!$J$6:$L$22,2))</f>
        <v>44</v>
      </c>
      <c r="J10186" s="12" t="n">
        <f aca="false">IF(G10186="Male",VLOOKUP(H10186,'Shoe size conversion table'!$B$6:$D$22,3),VLOOKUP(H10186,'Shoe size conversion table'!$J$6:$L$22,3))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MONTH(C10186:C25153)</f>
        <v>5</v>
      </c>
      <c r="O10186" s="8" t="n">
        <f aca="false">K10186*(1-L10186)</f>
        <v>199</v>
      </c>
    </row>
    <row r="10187" customFormat="false" ht="11.4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IF(G10187="Male",VLOOKUP(H10187,'Shoe size conversion table'!$B$6:$D$22,2),VLOOKUP(H10187,'Shoe size conversion table'!$J$6:$L$22,2))</f>
        <v>40</v>
      </c>
      <c r="J10187" s="12" t="n">
        <f aca="false">IF(G10187="Male",VLOOKUP(H10187,'Shoe size conversion table'!$B$6:$D$22,3),VLOOKUP(H10187,'Shoe size conversion table'!$J$6:$L$22,3))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MONTH(C10187:C25154)</f>
        <v>5</v>
      </c>
      <c r="O10187" s="8" t="n">
        <f aca="false">K10187*(1-L10187)</f>
        <v>159</v>
      </c>
    </row>
    <row r="10188" customFormat="false" ht="11.4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IF(G10188="Male",VLOOKUP(H10188,'Shoe size conversion table'!$B$6:$D$22,2),VLOOKUP(H10188,'Shoe size conversion table'!$J$6:$L$22,2))</f>
        <v>42</v>
      </c>
      <c r="J10188" s="12" t="n">
        <f aca="false">IF(G10188="Male",VLOOKUP(H10188,'Shoe size conversion table'!$B$6:$D$22,3),VLOOKUP(H10188,'Shoe size conversion table'!$J$6:$L$22,3))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MONTH(C10188:C25155)</f>
        <v>5</v>
      </c>
      <c r="O10188" s="8" t="n">
        <f aca="false">K10188*(1-L10188)</f>
        <v>179.1</v>
      </c>
    </row>
    <row r="10189" customFormat="false" ht="11.4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IF(G10189="Male",VLOOKUP(H10189,'Shoe size conversion table'!$B$6:$D$22,2),VLOOKUP(H10189,'Shoe size conversion table'!$J$6:$L$22,2))</f>
        <v>40</v>
      </c>
      <c r="J10189" s="12" t="n">
        <f aca="false">IF(G10189="Male",VLOOKUP(H10189,'Shoe size conversion table'!$B$6:$D$22,3),VLOOKUP(H10189,'Shoe size conversion table'!$J$6:$L$22,3))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MONTH(C10189:C25156)</f>
        <v>5</v>
      </c>
      <c r="O10189" s="8" t="n">
        <f aca="false">K10189*(1-L10189)</f>
        <v>159</v>
      </c>
    </row>
    <row r="10190" customFormat="false" ht="11.4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IF(G10190="Male",VLOOKUP(H10190,'Shoe size conversion table'!$B$6:$D$22,2),VLOOKUP(H10190,'Shoe size conversion table'!$J$6:$L$22,2))</f>
        <v>38-39</v>
      </c>
      <c r="J10190" s="12" t="n">
        <f aca="false">IF(G10190="Male",VLOOKUP(H10190,'Shoe size conversion table'!$B$6:$D$22,3),VLOOKUP(H10190,'Shoe size conversion table'!$J$6:$L$22,3))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MONTH(C10190:C25157)</f>
        <v>5</v>
      </c>
      <c r="O10190" s="8" t="n">
        <f aca="false">K10190*(1-L10190)</f>
        <v>119.2</v>
      </c>
    </row>
    <row r="10191" customFormat="false" ht="11.4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IF(G10191="Male",VLOOKUP(H10191,'Shoe size conversion table'!$B$6:$D$22,2),VLOOKUP(H10191,'Shoe size conversion table'!$J$6:$L$22,2))</f>
        <v>40-41</v>
      </c>
      <c r="J10191" s="12" t="n">
        <f aca="false">IF(G10191="Male",VLOOKUP(H10191,'Shoe size conversion table'!$B$6:$D$22,3),VLOOKUP(H10191,'Shoe size conversion table'!$J$6:$L$22,3))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MONTH(C10191:C25158)</f>
        <v>5</v>
      </c>
      <c r="O10191" s="8" t="n">
        <f aca="false">K10191*(1-L10191)</f>
        <v>159</v>
      </c>
    </row>
    <row r="10192" customFormat="false" ht="11.4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IF(G10192="Male",VLOOKUP(H10192,'Shoe size conversion table'!$B$6:$D$22,2),VLOOKUP(H10192,'Shoe size conversion table'!$J$6:$L$22,2))</f>
        <v>40</v>
      </c>
      <c r="J10192" s="12" t="n">
        <f aca="false">IF(G10192="Male",VLOOKUP(H10192,'Shoe size conversion table'!$B$6:$D$22,3),VLOOKUP(H10192,'Shoe size conversion table'!$J$6:$L$22,3))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MONTH(C10192:C25159)</f>
        <v>5</v>
      </c>
      <c r="O10192" s="8" t="n">
        <f aca="false">K10192*(1-L10192)</f>
        <v>169</v>
      </c>
    </row>
    <row r="10193" customFormat="false" ht="11.4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IF(G10193="Male",VLOOKUP(H10193,'Shoe size conversion table'!$B$6:$D$22,2),VLOOKUP(H10193,'Shoe size conversion table'!$J$6:$L$22,2))</f>
        <v>39</v>
      </c>
      <c r="J10193" s="12" t="n">
        <f aca="false">IF(G10193="Male",VLOOKUP(H10193,'Shoe size conversion table'!$B$6:$D$22,3),VLOOKUP(H10193,'Shoe size conversion table'!$J$6:$L$22,3))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MONTH(C10193:C25160)</f>
        <v>5</v>
      </c>
      <c r="O10193" s="8" t="n">
        <f aca="false">K10193*(1-L10193)</f>
        <v>129</v>
      </c>
    </row>
    <row r="10194" customFormat="false" ht="11.4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IF(G10194="Male",VLOOKUP(H10194,'Shoe size conversion table'!$B$6:$D$22,2),VLOOKUP(H10194,'Shoe size conversion table'!$J$6:$L$22,2))</f>
        <v>40</v>
      </c>
      <c r="J10194" s="12" t="n">
        <f aca="false">IF(G10194="Male",VLOOKUP(H10194,'Shoe size conversion table'!$B$6:$D$22,3),VLOOKUP(H10194,'Shoe size conversion table'!$J$6:$L$22,3))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MONTH(C10194:C25161)</f>
        <v>5</v>
      </c>
      <c r="O10194" s="8" t="n">
        <f aca="false">K10194*(1-L10194)</f>
        <v>90.3</v>
      </c>
    </row>
    <row r="10195" customFormat="false" ht="11.4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IF(G10195="Male",VLOOKUP(H10195,'Shoe size conversion table'!$B$6:$D$22,2),VLOOKUP(H10195,'Shoe size conversion table'!$J$6:$L$22,2))</f>
        <v>44</v>
      </c>
      <c r="J10195" s="12" t="n">
        <f aca="false">IF(G10195="Male",VLOOKUP(H10195,'Shoe size conversion table'!$B$6:$D$22,3),VLOOKUP(H10195,'Shoe size conversion table'!$J$6:$L$22,3))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MONTH(C10195:C25162)</f>
        <v>5</v>
      </c>
      <c r="O10195" s="8" t="n">
        <f aca="false">K10195*(1-L10195)</f>
        <v>199</v>
      </c>
    </row>
    <row r="10196" customFormat="false" ht="11.4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IF(G10196="Male",VLOOKUP(H10196,'Shoe size conversion table'!$B$6:$D$22,2),VLOOKUP(H10196,'Shoe size conversion table'!$J$6:$L$22,2))</f>
        <v>42-43</v>
      </c>
      <c r="J10196" s="12" t="n">
        <f aca="false">IF(G10196="Male",VLOOKUP(H10196,'Shoe size conversion table'!$B$6:$D$22,3),VLOOKUP(H10196,'Shoe size conversion table'!$J$6:$L$22,3))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MONTH(C10196:C25163)</f>
        <v>5</v>
      </c>
      <c r="O10196" s="8" t="n">
        <f aca="false">K10196*(1-L10196)</f>
        <v>143.2</v>
      </c>
    </row>
    <row r="10197" customFormat="false" ht="11.4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IF(G10197="Male",VLOOKUP(H10197,'Shoe size conversion table'!$B$6:$D$22,2),VLOOKUP(H10197,'Shoe size conversion table'!$J$6:$L$22,2))</f>
        <v>41-42</v>
      </c>
      <c r="J10197" s="12" t="n">
        <f aca="false">IF(G10197="Male",VLOOKUP(H10197,'Shoe size conversion table'!$B$6:$D$22,3),VLOOKUP(H10197,'Shoe size conversion table'!$J$6:$L$22,3))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MONTH(C10197:C25164)</f>
        <v>5</v>
      </c>
      <c r="O10197" s="8" t="n">
        <f aca="false">K10197*(1-L10197)</f>
        <v>159</v>
      </c>
    </row>
    <row r="10198" customFormat="false" ht="11.4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IF(G10198="Male",VLOOKUP(H10198,'Shoe size conversion table'!$B$6:$D$22,2),VLOOKUP(H10198,'Shoe size conversion table'!$J$6:$L$22,2))</f>
        <v>39-40</v>
      </c>
      <c r="J10198" s="12" t="n">
        <f aca="false">IF(G10198="Male",VLOOKUP(H10198,'Shoe size conversion table'!$B$6:$D$22,3),VLOOKUP(H10198,'Shoe size conversion table'!$J$6:$L$22,3))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MONTH(C10198:C25165)</f>
        <v>5</v>
      </c>
      <c r="O10198" s="8" t="n">
        <f aca="false">K10198*(1-L10198)</f>
        <v>139</v>
      </c>
    </row>
    <row r="10199" customFormat="false" ht="11.4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IF(G10199="Male",VLOOKUP(H10199,'Shoe size conversion table'!$B$6:$D$22,2),VLOOKUP(H10199,'Shoe size conversion table'!$J$6:$L$22,2))</f>
        <v>39-40</v>
      </c>
      <c r="J10199" s="12" t="n">
        <f aca="false">IF(G10199="Male",VLOOKUP(H10199,'Shoe size conversion table'!$B$6:$D$22,3),VLOOKUP(H10199,'Shoe size conversion table'!$J$6:$L$22,3))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MONTH(C10199:C25166)</f>
        <v>5</v>
      </c>
      <c r="O10199" s="8" t="n">
        <f aca="false">K10199*(1-L10199)</f>
        <v>179</v>
      </c>
    </row>
    <row r="10200" customFormat="false" ht="11.4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IF(G10200="Male",VLOOKUP(H10200,'Shoe size conversion table'!$B$6:$D$22,2),VLOOKUP(H10200,'Shoe size conversion table'!$J$6:$L$22,2))</f>
        <v>42-43</v>
      </c>
      <c r="J10200" s="12" t="n">
        <f aca="false">IF(G10200="Male",VLOOKUP(H10200,'Shoe size conversion table'!$B$6:$D$22,3),VLOOKUP(H10200,'Shoe size conversion table'!$J$6:$L$22,3))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MONTH(C10200:C25167)</f>
        <v>5</v>
      </c>
      <c r="O10200" s="8" t="n">
        <f aca="false">K10200*(1-L10200)</f>
        <v>149</v>
      </c>
    </row>
    <row r="10201" customFormat="false" ht="11.4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IF(G10201="Male",VLOOKUP(H10201,'Shoe size conversion table'!$B$6:$D$22,2),VLOOKUP(H10201,'Shoe size conversion table'!$J$6:$L$22,2))</f>
        <v>38</v>
      </c>
      <c r="J10201" s="12" t="n">
        <f aca="false">IF(G10201="Male",VLOOKUP(H10201,'Shoe size conversion table'!$B$6:$D$22,3),VLOOKUP(H10201,'Shoe size conversion table'!$J$6:$L$22,3))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MONTH(C10201:C25168)</f>
        <v>5</v>
      </c>
      <c r="O10201" s="8" t="n">
        <f aca="false">K10201*(1-L10201)</f>
        <v>199</v>
      </c>
    </row>
    <row r="10202" customFormat="false" ht="11.4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IF(G10202="Male",VLOOKUP(H10202,'Shoe size conversion table'!$B$6:$D$22,2),VLOOKUP(H10202,'Shoe size conversion table'!$J$6:$L$22,2))</f>
        <v>40-41</v>
      </c>
      <c r="J10202" s="12" t="n">
        <f aca="false">IF(G10202="Male",VLOOKUP(H10202,'Shoe size conversion table'!$B$6:$D$22,3),VLOOKUP(H10202,'Shoe size conversion table'!$J$6:$L$22,3))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MONTH(C10202:C25169)</f>
        <v>5</v>
      </c>
      <c r="O10202" s="8" t="n">
        <f aca="false">K10202*(1-L10202)</f>
        <v>169</v>
      </c>
    </row>
    <row r="10203" customFormat="false" ht="11.4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IF(G10203="Male",VLOOKUP(H10203,'Shoe size conversion table'!$B$6:$D$22,2),VLOOKUP(H10203,'Shoe size conversion table'!$J$6:$L$22,2))</f>
        <v>42</v>
      </c>
      <c r="J10203" s="12" t="n">
        <f aca="false">IF(G10203="Male",VLOOKUP(H10203,'Shoe size conversion table'!$B$6:$D$22,3),VLOOKUP(H10203,'Shoe size conversion table'!$J$6:$L$22,3))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MONTH(C10203:C25170)</f>
        <v>5</v>
      </c>
      <c r="O10203" s="8" t="n">
        <f aca="false">K10203*(1-L10203)</f>
        <v>149</v>
      </c>
    </row>
    <row r="10204" customFormat="false" ht="11.4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IF(G10204="Male",VLOOKUP(H10204,'Shoe size conversion table'!$B$6:$D$22,2),VLOOKUP(H10204,'Shoe size conversion table'!$J$6:$L$22,2))</f>
        <v>40-41</v>
      </c>
      <c r="J10204" s="12" t="n">
        <f aca="false">IF(G10204="Male",VLOOKUP(H10204,'Shoe size conversion table'!$B$6:$D$22,3),VLOOKUP(H10204,'Shoe size conversion table'!$J$6:$L$22,3))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MONTH(C10204:C25171)</f>
        <v>5</v>
      </c>
      <c r="O10204" s="8" t="n">
        <f aca="false">K10204*(1-L10204)</f>
        <v>99.5</v>
      </c>
    </row>
    <row r="10205" customFormat="false" ht="11.4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IF(G10205="Male",VLOOKUP(H10205,'Shoe size conversion table'!$B$6:$D$22,2),VLOOKUP(H10205,'Shoe size conversion table'!$J$6:$L$22,2))</f>
        <v>43-44</v>
      </c>
      <c r="J10205" s="12" t="n">
        <f aca="false">IF(G10205="Male",VLOOKUP(H10205,'Shoe size conversion table'!$B$6:$D$22,3),VLOOKUP(H10205,'Shoe size conversion table'!$J$6:$L$22,3))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MONTH(C10205:C25172)</f>
        <v>5</v>
      </c>
      <c r="O10205" s="8" t="n">
        <f aca="false">K10205*(1-L10205)</f>
        <v>69.5</v>
      </c>
    </row>
    <row r="10206" customFormat="false" ht="11.4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IF(G10206="Male",VLOOKUP(H10206,'Shoe size conversion table'!$B$6:$D$22,2),VLOOKUP(H10206,'Shoe size conversion table'!$J$6:$L$22,2))</f>
        <v>42-43</v>
      </c>
      <c r="J10206" s="12" t="n">
        <f aca="false">IF(G10206="Male",VLOOKUP(H10206,'Shoe size conversion table'!$B$6:$D$22,3),VLOOKUP(H10206,'Shoe size conversion table'!$J$6:$L$22,3))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MONTH(C10206:C25173)</f>
        <v>5</v>
      </c>
      <c r="O10206" s="8" t="n">
        <f aca="false">K10206*(1-L10206)</f>
        <v>103.2</v>
      </c>
    </row>
    <row r="10207" customFormat="false" ht="11.4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IF(G10207="Male",VLOOKUP(H10207,'Shoe size conversion table'!$B$6:$D$22,2),VLOOKUP(H10207,'Shoe size conversion table'!$J$6:$L$22,2))</f>
        <v>39-40</v>
      </c>
      <c r="J10207" s="12" t="n">
        <f aca="false">IF(G10207="Male",VLOOKUP(H10207,'Shoe size conversion table'!$B$6:$D$22,3),VLOOKUP(H10207,'Shoe size conversion table'!$J$6:$L$22,3))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MONTH(C10207:C25174)</f>
        <v>5</v>
      </c>
      <c r="O10207" s="8" t="n">
        <f aca="false">K10207*(1-L10207)</f>
        <v>139</v>
      </c>
    </row>
    <row r="10208" customFormat="false" ht="11.4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IF(G10208="Male",VLOOKUP(H10208,'Shoe size conversion table'!$B$6:$D$22,2),VLOOKUP(H10208,'Shoe size conversion table'!$J$6:$L$22,2))</f>
        <v>38-39</v>
      </c>
      <c r="J10208" s="12" t="n">
        <f aca="false">IF(G10208="Male",VLOOKUP(H10208,'Shoe size conversion table'!$B$6:$D$22,3),VLOOKUP(H10208,'Shoe size conversion table'!$J$6:$L$22,3))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MONTH(C10208:C25175)</f>
        <v>5</v>
      </c>
      <c r="O10208" s="8" t="n">
        <f aca="false">K10208*(1-L10208)</f>
        <v>179</v>
      </c>
    </row>
    <row r="10209" customFormat="false" ht="11.4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IF(G10209="Male",VLOOKUP(H10209,'Shoe size conversion table'!$B$6:$D$22,2),VLOOKUP(H10209,'Shoe size conversion table'!$J$6:$L$22,2))</f>
        <v>43-44</v>
      </c>
      <c r="J10209" s="12" t="n">
        <f aca="false">IF(G10209="Male",VLOOKUP(H10209,'Shoe size conversion table'!$B$6:$D$22,3),VLOOKUP(H10209,'Shoe size conversion table'!$J$6:$L$22,3))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MONTH(C10209:C25176)</f>
        <v>5</v>
      </c>
      <c r="O10209" s="8" t="n">
        <f aca="false">K10209*(1-L10209)</f>
        <v>116.1</v>
      </c>
    </row>
    <row r="10210" customFormat="false" ht="11.4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IF(G10210="Male",VLOOKUP(H10210,'Shoe size conversion table'!$B$6:$D$22,2),VLOOKUP(H10210,'Shoe size conversion table'!$J$6:$L$22,2))</f>
        <v>45</v>
      </c>
      <c r="J10210" s="12" t="n">
        <f aca="false">IF(G10210="Male",VLOOKUP(H10210,'Shoe size conversion table'!$B$6:$D$22,3),VLOOKUP(H10210,'Shoe size conversion table'!$J$6:$L$22,3))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MONTH(C10210:C25177)</f>
        <v>5</v>
      </c>
      <c r="O10210" s="8" t="n">
        <f aca="false">K10210*(1-L10210)</f>
        <v>159</v>
      </c>
    </row>
    <row r="10211" customFormat="false" ht="11.4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IF(G10211="Male",VLOOKUP(H10211,'Shoe size conversion table'!$B$6:$D$22,2),VLOOKUP(H10211,'Shoe size conversion table'!$J$6:$L$22,2))</f>
        <v>41</v>
      </c>
      <c r="J10211" s="12" t="n">
        <f aca="false">IF(G10211="Male",VLOOKUP(H10211,'Shoe size conversion table'!$B$6:$D$22,3),VLOOKUP(H10211,'Shoe size conversion table'!$J$6:$L$22,3))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MONTH(C10211:C25178)</f>
        <v>5</v>
      </c>
      <c r="O10211" s="8" t="n">
        <f aca="false">K10211*(1-L10211)</f>
        <v>159</v>
      </c>
    </row>
    <row r="10212" customFormat="false" ht="11.4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IF(G10212="Male",VLOOKUP(H10212,'Shoe size conversion table'!$B$6:$D$22,2),VLOOKUP(H10212,'Shoe size conversion table'!$J$6:$L$22,2))</f>
        <v>38-39</v>
      </c>
      <c r="J10212" s="12" t="n">
        <f aca="false">IF(G10212="Male",VLOOKUP(H10212,'Shoe size conversion table'!$B$6:$D$22,3),VLOOKUP(H10212,'Shoe size conversion table'!$J$6:$L$22,3))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MONTH(C10212:C25179)</f>
        <v>5</v>
      </c>
      <c r="O10212" s="8" t="n">
        <f aca="false">K10212*(1-L10212)</f>
        <v>129</v>
      </c>
    </row>
    <row r="10213" customFormat="false" ht="11.4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IF(G10213="Male",VLOOKUP(H10213,'Shoe size conversion table'!$B$6:$D$22,2),VLOOKUP(H10213,'Shoe size conversion table'!$J$6:$L$22,2))</f>
        <v>44</v>
      </c>
      <c r="J10213" s="12" t="n">
        <f aca="false">IF(G10213="Male",VLOOKUP(H10213,'Shoe size conversion table'!$B$6:$D$22,3),VLOOKUP(H10213,'Shoe size conversion table'!$J$6:$L$22,3))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MONTH(C10213:C25180)</f>
        <v>5</v>
      </c>
      <c r="O10213" s="8" t="n">
        <f aca="false">K10213*(1-L10213)</f>
        <v>90.3</v>
      </c>
    </row>
    <row r="10214" customFormat="false" ht="11.4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IF(G10214="Male",VLOOKUP(H10214,'Shoe size conversion table'!$B$6:$D$22,2),VLOOKUP(H10214,'Shoe size conversion table'!$J$6:$L$22,2))</f>
        <v>43-44</v>
      </c>
      <c r="J10214" s="12" t="n">
        <f aca="false">IF(G10214="Male",VLOOKUP(H10214,'Shoe size conversion table'!$B$6:$D$22,3),VLOOKUP(H10214,'Shoe size conversion table'!$J$6:$L$22,3))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MONTH(C10214:C25181)</f>
        <v>5</v>
      </c>
      <c r="O10214" s="8" t="n">
        <f aca="false">K10214*(1-L10214)</f>
        <v>149</v>
      </c>
    </row>
    <row r="10215" customFormat="false" ht="11.4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IF(G10215="Male",VLOOKUP(H10215,'Shoe size conversion table'!$B$6:$D$22,2),VLOOKUP(H10215,'Shoe size conversion table'!$J$6:$L$22,2))</f>
        <v>38-39</v>
      </c>
      <c r="J10215" s="12" t="n">
        <f aca="false">IF(G10215="Male",VLOOKUP(H10215,'Shoe size conversion table'!$B$6:$D$22,3),VLOOKUP(H10215,'Shoe size conversion table'!$J$6:$L$22,3))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MONTH(C10215:C25182)</f>
        <v>5</v>
      </c>
      <c r="O10215" s="8" t="n">
        <f aca="false">K10215*(1-L10215)</f>
        <v>199</v>
      </c>
    </row>
    <row r="10216" customFormat="false" ht="11.4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IF(G10216="Male",VLOOKUP(H10216,'Shoe size conversion table'!$B$6:$D$22,2),VLOOKUP(H10216,'Shoe size conversion table'!$J$6:$L$22,2))</f>
        <v>41</v>
      </c>
      <c r="J10216" s="12" t="n">
        <f aca="false">IF(G10216="Male",VLOOKUP(H10216,'Shoe size conversion table'!$B$6:$D$22,3),VLOOKUP(H10216,'Shoe size conversion table'!$J$6:$L$22,3))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MONTH(C10216:C25183)</f>
        <v>5</v>
      </c>
      <c r="O10216" s="8" t="n">
        <f aca="false">K10216*(1-L10216)</f>
        <v>189</v>
      </c>
    </row>
    <row r="10217" customFormat="false" ht="11.4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IF(G10217="Male",VLOOKUP(H10217,'Shoe size conversion table'!$B$6:$D$22,2),VLOOKUP(H10217,'Shoe size conversion table'!$J$6:$L$22,2))</f>
        <v>43-44</v>
      </c>
      <c r="J10217" s="12" t="n">
        <f aca="false">IF(G10217="Male",VLOOKUP(H10217,'Shoe size conversion table'!$B$6:$D$22,3),VLOOKUP(H10217,'Shoe size conversion table'!$J$6:$L$22,3))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MONTH(C10217:C25184)</f>
        <v>5</v>
      </c>
      <c r="O10217" s="8" t="n">
        <f aca="false">K10217*(1-L10217)</f>
        <v>139.3</v>
      </c>
    </row>
    <row r="10218" customFormat="false" ht="11.4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IF(G10218="Male",VLOOKUP(H10218,'Shoe size conversion table'!$B$6:$D$22,2),VLOOKUP(H10218,'Shoe size conversion table'!$J$6:$L$22,2))</f>
        <v>39-40</v>
      </c>
      <c r="J10218" s="12" t="n">
        <f aca="false">IF(G10218="Male",VLOOKUP(H10218,'Shoe size conversion table'!$B$6:$D$22,3),VLOOKUP(H10218,'Shoe size conversion table'!$J$6:$L$22,3))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MONTH(C10218:C25185)</f>
        <v>5</v>
      </c>
      <c r="O10218" s="8" t="n">
        <f aca="false">K10218*(1-L10218)</f>
        <v>170.1</v>
      </c>
    </row>
    <row r="10219" customFormat="false" ht="11.4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IF(G10219="Male",VLOOKUP(H10219,'Shoe size conversion table'!$B$6:$D$22,2),VLOOKUP(H10219,'Shoe size conversion table'!$J$6:$L$22,2))</f>
        <v>39</v>
      </c>
      <c r="J10219" s="12" t="n">
        <f aca="false">IF(G10219="Male",VLOOKUP(H10219,'Shoe size conversion table'!$B$6:$D$22,3),VLOOKUP(H10219,'Shoe size conversion table'!$J$6:$L$22,3))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MONTH(C10219:C25186)</f>
        <v>5</v>
      </c>
      <c r="O10219" s="8" t="n">
        <f aca="false">K10219*(1-L10219)</f>
        <v>169</v>
      </c>
    </row>
    <row r="10220" customFormat="false" ht="11.4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IF(G10220="Male",VLOOKUP(H10220,'Shoe size conversion table'!$B$6:$D$22,2),VLOOKUP(H10220,'Shoe size conversion table'!$J$6:$L$22,2))</f>
        <v>41</v>
      </c>
      <c r="J10220" s="12" t="n">
        <f aca="false">IF(G10220="Male",VLOOKUP(H10220,'Shoe size conversion table'!$B$6:$D$22,3),VLOOKUP(H10220,'Shoe size conversion table'!$J$6:$L$22,3))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MONTH(C10220:C25187)</f>
        <v>5</v>
      </c>
      <c r="O10220" s="8" t="n">
        <f aca="false">K10220*(1-L10220)</f>
        <v>161.1</v>
      </c>
    </row>
    <row r="10221" customFormat="false" ht="11.4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IF(G10221="Male",VLOOKUP(H10221,'Shoe size conversion table'!$B$6:$D$22,2),VLOOKUP(H10221,'Shoe size conversion table'!$J$6:$L$22,2))</f>
        <v>39-40</v>
      </c>
      <c r="J10221" s="12" t="n">
        <f aca="false">IF(G10221="Male",VLOOKUP(H10221,'Shoe size conversion table'!$B$6:$D$22,3),VLOOKUP(H10221,'Shoe size conversion table'!$J$6:$L$22,3))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MONTH(C10221:C25188)</f>
        <v>5</v>
      </c>
      <c r="O10221" s="8" t="n">
        <f aca="false">K10221*(1-L10221)</f>
        <v>189</v>
      </c>
    </row>
    <row r="10222" customFormat="false" ht="11.4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IF(G10222="Male",VLOOKUP(H10222,'Shoe size conversion table'!$B$6:$D$22,2),VLOOKUP(H10222,'Shoe size conversion table'!$J$6:$L$22,2))</f>
        <v>42</v>
      </c>
      <c r="J10222" s="12" t="n">
        <f aca="false">IF(G10222="Male",VLOOKUP(H10222,'Shoe size conversion table'!$B$6:$D$22,3),VLOOKUP(H10222,'Shoe size conversion table'!$J$6:$L$22,3))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MONTH(C10222:C25189)</f>
        <v>5</v>
      </c>
      <c r="O10222" s="8" t="n">
        <f aca="false">K10222*(1-L10222)</f>
        <v>111.3</v>
      </c>
    </row>
    <row r="10223" customFormat="false" ht="11.4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IF(G10223="Male",VLOOKUP(H10223,'Shoe size conversion table'!$B$6:$D$22,2),VLOOKUP(H10223,'Shoe size conversion table'!$J$6:$L$22,2))</f>
        <v>38-39</v>
      </c>
      <c r="J10223" s="12" t="n">
        <f aca="false">IF(G10223="Male",VLOOKUP(H10223,'Shoe size conversion table'!$B$6:$D$22,3),VLOOKUP(H10223,'Shoe size conversion table'!$J$6:$L$22,3))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MONTH(C10223:C25190)</f>
        <v>5</v>
      </c>
      <c r="O10223" s="8" t="n">
        <f aca="false">K10223*(1-L10223)</f>
        <v>139.3</v>
      </c>
    </row>
    <row r="10224" customFormat="false" ht="11.4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IF(G10224="Male",VLOOKUP(H10224,'Shoe size conversion table'!$B$6:$D$22,2),VLOOKUP(H10224,'Shoe size conversion table'!$J$6:$L$22,2))</f>
        <v>44</v>
      </c>
      <c r="J10224" s="12" t="n">
        <f aca="false">IF(G10224="Male",VLOOKUP(H10224,'Shoe size conversion table'!$B$6:$D$22,3),VLOOKUP(H10224,'Shoe size conversion table'!$J$6:$L$22,3))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MONTH(C10224:C25191)</f>
        <v>5</v>
      </c>
      <c r="O10224" s="8" t="n">
        <f aca="false">K10224*(1-L10224)</f>
        <v>199</v>
      </c>
    </row>
    <row r="10225" customFormat="false" ht="11.4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IF(G10225="Male",VLOOKUP(H10225,'Shoe size conversion table'!$B$6:$D$22,2),VLOOKUP(H10225,'Shoe size conversion table'!$J$6:$L$22,2))</f>
        <v>43</v>
      </c>
      <c r="J10225" s="12" t="n">
        <f aca="false">IF(G10225="Male",VLOOKUP(H10225,'Shoe size conversion table'!$B$6:$D$22,3),VLOOKUP(H10225,'Shoe size conversion table'!$J$6:$L$22,3))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MONTH(C10225:C25192)</f>
        <v>5</v>
      </c>
      <c r="O10225" s="8" t="n">
        <f aca="false">K10225*(1-L10225)</f>
        <v>199</v>
      </c>
    </row>
    <row r="10226" customFormat="false" ht="11.4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IF(G10226="Male",VLOOKUP(H10226,'Shoe size conversion table'!$B$6:$D$22,2),VLOOKUP(H10226,'Shoe size conversion table'!$J$6:$L$22,2))</f>
        <v>43-44</v>
      </c>
      <c r="J10226" s="12" t="n">
        <f aca="false">IF(G10226="Male",VLOOKUP(H10226,'Shoe size conversion table'!$B$6:$D$22,3),VLOOKUP(H10226,'Shoe size conversion table'!$J$6:$L$22,3))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MONTH(C10226:C25193)</f>
        <v>5</v>
      </c>
      <c r="O10226" s="8" t="n">
        <f aca="false">K10226*(1-L10226)</f>
        <v>199</v>
      </c>
    </row>
    <row r="10227" customFormat="false" ht="11.4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IF(G10227="Male",VLOOKUP(H10227,'Shoe size conversion table'!$B$6:$D$22,2),VLOOKUP(H10227,'Shoe size conversion table'!$J$6:$L$22,2))</f>
        <v>39</v>
      </c>
      <c r="J10227" s="12" t="n">
        <f aca="false">IF(G10227="Male",VLOOKUP(H10227,'Shoe size conversion table'!$B$6:$D$22,3),VLOOKUP(H10227,'Shoe size conversion table'!$J$6:$L$22,3))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MONTH(C10227:C25194)</f>
        <v>5</v>
      </c>
      <c r="O10227" s="8" t="n">
        <f aca="false">K10227*(1-L10227)</f>
        <v>139</v>
      </c>
    </row>
    <row r="10228" customFormat="false" ht="11.4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IF(G10228="Male",VLOOKUP(H10228,'Shoe size conversion table'!$B$6:$D$22,2),VLOOKUP(H10228,'Shoe size conversion table'!$J$6:$L$22,2))</f>
        <v>40-41</v>
      </c>
      <c r="J10228" s="12" t="n">
        <f aca="false">IF(G10228="Male",VLOOKUP(H10228,'Shoe size conversion table'!$B$6:$D$22,3),VLOOKUP(H10228,'Shoe size conversion table'!$J$6:$L$22,3))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MONTH(C10228:C25195)</f>
        <v>5</v>
      </c>
      <c r="O10228" s="8" t="n">
        <f aca="false">K10228*(1-L10228)</f>
        <v>139</v>
      </c>
    </row>
    <row r="10229" customFormat="false" ht="11.4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IF(G10229="Male",VLOOKUP(H10229,'Shoe size conversion table'!$B$6:$D$22,2),VLOOKUP(H10229,'Shoe size conversion table'!$J$6:$L$22,2))</f>
        <v>42</v>
      </c>
      <c r="J10229" s="12" t="n">
        <f aca="false">IF(G10229="Male",VLOOKUP(H10229,'Shoe size conversion table'!$B$6:$D$22,3),VLOOKUP(H10229,'Shoe size conversion table'!$J$6:$L$22,3))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MONTH(C10229:C25196)</f>
        <v>5</v>
      </c>
      <c r="O10229" s="8" t="n">
        <f aca="false">K10229*(1-L10229)</f>
        <v>97.3</v>
      </c>
    </row>
    <row r="10230" customFormat="false" ht="11.4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IF(G10230="Male",VLOOKUP(H10230,'Shoe size conversion table'!$B$6:$D$22,2),VLOOKUP(H10230,'Shoe size conversion table'!$J$6:$L$22,2))</f>
        <v>42-43</v>
      </c>
      <c r="J10230" s="12" t="n">
        <f aca="false">IF(G10230="Male",VLOOKUP(H10230,'Shoe size conversion table'!$B$6:$D$22,3),VLOOKUP(H10230,'Shoe size conversion table'!$J$6:$L$22,3))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MONTH(C10230:C25197)</f>
        <v>5</v>
      </c>
      <c r="O10230" s="8" t="n">
        <f aca="false">K10230*(1-L10230)</f>
        <v>119.2</v>
      </c>
    </row>
    <row r="10231" customFormat="false" ht="11.4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IF(G10231="Male",VLOOKUP(H10231,'Shoe size conversion table'!$B$6:$D$22,2),VLOOKUP(H10231,'Shoe size conversion table'!$J$6:$L$22,2))</f>
        <v>36-37</v>
      </c>
      <c r="J10231" s="12" t="n">
        <f aca="false">IF(G10231="Male",VLOOKUP(H10231,'Shoe size conversion table'!$B$6:$D$22,3),VLOOKUP(H10231,'Shoe size conversion table'!$J$6:$L$22,3))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MONTH(C10231:C25198)</f>
        <v>5</v>
      </c>
      <c r="O10231" s="8" t="n">
        <f aca="false">K10231*(1-L10231)</f>
        <v>143.1</v>
      </c>
    </row>
    <row r="10232" customFormat="false" ht="11.4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IF(G10232="Male",VLOOKUP(H10232,'Shoe size conversion table'!$B$6:$D$22,2),VLOOKUP(H10232,'Shoe size conversion table'!$J$6:$L$22,2))</f>
        <v>38-39</v>
      </c>
      <c r="J10232" s="12" t="n">
        <f aca="false">IF(G10232="Male",VLOOKUP(H10232,'Shoe size conversion table'!$B$6:$D$22,3),VLOOKUP(H10232,'Shoe size conversion table'!$J$6:$L$22,3))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MONTH(C10232:C25199)</f>
        <v>5</v>
      </c>
      <c r="O10232" s="8" t="n">
        <f aca="false">K10232*(1-L10232)</f>
        <v>103.2</v>
      </c>
    </row>
    <row r="10233" customFormat="false" ht="11.4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IF(G10233="Male",VLOOKUP(H10233,'Shoe size conversion table'!$B$6:$D$22,2),VLOOKUP(H10233,'Shoe size conversion table'!$J$6:$L$22,2))</f>
        <v>38-39</v>
      </c>
      <c r="J10233" s="12" t="n">
        <f aca="false">IF(G10233="Male",VLOOKUP(H10233,'Shoe size conversion table'!$B$6:$D$22,3),VLOOKUP(H10233,'Shoe size conversion table'!$J$6:$L$22,3))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MONTH(C10233:C25200)</f>
        <v>5</v>
      </c>
      <c r="O10233" s="8" t="n">
        <f aca="false">K10233*(1-L10233)</f>
        <v>199</v>
      </c>
    </row>
    <row r="10234" customFormat="false" ht="11.4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IF(G10234="Male",VLOOKUP(H10234,'Shoe size conversion table'!$B$6:$D$22,2),VLOOKUP(H10234,'Shoe size conversion table'!$J$6:$L$22,2))</f>
        <v>41-42</v>
      </c>
      <c r="J10234" s="12" t="n">
        <f aca="false">IF(G10234="Male",VLOOKUP(H10234,'Shoe size conversion table'!$B$6:$D$22,3),VLOOKUP(H10234,'Shoe size conversion table'!$J$6:$L$22,3))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MONTH(C10234:C25201)</f>
        <v>5</v>
      </c>
      <c r="O10234" s="8" t="n">
        <f aca="false">K10234*(1-L10234)</f>
        <v>116.1</v>
      </c>
    </row>
    <row r="10235" customFormat="false" ht="11.4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IF(G10235="Male",VLOOKUP(H10235,'Shoe size conversion table'!$B$6:$D$22,2),VLOOKUP(H10235,'Shoe size conversion table'!$J$6:$L$22,2))</f>
        <v>42-43</v>
      </c>
      <c r="J10235" s="12" t="n">
        <f aca="false">IF(G10235="Male",VLOOKUP(H10235,'Shoe size conversion table'!$B$6:$D$22,3),VLOOKUP(H10235,'Shoe size conversion table'!$J$6:$L$22,3))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MONTH(C10235:C25202)</f>
        <v>5</v>
      </c>
      <c r="O10235" s="8" t="n">
        <f aca="false">K10235*(1-L10235)</f>
        <v>159</v>
      </c>
    </row>
    <row r="10236" customFormat="false" ht="11.4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IF(G10236="Male",VLOOKUP(H10236,'Shoe size conversion table'!$B$6:$D$22,2),VLOOKUP(H10236,'Shoe size conversion table'!$J$6:$L$22,2))</f>
        <v>39</v>
      </c>
      <c r="J10236" s="12" t="n">
        <f aca="false">IF(G10236="Male",VLOOKUP(H10236,'Shoe size conversion table'!$B$6:$D$22,3),VLOOKUP(H10236,'Shoe size conversion table'!$J$6:$L$22,3))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MONTH(C10236:C25203)</f>
        <v>5</v>
      </c>
      <c r="O10236" s="8" t="n">
        <f aca="false">K10236*(1-L10236)</f>
        <v>129</v>
      </c>
    </row>
    <row r="10237" customFormat="false" ht="11.4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IF(G10237="Male",VLOOKUP(H10237,'Shoe size conversion table'!$B$6:$D$22,2),VLOOKUP(H10237,'Shoe size conversion table'!$J$6:$L$22,2))</f>
        <v>43</v>
      </c>
      <c r="J10237" s="12" t="n">
        <f aca="false">IF(G10237="Male",VLOOKUP(H10237,'Shoe size conversion table'!$B$6:$D$22,3),VLOOKUP(H10237,'Shoe size conversion table'!$J$6:$L$22,3))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MONTH(C10237:C25204)</f>
        <v>5</v>
      </c>
      <c r="O10237" s="8" t="n">
        <f aca="false">K10237*(1-L10237)</f>
        <v>134.1</v>
      </c>
    </row>
    <row r="10238" customFormat="false" ht="11.4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IF(G10238="Male",VLOOKUP(H10238,'Shoe size conversion table'!$B$6:$D$22,2),VLOOKUP(H10238,'Shoe size conversion table'!$J$6:$L$22,2))</f>
        <v>39-40</v>
      </c>
      <c r="J10238" s="12" t="n">
        <f aca="false">IF(G10238="Male",VLOOKUP(H10238,'Shoe size conversion table'!$B$6:$D$22,3),VLOOKUP(H10238,'Shoe size conversion table'!$J$6:$L$22,3))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MONTH(C10238:C25205)</f>
        <v>5</v>
      </c>
      <c r="O10238" s="8" t="n">
        <f aca="false">K10238*(1-L10238)</f>
        <v>179</v>
      </c>
    </row>
    <row r="10239" customFormat="false" ht="11.4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IF(G10239="Male",VLOOKUP(H10239,'Shoe size conversion table'!$B$6:$D$22,2),VLOOKUP(H10239,'Shoe size conversion table'!$J$6:$L$22,2))</f>
        <v>42</v>
      </c>
      <c r="J10239" s="12" t="n">
        <f aca="false">IF(G10239="Male",VLOOKUP(H10239,'Shoe size conversion table'!$B$6:$D$22,3),VLOOKUP(H10239,'Shoe size conversion table'!$J$6:$L$22,3))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MONTH(C10239:C25206)</f>
        <v>5</v>
      </c>
      <c r="O10239" s="8" t="n">
        <f aca="false">K10239*(1-L10239)</f>
        <v>149</v>
      </c>
    </row>
    <row r="10240" customFormat="false" ht="11.4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IF(G10240="Male",VLOOKUP(H10240,'Shoe size conversion table'!$B$6:$D$22,2),VLOOKUP(H10240,'Shoe size conversion table'!$J$6:$L$22,2))</f>
        <v>39</v>
      </c>
      <c r="J10240" s="12" t="n">
        <f aca="false">IF(G10240="Male",VLOOKUP(H10240,'Shoe size conversion table'!$B$6:$D$22,3),VLOOKUP(H10240,'Shoe size conversion table'!$J$6:$L$22,3))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MONTH(C10240:C25207)</f>
        <v>5</v>
      </c>
      <c r="O10240" s="8" t="n">
        <f aca="false">K10240*(1-L10240)</f>
        <v>139</v>
      </c>
    </row>
    <row r="10241" customFormat="false" ht="11.4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IF(G10241="Male",VLOOKUP(H10241,'Shoe size conversion table'!$B$6:$D$22,2),VLOOKUP(H10241,'Shoe size conversion table'!$J$6:$L$22,2))</f>
        <v>39-40</v>
      </c>
      <c r="J10241" s="12" t="n">
        <f aca="false">IF(G10241="Male",VLOOKUP(H10241,'Shoe size conversion table'!$B$6:$D$22,3),VLOOKUP(H10241,'Shoe size conversion table'!$J$6:$L$22,3))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MONTH(C10241:C25208)</f>
        <v>5</v>
      </c>
      <c r="O10241" s="8" t="n">
        <f aca="false">K10241*(1-L10241)</f>
        <v>99.5</v>
      </c>
    </row>
    <row r="10242" customFormat="false" ht="11.4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IF(G10242="Male",VLOOKUP(H10242,'Shoe size conversion table'!$B$6:$D$22,2),VLOOKUP(H10242,'Shoe size conversion table'!$J$6:$L$22,2))</f>
        <v>42</v>
      </c>
      <c r="J10242" s="12" t="n">
        <f aca="false">IF(G10242="Male",VLOOKUP(H10242,'Shoe size conversion table'!$B$6:$D$22,3),VLOOKUP(H10242,'Shoe size conversion table'!$J$6:$L$22,3))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MONTH(C10242:C25209)</f>
        <v>5</v>
      </c>
      <c r="O10242" s="8" t="n">
        <f aca="false">K10242*(1-L10242)</f>
        <v>135.2</v>
      </c>
    </row>
    <row r="10243" customFormat="false" ht="11.4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IF(G10243="Male",VLOOKUP(H10243,'Shoe size conversion table'!$B$6:$D$22,2),VLOOKUP(H10243,'Shoe size conversion table'!$J$6:$L$22,2))</f>
        <v>43-44</v>
      </c>
      <c r="J10243" s="12" t="n">
        <f aca="false">IF(G10243="Male",VLOOKUP(H10243,'Shoe size conversion table'!$B$6:$D$22,3),VLOOKUP(H10243,'Shoe size conversion table'!$J$6:$L$22,3))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MONTH(C10243:C25210)</f>
        <v>5</v>
      </c>
      <c r="O10243" s="8" t="n">
        <f aca="false">K10243*(1-L10243)</f>
        <v>129</v>
      </c>
    </row>
    <row r="10244" customFormat="false" ht="11.4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IF(G10244="Male",VLOOKUP(H10244,'Shoe size conversion table'!$B$6:$D$22,2),VLOOKUP(H10244,'Shoe size conversion table'!$J$6:$L$22,2))</f>
        <v>40-41</v>
      </c>
      <c r="J10244" s="12" t="n">
        <f aca="false">IF(G10244="Male",VLOOKUP(H10244,'Shoe size conversion table'!$B$6:$D$22,3),VLOOKUP(H10244,'Shoe size conversion table'!$J$6:$L$22,3))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MONTH(C10244:C25211)</f>
        <v>5</v>
      </c>
      <c r="O10244" s="8" t="n">
        <f aca="false">K10244*(1-L10244)</f>
        <v>99.5</v>
      </c>
    </row>
    <row r="10245" customFormat="false" ht="11.4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IF(G10245="Male",VLOOKUP(H10245,'Shoe size conversion table'!$B$6:$D$22,2),VLOOKUP(H10245,'Shoe size conversion table'!$J$6:$L$22,2))</f>
        <v>39</v>
      </c>
      <c r="J10245" s="12" t="n">
        <f aca="false">IF(G10245="Male",VLOOKUP(H10245,'Shoe size conversion table'!$B$6:$D$22,3),VLOOKUP(H10245,'Shoe size conversion table'!$J$6:$L$22,3))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MONTH(C10245:C25212)</f>
        <v>5</v>
      </c>
      <c r="O10245" s="8" t="n">
        <f aca="false">K10245*(1-L10245)</f>
        <v>151.2</v>
      </c>
    </row>
    <row r="10246" customFormat="false" ht="11.4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IF(G10246="Male",VLOOKUP(H10246,'Shoe size conversion table'!$B$6:$D$22,2),VLOOKUP(H10246,'Shoe size conversion table'!$J$6:$L$22,2))</f>
        <v>43-44</v>
      </c>
      <c r="J10246" s="12" t="n">
        <f aca="false">IF(G10246="Male",VLOOKUP(H10246,'Shoe size conversion table'!$B$6:$D$22,3),VLOOKUP(H10246,'Shoe size conversion table'!$J$6:$L$22,3))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MONTH(C10246:C25213)</f>
        <v>5</v>
      </c>
      <c r="O10246" s="8" t="n">
        <f aca="false">K10246*(1-L10246)</f>
        <v>90.3</v>
      </c>
    </row>
    <row r="10247" customFormat="false" ht="11.4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IF(G10247="Male",VLOOKUP(H10247,'Shoe size conversion table'!$B$6:$D$22,2),VLOOKUP(H10247,'Shoe size conversion table'!$J$6:$L$22,2))</f>
        <v>40-41</v>
      </c>
      <c r="J10247" s="12" t="n">
        <f aca="false">IF(G10247="Male",VLOOKUP(H10247,'Shoe size conversion table'!$B$6:$D$22,3),VLOOKUP(H10247,'Shoe size conversion table'!$J$6:$L$22,3))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MONTH(C10247:C25214)</f>
        <v>5</v>
      </c>
      <c r="O10247" s="8" t="n">
        <f aca="false">K10247*(1-L10247)</f>
        <v>179</v>
      </c>
    </row>
    <row r="10248" customFormat="false" ht="11.4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IF(G10248="Male",VLOOKUP(H10248,'Shoe size conversion table'!$B$6:$D$22,2),VLOOKUP(H10248,'Shoe size conversion table'!$J$6:$L$22,2))</f>
        <v>44</v>
      </c>
      <c r="J10248" s="12" t="n">
        <f aca="false">IF(G10248="Male",VLOOKUP(H10248,'Shoe size conversion table'!$B$6:$D$22,3),VLOOKUP(H10248,'Shoe size conversion table'!$J$6:$L$22,3))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MONTH(C10248:C25215)</f>
        <v>5</v>
      </c>
      <c r="O10248" s="8" t="n">
        <f aca="false">K10248*(1-L10248)</f>
        <v>159</v>
      </c>
    </row>
    <row r="10249" customFormat="false" ht="11.4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IF(G10249="Male",VLOOKUP(H10249,'Shoe size conversion table'!$B$6:$D$22,2),VLOOKUP(H10249,'Shoe size conversion table'!$J$6:$L$22,2))</f>
        <v>45</v>
      </c>
      <c r="J10249" s="12" t="n">
        <f aca="false">IF(G10249="Male",VLOOKUP(H10249,'Shoe size conversion table'!$B$6:$D$22,3),VLOOKUP(H10249,'Shoe size conversion table'!$J$6:$L$22,3))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MONTH(C10249:C25216)</f>
        <v>5</v>
      </c>
      <c r="O10249" s="8" t="n">
        <f aca="false">K10249*(1-L10249)</f>
        <v>189</v>
      </c>
    </row>
    <row r="10250" customFormat="false" ht="11.4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IF(G10250="Male",VLOOKUP(H10250,'Shoe size conversion table'!$B$6:$D$22,2),VLOOKUP(H10250,'Shoe size conversion table'!$J$6:$L$22,2))</f>
        <v>44-45</v>
      </c>
      <c r="J10250" s="12" t="n">
        <f aca="false">IF(G10250="Male",VLOOKUP(H10250,'Shoe size conversion table'!$B$6:$D$22,3),VLOOKUP(H10250,'Shoe size conversion table'!$J$6:$L$22,3))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MONTH(C10250:C25217)</f>
        <v>5</v>
      </c>
      <c r="O10250" s="8" t="n">
        <f aca="false">K10250*(1-L10250)</f>
        <v>159.2</v>
      </c>
    </row>
    <row r="10251" customFormat="false" ht="11.4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IF(G10251="Male",VLOOKUP(H10251,'Shoe size conversion table'!$B$6:$D$22,2),VLOOKUP(H10251,'Shoe size conversion table'!$J$6:$L$22,2))</f>
        <v>39-40</v>
      </c>
      <c r="J10251" s="12" t="n">
        <f aca="false">IF(G10251="Male",VLOOKUP(H10251,'Shoe size conversion table'!$B$6:$D$22,3),VLOOKUP(H10251,'Shoe size conversion table'!$J$6:$L$22,3))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MONTH(C10251:C25218)</f>
        <v>5</v>
      </c>
      <c r="O10251" s="8" t="n">
        <f aca="false">K10251*(1-L10251)</f>
        <v>159</v>
      </c>
    </row>
    <row r="10252" customFormat="false" ht="11.4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IF(G10252="Male",VLOOKUP(H10252,'Shoe size conversion table'!$B$6:$D$22,2),VLOOKUP(H10252,'Shoe size conversion table'!$J$6:$L$22,2))</f>
        <v>43-44</v>
      </c>
      <c r="J10252" s="12" t="n">
        <f aca="false">IF(G10252="Male",VLOOKUP(H10252,'Shoe size conversion table'!$B$6:$D$22,3),VLOOKUP(H10252,'Shoe size conversion table'!$J$6:$L$22,3))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MONTH(C10252:C25219)</f>
        <v>5</v>
      </c>
      <c r="O10252" s="8" t="n">
        <f aca="false">K10252*(1-L10252)</f>
        <v>129</v>
      </c>
    </row>
    <row r="10253" customFormat="false" ht="11.4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IF(G10253="Male",VLOOKUP(H10253,'Shoe size conversion table'!$B$6:$D$22,2),VLOOKUP(H10253,'Shoe size conversion table'!$J$6:$L$22,2))</f>
        <v>39</v>
      </c>
      <c r="J10253" s="12" t="n">
        <f aca="false">IF(G10253="Male",VLOOKUP(H10253,'Shoe size conversion table'!$B$6:$D$22,3),VLOOKUP(H10253,'Shoe size conversion table'!$J$6:$L$22,3))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MONTH(C10253:C25220)</f>
        <v>5</v>
      </c>
      <c r="O10253" s="8" t="n">
        <f aca="false">K10253*(1-L10253)</f>
        <v>199</v>
      </c>
    </row>
    <row r="10254" customFormat="false" ht="11.4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IF(G10254="Male",VLOOKUP(H10254,'Shoe size conversion table'!$B$6:$D$22,2),VLOOKUP(H10254,'Shoe size conversion table'!$J$6:$L$22,2))</f>
        <v>41-42</v>
      </c>
      <c r="J10254" s="12" t="n">
        <f aca="false">IF(G10254="Male",VLOOKUP(H10254,'Shoe size conversion table'!$B$6:$D$22,3),VLOOKUP(H10254,'Shoe size conversion table'!$J$6:$L$22,3))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MONTH(C10254:C25221)</f>
        <v>5</v>
      </c>
      <c r="O10254" s="8" t="n">
        <f aca="false">K10254*(1-L10254)</f>
        <v>89.5</v>
      </c>
    </row>
    <row r="10255" customFormat="false" ht="11.4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IF(G10255="Male",VLOOKUP(H10255,'Shoe size conversion table'!$B$6:$D$22,2),VLOOKUP(H10255,'Shoe size conversion table'!$J$6:$L$22,2))</f>
        <v>43</v>
      </c>
      <c r="J10255" s="12" t="n">
        <f aca="false">IF(G10255="Male",VLOOKUP(H10255,'Shoe size conversion table'!$B$6:$D$22,3),VLOOKUP(H10255,'Shoe size conversion table'!$J$6:$L$22,3))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MONTH(C10255:C25222)</f>
        <v>5</v>
      </c>
      <c r="O10255" s="8" t="n">
        <f aca="false">K10255*(1-L10255)</f>
        <v>132.3</v>
      </c>
    </row>
    <row r="10256" customFormat="false" ht="11.4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IF(G10256="Male",VLOOKUP(H10256,'Shoe size conversion table'!$B$6:$D$22,2),VLOOKUP(H10256,'Shoe size conversion table'!$J$6:$L$22,2))</f>
        <v>42</v>
      </c>
      <c r="J10256" s="12" t="n">
        <f aca="false">IF(G10256="Male",VLOOKUP(H10256,'Shoe size conversion table'!$B$6:$D$22,3),VLOOKUP(H10256,'Shoe size conversion table'!$J$6:$L$22,3))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MONTH(C10256:C25223)</f>
        <v>5</v>
      </c>
      <c r="O10256" s="8" t="n">
        <f aca="false">K10256*(1-L10256)</f>
        <v>116.1</v>
      </c>
    </row>
    <row r="10257" customFormat="false" ht="11.4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IF(G10257="Male",VLOOKUP(H10257,'Shoe size conversion table'!$B$6:$D$22,2),VLOOKUP(H10257,'Shoe size conversion table'!$J$6:$L$22,2))</f>
        <v>38</v>
      </c>
      <c r="J10257" s="12" t="n">
        <f aca="false">IF(G10257="Male",VLOOKUP(H10257,'Shoe size conversion table'!$B$6:$D$22,3),VLOOKUP(H10257,'Shoe size conversion table'!$J$6:$L$22,3))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MONTH(C10257:C25224)</f>
        <v>5</v>
      </c>
      <c r="O10257" s="8" t="n">
        <f aca="false">K10257*(1-L10257)</f>
        <v>139.3</v>
      </c>
    </row>
    <row r="10258" customFormat="false" ht="11.4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IF(G10258="Male",VLOOKUP(H10258,'Shoe size conversion table'!$B$6:$D$22,2),VLOOKUP(H10258,'Shoe size conversion table'!$J$6:$L$22,2))</f>
        <v>42</v>
      </c>
      <c r="J10258" s="12" t="n">
        <f aca="false">IF(G10258="Male",VLOOKUP(H10258,'Shoe size conversion table'!$B$6:$D$22,3),VLOOKUP(H10258,'Shoe size conversion table'!$J$6:$L$22,3))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MONTH(C10258:C25225)</f>
        <v>5</v>
      </c>
      <c r="O10258" s="8" t="n">
        <f aca="false">K10258*(1-L10258)</f>
        <v>161.1</v>
      </c>
    </row>
    <row r="10259" customFormat="false" ht="11.4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IF(G10259="Male",VLOOKUP(H10259,'Shoe size conversion table'!$B$6:$D$22,2),VLOOKUP(H10259,'Shoe size conversion table'!$J$6:$L$22,2))</f>
        <v>35-36</v>
      </c>
      <c r="J10259" s="12" t="n">
        <f aca="false">IF(G10259="Male",VLOOKUP(H10259,'Shoe size conversion table'!$B$6:$D$22,3),VLOOKUP(H10259,'Shoe size conversion table'!$J$6:$L$22,3))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MONTH(C10259:C25226)</f>
        <v>5</v>
      </c>
      <c r="O10259" s="8" t="n">
        <f aca="false">K10259*(1-L10259)</f>
        <v>170.1</v>
      </c>
    </row>
    <row r="10260" customFormat="false" ht="11.4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IF(G10260="Male",VLOOKUP(H10260,'Shoe size conversion table'!$B$6:$D$22,2),VLOOKUP(H10260,'Shoe size conversion table'!$J$6:$L$22,2))</f>
        <v>41-42</v>
      </c>
      <c r="J10260" s="12" t="n">
        <f aca="false">IF(G10260="Male",VLOOKUP(H10260,'Shoe size conversion table'!$B$6:$D$22,3),VLOOKUP(H10260,'Shoe size conversion table'!$J$6:$L$22,3))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MONTH(C10260:C25227)</f>
        <v>5</v>
      </c>
      <c r="O10260" s="8" t="n">
        <f aca="false">K10260*(1-L10260)</f>
        <v>143.2</v>
      </c>
    </row>
    <row r="10261" customFormat="false" ht="11.4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IF(G10261="Male",VLOOKUP(H10261,'Shoe size conversion table'!$B$6:$D$22,2),VLOOKUP(H10261,'Shoe size conversion table'!$J$6:$L$22,2))</f>
        <v>44</v>
      </c>
      <c r="J10261" s="12" t="n">
        <f aca="false">IF(G10261="Male",VLOOKUP(H10261,'Shoe size conversion table'!$B$6:$D$22,3),VLOOKUP(H10261,'Shoe size conversion table'!$J$6:$L$22,3))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MONTH(C10261:C25228)</f>
        <v>5</v>
      </c>
      <c r="O10261" s="8" t="n">
        <f aca="false">K10261*(1-L10261)</f>
        <v>179</v>
      </c>
    </row>
    <row r="10262" customFormat="false" ht="11.4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IF(G10262="Male",VLOOKUP(H10262,'Shoe size conversion table'!$B$6:$D$22,2),VLOOKUP(H10262,'Shoe size conversion table'!$J$6:$L$22,2))</f>
        <v>40</v>
      </c>
      <c r="J10262" s="12" t="n">
        <f aca="false">IF(G10262="Male",VLOOKUP(H10262,'Shoe size conversion table'!$B$6:$D$22,3),VLOOKUP(H10262,'Shoe size conversion table'!$J$6:$L$22,3))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MONTH(C10262:C25229)</f>
        <v>5</v>
      </c>
      <c r="O10262" s="8" t="n">
        <f aca="false">K10262*(1-L10262)</f>
        <v>135.2</v>
      </c>
    </row>
    <row r="10263" customFormat="false" ht="11.4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IF(G10263="Male",VLOOKUP(H10263,'Shoe size conversion table'!$B$6:$D$22,2),VLOOKUP(H10263,'Shoe size conversion table'!$J$6:$L$22,2))</f>
        <v>38</v>
      </c>
      <c r="J10263" s="12" t="n">
        <f aca="false">IF(G10263="Male",VLOOKUP(H10263,'Shoe size conversion table'!$B$6:$D$22,3),VLOOKUP(H10263,'Shoe size conversion table'!$J$6:$L$22,3))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MONTH(C10263:C25230)</f>
        <v>5</v>
      </c>
      <c r="O10263" s="8" t="n">
        <f aca="false">K10263*(1-L10263)</f>
        <v>129</v>
      </c>
    </row>
    <row r="10264" customFormat="false" ht="11.4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IF(G10264="Male",VLOOKUP(H10264,'Shoe size conversion table'!$B$6:$D$22,2),VLOOKUP(H10264,'Shoe size conversion table'!$J$6:$L$22,2))</f>
        <v>43-44</v>
      </c>
      <c r="J10264" s="12" t="n">
        <f aca="false">IF(G10264="Male",VLOOKUP(H10264,'Shoe size conversion table'!$B$6:$D$22,3),VLOOKUP(H10264,'Shoe size conversion table'!$J$6:$L$22,3))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MONTH(C10264:C25231)</f>
        <v>5</v>
      </c>
      <c r="O10264" s="8" t="n">
        <f aca="false">K10264*(1-L10264)</f>
        <v>199</v>
      </c>
    </row>
    <row r="10265" customFormat="false" ht="11.4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IF(G10265="Male",VLOOKUP(H10265,'Shoe size conversion table'!$B$6:$D$22,2),VLOOKUP(H10265,'Shoe size conversion table'!$J$6:$L$22,2))</f>
        <v>39-40</v>
      </c>
      <c r="J10265" s="12" t="n">
        <f aca="false">IF(G10265="Male",VLOOKUP(H10265,'Shoe size conversion table'!$B$6:$D$22,3),VLOOKUP(H10265,'Shoe size conversion table'!$J$6:$L$22,3))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MONTH(C10265:C25232)</f>
        <v>5</v>
      </c>
      <c r="O10265" s="8" t="n">
        <f aca="false">K10265*(1-L10265)</f>
        <v>169</v>
      </c>
    </row>
    <row r="10266" customFormat="false" ht="11.4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IF(G10266="Male",VLOOKUP(H10266,'Shoe size conversion table'!$B$6:$D$22,2),VLOOKUP(H10266,'Shoe size conversion table'!$J$6:$L$22,2))</f>
        <v>43-44</v>
      </c>
      <c r="J10266" s="12" t="n">
        <f aca="false">IF(G10266="Male",VLOOKUP(H10266,'Shoe size conversion table'!$B$6:$D$22,3),VLOOKUP(H10266,'Shoe size conversion table'!$J$6:$L$22,3))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MONTH(C10266:C25233)</f>
        <v>5</v>
      </c>
      <c r="O10266" s="8" t="n">
        <f aca="false">K10266*(1-L10266)</f>
        <v>149</v>
      </c>
    </row>
    <row r="10267" customFormat="false" ht="11.4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IF(G10267="Male",VLOOKUP(H10267,'Shoe size conversion table'!$B$6:$D$22,2),VLOOKUP(H10267,'Shoe size conversion table'!$J$6:$L$22,2))</f>
        <v>39</v>
      </c>
      <c r="J10267" s="12" t="n">
        <f aca="false">IF(G10267="Male",VLOOKUP(H10267,'Shoe size conversion table'!$B$6:$D$22,3),VLOOKUP(H10267,'Shoe size conversion table'!$J$6:$L$22,3))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MONTH(C10267:C25234)</f>
        <v>5</v>
      </c>
      <c r="O10267" s="8" t="n">
        <f aca="false">K10267*(1-L10267)</f>
        <v>159</v>
      </c>
    </row>
    <row r="10268" customFormat="false" ht="11.4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IF(G10268="Male",VLOOKUP(H10268,'Shoe size conversion table'!$B$6:$D$22,2),VLOOKUP(H10268,'Shoe size conversion table'!$J$6:$L$22,2))</f>
        <v>39</v>
      </c>
      <c r="J10268" s="12" t="n">
        <f aca="false">IF(G10268="Male",VLOOKUP(H10268,'Shoe size conversion table'!$B$6:$D$22,3),VLOOKUP(H10268,'Shoe size conversion table'!$J$6:$L$22,3))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MONTH(C10268:C25235)</f>
        <v>5</v>
      </c>
      <c r="O10268" s="8" t="n">
        <f aca="false">K10268*(1-L10268)</f>
        <v>169</v>
      </c>
    </row>
    <row r="10269" customFormat="false" ht="11.4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IF(G10269="Male",VLOOKUP(H10269,'Shoe size conversion table'!$B$6:$D$22,2),VLOOKUP(H10269,'Shoe size conversion table'!$J$6:$L$22,2))</f>
        <v>36-37</v>
      </c>
      <c r="J10269" s="12" t="n">
        <f aca="false">IF(G10269="Male",VLOOKUP(H10269,'Shoe size conversion table'!$B$6:$D$22,3),VLOOKUP(H10269,'Shoe size conversion table'!$J$6:$L$22,3))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MONTH(C10269:C25236)</f>
        <v>5</v>
      </c>
      <c r="O10269" s="8" t="n">
        <f aca="false">K10269*(1-L10269)</f>
        <v>199</v>
      </c>
    </row>
    <row r="10270" customFormat="false" ht="11.4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IF(G10270="Male",VLOOKUP(H10270,'Shoe size conversion table'!$B$6:$D$22,2),VLOOKUP(H10270,'Shoe size conversion table'!$J$6:$L$22,2))</f>
        <v>42-43</v>
      </c>
      <c r="J10270" s="12" t="n">
        <f aca="false">IF(G10270="Male",VLOOKUP(H10270,'Shoe size conversion table'!$B$6:$D$22,3),VLOOKUP(H10270,'Shoe size conversion table'!$J$6:$L$22,3))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MONTH(C10270:C25237)</f>
        <v>5</v>
      </c>
      <c r="O10270" s="8" t="n">
        <f aca="false">K10270*(1-L10270)</f>
        <v>129</v>
      </c>
    </row>
    <row r="10271" customFormat="false" ht="11.4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IF(G10271="Male",VLOOKUP(H10271,'Shoe size conversion table'!$B$6:$D$22,2),VLOOKUP(H10271,'Shoe size conversion table'!$J$6:$L$22,2))</f>
        <v>42-43</v>
      </c>
      <c r="J10271" s="12" t="n">
        <f aca="false">IF(G10271="Male",VLOOKUP(H10271,'Shoe size conversion table'!$B$6:$D$22,3),VLOOKUP(H10271,'Shoe size conversion table'!$J$6:$L$22,3))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MONTH(C10271:C25238)</f>
        <v>5</v>
      </c>
      <c r="O10271" s="8" t="n">
        <f aca="false">K10271*(1-L10271)</f>
        <v>149</v>
      </c>
    </row>
    <row r="10272" customFormat="false" ht="11.4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IF(G10272="Male",VLOOKUP(H10272,'Shoe size conversion table'!$B$6:$D$22,2),VLOOKUP(H10272,'Shoe size conversion table'!$J$6:$L$22,2))</f>
        <v>42</v>
      </c>
      <c r="J10272" s="12" t="n">
        <f aca="false">IF(G10272="Male",VLOOKUP(H10272,'Shoe size conversion table'!$B$6:$D$22,3),VLOOKUP(H10272,'Shoe size conversion table'!$J$6:$L$22,3))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MONTH(C10272:C25239)</f>
        <v>5</v>
      </c>
      <c r="O10272" s="8" t="n">
        <f aca="false">K10272*(1-L10272)</f>
        <v>79.5</v>
      </c>
    </row>
    <row r="10273" customFormat="false" ht="11.4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IF(G10273="Male",VLOOKUP(H10273,'Shoe size conversion table'!$B$6:$D$22,2),VLOOKUP(H10273,'Shoe size conversion table'!$J$6:$L$22,2))</f>
        <v>43</v>
      </c>
      <c r="J10273" s="12" t="n">
        <f aca="false">IF(G10273="Male",VLOOKUP(H10273,'Shoe size conversion table'!$B$6:$D$22,3),VLOOKUP(H10273,'Shoe size conversion table'!$J$6:$L$22,3))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MONTH(C10273:C25240)</f>
        <v>5</v>
      </c>
      <c r="O10273" s="8" t="n">
        <f aca="false">K10273*(1-L10273)</f>
        <v>169</v>
      </c>
    </row>
    <row r="10274" customFormat="false" ht="11.4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IF(G10274="Male",VLOOKUP(H10274,'Shoe size conversion table'!$B$6:$D$22,2),VLOOKUP(H10274,'Shoe size conversion table'!$J$6:$L$22,2))</f>
        <v>35</v>
      </c>
      <c r="J10274" s="12" t="n">
        <f aca="false">IF(G10274="Male",VLOOKUP(H10274,'Shoe size conversion table'!$B$6:$D$22,3),VLOOKUP(H10274,'Shoe size conversion table'!$J$6:$L$22,3))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MONTH(C10274:C25241)</f>
        <v>5</v>
      </c>
      <c r="O10274" s="8" t="n">
        <f aca="false">K10274*(1-L10274)</f>
        <v>143.1</v>
      </c>
    </row>
    <row r="10275" customFormat="false" ht="11.4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IF(G10275="Male",VLOOKUP(H10275,'Shoe size conversion table'!$B$6:$D$22,2),VLOOKUP(H10275,'Shoe size conversion table'!$J$6:$L$22,2))</f>
        <v>40</v>
      </c>
      <c r="J10275" s="12" t="n">
        <f aca="false">IF(G10275="Male",VLOOKUP(H10275,'Shoe size conversion table'!$B$6:$D$22,3),VLOOKUP(H10275,'Shoe size conversion table'!$J$6:$L$22,3))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MONTH(C10275:C25242)</f>
        <v>5</v>
      </c>
      <c r="O10275" s="8" t="n">
        <f aca="false">K10275*(1-L10275)</f>
        <v>127.2</v>
      </c>
    </row>
    <row r="10276" customFormat="false" ht="11.4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IF(G10276="Male",VLOOKUP(H10276,'Shoe size conversion table'!$B$6:$D$22,2),VLOOKUP(H10276,'Shoe size conversion table'!$J$6:$L$22,2))</f>
        <v>42</v>
      </c>
      <c r="J10276" s="12" t="n">
        <f aca="false">IF(G10276="Male",VLOOKUP(H10276,'Shoe size conversion table'!$B$6:$D$22,3),VLOOKUP(H10276,'Shoe size conversion table'!$J$6:$L$22,3))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MONTH(C10276:C25243)</f>
        <v>5</v>
      </c>
      <c r="O10276" s="8" t="n">
        <f aca="false">K10276*(1-L10276)</f>
        <v>169</v>
      </c>
    </row>
    <row r="10277" customFormat="false" ht="11.4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IF(G10277="Male",VLOOKUP(H10277,'Shoe size conversion table'!$B$6:$D$22,2),VLOOKUP(H10277,'Shoe size conversion table'!$J$6:$L$22,2))</f>
        <v>40</v>
      </c>
      <c r="J10277" s="12" t="n">
        <f aca="false">IF(G10277="Male",VLOOKUP(H10277,'Shoe size conversion table'!$B$6:$D$22,3),VLOOKUP(H10277,'Shoe size conversion table'!$J$6:$L$22,3))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MONTH(C10277:C25244)</f>
        <v>5</v>
      </c>
      <c r="O10277" s="8" t="n">
        <f aca="false">K10277*(1-L10277)</f>
        <v>149</v>
      </c>
    </row>
    <row r="10278" customFormat="false" ht="11.4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IF(G10278="Male",VLOOKUP(H10278,'Shoe size conversion table'!$B$6:$D$22,2),VLOOKUP(H10278,'Shoe size conversion table'!$J$6:$L$22,2))</f>
        <v>41-42</v>
      </c>
      <c r="J10278" s="12" t="n">
        <f aca="false">IF(G10278="Male",VLOOKUP(H10278,'Shoe size conversion table'!$B$6:$D$22,3),VLOOKUP(H10278,'Shoe size conversion table'!$J$6:$L$22,3))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MONTH(C10278:C25245)</f>
        <v>5</v>
      </c>
      <c r="O10278" s="8" t="n">
        <f aca="false">K10278*(1-L10278)</f>
        <v>111.3</v>
      </c>
    </row>
    <row r="10279" customFormat="false" ht="11.4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IF(G10279="Male",VLOOKUP(H10279,'Shoe size conversion table'!$B$6:$D$22,2),VLOOKUP(H10279,'Shoe size conversion table'!$J$6:$L$22,2))</f>
        <v>42</v>
      </c>
      <c r="J10279" s="12" t="n">
        <f aca="false">IF(G10279="Male",VLOOKUP(H10279,'Shoe size conversion table'!$B$6:$D$22,3),VLOOKUP(H10279,'Shoe size conversion table'!$J$6:$L$22,3))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MONTH(C10279:C25246)</f>
        <v>5</v>
      </c>
      <c r="O10279" s="8" t="n">
        <f aca="false">K10279*(1-L10279)</f>
        <v>129</v>
      </c>
    </row>
    <row r="10280" customFormat="false" ht="11.4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IF(G10280="Male",VLOOKUP(H10280,'Shoe size conversion table'!$B$6:$D$22,2),VLOOKUP(H10280,'Shoe size conversion table'!$J$6:$L$22,2))</f>
        <v>40</v>
      </c>
      <c r="J10280" s="12" t="n">
        <f aca="false">IF(G10280="Male",VLOOKUP(H10280,'Shoe size conversion table'!$B$6:$D$22,3),VLOOKUP(H10280,'Shoe size conversion table'!$J$6:$L$22,3))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MONTH(C10280:C25247)</f>
        <v>5</v>
      </c>
      <c r="O10280" s="8" t="n">
        <f aca="false">K10280*(1-L10280)</f>
        <v>169</v>
      </c>
    </row>
    <row r="10281" customFormat="false" ht="11.4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IF(G10281="Male",VLOOKUP(H10281,'Shoe size conversion table'!$B$6:$D$22,2),VLOOKUP(H10281,'Shoe size conversion table'!$J$6:$L$22,2))</f>
        <v>38-39</v>
      </c>
      <c r="J10281" s="12" t="n">
        <f aca="false">IF(G10281="Male",VLOOKUP(H10281,'Shoe size conversion table'!$B$6:$D$22,3),VLOOKUP(H10281,'Shoe size conversion table'!$J$6:$L$22,3))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MONTH(C10281:C25248)</f>
        <v>5</v>
      </c>
      <c r="O10281" s="8" t="n">
        <f aca="false">K10281*(1-L10281)</f>
        <v>119.2</v>
      </c>
    </row>
    <row r="10282" customFormat="false" ht="11.4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IF(G10282="Male",VLOOKUP(H10282,'Shoe size conversion table'!$B$6:$D$22,2),VLOOKUP(H10282,'Shoe size conversion table'!$J$6:$L$22,2))</f>
        <v>38</v>
      </c>
      <c r="J10282" s="12" t="n">
        <f aca="false">IF(G10282="Male",VLOOKUP(H10282,'Shoe size conversion table'!$B$6:$D$22,3),VLOOKUP(H10282,'Shoe size conversion table'!$J$6:$L$22,3))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MONTH(C10282:C25249)</f>
        <v>5</v>
      </c>
      <c r="O10282" s="8" t="n">
        <f aca="false">K10282*(1-L10282)</f>
        <v>143.2</v>
      </c>
    </row>
    <row r="10283" customFormat="false" ht="11.4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IF(G10283="Male",VLOOKUP(H10283,'Shoe size conversion table'!$B$6:$D$22,2),VLOOKUP(H10283,'Shoe size conversion table'!$J$6:$L$22,2))</f>
        <v>41</v>
      </c>
      <c r="J10283" s="12" t="n">
        <f aca="false">IF(G10283="Male",VLOOKUP(H10283,'Shoe size conversion table'!$B$6:$D$22,3),VLOOKUP(H10283,'Shoe size conversion table'!$J$6:$L$22,3))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MONTH(C10283:C25250)</f>
        <v>5</v>
      </c>
      <c r="O10283" s="8" t="n">
        <f aca="false">K10283*(1-L10283)</f>
        <v>159.2</v>
      </c>
    </row>
    <row r="10284" customFormat="false" ht="11.4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IF(G10284="Male",VLOOKUP(H10284,'Shoe size conversion table'!$B$6:$D$22,2),VLOOKUP(H10284,'Shoe size conversion table'!$J$6:$L$22,2))</f>
        <v>42</v>
      </c>
      <c r="J10284" s="12" t="n">
        <f aca="false">IF(G10284="Male",VLOOKUP(H10284,'Shoe size conversion table'!$B$6:$D$22,3),VLOOKUP(H10284,'Shoe size conversion table'!$J$6:$L$22,3))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MONTH(C10284:C25251)</f>
        <v>5</v>
      </c>
      <c r="O10284" s="8" t="n">
        <f aca="false">K10284*(1-L10284)</f>
        <v>199</v>
      </c>
    </row>
    <row r="10285" customFormat="false" ht="11.4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IF(G10285="Male",VLOOKUP(H10285,'Shoe size conversion table'!$B$6:$D$22,2),VLOOKUP(H10285,'Shoe size conversion table'!$J$6:$L$22,2))</f>
        <v>38</v>
      </c>
      <c r="J10285" s="12" t="n">
        <f aca="false">IF(G10285="Male",VLOOKUP(H10285,'Shoe size conversion table'!$B$6:$D$22,3),VLOOKUP(H10285,'Shoe size conversion table'!$J$6:$L$22,3))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MONTH(C10285:C25252)</f>
        <v>5</v>
      </c>
      <c r="O10285" s="8" t="n">
        <f aca="false">K10285*(1-L10285)</f>
        <v>170.1</v>
      </c>
    </row>
    <row r="10286" customFormat="false" ht="11.4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IF(G10286="Male",VLOOKUP(H10286,'Shoe size conversion table'!$B$6:$D$22,2),VLOOKUP(H10286,'Shoe size conversion table'!$J$6:$L$22,2))</f>
        <v>39-40</v>
      </c>
      <c r="J10286" s="12" t="n">
        <f aca="false">IF(G10286="Male",VLOOKUP(H10286,'Shoe size conversion table'!$B$6:$D$22,3),VLOOKUP(H10286,'Shoe size conversion table'!$J$6:$L$22,3))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MONTH(C10286:C25253)</f>
        <v>5</v>
      </c>
      <c r="O10286" s="8" t="n">
        <f aca="false">K10286*(1-L10286)</f>
        <v>139.3</v>
      </c>
    </row>
    <row r="10287" customFormat="false" ht="11.4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IF(G10287="Male",VLOOKUP(H10287,'Shoe size conversion table'!$B$6:$D$22,2),VLOOKUP(H10287,'Shoe size conversion table'!$J$6:$L$22,2))</f>
        <v>43-44</v>
      </c>
      <c r="J10287" s="12" t="n">
        <f aca="false">IF(G10287="Male",VLOOKUP(H10287,'Shoe size conversion table'!$B$6:$D$22,3),VLOOKUP(H10287,'Shoe size conversion table'!$J$6:$L$22,3))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MONTH(C10287:C25254)</f>
        <v>5</v>
      </c>
      <c r="O10287" s="8" t="n">
        <f aca="false">K10287*(1-L10287)</f>
        <v>199</v>
      </c>
    </row>
    <row r="10288" customFormat="false" ht="11.4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IF(G10288="Male",VLOOKUP(H10288,'Shoe size conversion table'!$B$6:$D$22,2),VLOOKUP(H10288,'Shoe size conversion table'!$J$6:$L$22,2))</f>
        <v>39</v>
      </c>
      <c r="J10288" s="12" t="n">
        <f aca="false">IF(G10288="Male",VLOOKUP(H10288,'Shoe size conversion table'!$B$6:$D$22,3),VLOOKUP(H10288,'Shoe size conversion table'!$J$6:$L$22,3))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MONTH(C10288:C25255)</f>
        <v>5</v>
      </c>
      <c r="O10288" s="8" t="n">
        <f aca="false">K10288*(1-L10288)</f>
        <v>159</v>
      </c>
    </row>
    <row r="10289" customFormat="false" ht="11.4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IF(G10289="Male",VLOOKUP(H10289,'Shoe size conversion table'!$B$6:$D$22,2),VLOOKUP(H10289,'Shoe size conversion table'!$J$6:$L$22,2))</f>
        <v>42</v>
      </c>
      <c r="J10289" s="12" t="n">
        <f aca="false">IF(G10289="Male",VLOOKUP(H10289,'Shoe size conversion table'!$B$6:$D$22,3),VLOOKUP(H10289,'Shoe size conversion table'!$J$6:$L$22,3))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MONTH(C10289:C25256)</f>
        <v>5</v>
      </c>
      <c r="O10289" s="8" t="n">
        <f aca="false">K10289*(1-L10289)</f>
        <v>179</v>
      </c>
    </row>
    <row r="10290" customFormat="false" ht="11.4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IF(G10290="Male",VLOOKUP(H10290,'Shoe size conversion table'!$B$6:$D$22,2),VLOOKUP(H10290,'Shoe size conversion table'!$J$6:$L$22,2))</f>
        <v>40-41</v>
      </c>
      <c r="J10290" s="12" t="n">
        <f aca="false">IF(G10290="Male",VLOOKUP(H10290,'Shoe size conversion table'!$B$6:$D$22,3),VLOOKUP(H10290,'Shoe size conversion table'!$J$6:$L$22,3))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MONTH(C10290:C25257)</f>
        <v>5</v>
      </c>
      <c r="O10290" s="8" t="n">
        <f aca="false">K10290*(1-L10290)</f>
        <v>118.3</v>
      </c>
    </row>
    <row r="10291" customFormat="false" ht="11.4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IF(G10291="Male",VLOOKUP(H10291,'Shoe size conversion table'!$B$6:$D$22,2),VLOOKUP(H10291,'Shoe size conversion table'!$J$6:$L$22,2))</f>
        <v>43-44</v>
      </c>
      <c r="J10291" s="12" t="n">
        <f aca="false">IF(G10291="Male",VLOOKUP(H10291,'Shoe size conversion table'!$B$6:$D$22,3),VLOOKUP(H10291,'Shoe size conversion table'!$J$6:$L$22,3))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MONTH(C10291:C25258)</f>
        <v>5</v>
      </c>
      <c r="O10291" s="8" t="n">
        <f aca="false">K10291*(1-L10291)</f>
        <v>139</v>
      </c>
    </row>
    <row r="10292" customFormat="false" ht="11.4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IF(G10292="Male",VLOOKUP(H10292,'Shoe size conversion table'!$B$6:$D$22,2),VLOOKUP(H10292,'Shoe size conversion table'!$J$6:$L$22,2))</f>
        <v>36-37</v>
      </c>
      <c r="J10292" s="12" t="n">
        <f aca="false">IF(G10292="Male",VLOOKUP(H10292,'Shoe size conversion table'!$B$6:$D$22,3),VLOOKUP(H10292,'Shoe size conversion table'!$J$6:$L$22,3))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MONTH(C10292:C25259)</f>
        <v>5</v>
      </c>
      <c r="O10292" s="8" t="n">
        <f aca="false">K10292*(1-L10292)</f>
        <v>199</v>
      </c>
    </row>
    <row r="10293" customFormat="false" ht="11.4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IF(G10293="Male",VLOOKUP(H10293,'Shoe size conversion table'!$B$6:$D$22,2),VLOOKUP(H10293,'Shoe size conversion table'!$J$6:$L$22,2))</f>
        <v>36</v>
      </c>
      <c r="J10293" s="12" t="n">
        <f aca="false">IF(G10293="Male",VLOOKUP(H10293,'Shoe size conversion table'!$B$6:$D$22,3),VLOOKUP(H10293,'Shoe size conversion table'!$J$6:$L$22,3))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MONTH(C10293:C25260)</f>
        <v>5</v>
      </c>
      <c r="O10293" s="8" t="n">
        <f aca="false">K10293*(1-L10293)</f>
        <v>104.3</v>
      </c>
    </row>
    <row r="10294" customFormat="false" ht="11.4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IF(G10294="Male",VLOOKUP(H10294,'Shoe size conversion table'!$B$6:$D$22,2),VLOOKUP(H10294,'Shoe size conversion table'!$J$6:$L$22,2))</f>
        <v>43</v>
      </c>
      <c r="J10294" s="12" t="n">
        <f aca="false">IF(G10294="Male",VLOOKUP(H10294,'Shoe size conversion table'!$B$6:$D$22,3),VLOOKUP(H10294,'Shoe size conversion table'!$J$6:$L$22,3))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MONTH(C10294:C25261)</f>
        <v>5</v>
      </c>
      <c r="O10294" s="8" t="n">
        <f aca="false">K10294*(1-L10294)</f>
        <v>116.1</v>
      </c>
    </row>
    <row r="10295" customFormat="false" ht="11.4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IF(G10295="Male",VLOOKUP(H10295,'Shoe size conversion table'!$B$6:$D$22,2),VLOOKUP(H10295,'Shoe size conversion table'!$J$6:$L$22,2))</f>
        <v>42-43</v>
      </c>
      <c r="J10295" s="12" t="n">
        <f aca="false">IF(G10295="Male",VLOOKUP(H10295,'Shoe size conversion table'!$B$6:$D$22,3),VLOOKUP(H10295,'Shoe size conversion table'!$J$6:$L$22,3))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MONTH(C10295:C25262)</f>
        <v>5</v>
      </c>
      <c r="O10295" s="8" t="n">
        <f aca="false">K10295*(1-L10295)</f>
        <v>170.1</v>
      </c>
    </row>
    <row r="10296" customFormat="false" ht="11.4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IF(G10296="Male",VLOOKUP(H10296,'Shoe size conversion table'!$B$6:$D$22,2),VLOOKUP(H10296,'Shoe size conversion table'!$J$6:$L$22,2))</f>
        <v>39</v>
      </c>
      <c r="J10296" s="12" t="n">
        <f aca="false">IF(G10296="Male",VLOOKUP(H10296,'Shoe size conversion table'!$B$6:$D$22,3),VLOOKUP(H10296,'Shoe size conversion table'!$J$6:$L$22,3))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MONTH(C10296:C25263)</f>
        <v>5</v>
      </c>
      <c r="O10296" s="8" t="n">
        <f aca="false">K10296*(1-L10296)</f>
        <v>149</v>
      </c>
    </row>
    <row r="10297" customFormat="false" ht="11.4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IF(G10297="Male",VLOOKUP(H10297,'Shoe size conversion table'!$B$6:$D$22,2),VLOOKUP(H10297,'Shoe size conversion table'!$J$6:$L$22,2))</f>
        <v>45</v>
      </c>
      <c r="J10297" s="12" t="n">
        <f aca="false">IF(G10297="Male",VLOOKUP(H10297,'Shoe size conversion table'!$B$6:$D$22,3),VLOOKUP(H10297,'Shoe size conversion table'!$J$6:$L$22,3))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MONTH(C10297:C25264)</f>
        <v>5</v>
      </c>
      <c r="O10297" s="8" t="n">
        <f aca="false">K10297*(1-L10297)</f>
        <v>149</v>
      </c>
    </row>
    <row r="10298" customFormat="false" ht="11.4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IF(G10298="Male",VLOOKUP(H10298,'Shoe size conversion table'!$B$6:$D$22,2),VLOOKUP(H10298,'Shoe size conversion table'!$J$6:$L$22,2))</f>
        <v>42-43</v>
      </c>
      <c r="J10298" s="12" t="n">
        <f aca="false">IF(G10298="Male",VLOOKUP(H10298,'Shoe size conversion table'!$B$6:$D$22,3),VLOOKUP(H10298,'Shoe size conversion table'!$J$6:$L$22,3))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MONTH(C10298:C25265)</f>
        <v>5</v>
      </c>
      <c r="O10298" s="8" t="n">
        <f aca="false">K10298*(1-L10298)</f>
        <v>149</v>
      </c>
    </row>
    <row r="10299" customFormat="false" ht="11.4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IF(G10299="Male",VLOOKUP(H10299,'Shoe size conversion table'!$B$6:$D$22,2),VLOOKUP(H10299,'Shoe size conversion table'!$J$6:$L$22,2))</f>
        <v>38</v>
      </c>
      <c r="J10299" s="12" t="n">
        <f aca="false">IF(G10299="Male",VLOOKUP(H10299,'Shoe size conversion table'!$B$6:$D$22,3),VLOOKUP(H10299,'Shoe size conversion table'!$J$6:$L$22,3))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MONTH(C10299:C25266)</f>
        <v>5</v>
      </c>
      <c r="O10299" s="8" t="n">
        <f aca="false">K10299*(1-L10299)</f>
        <v>111.2</v>
      </c>
    </row>
    <row r="10300" customFormat="false" ht="11.4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IF(G10300="Male",VLOOKUP(H10300,'Shoe size conversion table'!$B$6:$D$22,2),VLOOKUP(H10300,'Shoe size conversion table'!$J$6:$L$22,2))</f>
        <v>38</v>
      </c>
      <c r="J10300" s="12" t="n">
        <f aca="false">IF(G10300="Male",VLOOKUP(H10300,'Shoe size conversion table'!$B$6:$D$22,3),VLOOKUP(H10300,'Shoe size conversion table'!$J$6:$L$22,3))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MONTH(C10300:C25267)</f>
        <v>5</v>
      </c>
      <c r="O10300" s="8" t="n">
        <f aca="false">K10300*(1-L10300)</f>
        <v>69.5</v>
      </c>
    </row>
    <row r="10301" customFormat="false" ht="11.4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IF(G10301="Male",VLOOKUP(H10301,'Shoe size conversion table'!$B$6:$D$22,2),VLOOKUP(H10301,'Shoe size conversion table'!$J$6:$L$22,2))</f>
        <v>40-41</v>
      </c>
      <c r="J10301" s="12" t="n">
        <f aca="false">IF(G10301="Male",VLOOKUP(H10301,'Shoe size conversion table'!$B$6:$D$22,3),VLOOKUP(H10301,'Shoe size conversion table'!$J$6:$L$22,3))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MONTH(C10301:C25268)</f>
        <v>5</v>
      </c>
      <c r="O10301" s="8" t="n">
        <f aca="false">K10301*(1-L10301)</f>
        <v>159</v>
      </c>
    </row>
    <row r="10302" customFormat="false" ht="11.4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IF(G10302="Male",VLOOKUP(H10302,'Shoe size conversion table'!$B$6:$D$22,2),VLOOKUP(H10302,'Shoe size conversion table'!$J$6:$L$22,2))</f>
        <v>43-44</v>
      </c>
      <c r="J10302" s="12" t="n">
        <f aca="false">IF(G10302="Male",VLOOKUP(H10302,'Shoe size conversion table'!$B$6:$D$22,3),VLOOKUP(H10302,'Shoe size conversion table'!$J$6:$L$22,3))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MONTH(C10302:C25269)</f>
        <v>5</v>
      </c>
      <c r="O10302" s="8" t="n">
        <f aca="false">K10302*(1-L10302)</f>
        <v>149</v>
      </c>
    </row>
    <row r="10303" customFormat="false" ht="11.4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IF(G10303="Male",VLOOKUP(H10303,'Shoe size conversion table'!$B$6:$D$22,2),VLOOKUP(H10303,'Shoe size conversion table'!$J$6:$L$22,2))</f>
        <v>42</v>
      </c>
      <c r="J10303" s="12" t="n">
        <f aca="false">IF(G10303="Male",VLOOKUP(H10303,'Shoe size conversion table'!$B$6:$D$22,3),VLOOKUP(H10303,'Shoe size conversion table'!$J$6:$L$22,3))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MONTH(C10303:C25270)</f>
        <v>5</v>
      </c>
      <c r="O10303" s="8" t="n">
        <f aca="false">K10303*(1-L10303)</f>
        <v>116.1</v>
      </c>
    </row>
    <row r="10304" customFormat="false" ht="11.4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IF(G10304="Male",VLOOKUP(H10304,'Shoe size conversion table'!$B$6:$D$22,2),VLOOKUP(H10304,'Shoe size conversion table'!$J$6:$L$22,2))</f>
        <v>43</v>
      </c>
      <c r="J10304" s="12" t="n">
        <f aca="false">IF(G10304="Male",VLOOKUP(H10304,'Shoe size conversion table'!$B$6:$D$22,3),VLOOKUP(H10304,'Shoe size conversion table'!$J$6:$L$22,3))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MONTH(C10304:C25271)</f>
        <v>5</v>
      </c>
      <c r="O10304" s="8" t="n">
        <f aca="false">K10304*(1-L10304)</f>
        <v>129</v>
      </c>
    </row>
    <row r="10305" customFormat="false" ht="11.4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IF(G10305="Male",VLOOKUP(H10305,'Shoe size conversion table'!$B$6:$D$22,2),VLOOKUP(H10305,'Shoe size conversion table'!$J$6:$L$22,2))</f>
        <v>42-43</v>
      </c>
      <c r="J10305" s="12" t="n">
        <f aca="false">IF(G10305="Male",VLOOKUP(H10305,'Shoe size conversion table'!$B$6:$D$22,3),VLOOKUP(H10305,'Shoe size conversion table'!$J$6:$L$22,3))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MONTH(C10305:C25272)</f>
        <v>5</v>
      </c>
      <c r="O10305" s="8" t="n">
        <f aca="false">K10305*(1-L10305)</f>
        <v>143.2</v>
      </c>
    </row>
    <row r="10306" customFormat="false" ht="11.4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IF(G10306="Male",VLOOKUP(H10306,'Shoe size conversion table'!$B$6:$D$22,2),VLOOKUP(H10306,'Shoe size conversion table'!$J$6:$L$22,2))</f>
        <v>43-44</v>
      </c>
      <c r="J10306" s="12" t="n">
        <f aca="false">IF(G10306="Male",VLOOKUP(H10306,'Shoe size conversion table'!$B$6:$D$22,3),VLOOKUP(H10306,'Shoe size conversion table'!$J$6:$L$22,3))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MONTH(C10306:C25273)</f>
        <v>5</v>
      </c>
      <c r="O10306" s="8" t="n">
        <f aca="false">K10306*(1-L10306)</f>
        <v>199</v>
      </c>
    </row>
    <row r="10307" customFormat="false" ht="11.4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IF(G10307="Male",VLOOKUP(H10307,'Shoe size conversion table'!$B$6:$D$22,2),VLOOKUP(H10307,'Shoe size conversion table'!$J$6:$L$22,2))</f>
        <v>39</v>
      </c>
      <c r="J10307" s="12" t="n">
        <f aca="false">IF(G10307="Male",VLOOKUP(H10307,'Shoe size conversion table'!$B$6:$D$22,3),VLOOKUP(H10307,'Shoe size conversion table'!$J$6:$L$22,3))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MONTH(C10307:C25274)</f>
        <v>5</v>
      </c>
      <c r="O10307" s="8" t="n">
        <f aca="false">K10307*(1-L10307)</f>
        <v>159</v>
      </c>
    </row>
    <row r="10308" customFormat="false" ht="11.4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IF(G10308="Male",VLOOKUP(H10308,'Shoe size conversion table'!$B$6:$D$22,2),VLOOKUP(H10308,'Shoe size conversion table'!$J$6:$L$22,2))</f>
        <v>43</v>
      </c>
      <c r="J10308" s="12" t="n">
        <f aca="false">IF(G10308="Male",VLOOKUP(H10308,'Shoe size conversion table'!$B$6:$D$22,3),VLOOKUP(H10308,'Shoe size conversion table'!$J$6:$L$22,3))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MONTH(C10308:C25275)</f>
        <v>5</v>
      </c>
      <c r="O10308" s="8" t="n">
        <f aca="false">K10308*(1-L10308)</f>
        <v>199</v>
      </c>
    </row>
    <row r="10309" customFormat="false" ht="11.4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IF(G10309="Male",VLOOKUP(H10309,'Shoe size conversion table'!$B$6:$D$22,2),VLOOKUP(H10309,'Shoe size conversion table'!$J$6:$L$22,2))</f>
        <v>43</v>
      </c>
      <c r="J10309" s="12" t="n">
        <f aca="false">IF(G10309="Male",VLOOKUP(H10309,'Shoe size conversion table'!$B$6:$D$22,3),VLOOKUP(H10309,'Shoe size conversion table'!$J$6:$L$22,3))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MONTH(C10309:C25276)</f>
        <v>5</v>
      </c>
      <c r="O10309" s="8" t="n">
        <f aca="false">K10309*(1-L10309)</f>
        <v>189</v>
      </c>
    </row>
    <row r="10310" customFormat="false" ht="11.4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IF(G10310="Male",VLOOKUP(H10310,'Shoe size conversion table'!$B$6:$D$22,2),VLOOKUP(H10310,'Shoe size conversion table'!$J$6:$L$22,2))</f>
        <v>46</v>
      </c>
      <c r="J10310" s="12" t="n">
        <f aca="false">IF(G10310="Male",VLOOKUP(H10310,'Shoe size conversion table'!$B$6:$D$22,3),VLOOKUP(H10310,'Shoe size conversion table'!$J$6:$L$22,3))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MONTH(C10310:C25277)</f>
        <v>5</v>
      </c>
      <c r="O10310" s="8" t="n">
        <f aca="false">K10310*(1-L10310)</f>
        <v>79.5</v>
      </c>
    </row>
    <row r="10311" customFormat="false" ht="11.4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IF(G10311="Male",VLOOKUP(H10311,'Shoe size conversion table'!$B$6:$D$22,2),VLOOKUP(H10311,'Shoe size conversion table'!$J$6:$L$22,2))</f>
        <v>44-45</v>
      </c>
      <c r="J10311" s="12" t="n">
        <f aca="false">IF(G10311="Male",VLOOKUP(H10311,'Shoe size conversion table'!$B$6:$D$22,3),VLOOKUP(H10311,'Shoe size conversion table'!$J$6:$L$22,3))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MONTH(C10311:C25278)</f>
        <v>5</v>
      </c>
      <c r="O10311" s="8" t="n">
        <f aca="false">K10311*(1-L10311)</f>
        <v>129</v>
      </c>
    </row>
    <row r="10312" customFormat="false" ht="11.4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IF(G10312="Male",VLOOKUP(H10312,'Shoe size conversion table'!$B$6:$D$22,2),VLOOKUP(H10312,'Shoe size conversion table'!$J$6:$L$22,2))</f>
        <v>39-40</v>
      </c>
      <c r="J10312" s="12" t="n">
        <f aca="false">IF(G10312="Male",VLOOKUP(H10312,'Shoe size conversion table'!$B$6:$D$22,3),VLOOKUP(H10312,'Shoe size conversion table'!$J$6:$L$22,3))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MONTH(C10312:C25279)</f>
        <v>5</v>
      </c>
      <c r="O10312" s="8" t="n">
        <f aca="false">K10312*(1-L10312)</f>
        <v>64.5</v>
      </c>
    </row>
    <row r="10313" customFormat="false" ht="11.4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IF(G10313="Male",VLOOKUP(H10313,'Shoe size conversion table'!$B$6:$D$22,2),VLOOKUP(H10313,'Shoe size conversion table'!$J$6:$L$22,2))</f>
        <v>38-39</v>
      </c>
      <c r="J10313" s="12" t="n">
        <f aca="false">IF(G10313="Male",VLOOKUP(H10313,'Shoe size conversion table'!$B$6:$D$22,3),VLOOKUP(H10313,'Shoe size conversion table'!$J$6:$L$22,3))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MONTH(C10313:C25280)</f>
        <v>5</v>
      </c>
      <c r="O10313" s="8" t="n">
        <f aca="false">K10313*(1-L10313)</f>
        <v>135.2</v>
      </c>
    </row>
    <row r="10314" customFormat="false" ht="11.4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IF(G10314="Male",VLOOKUP(H10314,'Shoe size conversion table'!$B$6:$D$22,2),VLOOKUP(H10314,'Shoe size conversion table'!$J$6:$L$22,2))</f>
        <v>41-42</v>
      </c>
      <c r="J10314" s="12" t="n">
        <f aca="false">IF(G10314="Male",VLOOKUP(H10314,'Shoe size conversion table'!$B$6:$D$22,3),VLOOKUP(H10314,'Shoe size conversion table'!$J$6:$L$22,3))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MONTH(C10314:C25281)</f>
        <v>5</v>
      </c>
      <c r="O10314" s="8" t="n">
        <f aca="false">K10314*(1-L10314)</f>
        <v>159</v>
      </c>
    </row>
    <row r="10315" customFormat="false" ht="11.4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IF(G10315="Male",VLOOKUP(H10315,'Shoe size conversion table'!$B$6:$D$22,2),VLOOKUP(H10315,'Shoe size conversion table'!$J$6:$L$22,2))</f>
        <v>42</v>
      </c>
      <c r="J10315" s="12" t="n">
        <f aca="false">IF(G10315="Male",VLOOKUP(H10315,'Shoe size conversion table'!$B$6:$D$22,3),VLOOKUP(H10315,'Shoe size conversion table'!$J$6:$L$22,3))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MONTH(C10315:C25282)</f>
        <v>5</v>
      </c>
      <c r="O10315" s="8" t="n">
        <f aca="false">K10315*(1-L10315)</f>
        <v>179</v>
      </c>
    </row>
    <row r="10316" customFormat="false" ht="11.4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IF(G10316="Male",VLOOKUP(H10316,'Shoe size conversion table'!$B$6:$D$22,2),VLOOKUP(H10316,'Shoe size conversion table'!$J$6:$L$22,2))</f>
        <v>42-43</v>
      </c>
      <c r="J10316" s="12" t="n">
        <f aca="false">IF(G10316="Male",VLOOKUP(H10316,'Shoe size conversion table'!$B$6:$D$22,3),VLOOKUP(H10316,'Shoe size conversion table'!$J$6:$L$22,3))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MONTH(C10316:C25283)</f>
        <v>5</v>
      </c>
      <c r="O10316" s="8" t="n">
        <f aca="false">K10316*(1-L10316)</f>
        <v>170.1</v>
      </c>
    </row>
    <row r="10317" customFormat="false" ht="11.4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IF(G10317="Male",VLOOKUP(H10317,'Shoe size conversion table'!$B$6:$D$22,2),VLOOKUP(H10317,'Shoe size conversion table'!$J$6:$L$22,2))</f>
        <v>48</v>
      </c>
      <c r="J10317" s="12" t="n">
        <f aca="false">IF(G10317="Male",VLOOKUP(H10317,'Shoe size conversion table'!$B$6:$D$22,3),VLOOKUP(H10317,'Shoe size conversion table'!$J$6:$L$22,3))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MONTH(C10317:C25284)</f>
        <v>5</v>
      </c>
      <c r="O10317" s="8" t="n">
        <f aca="false">K10317*(1-L10317)</f>
        <v>139</v>
      </c>
    </row>
    <row r="10318" customFormat="false" ht="11.4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IF(G10318="Male",VLOOKUP(H10318,'Shoe size conversion table'!$B$6:$D$22,2),VLOOKUP(H10318,'Shoe size conversion table'!$J$6:$L$22,2))</f>
        <v>37-38</v>
      </c>
      <c r="J10318" s="12" t="n">
        <f aca="false">IF(G10318="Male",VLOOKUP(H10318,'Shoe size conversion table'!$B$6:$D$22,3),VLOOKUP(H10318,'Shoe size conversion table'!$J$6:$L$22,3))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MONTH(C10318:C25285)</f>
        <v>5</v>
      </c>
      <c r="O10318" s="8" t="n">
        <f aca="false">K10318*(1-L10318)</f>
        <v>170.1</v>
      </c>
    </row>
    <row r="10319" customFormat="false" ht="11.4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IF(G10319="Male",VLOOKUP(H10319,'Shoe size conversion table'!$B$6:$D$22,2),VLOOKUP(H10319,'Shoe size conversion table'!$J$6:$L$22,2))</f>
        <v>42-43</v>
      </c>
      <c r="J10319" s="12" t="n">
        <f aca="false">IF(G10319="Male",VLOOKUP(H10319,'Shoe size conversion table'!$B$6:$D$22,3),VLOOKUP(H10319,'Shoe size conversion table'!$J$6:$L$22,3))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MONTH(C10319:C25286)</f>
        <v>5</v>
      </c>
      <c r="O10319" s="8" t="n">
        <f aca="false">K10319*(1-L10319)</f>
        <v>149</v>
      </c>
    </row>
    <row r="10320" customFormat="false" ht="11.4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IF(G10320="Male",VLOOKUP(H10320,'Shoe size conversion table'!$B$6:$D$22,2),VLOOKUP(H10320,'Shoe size conversion table'!$J$6:$L$22,2))</f>
        <v>38-39</v>
      </c>
      <c r="J10320" s="12" t="n">
        <f aca="false">IF(G10320="Male",VLOOKUP(H10320,'Shoe size conversion table'!$B$6:$D$22,3),VLOOKUP(H10320,'Shoe size conversion table'!$J$6:$L$22,3))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MONTH(C10320:C25287)</f>
        <v>5</v>
      </c>
      <c r="O10320" s="8" t="n">
        <f aca="false">K10320*(1-L10320)</f>
        <v>189</v>
      </c>
    </row>
    <row r="10321" customFormat="false" ht="11.4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IF(G10321="Male",VLOOKUP(H10321,'Shoe size conversion table'!$B$6:$D$22,2),VLOOKUP(H10321,'Shoe size conversion table'!$J$6:$L$22,2))</f>
        <v>38</v>
      </c>
      <c r="J10321" s="12" t="n">
        <f aca="false">IF(G10321="Male",VLOOKUP(H10321,'Shoe size conversion table'!$B$6:$D$22,3),VLOOKUP(H10321,'Shoe size conversion table'!$J$6:$L$22,3))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MONTH(C10321:C25288)</f>
        <v>5</v>
      </c>
      <c r="O10321" s="8" t="n">
        <f aca="false">K10321*(1-L10321)</f>
        <v>129</v>
      </c>
    </row>
    <row r="10322" customFormat="false" ht="11.4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IF(G10322="Male",VLOOKUP(H10322,'Shoe size conversion table'!$B$6:$D$22,2),VLOOKUP(H10322,'Shoe size conversion table'!$J$6:$L$22,2))</f>
        <v>42</v>
      </c>
      <c r="J10322" s="12" t="n">
        <f aca="false">IF(G10322="Male",VLOOKUP(H10322,'Shoe size conversion table'!$B$6:$D$22,3),VLOOKUP(H10322,'Shoe size conversion table'!$J$6:$L$22,3))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MONTH(C10322:C25289)</f>
        <v>5</v>
      </c>
      <c r="O10322" s="8" t="n">
        <f aca="false">K10322*(1-L10322)</f>
        <v>159</v>
      </c>
    </row>
    <row r="10323" customFormat="false" ht="11.4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IF(G10323="Male",VLOOKUP(H10323,'Shoe size conversion table'!$B$6:$D$22,2),VLOOKUP(H10323,'Shoe size conversion table'!$J$6:$L$22,2))</f>
        <v>44</v>
      </c>
      <c r="J10323" s="12" t="n">
        <f aca="false">IF(G10323="Male",VLOOKUP(H10323,'Shoe size conversion table'!$B$6:$D$22,3),VLOOKUP(H10323,'Shoe size conversion table'!$J$6:$L$22,3))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MONTH(C10323:C25290)</f>
        <v>5</v>
      </c>
      <c r="O10323" s="8" t="n">
        <f aca="false">K10323*(1-L10323)</f>
        <v>139.3</v>
      </c>
    </row>
    <row r="10324" customFormat="false" ht="11.4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IF(G10324="Male",VLOOKUP(H10324,'Shoe size conversion table'!$B$6:$D$22,2),VLOOKUP(H10324,'Shoe size conversion table'!$J$6:$L$22,2))</f>
        <v>39-40</v>
      </c>
      <c r="J10324" s="12" t="n">
        <f aca="false">IF(G10324="Male",VLOOKUP(H10324,'Shoe size conversion table'!$B$6:$D$22,3),VLOOKUP(H10324,'Shoe size conversion table'!$J$6:$L$22,3))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MONTH(C10324:C25291)</f>
        <v>5</v>
      </c>
      <c r="O10324" s="8" t="n">
        <f aca="false">K10324*(1-L10324)</f>
        <v>139.3</v>
      </c>
    </row>
    <row r="10325" customFormat="false" ht="11.4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IF(G10325="Male",VLOOKUP(H10325,'Shoe size conversion table'!$B$6:$D$22,2),VLOOKUP(H10325,'Shoe size conversion table'!$J$6:$L$22,2))</f>
        <v>41-42</v>
      </c>
      <c r="J10325" s="12" t="n">
        <f aca="false">IF(G10325="Male",VLOOKUP(H10325,'Shoe size conversion table'!$B$6:$D$22,3),VLOOKUP(H10325,'Shoe size conversion table'!$J$6:$L$22,3))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MONTH(C10325:C25292)</f>
        <v>5</v>
      </c>
      <c r="O10325" s="8" t="n">
        <f aca="false">K10325*(1-L10325)</f>
        <v>199</v>
      </c>
    </row>
    <row r="10326" customFormat="false" ht="11.4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IF(G10326="Male",VLOOKUP(H10326,'Shoe size conversion table'!$B$6:$D$22,2),VLOOKUP(H10326,'Shoe size conversion table'!$J$6:$L$22,2))</f>
        <v>38</v>
      </c>
      <c r="J10326" s="12" t="n">
        <f aca="false">IF(G10326="Male",VLOOKUP(H10326,'Shoe size conversion table'!$B$6:$D$22,3),VLOOKUP(H10326,'Shoe size conversion table'!$J$6:$L$22,3))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MONTH(C10326:C25293)</f>
        <v>5</v>
      </c>
      <c r="O10326" s="8" t="n">
        <f aca="false">K10326*(1-L10326)</f>
        <v>132.3</v>
      </c>
    </row>
    <row r="10327" customFormat="false" ht="11.4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IF(G10327="Male",VLOOKUP(H10327,'Shoe size conversion table'!$B$6:$D$22,2),VLOOKUP(H10327,'Shoe size conversion table'!$J$6:$L$22,2))</f>
        <v>38-39</v>
      </c>
      <c r="J10327" s="12" t="n">
        <f aca="false">IF(G10327="Male",VLOOKUP(H10327,'Shoe size conversion table'!$B$6:$D$22,3),VLOOKUP(H10327,'Shoe size conversion table'!$J$6:$L$22,3))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MONTH(C10327:C25294)</f>
        <v>5</v>
      </c>
      <c r="O10327" s="8" t="n">
        <f aca="false">K10327*(1-L10327)</f>
        <v>69.5</v>
      </c>
    </row>
    <row r="10328" customFormat="false" ht="11.4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IF(G10328="Male",VLOOKUP(H10328,'Shoe size conversion table'!$B$6:$D$22,2),VLOOKUP(H10328,'Shoe size conversion table'!$J$6:$L$22,2))</f>
        <v>41</v>
      </c>
      <c r="J10328" s="12" t="n">
        <f aca="false">IF(G10328="Male",VLOOKUP(H10328,'Shoe size conversion table'!$B$6:$D$22,3),VLOOKUP(H10328,'Shoe size conversion table'!$J$6:$L$22,3))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MONTH(C10328:C25295)</f>
        <v>5</v>
      </c>
      <c r="O10328" s="8" t="n">
        <f aca="false">K10328*(1-L10328)</f>
        <v>159</v>
      </c>
    </row>
    <row r="10329" customFormat="false" ht="11.4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IF(G10329="Male",VLOOKUP(H10329,'Shoe size conversion table'!$B$6:$D$22,2),VLOOKUP(H10329,'Shoe size conversion table'!$J$6:$L$22,2))</f>
        <v>41-42</v>
      </c>
      <c r="J10329" s="12" t="n">
        <f aca="false">IF(G10329="Male",VLOOKUP(H10329,'Shoe size conversion table'!$B$6:$D$22,3),VLOOKUP(H10329,'Shoe size conversion table'!$J$6:$L$22,3))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MONTH(C10329:C25296)</f>
        <v>5</v>
      </c>
      <c r="O10329" s="8" t="n">
        <f aca="false">K10329*(1-L10329)</f>
        <v>149</v>
      </c>
    </row>
    <row r="10330" customFormat="false" ht="11.4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IF(G10330="Male",VLOOKUP(H10330,'Shoe size conversion table'!$B$6:$D$22,2),VLOOKUP(H10330,'Shoe size conversion table'!$J$6:$L$22,2))</f>
        <v>47</v>
      </c>
      <c r="J10330" s="12" t="n">
        <f aca="false">IF(G10330="Male",VLOOKUP(H10330,'Shoe size conversion table'!$B$6:$D$22,3),VLOOKUP(H10330,'Shoe size conversion table'!$J$6:$L$22,3))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MONTH(C10330:C25297)</f>
        <v>5</v>
      </c>
      <c r="O10330" s="8" t="n">
        <f aca="false">K10330*(1-L10330)</f>
        <v>149</v>
      </c>
    </row>
    <row r="10331" customFormat="false" ht="11.4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IF(G10331="Male",VLOOKUP(H10331,'Shoe size conversion table'!$B$6:$D$22,2),VLOOKUP(H10331,'Shoe size conversion table'!$J$6:$L$22,2))</f>
        <v>42-43</v>
      </c>
      <c r="J10331" s="12" t="n">
        <f aca="false">IF(G10331="Male",VLOOKUP(H10331,'Shoe size conversion table'!$B$6:$D$22,3),VLOOKUP(H10331,'Shoe size conversion table'!$J$6:$L$22,3))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MONTH(C10331:C25298)</f>
        <v>5</v>
      </c>
      <c r="O10331" s="8" t="n">
        <f aca="false">K10331*(1-L10331)</f>
        <v>139</v>
      </c>
    </row>
    <row r="10332" customFormat="false" ht="11.4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IF(G10332="Male",VLOOKUP(H10332,'Shoe size conversion table'!$B$6:$D$22,2),VLOOKUP(H10332,'Shoe size conversion table'!$J$6:$L$22,2))</f>
        <v>45</v>
      </c>
      <c r="J10332" s="12" t="n">
        <f aca="false">IF(G10332="Male",VLOOKUP(H10332,'Shoe size conversion table'!$B$6:$D$22,3),VLOOKUP(H10332,'Shoe size conversion table'!$J$6:$L$22,3))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MONTH(C10332:C25299)</f>
        <v>5</v>
      </c>
      <c r="O10332" s="8" t="n">
        <f aca="false">K10332*(1-L10332)</f>
        <v>199</v>
      </c>
    </row>
    <row r="10333" customFormat="false" ht="11.4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IF(G10333="Male",VLOOKUP(H10333,'Shoe size conversion table'!$B$6:$D$22,2),VLOOKUP(H10333,'Shoe size conversion table'!$J$6:$L$22,2))</f>
        <v>40</v>
      </c>
      <c r="J10333" s="12" t="n">
        <f aca="false">IF(G10333="Male",VLOOKUP(H10333,'Shoe size conversion table'!$B$6:$D$22,3),VLOOKUP(H10333,'Shoe size conversion table'!$J$6:$L$22,3))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MONTH(C10333:C25300)</f>
        <v>5</v>
      </c>
      <c r="O10333" s="8" t="n">
        <f aca="false">K10333*(1-L10333)</f>
        <v>103.2</v>
      </c>
    </row>
    <row r="10334" customFormat="false" ht="11.4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IF(G10334="Male",VLOOKUP(H10334,'Shoe size conversion table'!$B$6:$D$22,2),VLOOKUP(H10334,'Shoe size conversion table'!$J$6:$L$22,2))</f>
        <v>38-39</v>
      </c>
      <c r="J10334" s="12" t="n">
        <f aca="false">IF(G10334="Male",VLOOKUP(H10334,'Shoe size conversion table'!$B$6:$D$22,3),VLOOKUP(H10334,'Shoe size conversion table'!$J$6:$L$22,3))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MONTH(C10334:C25301)</f>
        <v>5</v>
      </c>
      <c r="O10334" s="8" t="n">
        <f aca="false">K10334*(1-L10334)</f>
        <v>74.5</v>
      </c>
    </row>
    <row r="10335" customFormat="false" ht="11.4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IF(G10335="Male",VLOOKUP(H10335,'Shoe size conversion table'!$B$6:$D$22,2),VLOOKUP(H10335,'Shoe size conversion table'!$J$6:$L$22,2))</f>
        <v>44</v>
      </c>
      <c r="J10335" s="12" t="n">
        <f aca="false">IF(G10335="Male",VLOOKUP(H10335,'Shoe size conversion table'!$B$6:$D$22,3),VLOOKUP(H10335,'Shoe size conversion table'!$J$6:$L$22,3))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MONTH(C10335:C25302)</f>
        <v>5</v>
      </c>
      <c r="O10335" s="8" t="n">
        <f aca="false">K10335*(1-L10335)</f>
        <v>179</v>
      </c>
    </row>
    <row r="10336" customFormat="false" ht="11.4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IF(G10336="Male",VLOOKUP(H10336,'Shoe size conversion table'!$B$6:$D$22,2),VLOOKUP(H10336,'Shoe size conversion table'!$J$6:$L$22,2))</f>
        <v>42</v>
      </c>
      <c r="J10336" s="12" t="n">
        <f aca="false">IF(G10336="Male",VLOOKUP(H10336,'Shoe size conversion table'!$B$6:$D$22,3),VLOOKUP(H10336,'Shoe size conversion table'!$J$6:$L$22,3))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MONTH(C10336:C25303)</f>
        <v>5</v>
      </c>
      <c r="O10336" s="8" t="n">
        <f aca="false">K10336*(1-L10336)</f>
        <v>179</v>
      </c>
    </row>
    <row r="10337" customFormat="false" ht="11.4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IF(G10337="Male",VLOOKUP(H10337,'Shoe size conversion table'!$B$6:$D$22,2),VLOOKUP(H10337,'Shoe size conversion table'!$J$6:$L$22,2))</f>
        <v>42</v>
      </c>
      <c r="J10337" s="12" t="n">
        <f aca="false">IF(G10337="Male",VLOOKUP(H10337,'Shoe size conversion table'!$B$6:$D$22,3),VLOOKUP(H10337,'Shoe size conversion table'!$J$6:$L$22,3))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MONTH(C10337:C25304)</f>
        <v>5</v>
      </c>
      <c r="O10337" s="8" t="n">
        <f aca="false">K10337*(1-L10337)</f>
        <v>179</v>
      </c>
    </row>
    <row r="10338" customFormat="false" ht="11.4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IF(G10338="Male",VLOOKUP(H10338,'Shoe size conversion table'!$B$6:$D$22,2),VLOOKUP(H10338,'Shoe size conversion table'!$J$6:$L$22,2))</f>
        <v>38-39</v>
      </c>
      <c r="J10338" s="12" t="n">
        <f aca="false">IF(G10338="Male",VLOOKUP(H10338,'Shoe size conversion table'!$B$6:$D$22,3),VLOOKUP(H10338,'Shoe size conversion table'!$J$6:$L$22,3))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MONTH(C10338:C25305)</f>
        <v>5</v>
      </c>
      <c r="O10338" s="8" t="n">
        <f aca="false">K10338*(1-L10338)</f>
        <v>111.2</v>
      </c>
    </row>
    <row r="10339" customFormat="false" ht="11.4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IF(G10339="Male",VLOOKUP(H10339,'Shoe size conversion table'!$B$6:$D$22,2),VLOOKUP(H10339,'Shoe size conversion table'!$J$6:$L$22,2))</f>
        <v>40-41</v>
      </c>
      <c r="J10339" s="12" t="n">
        <f aca="false">IF(G10339="Male",VLOOKUP(H10339,'Shoe size conversion table'!$B$6:$D$22,3),VLOOKUP(H10339,'Shoe size conversion table'!$J$6:$L$22,3))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MONTH(C10339:C25306)</f>
        <v>5</v>
      </c>
      <c r="O10339" s="8" t="n">
        <f aca="false">K10339*(1-L10339)</f>
        <v>169</v>
      </c>
    </row>
    <row r="10340" customFormat="false" ht="11.4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IF(G10340="Male",VLOOKUP(H10340,'Shoe size conversion table'!$B$6:$D$22,2),VLOOKUP(H10340,'Shoe size conversion table'!$J$6:$L$22,2))</f>
        <v>42-43</v>
      </c>
      <c r="J10340" s="12" t="n">
        <f aca="false">IF(G10340="Male",VLOOKUP(H10340,'Shoe size conversion table'!$B$6:$D$22,3),VLOOKUP(H10340,'Shoe size conversion table'!$J$6:$L$22,3))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MONTH(C10340:C25307)</f>
        <v>5</v>
      </c>
      <c r="O10340" s="8" t="n">
        <f aca="false">K10340*(1-L10340)</f>
        <v>64.5</v>
      </c>
    </row>
    <row r="10341" customFormat="false" ht="11.4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IF(G10341="Male",VLOOKUP(H10341,'Shoe size conversion table'!$B$6:$D$22,2),VLOOKUP(H10341,'Shoe size conversion table'!$J$6:$L$22,2))</f>
        <v>38</v>
      </c>
      <c r="J10341" s="12" t="n">
        <f aca="false">IF(G10341="Male",VLOOKUP(H10341,'Shoe size conversion table'!$B$6:$D$22,3),VLOOKUP(H10341,'Shoe size conversion table'!$J$6:$L$22,3))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MONTH(C10341:C25308)</f>
        <v>5</v>
      </c>
      <c r="O10341" s="8" t="n">
        <f aca="false">K10341*(1-L10341)</f>
        <v>159</v>
      </c>
    </row>
    <row r="10342" customFormat="false" ht="11.4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IF(G10342="Male",VLOOKUP(H10342,'Shoe size conversion table'!$B$6:$D$22,2),VLOOKUP(H10342,'Shoe size conversion table'!$J$6:$L$22,2))</f>
        <v>44-45</v>
      </c>
      <c r="J10342" s="12" t="n">
        <f aca="false">IF(G10342="Male",VLOOKUP(H10342,'Shoe size conversion table'!$B$6:$D$22,3),VLOOKUP(H10342,'Shoe size conversion table'!$J$6:$L$22,3))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MONTH(C10342:C25309)</f>
        <v>5</v>
      </c>
      <c r="O10342" s="8" t="n">
        <f aca="false">K10342*(1-L10342)</f>
        <v>119.2</v>
      </c>
    </row>
    <row r="10343" customFormat="false" ht="11.4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IF(G10343="Male",VLOOKUP(H10343,'Shoe size conversion table'!$B$6:$D$22,2),VLOOKUP(H10343,'Shoe size conversion table'!$J$6:$L$22,2))</f>
        <v>43</v>
      </c>
      <c r="J10343" s="12" t="n">
        <f aca="false">IF(G10343="Male",VLOOKUP(H10343,'Shoe size conversion table'!$B$6:$D$22,3),VLOOKUP(H10343,'Shoe size conversion table'!$J$6:$L$22,3))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MONTH(C10343:C25310)</f>
        <v>5</v>
      </c>
      <c r="O10343" s="8" t="n">
        <f aca="false">K10343*(1-L10343)</f>
        <v>129</v>
      </c>
    </row>
    <row r="10344" customFormat="false" ht="11.4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IF(G10344="Male",VLOOKUP(H10344,'Shoe size conversion table'!$B$6:$D$22,2),VLOOKUP(H10344,'Shoe size conversion table'!$J$6:$L$22,2))</f>
        <v>42-43</v>
      </c>
      <c r="J10344" s="12" t="n">
        <f aca="false">IF(G10344="Male",VLOOKUP(H10344,'Shoe size conversion table'!$B$6:$D$22,3),VLOOKUP(H10344,'Shoe size conversion table'!$J$6:$L$22,3))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MONTH(C10344:C25311)</f>
        <v>5</v>
      </c>
      <c r="O10344" s="8" t="n">
        <f aca="false">K10344*(1-L10344)</f>
        <v>169</v>
      </c>
    </row>
    <row r="10345" customFormat="false" ht="11.4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IF(G10345="Male",VLOOKUP(H10345,'Shoe size conversion table'!$B$6:$D$22,2),VLOOKUP(H10345,'Shoe size conversion table'!$J$6:$L$22,2))</f>
        <v>43-44</v>
      </c>
      <c r="J10345" s="12" t="n">
        <f aca="false">IF(G10345="Male",VLOOKUP(H10345,'Shoe size conversion table'!$B$6:$D$22,3),VLOOKUP(H10345,'Shoe size conversion table'!$J$6:$L$22,3))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MONTH(C10345:C25312)</f>
        <v>5</v>
      </c>
      <c r="O10345" s="8" t="n">
        <f aca="false">K10345*(1-L10345)</f>
        <v>139</v>
      </c>
    </row>
    <row r="10346" customFormat="false" ht="11.4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IF(G10346="Male",VLOOKUP(H10346,'Shoe size conversion table'!$B$6:$D$22,2),VLOOKUP(H10346,'Shoe size conversion table'!$J$6:$L$22,2))</f>
        <v>43-44</v>
      </c>
      <c r="J10346" s="12" t="n">
        <f aca="false">IF(G10346="Male",VLOOKUP(H10346,'Shoe size conversion table'!$B$6:$D$22,3),VLOOKUP(H10346,'Shoe size conversion table'!$J$6:$L$22,3))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MONTH(C10346:C25313)</f>
        <v>5</v>
      </c>
      <c r="O10346" s="8" t="n">
        <f aca="false">K10346*(1-L10346)</f>
        <v>149</v>
      </c>
    </row>
    <row r="10347" customFormat="false" ht="11.4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IF(G10347="Male",VLOOKUP(H10347,'Shoe size conversion table'!$B$6:$D$22,2),VLOOKUP(H10347,'Shoe size conversion table'!$J$6:$L$22,2))</f>
        <v>41</v>
      </c>
      <c r="J10347" s="12" t="n">
        <f aca="false">IF(G10347="Male",VLOOKUP(H10347,'Shoe size conversion table'!$B$6:$D$22,3),VLOOKUP(H10347,'Shoe size conversion table'!$J$6:$L$22,3))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MONTH(C10347:C25314)</f>
        <v>5</v>
      </c>
      <c r="O10347" s="8" t="n">
        <f aca="false">K10347*(1-L10347)</f>
        <v>139</v>
      </c>
    </row>
    <row r="10348" customFormat="false" ht="11.4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IF(G10348="Male",VLOOKUP(H10348,'Shoe size conversion table'!$B$6:$D$22,2),VLOOKUP(H10348,'Shoe size conversion table'!$J$6:$L$22,2))</f>
        <v>44-45</v>
      </c>
      <c r="J10348" s="12" t="n">
        <f aca="false">IF(G10348="Male",VLOOKUP(H10348,'Shoe size conversion table'!$B$6:$D$22,3),VLOOKUP(H10348,'Shoe size conversion table'!$J$6:$L$22,3))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MONTH(C10348:C25315)</f>
        <v>5</v>
      </c>
      <c r="O10348" s="8" t="n">
        <f aca="false">K10348*(1-L10348)</f>
        <v>129</v>
      </c>
    </row>
    <row r="10349" customFormat="false" ht="11.4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IF(G10349="Male",VLOOKUP(H10349,'Shoe size conversion table'!$B$6:$D$22,2),VLOOKUP(H10349,'Shoe size conversion table'!$J$6:$L$22,2))</f>
        <v>41-42</v>
      </c>
      <c r="J10349" s="12" t="n">
        <f aca="false">IF(G10349="Male",VLOOKUP(H10349,'Shoe size conversion table'!$B$6:$D$22,3),VLOOKUP(H10349,'Shoe size conversion table'!$J$6:$L$22,3))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MONTH(C10349:C25316)</f>
        <v>5</v>
      </c>
      <c r="O10349" s="8" t="n">
        <f aca="false">K10349*(1-L10349)</f>
        <v>199</v>
      </c>
    </row>
    <row r="10350" customFormat="false" ht="11.4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IF(G10350="Male",VLOOKUP(H10350,'Shoe size conversion table'!$B$6:$D$22,2),VLOOKUP(H10350,'Shoe size conversion table'!$J$6:$L$22,2))</f>
        <v>45</v>
      </c>
      <c r="J10350" s="12" t="n">
        <f aca="false">IF(G10350="Male",VLOOKUP(H10350,'Shoe size conversion table'!$B$6:$D$22,3),VLOOKUP(H10350,'Shoe size conversion table'!$J$6:$L$22,3))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MONTH(C10350:C25317)</f>
        <v>5</v>
      </c>
      <c r="O10350" s="8" t="n">
        <f aca="false">K10350*(1-L10350)</f>
        <v>189</v>
      </c>
    </row>
    <row r="10351" customFormat="false" ht="11.4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IF(G10351="Male",VLOOKUP(H10351,'Shoe size conversion table'!$B$6:$D$22,2),VLOOKUP(H10351,'Shoe size conversion table'!$J$6:$L$22,2))</f>
        <v>42-43</v>
      </c>
      <c r="J10351" s="12" t="n">
        <f aca="false">IF(G10351="Male",VLOOKUP(H10351,'Shoe size conversion table'!$B$6:$D$22,3),VLOOKUP(H10351,'Shoe size conversion table'!$J$6:$L$22,3))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MONTH(C10351:C25318)</f>
        <v>5</v>
      </c>
      <c r="O10351" s="8" t="n">
        <f aca="false">K10351*(1-L10351)</f>
        <v>149</v>
      </c>
    </row>
    <row r="10352" customFormat="false" ht="11.4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IF(G10352="Male",VLOOKUP(H10352,'Shoe size conversion table'!$B$6:$D$22,2),VLOOKUP(H10352,'Shoe size conversion table'!$J$6:$L$22,2))</f>
        <v>38-39</v>
      </c>
      <c r="J10352" s="12" t="n">
        <f aca="false">IF(G10352="Male",VLOOKUP(H10352,'Shoe size conversion table'!$B$6:$D$22,3),VLOOKUP(H10352,'Shoe size conversion table'!$J$6:$L$22,3))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MONTH(C10352:C25319)</f>
        <v>5</v>
      </c>
      <c r="O10352" s="8" t="n">
        <f aca="false">K10352*(1-L10352)</f>
        <v>179</v>
      </c>
    </row>
    <row r="10353" customFormat="false" ht="11.4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IF(G10353="Male",VLOOKUP(H10353,'Shoe size conversion table'!$B$6:$D$22,2),VLOOKUP(H10353,'Shoe size conversion table'!$J$6:$L$22,2))</f>
        <v>42</v>
      </c>
      <c r="J10353" s="12" t="n">
        <f aca="false">IF(G10353="Male",VLOOKUP(H10353,'Shoe size conversion table'!$B$6:$D$22,3),VLOOKUP(H10353,'Shoe size conversion table'!$J$6:$L$22,3))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MONTH(C10353:C25320)</f>
        <v>5</v>
      </c>
      <c r="O10353" s="8" t="n">
        <f aca="false">K10353*(1-L10353)</f>
        <v>199</v>
      </c>
    </row>
    <row r="10354" customFormat="false" ht="11.4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IF(G10354="Male",VLOOKUP(H10354,'Shoe size conversion table'!$B$6:$D$22,2),VLOOKUP(H10354,'Shoe size conversion table'!$J$6:$L$22,2))</f>
        <v>42-43</v>
      </c>
      <c r="J10354" s="12" t="n">
        <f aca="false">IF(G10354="Male",VLOOKUP(H10354,'Shoe size conversion table'!$B$6:$D$22,3),VLOOKUP(H10354,'Shoe size conversion table'!$J$6:$L$22,3))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MONTH(C10354:C25321)</f>
        <v>5</v>
      </c>
      <c r="O10354" s="8" t="n">
        <f aca="false">K10354*(1-L10354)</f>
        <v>199</v>
      </c>
    </row>
    <row r="10355" customFormat="false" ht="11.4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IF(G10355="Male",VLOOKUP(H10355,'Shoe size conversion table'!$B$6:$D$22,2),VLOOKUP(H10355,'Shoe size conversion table'!$J$6:$L$22,2))</f>
        <v>43</v>
      </c>
      <c r="J10355" s="12" t="n">
        <f aca="false">IF(G10355="Male",VLOOKUP(H10355,'Shoe size conversion table'!$B$6:$D$22,3),VLOOKUP(H10355,'Shoe size conversion table'!$J$6:$L$22,3))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MONTH(C10355:C25322)</f>
        <v>5</v>
      </c>
      <c r="O10355" s="8" t="n">
        <f aca="false">K10355*(1-L10355)</f>
        <v>129</v>
      </c>
    </row>
    <row r="10356" customFormat="false" ht="11.4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IF(G10356="Male",VLOOKUP(H10356,'Shoe size conversion table'!$B$6:$D$22,2),VLOOKUP(H10356,'Shoe size conversion table'!$J$6:$L$22,2))</f>
        <v>39</v>
      </c>
      <c r="J10356" s="12" t="n">
        <f aca="false">IF(G10356="Male",VLOOKUP(H10356,'Shoe size conversion table'!$B$6:$D$22,3),VLOOKUP(H10356,'Shoe size conversion table'!$J$6:$L$22,3))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MONTH(C10356:C25323)</f>
        <v>5</v>
      </c>
      <c r="O10356" s="8" t="n">
        <f aca="false">K10356*(1-L10356)</f>
        <v>111.3</v>
      </c>
    </row>
    <row r="10357" customFormat="false" ht="11.4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IF(G10357="Male",VLOOKUP(H10357,'Shoe size conversion table'!$B$6:$D$22,2),VLOOKUP(H10357,'Shoe size conversion table'!$J$6:$L$22,2))</f>
        <v>38-39</v>
      </c>
      <c r="J10357" s="12" t="n">
        <f aca="false">IF(G10357="Male",VLOOKUP(H10357,'Shoe size conversion table'!$B$6:$D$22,3),VLOOKUP(H10357,'Shoe size conversion table'!$J$6:$L$22,3))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MONTH(C10357:C25324)</f>
        <v>5</v>
      </c>
      <c r="O10357" s="8" t="n">
        <f aca="false">K10357*(1-L10357)</f>
        <v>116.1</v>
      </c>
    </row>
    <row r="10358" customFormat="false" ht="11.4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IF(G10358="Male",VLOOKUP(H10358,'Shoe size conversion table'!$B$6:$D$22,2),VLOOKUP(H10358,'Shoe size conversion table'!$J$6:$L$22,2))</f>
        <v>37</v>
      </c>
      <c r="J10358" s="12" t="n">
        <f aca="false">IF(G10358="Male",VLOOKUP(H10358,'Shoe size conversion table'!$B$6:$D$22,3),VLOOKUP(H10358,'Shoe size conversion table'!$J$6:$L$22,3))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MONTH(C10358:C25325)</f>
        <v>5</v>
      </c>
      <c r="O10358" s="8" t="n">
        <f aca="false">K10358*(1-L10358)</f>
        <v>159</v>
      </c>
    </row>
    <row r="10359" customFormat="false" ht="11.4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IF(G10359="Male",VLOOKUP(H10359,'Shoe size conversion table'!$B$6:$D$22,2),VLOOKUP(H10359,'Shoe size conversion table'!$J$6:$L$22,2))</f>
        <v>40-41</v>
      </c>
      <c r="J10359" s="12" t="n">
        <f aca="false">IF(G10359="Male",VLOOKUP(H10359,'Shoe size conversion table'!$B$6:$D$22,3),VLOOKUP(H10359,'Shoe size conversion table'!$J$6:$L$22,3))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MONTH(C10359:C25326)</f>
        <v>5</v>
      </c>
      <c r="O10359" s="8" t="n">
        <f aca="false">K10359*(1-L10359)</f>
        <v>159.2</v>
      </c>
    </row>
    <row r="10360" customFormat="false" ht="11.4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IF(G10360="Male",VLOOKUP(H10360,'Shoe size conversion table'!$B$6:$D$22,2),VLOOKUP(H10360,'Shoe size conversion table'!$J$6:$L$22,2))</f>
        <v>38-39</v>
      </c>
      <c r="J10360" s="12" t="n">
        <f aca="false">IF(G10360="Male",VLOOKUP(H10360,'Shoe size conversion table'!$B$6:$D$22,3),VLOOKUP(H10360,'Shoe size conversion table'!$J$6:$L$22,3))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MONTH(C10360:C25327)</f>
        <v>5</v>
      </c>
      <c r="O10360" s="8" t="n">
        <f aca="false">K10360*(1-L10360)</f>
        <v>139.3</v>
      </c>
    </row>
    <row r="10361" customFormat="false" ht="11.4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IF(G10361="Male",VLOOKUP(H10361,'Shoe size conversion table'!$B$6:$D$22,2),VLOOKUP(H10361,'Shoe size conversion table'!$J$6:$L$22,2))</f>
        <v>42</v>
      </c>
      <c r="J10361" s="12" t="n">
        <f aca="false">IF(G10361="Male",VLOOKUP(H10361,'Shoe size conversion table'!$B$6:$D$22,3),VLOOKUP(H10361,'Shoe size conversion table'!$J$6:$L$22,3))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MONTH(C10361:C25328)</f>
        <v>5</v>
      </c>
      <c r="O10361" s="8" t="n">
        <f aca="false">K10361*(1-L10361)</f>
        <v>129</v>
      </c>
    </row>
    <row r="10362" customFormat="false" ht="11.4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IF(G10362="Male",VLOOKUP(H10362,'Shoe size conversion table'!$B$6:$D$22,2),VLOOKUP(H10362,'Shoe size conversion table'!$J$6:$L$22,2))</f>
        <v>44</v>
      </c>
      <c r="J10362" s="12" t="n">
        <f aca="false">IF(G10362="Male",VLOOKUP(H10362,'Shoe size conversion table'!$B$6:$D$22,3),VLOOKUP(H10362,'Shoe size conversion table'!$J$6:$L$22,3))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MONTH(C10362:C25329)</f>
        <v>5</v>
      </c>
      <c r="O10362" s="8" t="n">
        <f aca="false">K10362*(1-L10362)</f>
        <v>152.1</v>
      </c>
    </row>
    <row r="10363" customFormat="false" ht="11.4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IF(G10363="Male",VLOOKUP(H10363,'Shoe size conversion table'!$B$6:$D$22,2),VLOOKUP(H10363,'Shoe size conversion table'!$J$6:$L$22,2))</f>
        <v>37</v>
      </c>
      <c r="J10363" s="12" t="n">
        <f aca="false">IF(G10363="Male",VLOOKUP(H10363,'Shoe size conversion table'!$B$6:$D$22,3),VLOOKUP(H10363,'Shoe size conversion table'!$J$6:$L$22,3))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MONTH(C10363:C25330)</f>
        <v>5</v>
      </c>
      <c r="O10363" s="8" t="n">
        <f aca="false">K10363*(1-L10363)</f>
        <v>111.2</v>
      </c>
    </row>
    <row r="10364" customFormat="false" ht="11.4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IF(G10364="Male",VLOOKUP(H10364,'Shoe size conversion table'!$B$6:$D$22,2),VLOOKUP(H10364,'Shoe size conversion table'!$J$6:$L$22,2))</f>
        <v>43</v>
      </c>
      <c r="J10364" s="12" t="n">
        <f aca="false">IF(G10364="Male",VLOOKUP(H10364,'Shoe size conversion table'!$B$6:$D$22,3),VLOOKUP(H10364,'Shoe size conversion table'!$J$6:$L$22,3))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MONTH(C10364:C25331)</f>
        <v>5</v>
      </c>
      <c r="O10364" s="8" t="n">
        <f aca="false">K10364*(1-L10364)</f>
        <v>125.1</v>
      </c>
    </row>
    <row r="10365" customFormat="false" ht="11.4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IF(G10365="Male",VLOOKUP(H10365,'Shoe size conversion table'!$B$6:$D$22,2),VLOOKUP(H10365,'Shoe size conversion table'!$J$6:$L$22,2))</f>
        <v>42</v>
      </c>
      <c r="J10365" s="12" t="n">
        <f aca="false">IF(G10365="Male",VLOOKUP(H10365,'Shoe size conversion table'!$B$6:$D$22,3),VLOOKUP(H10365,'Shoe size conversion table'!$J$6:$L$22,3))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MONTH(C10365:C25332)</f>
        <v>5</v>
      </c>
      <c r="O10365" s="8" t="n">
        <f aca="false">K10365*(1-L10365)</f>
        <v>127.2</v>
      </c>
    </row>
    <row r="10366" customFormat="false" ht="11.4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IF(G10366="Male",VLOOKUP(H10366,'Shoe size conversion table'!$B$6:$D$22,2),VLOOKUP(H10366,'Shoe size conversion table'!$J$6:$L$22,2))</f>
        <v>43-44</v>
      </c>
      <c r="J10366" s="12" t="n">
        <f aca="false">IF(G10366="Male",VLOOKUP(H10366,'Shoe size conversion table'!$B$6:$D$22,3),VLOOKUP(H10366,'Shoe size conversion table'!$J$6:$L$22,3))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MONTH(C10366:C25333)</f>
        <v>5</v>
      </c>
      <c r="O10366" s="8" t="n">
        <f aca="false">K10366*(1-L10366)</f>
        <v>199</v>
      </c>
    </row>
    <row r="10367" customFormat="false" ht="11.4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IF(G10367="Male",VLOOKUP(H10367,'Shoe size conversion table'!$B$6:$D$22,2),VLOOKUP(H10367,'Shoe size conversion table'!$J$6:$L$22,2))</f>
        <v>43</v>
      </c>
      <c r="J10367" s="12" t="n">
        <f aca="false">IF(G10367="Male",VLOOKUP(H10367,'Shoe size conversion table'!$B$6:$D$22,3),VLOOKUP(H10367,'Shoe size conversion table'!$J$6:$L$22,3))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MONTH(C10367:C25334)</f>
        <v>5</v>
      </c>
      <c r="O10367" s="8" t="n">
        <f aca="false">K10367*(1-L10367)</f>
        <v>159</v>
      </c>
    </row>
    <row r="10368" customFormat="false" ht="11.4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IF(G10368="Male",VLOOKUP(H10368,'Shoe size conversion table'!$B$6:$D$22,2),VLOOKUP(H10368,'Shoe size conversion table'!$J$6:$L$22,2))</f>
        <v>37</v>
      </c>
      <c r="J10368" s="12" t="n">
        <f aca="false">IF(G10368="Male",VLOOKUP(H10368,'Shoe size conversion table'!$B$6:$D$22,3),VLOOKUP(H10368,'Shoe size conversion table'!$J$6:$L$22,3))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MONTH(C10368:C25335)</f>
        <v>5</v>
      </c>
      <c r="O10368" s="8" t="n">
        <f aca="false">K10368*(1-L10368)</f>
        <v>119.2</v>
      </c>
    </row>
    <row r="10369" customFormat="false" ht="11.4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IF(G10369="Male",VLOOKUP(H10369,'Shoe size conversion table'!$B$6:$D$22,2),VLOOKUP(H10369,'Shoe size conversion table'!$J$6:$L$22,2))</f>
        <v>38-39</v>
      </c>
      <c r="J10369" s="12" t="n">
        <f aca="false">IF(G10369="Male",VLOOKUP(H10369,'Shoe size conversion table'!$B$6:$D$22,3),VLOOKUP(H10369,'Shoe size conversion table'!$J$6:$L$22,3))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MONTH(C10369:C25336)</f>
        <v>5</v>
      </c>
      <c r="O10369" s="8" t="n">
        <f aca="false">K10369*(1-L10369)</f>
        <v>132.3</v>
      </c>
    </row>
    <row r="10370" customFormat="false" ht="11.4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IF(G10370="Male",VLOOKUP(H10370,'Shoe size conversion table'!$B$6:$D$22,2),VLOOKUP(H10370,'Shoe size conversion table'!$J$6:$L$22,2))</f>
        <v>39-40</v>
      </c>
      <c r="J10370" s="12" t="n">
        <f aca="false">IF(G10370="Male",VLOOKUP(H10370,'Shoe size conversion table'!$B$6:$D$22,3),VLOOKUP(H10370,'Shoe size conversion table'!$J$6:$L$22,3))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MONTH(C10370:C25337)</f>
        <v>5</v>
      </c>
      <c r="O10370" s="8" t="n">
        <f aca="false">K10370*(1-L10370)</f>
        <v>189</v>
      </c>
    </row>
    <row r="10371" customFormat="false" ht="11.4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IF(G10371="Male",VLOOKUP(H10371,'Shoe size conversion table'!$B$6:$D$22,2),VLOOKUP(H10371,'Shoe size conversion table'!$J$6:$L$22,2))</f>
        <v>44-45</v>
      </c>
      <c r="J10371" s="12" t="n">
        <f aca="false">IF(G10371="Male",VLOOKUP(H10371,'Shoe size conversion table'!$B$6:$D$22,3),VLOOKUP(H10371,'Shoe size conversion table'!$J$6:$L$22,3))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MONTH(C10371:C25338)</f>
        <v>5</v>
      </c>
      <c r="O10371" s="8" t="n">
        <f aca="false">K10371*(1-L10371)</f>
        <v>99.5</v>
      </c>
    </row>
    <row r="10372" customFormat="false" ht="11.4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IF(G10372="Male",VLOOKUP(H10372,'Shoe size conversion table'!$B$6:$D$22,2),VLOOKUP(H10372,'Shoe size conversion table'!$J$6:$L$22,2))</f>
        <v>45</v>
      </c>
      <c r="J10372" s="12" t="n">
        <f aca="false">IF(G10372="Male",VLOOKUP(H10372,'Shoe size conversion table'!$B$6:$D$22,3),VLOOKUP(H10372,'Shoe size conversion table'!$J$6:$L$22,3))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MONTH(C10372:C25339)</f>
        <v>5</v>
      </c>
      <c r="O10372" s="8" t="n">
        <f aca="false">K10372*(1-L10372)</f>
        <v>199</v>
      </c>
    </row>
    <row r="10373" customFormat="false" ht="11.4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IF(G10373="Male",VLOOKUP(H10373,'Shoe size conversion table'!$B$6:$D$22,2),VLOOKUP(H10373,'Shoe size conversion table'!$J$6:$L$22,2))</f>
        <v>42</v>
      </c>
      <c r="J10373" s="12" t="n">
        <f aca="false">IF(G10373="Male",VLOOKUP(H10373,'Shoe size conversion table'!$B$6:$D$22,3),VLOOKUP(H10373,'Shoe size conversion table'!$J$6:$L$22,3))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MONTH(C10373:C25340)</f>
        <v>5</v>
      </c>
      <c r="O10373" s="8" t="n">
        <f aca="false">K10373*(1-L10373)</f>
        <v>118.3</v>
      </c>
    </row>
    <row r="10374" customFormat="false" ht="11.4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IF(G10374="Male",VLOOKUP(H10374,'Shoe size conversion table'!$B$6:$D$22,2),VLOOKUP(H10374,'Shoe size conversion table'!$J$6:$L$22,2))</f>
        <v>42</v>
      </c>
      <c r="J10374" s="12" t="n">
        <f aca="false">IF(G10374="Male",VLOOKUP(H10374,'Shoe size conversion table'!$B$6:$D$22,3),VLOOKUP(H10374,'Shoe size conversion table'!$J$6:$L$22,3))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MONTH(C10374:C25341)</f>
        <v>5</v>
      </c>
      <c r="O10374" s="8" t="n">
        <f aca="false">K10374*(1-L10374)</f>
        <v>179</v>
      </c>
    </row>
    <row r="10375" customFormat="false" ht="11.4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IF(G10375="Male",VLOOKUP(H10375,'Shoe size conversion table'!$B$6:$D$22,2),VLOOKUP(H10375,'Shoe size conversion table'!$J$6:$L$22,2))</f>
        <v>42-43</v>
      </c>
      <c r="J10375" s="12" t="n">
        <f aca="false">IF(G10375="Male",VLOOKUP(H10375,'Shoe size conversion table'!$B$6:$D$22,3),VLOOKUP(H10375,'Shoe size conversion table'!$J$6:$L$22,3))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MONTH(C10375:C25342)</f>
        <v>5</v>
      </c>
      <c r="O10375" s="8" t="n">
        <f aca="false">K10375*(1-L10375)</f>
        <v>169</v>
      </c>
    </row>
    <row r="10376" customFormat="false" ht="11.4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IF(G10376="Male",VLOOKUP(H10376,'Shoe size conversion table'!$B$6:$D$22,2),VLOOKUP(H10376,'Shoe size conversion table'!$J$6:$L$22,2))</f>
        <v>47</v>
      </c>
      <c r="J10376" s="12" t="n">
        <f aca="false">IF(G10376="Male",VLOOKUP(H10376,'Shoe size conversion table'!$B$6:$D$22,3),VLOOKUP(H10376,'Shoe size conversion table'!$J$6:$L$22,3))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MONTH(C10376:C25343)</f>
        <v>5</v>
      </c>
      <c r="O10376" s="8" t="n">
        <f aca="false">K10376*(1-L10376)</f>
        <v>199</v>
      </c>
    </row>
    <row r="10377" customFormat="false" ht="11.4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IF(G10377="Male",VLOOKUP(H10377,'Shoe size conversion table'!$B$6:$D$22,2),VLOOKUP(H10377,'Shoe size conversion table'!$J$6:$L$22,2))</f>
        <v>40-41</v>
      </c>
      <c r="J10377" s="12" t="n">
        <f aca="false">IF(G10377="Male",VLOOKUP(H10377,'Shoe size conversion table'!$B$6:$D$22,3),VLOOKUP(H10377,'Shoe size conversion table'!$J$6:$L$22,3))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MONTH(C10377:C25344)</f>
        <v>5</v>
      </c>
      <c r="O10377" s="8" t="n">
        <f aca="false">K10377*(1-L10377)</f>
        <v>118.3</v>
      </c>
    </row>
    <row r="10378" customFormat="false" ht="11.4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IF(G10378="Male",VLOOKUP(H10378,'Shoe size conversion table'!$B$6:$D$22,2),VLOOKUP(H10378,'Shoe size conversion table'!$J$6:$L$22,2))</f>
        <v>39</v>
      </c>
      <c r="J10378" s="12" t="n">
        <f aca="false">IF(G10378="Male",VLOOKUP(H10378,'Shoe size conversion table'!$B$6:$D$22,3),VLOOKUP(H10378,'Shoe size conversion table'!$J$6:$L$22,3))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MONTH(C10378:C25345)</f>
        <v>5</v>
      </c>
      <c r="O10378" s="8" t="n">
        <f aca="false">K10378*(1-L10378)</f>
        <v>129</v>
      </c>
    </row>
    <row r="10379" customFormat="false" ht="11.4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IF(G10379="Male",VLOOKUP(H10379,'Shoe size conversion table'!$B$6:$D$22,2),VLOOKUP(H10379,'Shoe size conversion table'!$J$6:$L$22,2))</f>
        <v>38-39</v>
      </c>
      <c r="J10379" s="12" t="n">
        <f aca="false">IF(G10379="Male",VLOOKUP(H10379,'Shoe size conversion table'!$B$6:$D$22,3),VLOOKUP(H10379,'Shoe size conversion table'!$J$6:$L$22,3))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MONTH(C10379:C25346)</f>
        <v>5</v>
      </c>
      <c r="O10379" s="8" t="n">
        <f aca="false">K10379*(1-L10379)</f>
        <v>189</v>
      </c>
    </row>
    <row r="10380" customFormat="false" ht="11.4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IF(G10380="Male",VLOOKUP(H10380,'Shoe size conversion table'!$B$6:$D$22,2),VLOOKUP(H10380,'Shoe size conversion table'!$J$6:$L$22,2))</f>
        <v>43-44</v>
      </c>
      <c r="J10380" s="12" t="n">
        <f aca="false">IF(G10380="Male",VLOOKUP(H10380,'Shoe size conversion table'!$B$6:$D$22,3),VLOOKUP(H10380,'Shoe size conversion table'!$J$6:$L$22,3))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MONTH(C10380:C25347)</f>
        <v>5</v>
      </c>
      <c r="O10380" s="8" t="n">
        <f aca="false">K10380*(1-L10380)</f>
        <v>129</v>
      </c>
    </row>
    <row r="10381" customFormat="false" ht="11.4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IF(G10381="Male",VLOOKUP(H10381,'Shoe size conversion table'!$B$6:$D$22,2),VLOOKUP(H10381,'Shoe size conversion table'!$J$6:$L$22,2))</f>
        <v>43</v>
      </c>
      <c r="J10381" s="12" t="n">
        <f aca="false">IF(G10381="Male",VLOOKUP(H10381,'Shoe size conversion table'!$B$6:$D$22,3),VLOOKUP(H10381,'Shoe size conversion table'!$J$6:$L$22,3))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MONTH(C10381:C25348)</f>
        <v>5</v>
      </c>
      <c r="O10381" s="8" t="n">
        <f aca="false">K10381*(1-L10381)</f>
        <v>159</v>
      </c>
    </row>
    <row r="10382" customFormat="false" ht="11.4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IF(G10382="Male",VLOOKUP(H10382,'Shoe size conversion table'!$B$6:$D$22,2),VLOOKUP(H10382,'Shoe size conversion table'!$J$6:$L$22,2))</f>
        <v>46</v>
      </c>
      <c r="J10382" s="12" t="n">
        <f aca="false">IF(G10382="Male",VLOOKUP(H10382,'Shoe size conversion table'!$B$6:$D$22,3),VLOOKUP(H10382,'Shoe size conversion table'!$J$6:$L$22,3))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MONTH(C10382:C25349)</f>
        <v>5</v>
      </c>
      <c r="O10382" s="8" t="n">
        <f aca="false">K10382*(1-L10382)</f>
        <v>79.5</v>
      </c>
    </row>
    <row r="10383" customFormat="false" ht="11.4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IF(G10383="Male",VLOOKUP(H10383,'Shoe size conversion table'!$B$6:$D$22,2),VLOOKUP(H10383,'Shoe size conversion table'!$J$6:$L$22,2))</f>
        <v>44</v>
      </c>
      <c r="J10383" s="12" t="n">
        <f aca="false">IF(G10383="Male",VLOOKUP(H10383,'Shoe size conversion table'!$B$6:$D$22,3),VLOOKUP(H10383,'Shoe size conversion table'!$J$6:$L$22,3))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MONTH(C10383:C25350)</f>
        <v>5</v>
      </c>
      <c r="O10383" s="8" t="n">
        <f aca="false">K10383*(1-L10383)</f>
        <v>152.1</v>
      </c>
    </row>
    <row r="10384" customFormat="false" ht="11.4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IF(G10384="Male",VLOOKUP(H10384,'Shoe size conversion table'!$B$6:$D$22,2),VLOOKUP(H10384,'Shoe size conversion table'!$J$6:$L$22,2))</f>
        <v>41-42</v>
      </c>
      <c r="J10384" s="12" t="n">
        <f aca="false">IF(G10384="Male",VLOOKUP(H10384,'Shoe size conversion table'!$B$6:$D$22,3),VLOOKUP(H10384,'Shoe size conversion table'!$J$6:$L$22,3))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MONTH(C10384:C25351)</f>
        <v>5</v>
      </c>
      <c r="O10384" s="8" t="n">
        <f aca="false">K10384*(1-L10384)</f>
        <v>111.3</v>
      </c>
    </row>
    <row r="10385" customFormat="false" ht="11.4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IF(G10385="Male",VLOOKUP(H10385,'Shoe size conversion table'!$B$6:$D$22,2),VLOOKUP(H10385,'Shoe size conversion table'!$J$6:$L$22,2))</f>
        <v>43</v>
      </c>
      <c r="J10385" s="12" t="n">
        <f aca="false">IF(G10385="Male",VLOOKUP(H10385,'Shoe size conversion table'!$B$6:$D$22,3),VLOOKUP(H10385,'Shoe size conversion table'!$J$6:$L$22,3))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MONTH(C10385:C25352)</f>
        <v>5</v>
      </c>
      <c r="O10385" s="8" t="n">
        <f aca="false">K10385*(1-L10385)</f>
        <v>159</v>
      </c>
    </row>
    <row r="10386" customFormat="false" ht="11.4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IF(G10386="Male",VLOOKUP(H10386,'Shoe size conversion table'!$B$6:$D$22,2),VLOOKUP(H10386,'Shoe size conversion table'!$J$6:$L$22,2))</f>
        <v>39</v>
      </c>
      <c r="J10386" s="12" t="n">
        <f aca="false">IF(G10386="Male",VLOOKUP(H10386,'Shoe size conversion table'!$B$6:$D$22,3),VLOOKUP(H10386,'Shoe size conversion table'!$J$6:$L$22,3))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MONTH(C10386:C25353)</f>
        <v>5</v>
      </c>
      <c r="O10386" s="8" t="n">
        <f aca="false">K10386*(1-L10386)</f>
        <v>159</v>
      </c>
    </row>
    <row r="10387" customFormat="false" ht="11.4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IF(G10387="Male",VLOOKUP(H10387,'Shoe size conversion table'!$B$6:$D$22,2),VLOOKUP(H10387,'Shoe size conversion table'!$J$6:$L$22,2))</f>
        <v>38</v>
      </c>
      <c r="J10387" s="12" t="n">
        <f aca="false">IF(G10387="Male",VLOOKUP(H10387,'Shoe size conversion table'!$B$6:$D$22,3),VLOOKUP(H10387,'Shoe size conversion table'!$J$6:$L$22,3))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MONTH(C10387:C25354)</f>
        <v>5</v>
      </c>
      <c r="O10387" s="8" t="n">
        <f aca="false">K10387*(1-L10387)</f>
        <v>189</v>
      </c>
    </row>
    <row r="10388" customFormat="false" ht="11.4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IF(G10388="Male",VLOOKUP(H10388,'Shoe size conversion table'!$B$6:$D$22,2),VLOOKUP(H10388,'Shoe size conversion table'!$J$6:$L$22,2))</f>
        <v>43</v>
      </c>
      <c r="J10388" s="12" t="n">
        <f aca="false">IF(G10388="Male",VLOOKUP(H10388,'Shoe size conversion table'!$B$6:$D$22,3),VLOOKUP(H10388,'Shoe size conversion table'!$J$6:$L$22,3))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MONTH(C10388:C25355)</f>
        <v>5</v>
      </c>
      <c r="O10388" s="8" t="n">
        <f aca="false">K10388*(1-L10388)</f>
        <v>90.3</v>
      </c>
    </row>
    <row r="10389" customFormat="false" ht="11.4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IF(G10389="Male",VLOOKUP(H10389,'Shoe size conversion table'!$B$6:$D$22,2),VLOOKUP(H10389,'Shoe size conversion table'!$J$6:$L$22,2))</f>
        <v>43-44</v>
      </c>
      <c r="J10389" s="12" t="n">
        <f aca="false">IF(G10389="Male",VLOOKUP(H10389,'Shoe size conversion table'!$B$6:$D$22,3),VLOOKUP(H10389,'Shoe size conversion table'!$J$6:$L$22,3))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MONTH(C10389:C25356)</f>
        <v>5</v>
      </c>
      <c r="O10389" s="8" t="n">
        <f aca="false">K10389*(1-L10389)</f>
        <v>139.3</v>
      </c>
    </row>
    <row r="10390" customFormat="false" ht="11.4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IF(G10390="Male",VLOOKUP(H10390,'Shoe size conversion table'!$B$6:$D$22,2),VLOOKUP(H10390,'Shoe size conversion table'!$J$6:$L$22,2))</f>
        <v>42</v>
      </c>
      <c r="J10390" s="12" t="n">
        <f aca="false">IF(G10390="Male",VLOOKUP(H10390,'Shoe size conversion table'!$B$6:$D$22,3),VLOOKUP(H10390,'Shoe size conversion table'!$J$6:$L$22,3))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MONTH(C10390:C25357)</f>
        <v>5</v>
      </c>
      <c r="O10390" s="8" t="n">
        <f aca="false">K10390*(1-L10390)</f>
        <v>199</v>
      </c>
    </row>
    <row r="10391" customFormat="false" ht="11.4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IF(G10391="Male",VLOOKUP(H10391,'Shoe size conversion table'!$B$6:$D$22,2),VLOOKUP(H10391,'Shoe size conversion table'!$J$6:$L$22,2))</f>
        <v>44</v>
      </c>
      <c r="J10391" s="12" t="n">
        <f aca="false">IF(G10391="Male",VLOOKUP(H10391,'Shoe size conversion table'!$B$6:$D$22,3),VLOOKUP(H10391,'Shoe size conversion table'!$J$6:$L$22,3))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MONTH(C10391:C25358)</f>
        <v>5</v>
      </c>
      <c r="O10391" s="8" t="n">
        <f aca="false">K10391*(1-L10391)</f>
        <v>125.1</v>
      </c>
    </row>
    <row r="10392" customFormat="false" ht="11.4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IF(G10392="Male",VLOOKUP(H10392,'Shoe size conversion table'!$B$6:$D$22,2),VLOOKUP(H10392,'Shoe size conversion table'!$J$6:$L$22,2))</f>
        <v>43-44</v>
      </c>
      <c r="J10392" s="12" t="n">
        <f aca="false">IF(G10392="Male",VLOOKUP(H10392,'Shoe size conversion table'!$B$6:$D$22,3),VLOOKUP(H10392,'Shoe size conversion table'!$J$6:$L$22,3))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MONTH(C10392:C25359)</f>
        <v>5</v>
      </c>
      <c r="O10392" s="8" t="n">
        <f aca="false">K10392*(1-L10392)</f>
        <v>69.5</v>
      </c>
    </row>
    <row r="10393" customFormat="false" ht="11.4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IF(G10393="Male",VLOOKUP(H10393,'Shoe size conversion table'!$B$6:$D$22,2),VLOOKUP(H10393,'Shoe size conversion table'!$J$6:$L$22,2))</f>
        <v>42-43</v>
      </c>
      <c r="J10393" s="12" t="n">
        <f aca="false">IF(G10393="Male",VLOOKUP(H10393,'Shoe size conversion table'!$B$6:$D$22,3),VLOOKUP(H10393,'Shoe size conversion table'!$J$6:$L$22,3))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MONTH(C10393:C25360)</f>
        <v>5</v>
      </c>
      <c r="O10393" s="8" t="n">
        <f aca="false">K10393*(1-L10393)</f>
        <v>159</v>
      </c>
    </row>
    <row r="10394" customFormat="false" ht="11.4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IF(G10394="Male",VLOOKUP(H10394,'Shoe size conversion table'!$B$6:$D$22,2),VLOOKUP(H10394,'Shoe size conversion table'!$J$6:$L$22,2))</f>
        <v>42</v>
      </c>
      <c r="J10394" s="12" t="n">
        <f aca="false">IF(G10394="Male",VLOOKUP(H10394,'Shoe size conversion table'!$B$6:$D$22,3),VLOOKUP(H10394,'Shoe size conversion table'!$J$6:$L$22,3))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MONTH(C10394:C25361)</f>
        <v>5</v>
      </c>
      <c r="O10394" s="8" t="n">
        <f aca="false">K10394*(1-L10394)</f>
        <v>179</v>
      </c>
    </row>
    <row r="10395" customFormat="false" ht="11.4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IF(G10395="Male",VLOOKUP(H10395,'Shoe size conversion table'!$B$6:$D$22,2),VLOOKUP(H10395,'Shoe size conversion table'!$J$6:$L$22,2))</f>
        <v>42-43</v>
      </c>
      <c r="J10395" s="12" t="n">
        <f aca="false">IF(G10395="Male",VLOOKUP(H10395,'Shoe size conversion table'!$B$6:$D$22,3),VLOOKUP(H10395,'Shoe size conversion table'!$J$6:$L$22,3))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MONTH(C10395:C25362)</f>
        <v>5</v>
      </c>
      <c r="O10395" s="8" t="n">
        <f aca="false">K10395*(1-L10395)</f>
        <v>169</v>
      </c>
    </row>
    <row r="10396" customFormat="false" ht="11.4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IF(G10396="Male",VLOOKUP(H10396,'Shoe size conversion table'!$B$6:$D$22,2),VLOOKUP(H10396,'Shoe size conversion table'!$J$6:$L$22,2))</f>
        <v>37</v>
      </c>
      <c r="J10396" s="12" t="n">
        <f aca="false">IF(G10396="Male",VLOOKUP(H10396,'Shoe size conversion table'!$B$6:$D$22,3),VLOOKUP(H10396,'Shoe size conversion table'!$J$6:$L$22,3))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MONTH(C10396:C25363)</f>
        <v>5</v>
      </c>
      <c r="O10396" s="8" t="n">
        <f aca="false">K10396*(1-L10396)</f>
        <v>99.5</v>
      </c>
    </row>
    <row r="10397" customFormat="false" ht="11.4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IF(G10397="Male",VLOOKUP(H10397,'Shoe size conversion table'!$B$6:$D$22,2),VLOOKUP(H10397,'Shoe size conversion table'!$J$6:$L$22,2))</f>
        <v>43-44</v>
      </c>
      <c r="J10397" s="12" t="n">
        <f aca="false">IF(G10397="Male",VLOOKUP(H10397,'Shoe size conversion table'!$B$6:$D$22,3),VLOOKUP(H10397,'Shoe size conversion table'!$J$6:$L$22,3))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MONTH(C10397:C25364)</f>
        <v>5</v>
      </c>
      <c r="O10397" s="8" t="n">
        <f aca="false">K10397*(1-L10397)</f>
        <v>179</v>
      </c>
    </row>
    <row r="10398" customFormat="false" ht="11.4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IF(G10398="Male",VLOOKUP(H10398,'Shoe size conversion table'!$B$6:$D$22,2),VLOOKUP(H10398,'Shoe size conversion table'!$J$6:$L$22,2))</f>
        <v>41-42</v>
      </c>
      <c r="J10398" s="12" t="n">
        <f aca="false">IF(G10398="Male",VLOOKUP(H10398,'Shoe size conversion table'!$B$6:$D$22,3),VLOOKUP(H10398,'Shoe size conversion table'!$J$6:$L$22,3))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MONTH(C10398:C25365)</f>
        <v>5</v>
      </c>
      <c r="O10398" s="8" t="n">
        <f aca="false">K10398*(1-L10398)</f>
        <v>189</v>
      </c>
    </row>
    <row r="10399" customFormat="false" ht="11.4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IF(G10399="Male",VLOOKUP(H10399,'Shoe size conversion table'!$B$6:$D$22,2),VLOOKUP(H10399,'Shoe size conversion table'!$J$6:$L$22,2))</f>
        <v>43</v>
      </c>
      <c r="J10399" s="12" t="n">
        <f aca="false">IF(G10399="Male",VLOOKUP(H10399,'Shoe size conversion table'!$B$6:$D$22,3),VLOOKUP(H10399,'Shoe size conversion table'!$J$6:$L$22,3))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MONTH(C10399:C25366)</f>
        <v>5</v>
      </c>
      <c r="O10399" s="8" t="n">
        <f aca="false">K10399*(1-L10399)</f>
        <v>104.3</v>
      </c>
    </row>
    <row r="10400" customFormat="false" ht="11.4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IF(G10400="Male",VLOOKUP(H10400,'Shoe size conversion table'!$B$6:$D$22,2),VLOOKUP(H10400,'Shoe size conversion table'!$J$6:$L$22,2))</f>
        <v>41-42</v>
      </c>
      <c r="J10400" s="12" t="n">
        <f aca="false">IF(G10400="Male",VLOOKUP(H10400,'Shoe size conversion table'!$B$6:$D$22,3),VLOOKUP(H10400,'Shoe size conversion table'!$J$6:$L$22,3))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MONTH(C10400:C25367)</f>
        <v>5</v>
      </c>
      <c r="O10400" s="8" t="n">
        <f aca="false">K10400*(1-L10400)</f>
        <v>149</v>
      </c>
    </row>
    <row r="10401" customFormat="false" ht="11.4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IF(G10401="Male",VLOOKUP(H10401,'Shoe size conversion table'!$B$6:$D$22,2),VLOOKUP(H10401,'Shoe size conversion table'!$J$6:$L$22,2))</f>
        <v>42</v>
      </c>
      <c r="J10401" s="12" t="n">
        <f aca="false">IF(G10401="Male",VLOOKUP(H10401,'Shoe size conversion table'!$B$6:$D$22,3),VLOOKUP(H10401,'Shoe size conversion table'!$J$6:$L$22,3))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MONTH(C10401:C25368)</f>
        <v>5</v>
      </c>
      <c r="O10401" s="8" t="n">
        <f aca="false">K10401*(1-L10401)</f>
        <v>161.1</v>
      </c>
    </row>
    <row r="10402" customFormat="false" ht="11.4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IF(G10402="Male",VLOOKUP(H10402,'Shoe size conversion table'!$B$6:$D$22,2),VLOOKUP(H10402,'Shoe size conversion table'!$J$6:$L$22,2))</f>
        <v>37</v>
      </c>
      <c r="J10402" s="12" t="n">
        <f aca="false">IF(G10402="Male",VLOOKUP(H10402,'Shoe size conversion table'!$B$6:$D$22,3),VLOOKUP(H10402,'Shoe size conversion table'!$J$6:$L$22,3))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MONTH(C10402:C25369)</f>
        <v>5</v>
      </c>
      <c r="O10402" s="8" t="n">
        <f aca="false">K10402*(1-L10402)</f>
        <v>139.3</v>
      </c>
    </row>
    <row r="10403" customFormat="false" ht="11.4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IF(G10403="Male",VLOOKUP(H10403,'Shoe size conversion table'!$B$6:$D$22,2),VLOOKUP(H10403,'Shoe size conversion table'!$J$6:$L$22,2))</f>
        <v>47</v>
      </c>
      <c r="J10403" s="12" t="n">
        <f aca="false">IF(G10403="Male",VLOOKUP(H10403,'Shoe size conversion table'!$B$6:$D$22,3),VLOOKUP(H10403,'Shoe size conversion table'!$J$6:$L$22,3))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MONTH(C10403:C25370)</f>
        <v>5</v>
      </c>
      <c r="O10403" s="8" t="n">
        <f aca="false">K10403*(1-L10403)</f>
        <v>149</v>
      </c>
    </row>
    <row r="10404" customFormat="false" ht="11.4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IF(G10404="Male",VLOOKUP(H10404,'Shoe size conversion table'!$B$6:$D$22,2),VLOOKUP(H10404,'Shoe size conversion table'!$J$6:$L$22,2))</f>
        <v>42-43</v>
      </c>
      <c r="J10404" s="12" t="n">
        <f aca="false">IF(G10404="Male",VLOOKUP(H10404,'Shoe size conversion table'!$B$6:$D$22,3),VLOOKUP(H10404,'Shoe size conversion table'!$J$6:$L$22,3))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MONTH(C10404:C25371)</f>
        <v>5</v>
      </c>
      <c r="O10404" s="8" t="n">
        <f aca="false">K10404*(1-L10404)</f>
        <v>139</v>
      </c>
    </row>
    <row r="10405" customFormat="false" ht="11.4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IF(G10405="Male",VLOOKUP(H10405,'Shoe size conversion table'!$B$6:$D$22,2),VLOOKUP(H10405,'Shoe size conversion table'!$J$6:$L$22,2))</f>
        <v>46</v>
      </c>
      <c r="J10405" s="12" t="n">
        <f aca="false">IF(G10405="Male",VLOOKUP(H10405,'Shoe size conversion table'!$B$6:$D$22,3),VLOOKUP(H10405,'Shoe size conversion table'!$J$6:$L$22,3))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MONTH(C10405:C25372)</f>
        <v>5</v>
      </c>
      <c r="O10405" s="8" t="n">
        <f aca="false">K10405*(1-L10405)</f>
        <v>79.5</v>
      </c>
    </row>
    <row r="10406" customFormat="false" ht="11.4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IF(G10406="Male",VLOOKUP(H10406,'Shoe size conversion table'!$B$6:$D$22,2),VLOOKUP(H10406,'Shoe size conversion table'!$J$6:$L$22,2))</f>
        <v>38</v>
      </c>
      <c r="J10406" s="12" t="n">
        <f aca="false">IF(G10406="Male",VLOOKUP(H10406,'Shoe size conversion table'!$B$6:$D$22,3),VLOOKUP(H10406,'Shoe size conversion table'!$J$6:$L$22,3))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MONTH(C10406:C25373)</f>
        <v>5</v>
      </c>
      <c r="O10406" s="8" t="n">
        <f aca="false">K10406*(1-L10406)</f>
        <v>169</v>
      </c>
    </row>
    <row r="10407" customFormat="false" ht="11.4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IF(G10407="Male",VLOOKUP(H10407,'Shoe size conversion table'!$B$6:$D$22,2),VLOOKUP(H10407,'Shoe size conversion table'!$J$6:$L$22,2))</f>
        <v>42-43</v>
      </c>
      <c r="J10407" s="12" t="n">
        <f aca="false">IF(G10407="Male",VLOOKUP(H10407,'Shoe size conversion table'!$B$6:$D$22,3),VLOOKUP(H10407,'Shoe size conversion table'!$J$6:$L$22,3))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MONTH(C10407:C25374)</f>
        <v>5</v>
      </c>
      <c r="O10407" s="8" t="n">
        <f aca="false">K10407*(1-L10407)</f>
        <v>179</v>
      </c>
    </row>
    <row r="10408" customFormat="false" ht="11.4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IF(G10408="Male",VLOOKUP(H10408,'Shoe size conversion table'!$B$6:$D$22,2),VLOOKUP(H10408,'Shoe size conversion table'!$J$6:$L$22,2))</f>
        <v>38</v>
      </c>
      <c r="J10408" s="12" t="n">
        <f aca="false">IF(G10408="Male",VLOOKUP(H10408,'Shoe size conversion table'!$B$6:$D$22,3),VLOOKUP(H10408,'Shoe size conversion table'!$J$6:$L$22,3))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MONTH(C10408:C25375)</f>
        <v>5</v>
      </c>
      <c r="O10408" s="8" t="n">
        <f aca="false">K10408*(1-L10408)</f>
        <v>159</v>
      </c>
    </row>
    <row r="10409" customFormat="false" ht="11.4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IF(G10409="Male",VLOOKUP(H10409,'Shoe size conversion table'!$B$6:$D$22,2),VLOOKUP(H10409,'Shoe size conversion table'!$J$6:$L$22,2))</f>
        <v>39-40</v>
      </c>
      <c r="J10409" s="12" t="n">
        <f aca="false">IF(G10409="Male",VLOOKUP(H10409,'Shoe size conversion table'!$B$6:$D$22,3),VLOOKUP(H10409,'Shoe size conversion table'!$J$6:$L$22,3))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MONTH(C10409:C25376)</f>
        <v>5</v>
      </c>
      <c r="O10409" s="8" t="n">
        <f aca="false">K10409*(1-L10409)</f>
        <v>189</v>
      </c>
    </row>
    <row r="10410" customFormat="false" ht="11.4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IF(G10410="Male",VLOOKUP(H10410,'Shoe size conversion table'!$B$6:$D$22,2),VLOOKUP(H10410,'Shoe size conversion table'!$J$6:$L$22,2))</f>
        <v>43</v>
      </c>
      <c r="J10410" s="12" t="n">
        <f aca="false">IF(G10410="Male",VLOOKUP(H10410,'Shoe size conversion table'!$B$6:$D$22,3),VLOOKUP(H10410,'Shoe size conversion table'!$J$6:$L$22,3))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MONTH(C10410:C25377)</f>
        <v>5</v>
      </c>
      <c r="O10410" s="8" t="n">
        <f aca="false">K10410*(1-L10410)</f>
        <v>149</v>
      </c>
    </row>
    <row r="10411" customFormat="false" ht="11.4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IF(G10411="Male",VLOOKUP(H10411,'Shoe size conversion table'!$B$6:$D$22,2),VLOOKUP(H10411,'Shoe size conversion table'!$J$6:$L$22,2))</f>
        <v>42-43</v>
      </c>
      <c r="J10411" s="12" t="n">
        <f aca="false">IF(G10411="Male",VLOOKUP(H10411,'Shoe size conversion table'!$B$6:$D$22,3),VLOOKUP(H10411,'Shoe size conversion table'!$J$6:$L$22,3))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MONTH(C10411:C25378)</f>
        <v>5</v>
      </c>
      <c r="O10411" s="8" t="n">
        <f aca="false">K10411*(1-L10411)</f>
        <v>179</v>
      </c>
    </row>
    <row r="10412" customFormat="false" ht="11.4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IF(G10412="Male",VLOOKUP(H10412,'Shoe size conversion table'!$B$6:$D$22,2),VLOOKUP(H10412,'Shoe size conversion table'!$J$6:$L$22,2))</f>
        <v>44</v>
      </c>
      <c r="J10412" s="12" t="n">
        <f aca="false">IF(G10412="Male",VLOOKUP(H10412,'Shoe size conversion table'!$B$6:$D$22,3),VLOOKUP(H10412,'Shoe size conversion table'!$J$6:$L$22,3))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MONTH(C10412:C25379)</f>
        <v>5</v>
      </c>
      <c r="O10412" s="8" t="n">
        <f aca="false">K10412*(1-L10412)</f>
        <v>79.5</v>
      </c>
    </row>
    <row r="10413" customFormat="false" ht="11.4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IF(G10413="Male",VLOOKUP(H10413,'Shoe size conversion table'!$B$6:$D$22,2),VLOOKUP(H10413,'Shoe size conversion table'!$J$6:$L$22,2))</f>
        <v>43-44</v>
      </c>
      <c r="J10413" s="12" t="n">
        <f aca="false">IF(G10413="Male",VLOOKUP(H10413,'Shoe size conversion table'!$B$6:$D$22,3),VLOOKUP(H10413,'Shoe size conversion table'!$J$6:$L$22,3))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MONTH(C10413:C25380)</f>
        <v>5</v>
      </c>
      <c r="O10413" s="8" t="n">
        <f aca="false">K10413*(1-L10413)</f>
        <v>84.5</v>
      </c>
    </row>
    <row r="10414" customFormat="false" ht="11.4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IF(G10414="Male",VLOOKUP(H10414,'Shoe size conversion table'!$B$6:$D$22,2),VLOOKUP(H10414,'Shoe size conversion table'!$J$6:$L$22,2))</f>
        <v>42-43</v>
      </c>
      <c r="J10414" s="12" t="n">
        <f aca="false">IF(G10414="Male",VLOOKUP(H10414,'Shoe size conversion table'!$B$6:$D$22,3),VLOOKUP(H10414,'Shoe size conversion table'!$J$6:$L$22,3))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MONTH(C10414:C25381)</f>
        <v>5</v>
      </c>
      <c r="O10414" s="8" t="n">
        <f aca="false">K10414*(1-L10414)</f>
        <v>159</v>
      </c>
    </row>
    <row r="10415" customFormat="false" ht="11.4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IF(G10415="Male",VLOOKUP(H10415,'Shoe size conversion table'!$B$6:$D$22,2),VLOOKUP(H10415,'Shoe size conversion table'!$J$6:$L$22,2))</f>
        <v>44</v>
      </c>
      <c r="J10415" s="12" t="n">
        <f aca="false">IF(G10415="Male",VLOOKUP(H10415,'Shoe size conversion table'!$B$6:$D$22,3),VLOOKUP(H10415,'Shoe size conversion table'!$J$6:$L$22,3))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MONTH(C10415:C25382)</f>
        <v>5</v>
      </c>
      <c r="O10415" s="8" t="n">
        <f aca="false">K10415*(1-L10415)</f>
        <v>169</v>
      </c>
    </row>
    <row r="10416" customFormat="false" ht="11.4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IF(G10416="Male",VLOOKUP(H10416,'Shoe size conversion table'!$B$6:$D$22,2),VLOOKUP(H10416,'Shoe size conversion table'!$J$6:$L$22,2))</f>
        <v>42-43</v>
      </c>
      <c r="J10416" s="12" t="n">
        <f aca="false">IF(G10416="Male",VLOOKUP(H10416,'Shoe size conversion table'!$B$6:$D$22,3),VLOOKUP(H10416,'Shoe size conversion table'!$J$6:$L$22,3))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MONTH(C10416:C25383)</f>
        <v>5</v>
      </c>
      <c r="O10416" s="8" t="n">
        <f aca="false">K10416*(1-L10416)</f>
        <v>64.5</v>
      </c>
    </row>
    <row r="10417" customFormat="false" ht="11.4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IF(G10417="Male",VLOOKUP(H10417,'Shoe size conversion table'!$B$6:$D$22,2),VLOOKUP(H10417,'Shoe size conversion table'!$J$6:$L$22,2))</f>
        <v>39-40</v>
      </c>
      <c r="J10417" s="12" t="n">
        <f aca="false">IF(G10417="Male",VLOOKUP(H10417,'Shoe size conversion table'!$B$6:$D$22,3),VLOOKUP(H10417,'Shoe size conversion table'!$J$6:$L$22,3))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MONTH(C10417:C25384)</f>
        <v>5</v>
      </c>
      <c r="O10417" s="8" t="n">
        <f aca="false">K10417*(1-L10417)</f>
        <v>127.2</v>
      </c>
    </row>
    <row r="10418" customFormat="false" ht="11.4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IF(G10418="Male",VLOOKUP(H10418,'Shoe size conversion table'!$B$6:$D$22,2),VLOOKUP(H10418,'Shoe size conversion table'!$J$6:$L$22,2))</f>
        <v>45</v>
      </c>
      <c r="J10418" s="12" t="n">
        <f aca="false">IF(G10418="Male",VLOOKUP(H10418,'Shoe size conversion table'!$B$6:$D$22,3),VLOOKUP(H10418,'Shoe size conversion table'!$J$6:$L$22,3))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MONTH(C10418:C25385)</f>
        <v>5</v>
      </c>
      <c r="O10418" s="8" t="n">
        <f aca="false">K10418*(1-L10418)</f>
        <v>129</v>
      </c>
    </row>
    <row r="10419" customFormat="false" ht="11.4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IF(G10419="Male",VLOOKUP(H10419,'Shoe size conversion table'!$B$6:$D$22,2),VLOOKUP(H10419,'Shoe size conversion table'!$J$6:$L$22,2))</f>
        <v>43-44</v>
      </c>
      <c r="J10419" s="12" t="n">
        <f aca="false">IF(G10419="Male",VLOOKUP(H10419,'Shoe size conversion table'!$B$6:$D$22,3),VLOOKUP(H10419,'Shoe size conversion table'!$J$6:$L$22,3))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MONTH(C10419:C25386)</f>
        <v>5</v>
      </c>
      <c r="O10419" s="8" t="n">
        <f aca="false">K10419*(1-L10419)</f>
        <v>94.5</v>
      </c>
    </row>
    <row r="10420" customFormat="false" ht="11.4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IF(G10420="Male",VLOOKUP(H10420,'Shoe size conversion table'!$B$6:$D$22,2),VLOOKUP(H10420,'Shoe size conversion table'!$J$6:$L$22,2))</f>
        <v>38</v>
      </c>
      <c r="J10420" s="12" t="n">
        <f aca="false">IF(G10420="Male",VLOOKUP(H10420,'Shoe size conversion table'!$B$6:$D$22,3),VLOOKUP(H10420,'Shoe size conversion table'!$J$6:$L$22,3))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MONTH(C10420:C25387)</f>
        <v>5</v>
      </c>
      <c r="O10420" s="8" t="n">
        <f aca="false">K10420*(1-L10420)</f>
        <v>139</v>
      </c>
    </row>
    <row r="10421" customFormat="false" ht="11.4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IF(G10421="Male",VLOOKUP(H10421,'Shoe size conversion table'!$B$6:$D$22,2),VLOOKUP(H10421,'Shoe size conversion table'!$J$6:$L$22,2))</f>
        <v>44-45</v>
      </c>
      <c r="J10421" s="12" t="n">
        <f aca="false">IF(G10421="Male",VLOOKUP(H10421,'Shoe size conversion table'!$B$6:$D$22,3),VLOOKUP(H10421,'Shoe size conversion table'!$J$6:$L$22,3))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MONTH(C10421:C25388)</f>
        <v>5</v>
      </c>
      <c r="O10421" s="8" t="n">
        <f aca="false">K10421*(1-L10421)</f>
        <v>129</v>
      </c>
    </row>
    <row r="10422" customFormat="false" ht="11.4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IF(G10422="Male",VLOOKUP(H10422,'Shoe size conversion table'!$B$6:$D$22,2),VLOOKUP(H10422,'Shoe size conversion table'!$J$6:$L$22,2))</f>
        <v>39</v>
      </c>
      <c r="J10422" s="12" t="n">
        <f aca="false">IF(G10422="Male",VLOOKUP(H10422,'Shoe size conversion table'!$B$6:$D$22,3),VLOOKUP(H10422,'Shoe size conversion table'!$J$6:$L$22,3))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MONTH(C10422:C25389)</f>
        <v>5</v>
      </c>
      <c r="O10422" s="8" t="n">
        <f aca="false">K10422*(1-L10422)</f>
        <v>129</v>
      </c>
    </row>
    <row r="10423" customFormat="false" ht="11.4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IF(G10423="Male",VLOOKUP(H10423,'Shoe size conversion table'!$B$6:$D$22,2),VLOOKUP(H10423,'Shoe size conversion table'!$J$6:$L$22,2))</f>
        <v>39</v>
      </c>
      <c r="J10423" s="12" t="n">
        <f aca="false">IF(G10423="Male",VLOOKUP(H10423,'Shoe size conversion table'!$B$6:$D$22,3),VLOOKUP(H10423,'Shoe size conversion table'!$J$6:$L$22,3))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MONTH(C10423:C25390)</f>
        <v>5</v>
      </c>
      <c r="O10423" s="8" t="n">
        <f aca="false">K10423*(1-L10423)</f>
        <v>152.1</v>
      </c>
    </row>
    <row r="10424" customFormat="false" ht="11.4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IF(G10424="Male",VLOOKUP(H10424,'Shoe size conversion table'!$B$6:$D$22,2),VLOOKUP(H10424,'Shoe size conversion table'!$J$6:$L$22,2))</f>
        <v>43</v>
      </c>
      <c r="J10424" s="12" t="n">
        <f aca="false">IF(G10424="Male",VLOOKUP(H10424,'Shoe size conversion table'!$B$6:$D$22,3),VLOOKUP(H10424,'Shoe size conversion table'!$J$6:$L$22,3))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MONTH(C10424:C25391)</f>
        <v>5</v>
      </c>
      <c r="O10424" s="8" t="n">
        <f aca="false">K10424*(1-L10424)</f>
        <v>159</v>
      </c>
    </row>
    <row r="10425" customFormat="false" ht="11.4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IF(G10425="Male",VLOOKUP(H10425,'Shoe size conversion table'!$B$6:$D$22,2),VLOOKUP(H10425,'Shoe size conversion table'!$J$6:$L$22,2))</f>
        <v>38-39</v>
      </c>
      <c r="J10425" s="12" t="n">
        <f aca="false">IF(G10425="Male",VLOOKUP(H10425,'Shoe size conversion table'!$B$6:$D$22,3),VLOOKUP(H10425,'Shoe size conversion table'!$J$6:$L$22,3))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MONTH(C10425:C25392)</f>
        <v>5</v>
      </c>
      <c r="O10425" s="8" t="n">
        <f aca="false">K10425*(1-L10425)</f>
        <v>179</v>
      </c>
    </row>
    <row r="10426" customFormat="false" ht="11.4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IF(G10426="Male",VLOOKUP(H10426,'Shoe size conversion table'!$B$6:$D$22,2),VLOOKUP(H10426,'Shoe size conversion table'!$J$6:$L$22,2))</f>
        <v>39</v>
      </c>
      <c r="J10426" s="12" t="n">
        <f aca="false">IF(G10426="Male",VLOOKUP(H10426,'Shoe size conversion table'!$B$6:$D$22,3),VLOOKUP(H10426,'Shoe size conversion table'!$J$6:$L$22,3))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MONTH(C10426:C25393)</f>
        <v>5</v>
      </c>
      <c r="O10426" s="8" t="n">
        <f aca="false">K10426*(1-L10426)</f>
        <v>116.1</v>
      </c>
    </row>
    <row r="10427" customFormat="false" ht="11.4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IF(G10427="Male",VLOOKUP(H10427,'Shoe size conversion table'!$B$6:$D$22,2),VLOOKUP(H10427,'Shoe size conversion table'!$J$6:$L$22,2))</f>
        <v>39</v>
      </c>
      <c r="J10427" s="12" t="n">
        <f aca="false">IF(G10427="Male",VLOOKUP(H10427,'Shoe size conversion table'!$B$6:$D$22,3),VLOOKUP(H10427,'Shoe size conversion table'!$J$6:$L$22,3))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MONTH(C10427:C25394)</f>
        <v>5</v>
      </c>
      <c r="O10427" s="8" t="n">
        <f aca="false">K10427*(1-L10427)</f>
        <v>179</v>
      </c>
    </row>
    <row r="10428" customFormat="false" ht="11.4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IF(G10428="Male",VLOOKUP(H10428,'Shoe size conversion table'!$B$6:$D$22,2),VLOOKUP(H10428,'Shoe size conversion table'!$J$6:$L$22,2))</f>
        <v>39-40</v>
      </c>
      <c r="J10428" s="12" t="n">
        <f aca="false">IF(G10428="Male",VLOOKUP(H10428,'Shoe size conversion table'!$B$6:$D$22,3),VLOOKUP(H10428,'Shoe size conversion table'!$J$6:$L$22,3))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MONTH(C10428:C25395)</f>
        <v>5</v>
      </c>
      <c r="O10428" s="8" t="n">
        <f aca="false">K10428*(1-L10428)</f>
        <v>179</v>
      </c>
    </row>
    <row r="10429" customFormat="false" ht="11.4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IF(G10429="Male",VLOOKUP(H10429,'Shoe size conversion table'!$B$6:$D$22,2),VLOOKUP(H10429,'Shoe size conversion table'!$J$6:$L$22,2))</f>
        <v>43</v>
      </c>
      <c r="J10429" s="12" t="n">
        <f aca="false">IF(G10429="Male",VLOOKUP(H10429,'Shoe size conversion table'!$B$6:$D$22,3),VLOOKUP(H10429,'Shoe size conversion table'!$J$6:$L$22,3))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MONTH(C10429:C25396)</f>
        <v>5</v>
      </c>
      <c r="O10429" s="8" t="n">
        <f aca="false">K10429*(1-L10429)</f>
        <v>159</v>
      </c>
    </row>
    <row r="10430" customFormat="false" ht="11.4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IF(G10430="Male",VLOOKUP(H10430,'Shoe size conversion table'!$B$6:$D$22,2),VLOOKUP(H10430,'Shoe size conversion table'!$J$6:$L$22,2))</f>
        <v>42-43</v>
      </c>
      <c r="J10430" s="12" t="n">
        <f aca="false">IF(G10430="Male",VLOOKUP(H10430,'Shoe size conversion table'!$B$6:$D$22,3),VLOOKUP(H10430,'Shoe size conversion table'!$J$6:$L$22,3))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MONTH(C10430:C25397)</f>
        <v>5</v>
      </c>
      <c r="O10430" s="8" t="n">
        <f aca="false">K10430*(1-L10430)</f>
        <v>159</v>
      </c>
    </row>
    <row r="10431" customFormat="false" ht="11.4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IF(G10431="Male",VLOOKUP(H10431,'Shoe size conversion table'!$B$6:$D$22,2),VLOOKUP(H10431,'Shoe size conversion table'!$J$6:$L$22,2))</f>
        <v>41-42</v>
      </c>
      <c r="J10431" s="12" t="n">
        <f aca="false">IF(G10431="Male",VLOOKUP(H10431,'Shoe size conversion table'!$B$6:$D$22,3),VLOOKUP(H10431,'Shoe size conversion table'!$J$6:$L$22,3))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MONTH(C10431:C25398)</f>
        <v>5</v>
      </c>
      <c r="O10431" s="8" t="n">
        <f aca="false">K10431*(1-L10431)</f>
        <v>111.3</v>
      </c>
    </row>
    <row r="10432" customFormat="false" ht="11.4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IF(G10432="Male",VLOOKUP(H10432,'Shoe size conversion table'!$B$6:$D$22,2),VLOOKUP(H10432,'Shoe size conversion table'!$J$6:$L$22,2))</f>
        <v>41</v>
      </c>
      <c r="J10432" s="12" t="n">
        <f aca="false">IF(G10432="Male",VLOOKUP(H10432,'Shoe size conversion table'!$B$6:$D$22,3),VLOOKUP(H10432,'Shoe size conversion table'!$J$6:$L$22,3))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MONTH(C10432:C25399)</f>
        <v>5</v>
      </c>
      <c r="O10432" s="8" t="n">
        <f aca="false">K10432*(1-L10432)</f>
        <v>179</v>
      </c>
    </row>
    <row r="10433" customFormat="false" ht="11.4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IF(G10433="Male",VLOOKUP(H10433,'Shoe size conversion table'!$B$6:$D$22,2),VLOOKUP(H10433,'Shoe size conversion table'!$J$6:$L$22,2))</f>
        <v>45</v>
      </c>
      <c r="J10433" s="12" t="n">
        <f aca="false">IF(G10433="Male",VLOOKUP(H10433,'Shoe size conversion table'!$B$6:$D$22,3),VLOOKUP(H10433,'Shoe size conversion table'!$J$6:$L$22,3))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MONTH(C10433:C25400)</f>
        <v>5</v>
      </c>
      <c r="O10433" s="8" t="n">
        <f aca="false">K10433*(1-L10433)</f>
        <v>127.2</v>
      </c>
    </row>
    <row r="10434" customFormat="false" ht="11.4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IF(G10434="Male",VLOOKUP(H10434,'Shoe size conversion table'!$B$6:$D$22,2),VLOOKUP(H10434,'Shoe size conversion table'!$J$6:$L$22,2))</f>
        <v>42</v>
      </c>
      <c r="J10434" s="12" t="n">
        <f aca="false">IF(G10434="Male",VLOOKUP(H10434,'Shoe size conversion table'!$B$6:$D$22,3),VLOOKUP(H10434,'Shoe size conversion table'!$J$6:$L$22,3))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MONTH(C10434:C25401)</f>
        <v>5</v>
      </c>
      <c r="O10434" s="8" t="n">
        <f aca="false">K10434*(1-L10434)</f>
        <v>79.5</v>
      </c>
    </row>
    <row r="10435" customFormat="false" ht="11.4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IF(G10435="Male",VLOOKUP(H10435,'Shoe size conversion table'!$B$6:$D$22,2),VLOOKUP(H10435,'Shoe size conversion table'!$J$6:$L$22,2))</f>
        <v>43</v>
      </c>
      <c r="J10435" s="12" t="n">
        <f aca="false">IF(G10435="Male",VLOOKUP(H10435,'Shoe size conversion table'!$B$6:$D$22,3),VLOOKUP(H10435,'Shoe size conversion table'!$J$6:$L$22,3))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MONTH(C10435:C25402)</f>
        <v>5</v>
      </c>
      <c r="O10435" s="8" t="n">
        <f aca="false">K10435*(1-L10435)</f>
        <v>199</v>
      </c>
    </row>
    <row r="10436" customFormat="false" ht="11.4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IF(G10436="Male",VLOOKUP(H10436,'Shoe size conversion table'!$B$6:$D$22,2),VLOOKUP(H10436,'Shoe size conversion table'!$J$6:$L$22,2))</f>
        <v>42</v>
      </c>
      <c r="J10436" s="12" t="n">
        <f aca="false">IF(G10436="Male",VLOOKUP(H10436,'Shoe size conversion table'!$B$6:$D$22,3),VLOOKUP(H10436,'Shoe size conversion table'!$J$6:$L$22,3))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MONTH(C10436:C25403)</f>
        <v>5</v>
      </c>
      <c r="O10436" s="8" t="n">
        <f aca="false">K10436*(1-L10436)</f>
        <v>127.2</v>
      </c>
    </row>
    <row r="10437" customFormat="false" ht="11.4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IF(G10437="Male",VLOOKUP(H10437,'Shoe size conversion table'!$B$6:$D$22,2),VLOOKUP(H10437,'Shoe size conversion table'!$J$6:$L$22,2))</f>
        <v>41-42</v>
      </c>
      <c r="J10437" s="12" t="n">
        <f aca="false">IF(G10437="Male",VLOOKUP(H10437,'Shoe size conversion table'!$B$6:$D$22,3),VLOOKUP(H10437,'Shoe size conversion table'!$J$6:$L$22,3))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MONTH(C10437:C25404)</f>
        <v>5</v>
      </c>
      <c r="O10437" s="8" t="n">
        <f aca="false">K10437*(1-L10437)</f>
        <v>179</v>
      </c>
    </row>
    <row r="10438" customFormat="false" ht="11.4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IF(G10438="Male",VLOOKUP(H10438,'Shoe size conversion table'!$B$6:$D$22,2),VLOOKUP(H10438,'Shoe size conversion table'!$J$6:$L$22,2))</f>
        <v>39-40</v>
      </c>
      <c r="J10438" s="12" t="n">
        <f aca="false">IF(G10438="Male",VLOOKUP(H10438,'Shoe size conversion table'!$B$6:$D$22,3),VLOOKUP(H10438,'Shoe size conversion table'!$J$6:$L$22,3))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MONTH(C10438:C25405)</f>
        <v>5</v>
      </c>
      <c r="O10438" s="8" t="n">
        <f aca="false">K10438*(1-L10438)</f>
        <v>111.3</v>
      </c>
    </row>
    <row r="10439" customFormat="false" ht="11.4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IF(G10439="Male",VLOOKUP(H10439,'Shoe size conversion table'!$B$6:$D$22,2),VLOOKUP(H10439,'Shoe size conversion table'!$J$6:$L$22,2))</f>
        <v>47</v>
      </c>
      <c r="J10439" s="12" t="n">
        <f aca="false">IF(G10439="Male",VLOOKUP(H10439,'Shoe size conversion table'!$B$6:$D$22,3),VLOOKUP(H10439,'Shoe size conversion table'!$J$6:$L$22,3))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MONTH(C10439:C25406)</f>
        <v>5</v>
      </c>
      <c r="O10439" s="8" t="n">
        <f aca="false">K10439*(1-L10439)</f>
        <v>103.2</v>
      </c>
    </row>
    <row r="10440" customFormat="false" ht="11.4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IF(G10440="Male",VLOOKUP(H10440,'Shoe size conversion table'!$B$6:$D$22,2),VLOOKUP(H10440,'Shoe size conversion table'!$J$6:$L$22,2))</f>
        <v>42</v>
      </c>
      <c r="J10440" s="12" t="n">
        <f aca="false">IF(G10440="Male",VLOOKUP(H10440,'Shoe size conversion table'!$B$6:$D$22,3),VLOOKUP(H10440,'Shoe size conversion table'!$J$6:$L$22,3))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MONTH(C10440:C25407)</f>
        <v>5</v>
      </c>
      <c r="O10440" s="8" t="n">
        <f aca="false">K10440*(1-L10440)</f>
        <v>129</v>
      </c>
    </row>
    <row r="10441" customFormat="false" ht="11.4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IF(G10441="Male",VLOOKUP(H10441,'Shoe size conversion table'!$B$6:$D$22,2),VLOOKUP(H10441,'Shoe size conversion table'!$J$6:$L$22,2))</f>
        <v>37-38</v>
      </c>
      <c r="J10441" s="12" t="n">
        <f aca="false">IF(G10441="Male",VLOOKUP(H10441,'Shoe size conversion table'!$B$6:$D$22,3),VLOOKUP(H10441,'Shoe size conversion table'!$J$6:$L$22,3))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MONTH(C10441:C25408)</f>
        <v>5</v>
      </c>
      <c r="O10441" s="8" t="n">
        <f aca="false">K10441*(1-L10441)</f>
        <v>149</v>
      </c>
    </row>
    <row r="10442" customFormat="false" ht="11.4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IF(G10442="Male",VLOOKUP(H10442,'Shoe size conversion table'!$B$6:$D$22,2),VLOOKUP(H10442,'Shoe size conversion table'!$J$6:$L$22,2))</f>
        <v>37-38</v>
      </c>
      <c r="J10442" s="12" t="n">
        <f aca="false">IF(G10442="Male",VLOOKUP(H10442,'Shoe size conversion table'!$B$6:$D$22,3),VLOOKUP(H10442,'Shoe size conversion table'!$J$6:$L$22,3))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MONTH(C10442:C25409)</f>
        <v>5</v>
      </c>
      <c r="O10442" s="8" t="n">
        <f aca="false">K10442*(1-L10442)</f>
        <v>149</v>
      </c>
    </row>
    <row r="10443" customFormat="false" ht="11.4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IF(G10443="Male",VLOOKUP(H10443,'Shoe size conversion table'!$B$6:$D$22,2),VLOOKUP(H10443,'Shoe size conversion table'!$J$6:$L$22,2))</f>
        <v>44-45</v>
      </c>
      <c r="J10443" s="12" t="n">
        <f aca="false">IF(G10443="Male",VLOOKUP(H10443,'Shoe size conversion table'!$B$6:$D$22,3),VLOOKUP(H10443,'Shoe size conversion table'!$J$6:$L$22,3))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MONTH(C10443:C25410)</f>
        <v>5</v>
      </c>
      <c r="O10443" s="8" t="n">
        <f aca="false">K10443*(1-L10443)</f>
        <v>119.2</v>
      </c>
    </row>
    <row r="10444" customFormat="false" ht="11.4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IF(G10444="Male",VLOOKUP(H10444,'Shoe size conversion table'!$B$6:$D$22,2),VLOOKUP(H10444,'Shoe size conversion table'!$J$6:$L$22,2))</f>
        <v>42-43</v>
      </c>
      <c r="J10444" s="12" t="n">
        <f aca="false">IF(G10444="Male",VLOOKUP(H10444,'Shoe size conversion table'!$B$6:$D$22,3),VLOOKUP(H10444,'Shoe size conversion table'!$J$6:$L$22,3))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MONTH(C10444:C25411)</f>
        <v>5</v>
      </c>
      <c r="O10444" s="8" t="n">
        <f aca="false">K10444*(1-L10444)</f>
        <v>139.3</v>
      </c>
    </row>
    <row r="10445" customFormat="false" ht="11.4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IF(G10445="Male",VLOOKUP(H10445,'Shoe size conversion table'!$B$6:$D$22,2),VLOOKUP(H10445,'Shoe size conversion table'!$J$6:$L$22,2))</f>
        <v>44-45</v>
      </c>
      <c r="J10445" s="12" t="n">
        <f aca="false">IF(G10445="Male",VLOOKUP(H10445,'Shoe size conversion table'!$B$6:$D$22,3),VLOOKUP(H10445,'Shoe size conversion table'!$J$6:$L$22,3))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MONTH(C10445:C25412)</f>
        <v>5</v>
      </c>
      <c r="O10445" s="8" t="n">
        <f aca="false">K10445*(1-L10445)</f>
        <v>99.5</v>
      </c>
    </row>
    <row r="10446" customFormat="false" ht="11.4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IF(G10446="Male",VLOOKUP(H10446,'Shoe size conversion table'!$B$6:$D$22,2),VLOOKUP(H10446,'Shoe size conversion table'!$J$6:$L$22,2))</f>
        <v>47</v>
      </c>
      <c r="J10446" s="12" t="n">
        <f aca="false">IF(G10446="Male",VLOOKUP(H10446,'Shoe size conversion table'!$B$6:$D$22,3),VLOOKUP(H10446,'Shoe size conversion table'!$J$6:$L$22,3))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MONTH(C10446:C25413)</f>
        <v>5</v>
      </c>
      <c r="O10446" s="8" t="n">
        <f aca="false">K10446*(1-L10446)</f>
        <v>149</v>
      </c>
    </row>
    <row r="10447" customFormat="false" ht="11.4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IF(G10447="Male",VLOOKUP(H10447,'Shoe size conversion table'!$B$6:$D$22,2),VLOOKUP(H10447,'Shoe size conversion table'!$J$6:$L$22,2))</f>
        <v>41</v>
      </c>
      <c r="J10447" s="12" t="n">
        <f aca="false">IF(G10447="Male",VLOOKUP(H10447,'Shoe size conversion table'!$B$6:$D$22,3),VLOOKUP(H10447,'Shoe size conversion table'!$J$6:$L$22,3))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MONTH(C10447:C25414)</f>
        <v>5</v>
      </c>
      <c r="O10447" s="8" t="n">
        <f aca="false">K10447*(1-L10447)</f>
        <v>125.1</v>
      </c>
    </row>
    <row r="10448" customFormat="false" ht="11.4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IF(G10448="Male",VLOOKUP(H10448,'Shoe size conversion table'!$B$6:$D$22,2),VLOOKUP(H10448,'Shoe size conversion table'!$J$6:$L$22,2))</f>
        <v>42-43</v>
      </c>
      <c r="J10448" s="12" t="n">
        <f aca="false">IF(G10448="Male",VLOOKUP(H10448,'Shoe size conversion table'!$B$6:$D$22,3),VLOOKUP(H10448,'Shoe size conversion table'!$J$6:$L$22,3))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MONTH(C10448:C25415)</f>
        <v>5</v>
      </c>
      <c r="O10448" s="8" t="n">
        <f aca="false">K10448*(1-L10448)</f>
        <v>169</v>
      </c>
    </row>
    <row r="10449" customFormat="false" ht="11.4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IF(G10449="Male",VLOOKUP(H10449,'Shoe size conversion table'!$B$6:$D$22,2),VLOOKUP(H10449,'Shoe size conversion table'!$J$6:$L$22,2))</f>
        <v>43-44</v>
      </c>
      <c r="J10449" s="12" t="n">
        <f aca="false">IF(G10449="Male",VLOOKUP(H10449,'Shoe size conversion table'!$B$6:$D$22,3),VLOOKUP(H10449,'Shoe size conversion table'!$J$6:$L$22,3))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MONTH(C10449:C25416)</f>
        <v>5</v>
      </c>
      <c r="O10449" s="8" t="n">
        <f aca="false">K10449*(1-L10449)</f>
        <v>159</v>
      </c>
    </row>
    <row r="10450" customFormat="false" ht="11.4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IF(G10450="Male",VLOOKUP(H10450,'Shoe size conversion table'!$B$6:$D$22,2),VLOOKUP(H10450,'Shoe size conversion table'!$J$6:$L$22,2))</f>
        <v>43</v>
      </c>
      <c r="J10450" s="12" t="n">
        <f aca="false">IF(G10450="Male",VLOOKUP(H10450,'Shoe size conversion table'!$B$6:$D$22,3),VLOOKUP(H10450,'Shoe size conversion table'!$J$6:$L$22,3))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MONTH(C10450:C25417)</f>
        <v>5</v>
      </c>
      <c r="O10450" s="8" t="n">
        <f aca="false">K10450*(1-L10450)</f>
        <v>189</v>
      </c>
    </row>
    <row r="10451" customFormat="false" ht="11.4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IF(G10451="Male",VLOOKUP(H10451,'Shoe size conversion table'!$B$6:$D$22,2),VLOOKUP(H10451,'Shoe size conversion table'!$J$6:$L$22,2))</f>
        <v>43</v>
      </c>
      <c r="J10451" s="12" t="n">
        <f aca="false">IF(G10451="Male",VLOOKUP(H10451,'Shoe size conversion table'!$B$6:$D$22,3),VLOOKUP(H10451,'Shoe size conversion table'!$J$6:$L$22,3))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MONTH(C10451:C25418)</f>
        <v>5</v>
      </c>
      <c r="O10451" s="8" t="n">
        <f aca="false">K10451*(1-L10451)</f>
        <v>159</v>
      </c>
    </row>
    <row r="10452" customFormat="false" ht="11.4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IF(G10452="Male",VLOOKUP(H10452,'Shoe size conversion table'!$B$6:$D$22,2),VLOOKUP(H10452,'Shoe size conversion table'!$J$6:$L$22,2))</f>
        <v>39</v>
      </c>
      <c r="J10452" s="12" t="n">
        <f aca="false">IF(G10452="Male",VLOOKUP(H10452,'Shoe size conversion table'!$B$6:$D$22,3),VLOOKUP(H10452,'Shoe size conversion table'!$J$6:$L$22,3))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MONTH(C10452:C25419)</f>
        <v>5</v>
      </c>
      <c r="O10452" s="8" t="n">
        <f aca="false">K10452*(1-L10452)</f>
        <v>149</v>
      </c>
    </row>
    <row r="10453" customFormat="false" ht="11.4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IF(G10453="Male",VLOOKUP(H10453,'Shoe size conversion table'!$B$6:$D$22,2),VLOOKUP(H10453,'Shoe size conversion table'!$J$6:$L$22,2))</f>
        <v>41-42</v>
      </c>
      <c r="J10453" s="12" t="n">
        <f aca="false">IF(G10453="Male",VLOOKUP(H10453,'Shoe size conversion table'!$B$6:$D$22,3),VLOOKUP(H10453,'Shoe size conversion table'!$J$6:$L$22,3))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MONTH(C10453:C25420)</f>
        <v>5</v>
      </c>
      <c r="O10453" s="8" t="n">
        <f aca="false">K10453*(1-L10453)</f>
        <v>143.1</v>
      </c>
    </row>
    <row r="10454" customFormat="false" ht="11.4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IF(G10454="Male",VLOOKUP(H10454,'Shoe size conversion table'!$B$6:$D$22,2),VLOOKUP(H10454,'Shoe size conversion table'!$J$6:$L$22,2))</f>
        <v>45</v>
      </c>
      <c r="J10454" s="12" t="n">
        <f aca="false">IF(G10454="Male",VLOOKUP(H10454,'Shoe size conversion table'!$B$6:$D$22,3),VLOOKUP(H10454,'Shoe size conversion table'!$J$6:$L$22,3))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MONTH(C10454:C25421)</f>
        <v>5</v>
      </c>
      <c r="O10454" s="8" t="n">
        <f aca="false">K10454*(1-L10454)</f>
        <v>127.2</v>
      </c>
    </row>
    <row r="10455" customFormat="false" ht="11.4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IF(G10455="Male",VLOOKUP(H10455,'Shoe size conversion table'!$B$6:$D$22,2),VLOOKUP(H10455,'Shoe size conversion table'!$J$6:$L$22,2))</f>
        <v>38</v>
      </c>
      <c r="J10455" s="12" t="n">
        <f aca="false">IF(G10455="Male",VLOOKUP(H10455,'Shoe size conversion table'!$B$6:$D$22,3),VLOOKUP(H10455,'Shoe size conversion table'!$J$6:$L$22,3))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MONTH(C10455:C25422)</f>
        <v>5</v>
      </c>
      <c r="O10455" s="8" t="n">
        <f aca="false">K10455*(1-L10455)</f>
        <v>129</v>
      </c>
    </row>
    <row r="10456" customFormat="false" ht="11.4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IF(G10456="Male",VLOOKUP(H10456,'Shoe size conversion table'!$B$6:$D$22,2),VLOOKUP(H10456,'Shoe size conversion table'!$J$6:$L$22,2))</f>
        <v>38</v>
      </c>
      <c r="J10456" s="12" t="n">
        <f aca="false">IF(G10456="Male",VLOOKUP(H10456,'Shoe size conversion table'!$B$6:$D$22,3),VLOOKUP(H10456,'Shoe size conversion table'!$J$6:$L$22,3))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MONTH(C10456:C25423)</f>
        <v>5</v>
      </c>
      <c r="O10456" s="8" t="n">
        <f aca="false">K10456*(1-L10456)</f>
        <v>169</v>
      </c>
    </row>
    <row r="10457" customFormat="false" ht="11.4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IF(G10457="Male",VLOOKUP(H10457,'Shoe size conversion table'!$B$6:$D$22,2),VLOOKUP(H10457,'Shoe size conversion table'!$J$6:$L$22,2))</f>
        <v>42-43</v>
      </c>
      <c r="J10457" s="12" t="n">
        <f aca="false">IF(G10457="Male",VLOOKUP(H10457,'Shoe size conversion table'!$B$6:$D$22,3),VLOOKUP(H10457,'Shoe size conversion table'!$J$6:$L$22,3))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MONTH(C10457:C25424)</f>
        <v>5</v>
      </c>
      <c r="O10457" s="8" t="n">
        <f aca="false">K10457*(1-L10457)</f>
        <v>159</v>
      </c>
    </row>
    <row r="10458" customFormat="false" ht="11.4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IF(G10458="Male",VLOOKUP(H10458,'Shoe size conversion table'!$B$6:$D$22,2),VLOOKUP(H10458,'Shoe size conversion table'!$J$6:$L$22,2))</f>
        <v>43</v>
      </c>
      <c r="J10458" s="12" t="n">
        <f aca="false">IF(G10458="Male",VLOOKUP(H10458,'Shoe size conversion table'!$B$6:$D$22,3),VLOOKUP(H10458,'Shoe size conversion table'!$J$6:$L$22,3))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MONTH(C10458:C25425)</f>
        <v>5</v>
      </c>
      <c r="O10458" s="8" t="n">
        <f aca="false">K10458*(1-L10458)</f>
        <v>129</v>
      </c>
    </row>
    <row r="10459" customFormat="false" ht="11.4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IF(G10459="Male",VLOOKUP(H10459,'Shoe size conversion table'!$B$6:$D$22,2),VLOOKUP(H10459,'Shoe size conversion table'!$J$6:$L$22,2))</f>
        <v>42</v>
      </c>
      <c r="J10459" s="12" t="n">
        <f aca="false">IF(G10459="Male",VLOOKUP(H10459,'Shoe size conversion table'!$B$6:$D$22,3),VLOOKUP(H10459,'Shoe size conversion table'!$J$6:$L$22,3))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MONTH(C10459:C25426)</f>
        <v>5</v>
      </c>
      <c r="O10459" s="8" t="n">
        <f aca="false">K10459*(1-L10459)</f>
        <v>64.5</v>
      </c>
    </row>
    <row r="10460" customFormat="false" ht="11.4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IF(G10460="Male",VLOOKUP(H10460,'Shoe size conversion table'!$B$6:$D$22,2),VLOOKUP(H10460,'Shoe size conversion table'!$J$6:$L$22,2))</f>
        <v>44</v>
      </c>
      <c r="J10460" s="12" t="n">
        <f aca="false">IF(G10460="Male",VLOOKUP(H10460,'Shoe size conversion table'!$B$6:$D$22,3),VLOOKUP(H10460,'Shoe size conversion table'!$J$6:$L$22,3))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MONTH(C10460:C25427)</f>
        <v>5</v>
      </c>
      <c r="O10460" s="8" t="n">
        <f aca="false">K10460*(1-L10460)</f>
        <v>152.1</v>
      </c>
    </row>
    <row r="10461" customFormat="false" ht="11.4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IF(G10461="Male",VLOOKUP(H10461,'Shoe size conversion table'!$B$6:$D$22,2),VLOOKUP(H10461,'Shoe size conversion table'!$J$6:$L$22,2))</f>
        <v>44</v>
      </c>
      <c r="J10461" s="12" t="n">
        <f aca="false">IF(G10461="Male",VLOOKUP(H10461,'Shoe size conversion table'!$B$6:$D$22,3),VLOOKUP(H10461,'Shoe size conversion table'!$J$6:$L$22,3))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MONTH(C10461:C25428)</f>
        <v>5</v>
      </c>
      <c r="O10461" s="8" t="n">
        <f aca="false">K10461*(1-L10461)</f>
        <v>116.1</v>
      </c>
    </row>
    <row r="10462" customFormat="false" ht="11.4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IF(G10462="Male",VLOOKUP(H10462,'Shoe size conversion table'!$B$6:$D$22,2),VLOOKUP(H10462,'Shoe size conversion table'!$J$6:$L$22,2))</f>
        <v>39</v>
      </c>
      <c r="J10462" s="12" t="n">
        <f aca="false">IF(G10462="Male",VLOOKUP(H10462,'Shoe size conversion table'!$B$6:$D$22,3),VLOOKUP(H10462,'Shoe size conversion table'!$J$6:$L$22,3))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MONTH(C10462:C25429)</f>
        <v>5</v>
      </c>
      <c r="O10462" s="8" t="n">
        <f aca="false">K10462*(1-L10462)</f>
        <v>127.2</v>
      </c>
    </row>
    <row r="10463" customFormat="false" ht="11.4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IF(G10463="Male",VLOOKUP(H10463,'Shoe size conversion table'!$B$6:$D$22,2),VLOOKUP(H10463,'Shoe size conversion table'!$J$6:$L$22,2))</f>
        <v>42</v>
      </c>
      <c r="J10463" s="12" t="n">
        <f aca="false">IF(G10463="Male",VLOOKUP(H10463,'Shoe size conversion table'!$B$6:$D$22,3),VLOOKUP(H10463,'Shoe size conversion table'!$J$6:$L$22,3))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MONTH(C10463:C25430)</f>
        <v>6</v>
      </c>
      <c r="O10463" s="8" t="n">
        <f aca="false">K10463*(1-L10463)</f>
        <v>139</v>
      </c>
    </row>
    <row r="10464" customFormat="false" ht="11.4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IF(G10464="Male",VLOOKUP(H10464,'Shoe size conversion table'!$B$6:$D$22,2),VLOOKUP(H10464,'Shoe size conversion table'!$J$6:$L$22,2))</f>
        <v>39-40</v>
      </c>
      <c r="J10464" s="12" t="n">
        <f aca="false">IF(G10464="Male",VLOOKUP(H10464,'Shoe size conversion table'!$B$6:$D$22,3),VLOOKUP(H10464,'Shoe size conversion table'!$J$6:$L$22,3))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MONTH(C10464:C25431)</f>
        <v>6</v>
      </c>
      <c r="O10464" s="8" t="n">
        <f aca="false">K10464*(1-L10464)</f>
        <v>69.5</v>
      </c>
    </row>
    <row r="10465" customFormat="false" ht="11.4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IF(G10465="Male",VLOOKUP(H10465,'Shoe size conversion table'!$B$6:$D$22,2),VLOOKUP(H10465,'Shoe size conversion table'!$J$6:$L$22,2))</f>
        <v>44-45</v>
      </c>
      <c r="J10465" s="12" t="n">
        <f aca="false">IF(G10465="Male",VLOOKUP(H10465,'Shoe size conversion table'!$B$6:$D$22,3),VLOOKUP(H10465,'Shoe size conversion table'!$J$6:$L$22,3))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MONTH(C10465:C25432)</f>
        <v>6</v>
      </c>
      <c r="O10465" s="8" t="n">
        <f aca="false">K10465*(1-L10465)</f>
        <v>99.5</v>
      </c>
    </row>
    <row r="10466" customFormat="false" ht="11.4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IF(G10466="Male",VLOOKUP(H10466,'Shoe size conversion table'!$B$6:$D$22,2),VLOOKUP(H10466,'Shoe size conversion table'!$J$6:$L$22,2))</f>
        <v>43-44</v>
      </c>
      <c r="J10466" s="12" t="n">
        <f aca="false">IF(G10466="Male",VLOOKUP(H10466,'Shoe size conversion table'!$B$6:$D$22,3),VLOOKUP(H10466,'Shoe size conversion table'!$J$6:$L$22,3))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MONTH(C10466:C25433)</f>
        <v>6</v>
      </c>
      <c r="O10466" s="8" t="n">
        <f aca="false">K10466*(1-L10466)</f>
        <v>179</v>
      </c>
    </row>
    <row r="10467" customFormat="false" ht="11.4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IF(G10467="Male",VLOOKUP(H10467,'Shoe size conversion table'!$B$6:$D$22,2),VLOOKUP(H10467,'Shoe size conversion table'!$J$6:$L$22,2))</f>
        <v>43</v>
      </c>
      <c r="J10467" s="12" t="n">
        <f aca="false">IF(G10467="Male",VLOOKUP(H10467,'Shoe size conversion table'!$B$6:$D$22,3),VLOOKUP(H10467,'Shoe size conversion table'!$J$6:$L$22,3))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MONTH(C10467:C25434)</f>
        <v>6</v>
      </c>
      <c r="O10467" s="8" t="n">
        <f aca="false">K10467*(1-L10467)</f>
        <v>169</v>
      </c>
    </row>
    <row r="10468" customFormat="false" ht="11.4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IF(G10468="Male",VLOOKUP(H10468,'Shoe size conversion table'!$B$6:$D$22,2),VLOOKUP(H10468,'Shoe size conversion table'!$J$6:$L$22,2))</f>
        <v>39</v>
      </c>
      <c r="J10468" s="12" t="n">
        <f aca="false">IF(G10468="Male",VLOOKUP(H10468,'Shoe size conversion table'!$B$6:$D$22,3),VLOOKUP(H10468,'Shoe size conversion table'!$J$6:$L$22,3))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MONTH(C10468:C25435)</f>
        <v>6</v>
      </c>
      <c r="O10468" s="8" t="n">
        <f aca="false">K10468*(1-L10468)</f>
        <v>84.5</v>
      </c>
    </row>
    <row r="10469" customFormat="false" ht="11.4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IF(G10469="Male",VLOOKUP(H10469,'Shoe size conversion table'!$B$6:$D$22,2),VLOOKUP(H10469,'Shoe size conversion table'!$J$6:$L$22,2))</f>
        <v>35</v>
      </c>
      <c r="J10469" s="12" t="n">
        <f aca="false">IF(G10469="Male",VLOOKUP(H10469,'Shoe size conversion table'!$B$6:$D$22,3),VLOOKUP(H10469,'Shoe size conversion table'!$J$6:$L$22,3))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MONTH(C10469:C25436)</f>
        <v>6</v>
      </c>
      <c r="O10469" s="8" t="n">
        <f aca="false">K10469*(1-L10469)</f>
        <v>149</v>
      </c>
    </row>
    <row r="10470" customFormat="false" ht="11.4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IF(G10470="Male",VLOOKUP(H10470,'Shoe size conversion table'!$B$6:$D$22,2),VLOOKUP(H10470,'Shoe size conversion table'!$J$6:$L$22,2))</f>
        <v>41-42</v>
      </c>
      <c r="J10470" s="12" t="n">
        <f aca="false">IF(G10470="Male",VLOOKUP(H10470,'Shoe size conversion table'!$B$6:$D$22,3),VLOOKUP(H10470,'Shoe size conversion table'!$J$6:$L$22,3))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MONTH(C10470:C25437)</f>
        <v>6</v>
      </c>
      <c r="O10470" s="8" t="n">
        <f aca="false">K10470*(1-L10470)</f>
        <v>129</v>
      </c>
    </row>
    <row r="10471" customFormat="false" ht="11.4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IF(G10471="Male",VLOOKUP(H10471,'Shoe size conversion table'!$B$6:$D$22,2),VLOOKUP(H10471,'Shoe size conversion table'!$J$6:$L$22,2))</f>
        <v>45</v>
      </c>
      <c r="J10471" s="12" t="n">
        <f aca="false">IF(G10471="Male",VLOOKUP(H10471,'Shoe size conversion table'!$B$6:$D$22,3),VLOOKUP(H10471,'Shoe size conversion table'!$J$6:$L$22,3))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MONTH(C10471:C25438)</f>
        <v>6</v>
      </c>
      <c r="O10471" s="8" t="n">
        <f aca="false">K10471*(1-L10471)</f>
        <v>139</v>
      </c>
    </row>
    <row r="10472" customFormat="false" ht="11.4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IF(G10472="Male",VLOOKUP(H10472,'Shoe size conversion table'!$B$6:$D$22,2),VLOOKUP(H10472,'Shoe size conversion table'!$J$6:$L$22,2))</f>
        <v>43-44</v>
      </c>
      <c r="J10472" s="12" t="n">
        <f aca="false">IF(G10472="Male",VLOOKUP(H10472,'Shoe size conversion table'!$B$6:$D$22,3),VLOOKUP(H10472,'Shoe size conversion table'!$J$6:$L$22,3))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MONTH(C10472:C25439)</f>
        <v>6</v>
      </c>
      <c r="O10472" s="8" t="n">
        <f aca="false">K10472*(1-L10472)</f>
        <v>199</v>
      </c>
    </row>
    <row r="10473" customFormat="false" ht="11.4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IF(G10473="Male",VLOOKUP(H10473,'Shoe size conversion table'!$B$6:$D$22,2),VLOOKUP(H10473,'Shoe size conversion table'!$J$6:$L$22,2))</f>
        <v>38</v>
      </c>
      <c r="J10473" s="12" t="n">
        <f aca="false">IF(G10473="Male",VLOOKUP(H10473,'Shoe size conversion table'!$B$6:$D$22,3),VLOOKUP(H10473,'Shoe size conversion table'!$J$6:$L$22,3))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MONTH(C10473:C25440)</f>
        <v>6</v>
      </c>
      <c r="O10473" s="8" t="n">
        <f aca="false">K10473*(1-L10473)</f>
        <v>161.1</v>
      </c>
    </row>
    <row r="10474" customFormat="false" ht="11.4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IF(G10474="Male",VLOOKUP(H10474,'Shoe size conversion table'!$B$6:$D$22,2),VLOOKUP(H10474,'Shoe size conversion table'!$J$6:$L$22,2))</f>
        <v>42-43</v>
      </c>
      <c r="J10474" s="12" t="n">
        <f aca="false">IF(G10474="Male",VLOOKUP(H10474,'Shoe size conversion table'!$B$6:$D$22,3),VLOOKUP(H10474,'Shoe size conversion table'!$J$6:$L$22,3))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MONTH(C10474:C25441)</f>
        <v>6</v>
      </c>
      <c r="O10474" s="8" t="n">
        <f aca="false">K10474*(1-L10474)</f>
        <v>94.5</v>
      </c>
    </row>
    <row r="10475" customFormat="false" ht="11.4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IF(G10475="Male",VLOOKUP(H10475,'Shoe size conversion table'!$B$6:$D$22,2),VLOOKUP(H10475,'Shoe size conversion table'!$J$6:$L$22,2))</f>
        <v>38</v>
      </c>
      <c r="J10475" s="12" t="n">
        <f aca="false">IF(G10475="Male",VLOOKUP(H10475,'Shoe size conversion table'!$B$6:$D$22,3),VLOOKUP(H10475,'Shoe size conversion table'!$J$6:$L$22,3))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MONTH(C10475:C25442)</f>
        <v>6</v>
      </c>
      <c r="O10475" s="8" t="n">
        <f aca="false">K10475*(1-L10475)</f>
        <v>159</v>
      </c>
    </row>
    <row r="10476" customFormat="false" ht="11.4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IF(G10476="Male",VLOOKUP(H10476,'Shoe size conversion table'!$B$6:$D$22,2),VLOOKUP(H10476,'Shoe size conversion table'!$J$6:$L$22,2))</f>
        <v>43</v>
      </c>
      <c r="J10476" s="12" t="n">
        <f aca="false">IF(G10476="Male",VLOOKUP(H10476,'Shoe size conversion table'!$B$6:$D$22,3),VLOOKUP(H10476,'Shoe size conversion table'!$J$6:$L$22,3))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MONTH(C10476:C25443)</f>
        <v>6</v>
      </c>
      <c r="O10476" s="8" t="n">
        <f aca="false">K10476*(1-L10476)</f>
        <v>159</v>
      </c>
    </row>
    <row r="10477" customFormat="false" ht="11.4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IF(G10477="Male",VLOOKUP(H10477,'Shoe size conversion table'!$B$6:$D$22,2),VLOOKUP(H10477,'Shoe size conversion table'!$J$6:$L$22,2))</f>
        <v>41-42</v>
      </c>
      <c r="J10477" s="12" t="n">
        <f aca="false">IF(G10477="Male",VLOOKUP(H10477,'Shoe size conversion table'!$B$6:$D$22,3),VLOOKUP(H10477,'Shoe size conversion table'!$J$6:$L$22,3))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MONTH(C10477:C25444)</f>
        <v>6</v>
      </c>
      <c r="O10477" s="8" t="n">
        <f aca="false">K10477*(1-L10477)</f>
        <v>132.3</v>
      </c>
    </row>
    <row r="10478" customFormat="false" ht="11.4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IF(G10478="Male",VLOOKUP(H10478,'Shoe size conversion table'!$B$6:$D$22,2),VLOOKUP(H10478,'Shoe size conversion table'!$J$6:$L$22,2))</f>
        <v>41-42</v>
      </c>
      <c r="J10478" s="12" t="n">
        <f aca="false">IF(G10478="Male",VLOOKUP(H10478,'Shoe size conversion table'!$B$6:$D$22,3),VLOOKUP(H10478,'Shoe size conversion table'!$J$6:$L$22,3))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MONTH(C10478:C25445)</f>
        <v>6</v>
      </c>
      <c r="O10478" s="8" t="n">
        <f aca="false">K10478*(1-L10478)</f>
        <v>149</v>
      </c>
    </row>
    <row r="10479" customFormat="false" ht="11.4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IF(G10479="Male",VLOOKUP(H10479,'Shoe size conversion table'!$B$6:$D$22,2),VLOOKUP(H10479,'Shoe size conversion table'!$J$6:$L$22,2))</f>
        <v>45</v>
      </c>
      <c r="J10479" s="12" t="n">
        <f aca="false">IF(G10479="Male",VLOOKUP(H10479,'Shoe size conversion table'!$B$6:$D$22,3),VLOOKUP(H10479,'Shoe size conversion table'!$J$6:$L$22,3))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MONTH(C10479:C25446)</f>
        <v>6</v>
      </c>
      <c r="O10479" s="8" t="n">
        <f aca="false">K10479*(1-L10479)</f>
        <v>159</v>
      </c>
    </row>
    <row r="10480" customFormat="false" ht="11.4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IF(G10480="Male",VLOOKUP(H10480,'Shoe size conversion table'!$B$6:$D$22,2),VLOOKUP(H10480,'Shoe size conversion table'!$J$6:$L$22,2))</f>
        <v>44-45</v>
      </c>
      <c r="J10480" s="12" t="n">
        <f aca="false">IF(G10480="Male",VLOOKUP(H10480,'Shoe size conversion table'!$B$6:$D$22,3),VLOOKUP(H10480,'Shoe size conversion table'!$J$6:$L$22,3))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MONTH(C10480:C25447)</f>
        <v>6</v>
      </c>
      <c r="O10480" s="8" t="n">
        <f aca="false">K10480*(1-L10480)</f>
        <v>125.1</v>
      </c>
    </row>
    <row r="10481" customFormat="false" ht="11.4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IF(G10481="Male",VLOOKUP(H10481,'Shoe size conversion table'!$B$6:$D$22,2),VLOOKUP(H10481,'Shoe size conversion table'!$J$6:$L$22,2))</f>
        <v>37-38</v>
      </c>
      <c r="J10481" s="12" t="n">
        <f aca="false">IF(G10481="Male",VLOOKUP(H10481,'Shoe size conversion table'!$B$6:$D$22,3),VLOOKUP(H10481,'Shoe size conversion table'!$J$6:$L$22,3))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MONTH(C10481:C25448)</f>
        <v>6</v>
      </c>
      <c r="O10481" s="8" t="n">
        <f aca="false">K10481*(1-L10481)</f>
        <v>169</v>
      </c>
    </row>
    <row r="10482" customFormat="false" ht="11.4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IF(G10482="Male",VLOOKUP(H10482,'Shoe size conversion table'!$B$6:$D$22,2),VLOOKUP(H10482,'Shoe size conversion table'!$J$6:$L$22,2))</f>
        <v>38</v>
      </c>
      <c r="J10482" s="12" t="n">
        <f aca="false">IF(G10482="Male",VLOOKUP(H10482,'Shoe size conversion table'!$B$6:$D$22,3),VLOOKUP(H10482,'Shoe size conversion table'!$J$6:$L$22,3))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MONTH(C10482:C25449)</f>
        <v>6</v>
      </c>
      <c r="O10482" s="8" t="n">
        <f aca="false">K10482*(1-L10482)</f>
        <v>90.3</v>
      </c>
    </row>
    <row r="10483" customFormat="false" ht="11.4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IF(G10483="Male",VLOOKUP(H10483,'Shoe size conversion table'!$B$6:$D$22,2),VLOOKUP(H10483,'Shoe size conversion table'!$J$6:$L$22,2))</f>
        <v>43-44</v>
      </c>
      <c r="J10483" s="12" t="n">
        <f aca="false">IF(G10483="Male",VLOOKUP(H10483,'Shoe size conversion table'!$B$6:$D$22,3),VLOOKUP(H10483,'Shoe size conversion table'!$J$6:$L$22,3))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MONTH(C10483:C25450)</f>
        <v>6</v>
      </c>
      <c r="O10483" s="8" t="n">
        <f aca="false">K10483*(1-L10483)</f>
        <v>199</v>
      </c>
    </row>
    <row r="10484" customFormat="false" ht="11.4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IF(G10484="Male",VLOOKUP(H10484,'Shoe size conversion table'!$B$6:$D$22,2),VLOOKUP(H10484,'Shoe size conversion table'!$J$6:$L$22,2))</f>
        <v>35</v>
      </c>
      <c r="J10484" s="12" t="n">
        <f aca="false">IF(G10484="Male",VLOOKUP(H10484,'Shoe size conversion table'!$B$6:$D$22,3),VLOOKUP(H10484,'Shoe size conversion table'!$J$6:$L$22,3))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MONTH(C10484:C25451)</f>
        <v>6</v>
      </c>
      <c r="O10484" s="8" t="n">
        <f aca="false">K10484*(1-L10484)</f>
        <v>143.1</v>
      </c>
    </row>
    <row r="10485" customFormat="false" ht="11.4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IF(G10485="Male",VLOOKUP(H10485,'Shoe size conversion table'!$B$6:$D$22,2),VLOOKUP(H10485,'Shoe size conversion table'!$J$6:$L$22,2))</f>
        <v>42-43</v>
      </c>
      <c r="J10485" s="12" t="n">
        <f aca="false">IF(G10485="Male",VLOOKUP(H10485,'Shoe size conversion table'!$B$6:$D$22,3),VLOOKUP(H10485,'Shoe size conversion table'!$J$6:$L$22,3))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MONTH(C10485:C25452)</f>
        <v>6</v>
      </c>
      <c r="O10485" s="8" t="n">
        <f aca="false">K10485*(1-L10485)</f>
        <v>179</v>
      </c>
    </row>
    <row r="10486" customFormat="false" ht="11.4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IF(G10486="Male",VLOOKUP(H10486,'Shoe size conversion table'!$B$6:$D$22,2),VLOOKUP(H10486,'Shoe size conversion table'!$J$6:$L$22,2))</f>
        <v>43-44</v>
      </c>
      <c r="J10486" s="12" t="n">
        <f aca="false">IF(G10486="Male",VLOOKUP(H10486,'Shoe size conversion table'!$B$6:$D$22,3),VLOOKUP(H10486,'Shoe size conversion table'!$J$6:$L$22,3))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MONTH(C10486:C25453)</f>
        <v>6</v>
      </c>
      <c r="O10486" s="8" t="n">
        <f aca="false">K10486*(1-L10486)</f>
        <v>116.1</v>
      </c>
    </row>
    <row r="10487" customFormat="false" ht="11.4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IF(G10487="Male",VLOOKUP(H10487,'Shoe size conversion table'!$B$6:$D$22,2),VLOOKUP(H10487,'Shoe size conversion table'!$J$6:$L$22,2))</f>
        <v>38-39</v>
      </c>
      <c r="J10487" s="12" t="n">
        <f aca="false">IF(G10487="Male",VLOOKUP(H10487,'Shoe size conversion table'!$B$6:$D$22,3),VLOOKUP(H10487,'Shoe size conversion table'!$J$6:$L$22,3))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MONTH(C10487:C25454)</f>
        <v>6</v>
      </c>
      <c r="O10487" s="8" t="n">
        <f aca="false">K10487*(1-L10487)</f>
        <v>135.2</v>
      </c>
    </row>
    <row r="10488" customFormat="false" ht="11.4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IF(G10488="Male",VLOOKUP(H10488,'Shoe size conversion table'!$B$6:$D$22,2),VLOOKUP(H10488,'Shoe size conversion table'!$J$6:$L$22,2))</f>
        <v>42-43</v>
      </c>
      <c r="J10488" s="12" t="n">
        <f aca="false">IF(G10488="Male",VLOOKUP(H10488,'Shoe size conversion table'!$B$6:$D$22,3),VLOOKUP(H10488,'Shoe size conversion table'!$J$6:$L$22,3))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MONTH(C10488:C25455)</f>
        <v>6</v>
      </c>
      <c r="O10488" s="8" t="n">
        <f aca="false">K10488*(1-L10488)</f>
        <v>129</v>
      </c>
    </row>
    <row r="10489" customFormat="false" ht="11.4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IF(G10489="Male",VLOOKUP(H10489,'Shoe size conversion table'!$B$6:$D$22,2),VLOOKUP(H10489,'Shoe size conversion table'!$J$6:$L$22,2))</f>
        <v>39-40</v>
      </c>
      <c r="J10489" s="12" t="n">
        <f aca="false">IF(G10489="Male",VLOOKUP(H10489,'Shoe size conversion table'!$B$6:$D$22,3),VLOOKUP(H10489,'Shoe size conversion table'!$J$6:$L$22,3))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MONTH(C10489:C25456)</f>
        <v>6</v>
      </c>
      <c r="O10489" s="8" t="n">
        <f aca="false">K10489*(1-L10489)</f>
        <v>127.2</v>
      </c>
    </row>
    <row r="10490" customFormat="false" ht="11.4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IF(G10490="Male",VLOOKUP(H10490,'Shoe size conversion table'!$B$6:$D$22,2),VLOOKUP(H10490,'Shoe size conversion table'!$J$6:$L$22,2))</f>
        <v>42-43</v>
      </c>
      <c r="J10490" s="12" t="n">
        <f aca="false">IF(G10490="Male",VLOOKUP(H10490,'Shoe size conversion table'!$B$6:$D$22,3),VLOOKUP(H10490,'Shoe size conversion table'!$J$6:$L$22,3))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MONTH(C10490:C25457)</f>
        <v>6</v>
      </c>
      <c r="O10490" s="8" t="n">
        <f aca="false">K10490*(1-L10490)</f>
        <v>64.5</v>
      </c>
    </row>
    <row r="10491" customFormat="false" ht="11.4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IF(G10491="Male",VLOOKUP(H10491,'Shoe size conversion table'!$B$6:$D$22,2),VLOOKUP(H10491,'Shoe size conversion table'!$J$6:$L$22,2))</f>
        <v>43</v>
      </c>
      <c r="J10491" s="12" t="n">
        <f aca="false">IF(G10491="Male",VLOOKUP(H10491,'Shoe size conversion table'!$B$6:$D$22,3),VLOOKUP(H10491,'Shoe size conversion table'!$J$6:$L$22,3))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MONTH(C10491:C25458)</f>
        <v>6</v>
      </c>
      <c r="O10491" s="8" t="n">
        <f aca="false">K10491*(1-L10491)</f>
        <v>116.1</v>
      </c>
    </row>
    <row r="10492" customFormat="false" ht="11.4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IF(G10492="Male",VLOOKUP(H10492,'Shoe size conversion table'!$B$6:$D$22,2),VLOOKUP(H10492,'Shoe size conversion table'!$J$6:$L$22,2))</f>
        <v>41</v>
      </c>
      <c r="J10492" s="12" t="n">
        <f aca="false">IF(G10492="Male",VLOOKUP(H10492,'Shoe size conversion table'!$B$6:$D$22,3),VLOOKUP(H10492,'Shoe size conversion table'!$J$6:$L$22,3))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MONTH(C10492:C25459)</f>
        <v>6</v>
      </c>
      <c r="O10492" s="8" t="n">
        <f aca="false">K10492*(1-L10492)</f>
        <v>179</v>
      </c>
    </row>
    <row r="10493" customFormat="false" ht="11.4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IF(G10493="Male",VLOOKUP(H10493,'Shoe size conversion table'!$B$6:$D$22,2),VLOOKUP(H10493,'Shoe size conversion table'!$J$6:$L$22,2))</f>
        <v>42</v>
      </c>
      <c r="J10493" s="12" t="n">
        <f aca="false">IF(G10493="Male",VLOOKUP(H10493,'Shoe size conversion table'!$B$6:$D$22,3),VLOOKUP(H10493,'Shoe size conversion table'!$J$6:$L$22,3))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MONTH(C10493:C25460)</f>
        <v>6</v>
      </c>
      <c r="O10493" s="8" t="n">
        <f aca="false">K10493*(1-L10493)</f>
        <v>170.1</v>
      </c>
    </row>
    <row r="10494" customFormat="false" ht="11.4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IF(G10494="Male",VLOOKUP(H10494,'Shoe size conversion table'!$B$6:$D$22,2),VLOOKUP(H10494,'Shoe size conversion table'!$J$6:$L$22,2))</f>
        <v>38-39</v>
      </c>
      <c r="J10494" s="12" t="n">
        <f aca="false">IF(G10494="Male",VLOOKUP(H10494,'Shoe size conversion table'!$B$6:$D$22,3),VLOOKUP(H10494,'Shoe size conversion table'!$J$6:$L$22,3))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MONTH(C10494:C25461)</f>
        <v>6</v>
      </c>
      <c r="O10494" s="8" t="n">
        <f aca="false">K10494*(1-L10494)</f>
        <v>89.5</v>
      </c>
    </row>
    <row r="10495" customFormat="false" ht="11.4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IF(G10495="Male",VLOOKUP(H10495,'Shoe size conversion table'!$B$6:$D$22,2),VLOOKUP(H10495,'Shoe size conversion table'!$J$6:$L$22,2))</f>
        <v>43-44</v>
      </c>
      <c r="J10495" s="12" t="n">
        <f aca="false">IF(G10495="Male",VLOOKUP(H10495,'Shoe size conversion table'!$B$6:$D$22,3),VLOOKUP(H10495,'Shoe size conversion table'!$J$6:$L$22,3))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MONTH(C10495:C25462)</f>
        <v>6</v>
      </c>
      <c r="O10495" s="8" t="n">
        <f aca="false">K10495*(1-L10495)</f>
        <v>159</v>
      </c>
    </row>
    <row r="10496" customFormat="false" ht="11.4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IF(G10496="Male",VLOOKUP(H10496,'Shoe size conversion table'!$B$6:$D$22,2),VLOOKUP(H10496,'Shoe size conversion table'!$J$6:$L$22,2))</f>
        <v>42-43</v>
      </c>
      <c r="J10496" s="12" t="n">
        <f aca="false">IF(G10496="Male",VLOOKUP(H10496,'Shoe size conversion table'!$B$6:$D$22,3),VLOOKUP(H10496,'Shoe size conversion table'!$J$6:$L$22,3))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MONTH(C10496:C25463)</f>
        <v>6</v>
      </c>
      <c r="O10496" s="8" t="n">
        <f aca="false">K10496*(1-L10496)</f>
        <v>170.1</v>
      </c>
    </row>
    <row r="10497" customFormat="false" ht="11.4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IF(G10497="Male",VLOOKUP(H10497,'Shoe size conversion table'!$B$6:$D$22,2),VLOOKUP(H10497,'Shoe size conversion table'!$J$6:$L$22,2))</f>
        <v>45</v>
      </c>
      <c r="J10497" s="12" t="n">
        <f aca="false">IF(G10497="Male",VLOOKUP(H10497,'Shoe size conversion table'!$B$6:$D$22,3),VLOOKUP(H10497,'Shoe size conversion table'!$J$6:$L$22,3))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MONTH(C10497:C25464)</f>
        <v>6</v>
      </c>
      <c r="O10497" s="8" t="n">
        <f aca="false">K10497*(1-L10497)</f>
        <v>189</v>
      </c>
    </row>
    <row r="10498" customFormat="false" ht="11.4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IF(G10498="Male",VLOOKUP(H10498,'Shoe size conversion table'!$B$6:$D$22,2),VLOOKUP(H10498,'Shoe size conversion table'!$J$6:$L$22,2))</f>
        <v>42</v>
      </c>
      <c r="J10498" s="12" t="n">
        <f aca="false">IF(G10498="Male",VLOOKUP(H10498,'Shoe size conversion table'!$B$6:$D$22,3),VLOOKUP(H10498,'Shoe size conversion table'!$J$6:$L$22,3))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MONTH(C10498:C25465)</f>
        <v>6</v>
      </c>
      <c r="O10498" s="8" t="n">
        <f aca="false">K10498*(1-L10498)</f>
        <v>169</v>
      </c>
    </row>
    <row r="10499" customFormat="false" ht="11.4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IF(G10499="Male",VLOOKUP(H10499,'Shoe size conversion table'!$B$6:$D$22,2),VLOOKUP(H10499,'Shoe size conversion table'!$J$6:$L$22,2))</f>
        <v>37</v>
      </c>
      <c r="J10499" s="12" t="n">
        <f aca="false">IF(G10499="Male",VLOOKUP(H10499,'Shoe size conversion table'!$B$6:$D$22,3),VLOOKUP(H10499,'Shoe size conversion table'!$J$6:$L$22,3))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MONTH(C10499:C25466)</f>
        <v>6</v>
      </c>
      <c r="O10499" s="8" t="n">
        <f aca="false">K10499*(1-L10499)</f>
        <v>74.5</v>
      </c>
    </row>
    <row r="10500" customFormat="false" ht="11.4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IF(G10500="Male",VLOOKUP(H10500,'Shoe size conversion table'!$B$6:$D$22,2),VLOOKUP(H10500,'Shoe size conversion table'!$J$6:$L$22,2))</f>
        <v>43-44</v>
      </c>
      <c r="J10500" s="12" t="n">
        <f aca="false">IF(G10500="Male",VLOOKUP(H10500,'Shoe size conversion table'!$B$6:$D$22,3),VLOOKUP(H10500,'Shoe size conversion table'!$J$6:$L$22,3))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MONTH(C10500:C25467)</f>
        <v>6</v>
      </c>
      <c r="O10500" s="8" t="n">
        <f aca="false">K10500*(1-L10500)</f>
        <v>159</v>
      </c>
    </row>
    <row r="10501" customFormat="false" ht="11.4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IF(G10501="Male",VLOOKUP(H10501,'Shoe size conversion table'!$B$6:$D$22,2),VLOOKUP(H10501,'Shoe size conversion table'!$J$6:$L$22,2))</f>
        <v>39-40</v>
      </c>
      <c r="J10501" s="12" t="n">
        <f aca="false">IF(G10501="Male",VLOOKUP(H10501,'Shoe size conversion table'!$B$6:$D$22,3),VLOOKUP(H10501,'Shoe size conversion table'!$J$6:$L$22,3))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MONTH(C10501:C25468)</f>
        <v>6</v>
      </c>
      <c r="O10501" s="8" t="n">
        <f aca="false">K10501*(1-L10501)</f>
        <v>94.5</v>
      </c>
    </row>
    <row r="10502" customFormat="false" ht="11.4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IF(G10502="Male",VLOOKUP(H10502,'Shoe size conversion table'!$B$6:$D$22,2),VLOOKUP(H10502,'Shoe size conversion table'!$J$6:$L$22,2))</f>
        <v>35</v>
      </c>
      <c r="J10502" s="12" t="n">
        <f aca="false">IF(G10502="Male",VLOOKUP(H10502,'Shoe size conversion table'!$B$6:$D$22,3),VLOOKUP(H10502,'Shoe size conversion table'!$J$6:$L$22,3))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MONTH(C10502:C25469)</f>
        <v>6</v>
      </c>
      <c r="O10502" s="8" t="n">
        <f aca="false">K10502*(1-L10502)</f>
        <v>143.1</v>
      </c>
    </row>
    <row r="10503" customFormat="false" ht="11.4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IF(G10503="Male",VLOOKUP(H10503,'Shoe size conversion table'!$B$6:$D$22,2),VLOOKUP(H10503,'Shoe size conversion table'!$J$6:$L$22,2))</f>
        <v>43-44</v>
      </c>
      <c r="J10503" s="12" t="n">
        <f aca="false">IF(G10503="Male",VLOOKUP(H10503,'Shoe size conversion table'!$B$6:$D$22,3),VLOOKUP(H10503,'Shoe size conversion table'!$J$6:$L$22,3))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MONTH(C10503:C25470)</f>
        <v>6</v>
      </c>
      <c r="O10503" s="8" t="n">
        <f aca="false">K10503*(1-L10503)</f>
        <v>179.1</v>
      </c>
    </row>
    <row r="10504" customFormat="false" ht="11.4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IF(G10504="Male",VLOOKUP(H10504,'Shoe size conversion table'!$B$6:$D$22,2),VLOOKUP(H10504,'Shoe size conversion table'!$J$6:$L$22,2))</f>
        <v>42-43</v>
      </c>
      <c r="J10504" s="12" t="n">
        <f aca="false">IF(G10504="Male",VLOOKUP(H10504,'Shoe size conversion table'!$B$6:$D$22,3),VLOOKUP(H10504,'Shoe size conversion table'!$J$6:$L$22,3))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MONTH(C10504:C25471)</f>
        <v>6</v>
      </c>
      <c r="O10504" s="8" t="n">
        <f aca="false">K10504*(1-L10504)</f>
        <v>169</v>
      </c>
    </row>
    <row r="10505" customFormat="false" ht="11.4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IF(G10505="Male",VLOOKUP(H10505,'Shoe size conversion table'!$B$6:$D$22,2),VLOOKUP(H10505,'Shoe size conversion table'!$J$6:$L$22,2))</f>
        <v>43</v>
      </c>
      <c r="J10505" s="12" t="n">
        <f aca="false">IF(G10505="Male",VLOOKUP(H10505,'Shoe size conversion table'!$B$6:$D$22,3),VLOOKUP(H10505,'Shoe size conversion table'!$J$6:$L$22,3))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MONTH(C10505:C25472)</f>
        <v>6</v>
      </c>
      <c r="O10505" s="8" t="n">
        <f aca="false">K10505*(1-L10505)</f>
        <v>125.1</v>
      </c>
    </row>
    <row r="10506" customFormat="false" ht="11.4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IF(G10506="Male",VLOOKUP(H10506,'Shoe size conversion table'!$B$6:$D$22,2),VLOOKUP(H10506,'Shoe size conversion table'!$J$6:$L$22,2))</f>
        <v>47</v>
      </c>
      <c r="J10506" s="12" t="n">
        <f aca="false">IF(G10506="Male",VLOOKUP(H10506,'Shoe size conversion table'!$B$6:$D$22,3),VLOOKUP(H10506,'Shoe size conversion table'!$J$6:$L$22,3))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MONTH(C10506:C25473)</f>
        <v>6</v>
      </c>
      <c r="O10506" s="8" t="n">
        <f aca="false">K10506*(1-L10506)</f>
        <v>103.2</v>
      </c>
    </row>
    <row r="10507" customFormat="false" ht="11.4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IF(G10507="Male",VLOOKUP(H10507,'Shoe size conversion table'!$B$6:$D$22,2),VLOOKUP(H10507,'Shoe size conversion table'!$J$6:$L$22,2))</f>
        <v>43</v>
      </c>
      <c r="J10507" s="12" t="n">
        <f aca="false">IF(G10507="Male",VLOOKUP(H10507,'Shoe size conversion table'!$B$6:$D$22,3),VLOOKUP(H10507,'Shoe size conversion table'!$J$6:$L$22,3))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MONTH(C10507:C25474)</f>
        <v>6</v>
      </c>
      <c r="O10507" s="8" t="n">
        <f aca="false">K10507*(1-L10507)</f>
        <v>129</v>
      </c>
    </row>
    <row r="10508" customFormat="false" ht="11.4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IF(G10508="Male",VLOOKUP(H10508,'Shoe size conversion table'!$B$6:$D$22,2),VLOOKUP(H10508,'Shoe size conversion table'!$J$6:$L$22,2))</f>
        <v>39-40</v>
      </c>
      <c r="J10508" s="12" t="n">
        <f aca="false">IF(G10508="Male",VLOOKUP(H10508,'Shoe size conversion table'!$B$6:$D$22,3),VLOOKUP(H10508,'Shoe size conversion table'!$J$6:$L$22,3))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MONTH(C10508:C25475)</f>
        <v>6</v>
      </c>
      <c r="O10508" s="8" t="n">
        <f aca="false">K10508*(1-L10508)</f>
        <v>143.1</v>
      </c>
    </row>
    <row r="10509" customFormat="false" ht="11.4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IF(G10509="Male",VLOOKUP(H10509,'Shoe size conversion table'!$B$6:$D$22,2),VLOOKUP(H10509,'Shoe size conversion table'!$J$6:$L$22,2))</f>
        <v>38</v>
      </c>
      <c r="J10509" s="12" t="n">
        <f aca="false">IF(G10509="Male",VLOOKUP(H10509,'Shoe size conversion table'!$B$6:$D$22,3),VLOOKUP(H10509,'Shoe size conversion table'!$J$6:$L$22,3))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MONTH(C10509:C25476)</f>
        <v>6</v>
      </c>
      <c r="O10509" s="8" t="n">
        <f aca="false">K10509*(1-L10509)</f>
        <v>149</v>
      </c>
    </row>
    <row r="10510" customFormat="false" ht="11.4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IF(G10510="Male",VLOOKUP(H10510,'Shoe size conversion table'!$B$6:$D$22,2),VLOOKUP(H10510,'Shoe size conversion table'!$J$6:$L$22,2))</f>
        <v>39-40</v>
      </c>
      <c r="J10510" s="12" t="n">
        <f aca="false">IF(G10510="Male",VLOOKUP(H10510,'Shoe size conversion table'!$B$6:$D$22,3),VLOOKUP(H10510,'Shoe size conversion table'!$J$6:$L$22,3))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MONTH(C10510:C25477)</f>
        <v>6</v>
      </c>
      <c r="O10510" s="8" t="n">
        <f aca="false">K10510*(1-L10510)</f>
        <v>149</v>
      </c>
    </row>
    <row r="10511" customFormat="false" ht="11.4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IF(G10511="Male",VLOOKUP(H10511,'Shoe size conversion table'!$B$6:$D$22,2),VLOOKUP(H10511,'Shoe size conversion table'!$J$6:$L$22,2))</f>
        <v>37-38</v>
      </c>
      <c r="J10511" s="12" t="n">
        <f aca="false">IF(G10511="Male",VLOOKUP(H10511,'Shoe size conversion table'!$B$6:$D$22,3),VLOOKUP(H10511,'Shoe size conversion table'!$J$6:$L$22,3))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MONTH(C10511:C25478)</f>
        <v>6</v>
      </c>
      <c r="O10511" s="8" t="n">
        <f aca="false">K10511*(1-L10511)</f>
        <v>149</v>
      </c>
    </row>
    <row r="10512" customFormat="false" ht="11.4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IF(G10512="Male",VLOOKUP(H10512,'Shoe size conversion table'!$B$6:$D$22,2),VLOOKUP(H10512,'Shoe size conversion table'!$J$6:$L$22,2))</f>
        <v>38</v>
      </c>
      <c r="J10512" s="12" t="n">
        <f aca="false">IF(G10512="Male",VLOOKUP(H10512,'Shoe size conversion table'!$B$6:$D$22,3),VLOOKUP(H10512,'Shoe size conversion table'!$J$6:$L$22,3))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MONTH(C10512:C25479)</f>
        <v>6</v>
      </c>
      <c r="O10512" s="8" t="n">
        <f aca="false">K10512*(1-L10512)</f>
        <v>90.3</v>
      </c>
    </row>
    <row r="10513" customFormat="false" ht="11.4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IF(G10513="Male",VLOOKUP(H10513,'Shoe size conversion table'!$B$6:$D$22,2),VLOOKUP(H10513,'Shoe size conversion table'!$J$6:$L$22,2))</f>
        <v>38</v>
      </c>
      <c r="J10513" s="12" t="n">
        <f aca="false">IF(G10513="Male",VLOOKUP(H10513,'Shoe size conversion table'!$B$6:$D$22,3),VLOOKUP(H10513,'Shoe size conversion table'!$J$6:$L$22,3))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MONTH(C10513:C25480)</f>
        <v>6</v>
      </c>
      <c r="O10513" s="8" t="n">
        <f aca="false">K10513*(1-L10513)</f>
        <v>134.1</v>
      </c>
    </row>
    <row r="10514" customFormat="false" ht="11.4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IF(G10514="Male",VLOOKUP(H10514,'Shoe size conversion table'!$B$6:$D$22,2),VLOOKUP(H10514,'Shoe size conversion table'!$J$6:$L$22,2))</f>
        <v>45</v>
      </c>
      <c r="J10514" s="12" t="n">
        <f aca="false">IF(G10514="Male",VLOOKUP(H10514,'Shoe size conversion table'!$B$6:$D$22,3),VLOOKUP(H10514,'Shoe size conversion table'!$J$6:$L$22,3))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MONTH(C10514:C25481)</f>
        <v>6</v>
      </c>
      <c r="O10514" s="8" t="n">
        <f aca="false">K10514*(1-L10514)</f>
        <v>189</v>
      </c>
    </row>
    <row r="10515" customFormat="false" ht="11.4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IF(G10515="Male",VLOOKUP(H10515,'Shoe size conversion table'!$B$6:$D$22,2),VLOOKUP(H10515,'Shoe size conversion table'!$J$6:$L$22,2))</f>
        <v>43-44</v>
      </c>
      <c r="J10515" s="12" t="n">
        <f aca="false">IF(G10515="Male",VLOOKUP(H10515,'Shoe size conversion table'!$B$6:$D$22,3),VLOOKUP(H10515,'Shoe size conversion table'!$J$6:$L$22,3))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MONTH(C10515:C25482)</f>
        <v>6</v>
      </c>
      <c r="O10515" s="8" t="n">
        <f aca="false">K10515*(1-L10515)</f>
        <v>143.1</v>
      </c>
    </row>
    <row r="10516" customFormat="false" ht="11.4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IF(G10516="Male",VLOOKUP(H10516,'Shoe size conversion table'!$B$6:$D$22,2),VLOOKUP(H10516,'Shoe size conversion table'!$J$6:$L$22,2))</f>
        <v>44</v>
      </c>
      <c r="J10516" s="12" t="n">
        <f aca="false">IF(G10516="Male",VLOOKUP(H10516,'Shoe size conversion table'!$B$6:$D$22,3),VLOOKUP(H10516,'Shoe size conversion table'!$J$6:$L$22,3))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MONTH(C10516:C25483)</f>
        <v>6</v>
      </c>
      <c r="O10516" s="8" t="n">
        <f aca="false">K10516*(1-L10516)</f>
        <v>129</v>
      </c>
    </row>
    <row r="10517" customFormat="false" ht="11.4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IF(G10517="Male",VLOOKUP(H10517,'Shoe size conversion table'!$B$6:$D$22,2),VLOOKUP(H10517,'Shoe size conversion table'!$J$6:$L$22,2))</f>
        <v>42-43</v>
      </c>
      <c r="J10517" s="12" t="n">
        <f aca="false">IF(G10517="Male",VLOOKUP(H10517,'Shoe size conversion table'!$B$6:$D$22,3),VLOOKUP(H10517,'Shoe size conversion table'!$J$6:$L$22,3))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MONTH(C10517:C25484)</f>
        <v>6</v>
      </c>
      <c r="O10517" s="8" t="n">
        <f aca="false">K10517*(1-L10517)</f>
        <v>149</v>
      </c>
    </row>
    <row r="10518" customFormat="false" ht="11.4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IF(G10518="Male",VLOOKUP(H10518,'Shoe size conversion table'!$B$6:$D$22,2),VLOOKUP(H10518,'Shoe size conversion table'!$J$6:$L$22,2))</f>
        <v>41</v>
      </c>
      <c r="J10518" s="12" t="n">
        <f aca="false">IF(G10518="Male",VLOOKUP(H10518,'Shoe size conversion table'!$B$6:$D$22,3),VLOOKUP(H10518,'Shoe size conversion table'!$J$6:$L$22,3))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MONTH(C10518:C25485)</f>
        <v>6</v>
      </c>
      <c r="O10518" s="8" t="n">
        <f aca="false">K10518*(1-L10518)</f>
        <v>111.3</v>
      </c>
    </row>
    <row r="10519" customFormat="false" ht="11.4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IF(G10519="Male",VLOOKUP(H10519,'Shoe size conversion table'!$B$6:$D$22,2),VLOOKUP(H10519,'Shoe size conversion table'!$J$6:$L$22,2))</f>
        <v>42-43</v>
      </c>
      <c r="J10519" s="12" t="n">
        <f aca="false">IF(G10519="Male",VLOOKUP(H10519,'Shoe size conversion table'!$B$6:$D$22,3),VLOOKUP(H10519,'Shoe size conversion table'!$J$6:$L$22,3))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MONTH(C10519:C25486)</f>
        <v>6</v>
      </c>
      <c r="O10519" s="8" t="n">
        <f aca="false">K10519*(1-L10519)</f>
        <v>179</v>
      </c>
    </row>
    <row r="10520" customFormat="false" ht="11.4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IF(G10520="Male",VLOOKUP(H10520,'Shoe size conversion table'!$B$6:$D$22,2),VLOOKUP(H10520,'Shoe size conversion table'!$J$6:$L$22,2))</f>
        <v>43-44</v>
      </c>
      <c r="J10520" s="12" t="n">
        <f aca="false">IF(G10520="Male",VLOOKUP(H10520,'Shoe size conversion table'!$B$6:$D$22,3),VLOOKUP(H10520,'Shoe size conversion table'!$J$6:$L$22,3))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MONTH(C10520:C25487)</f>
        <v>6</v>
      </c>
      <c r="O10520" s="8" t="n">
        <f aca="false">K10520*(1-L10520)</f>
        <v>179</v>
      </c>
    </row>
    <row r="10521" customFormat="false" ht="11.4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IF(G10521="Male",VLOOKUP(H10521,'Shoe size conversion table'!$B$6:$D$22,2),VLOOKUP(H10521,'Shoe size conversion table'!$J$6:$L$22,2))</f>
        <v>43</v>
      </c>
      <c r="J10521" s="12" t="n">
        <f aca="false">IF(G10521="Male",VLOOKUP(H10521,'Shoe size conversion table'!$B$6:$D$22,3),VLOOKUP(H10521,'Shoe size conversion table'!$J$6:$L$22,3))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MONTH(C10521:C25488)</f>
        <v>6</v>
      </c>
      <c r="O10521" s="8" t="n">
        <f aca="false">K10521*(1-L10521)</f>
        <v>179</v>
      </c>
    </row>
    <row r="10522" customFormat="false" ht="11.4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IF(G10522="Male",VLOOKUP(H10522,'Shoe size conversion table'!$B$6:$D$22,2),VLOOKUP(H10522,'Shoe size conversion table'!$J$6:$L$22,2))</f>
        <v>37</v>
      </c>
      <c r="J10522" s="12" t="n">
        <f aca="false">IF(G10522="Male",VLOOKUP(H10522,'Shoe size conversion table'!$B$6:$D$22,3),VLOOKUP(H10522,'Shoe size conversion table'!$J$6:$L$22,3))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MONTH(C10522:C25489)</f>
        <v>6</v>
      </c>
      <c r="O10522" s="8" t="n">
        <f aca="false">K10522*(1-L10522)</f>
        <v>189</v>
      </c>
    </row>
    <row r="10523" customFormat="false" ht="11.4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IF(G10523="Male",VLOOKUP(H10523,'Shoe size conversion table'!$B$6:$D$22,2),VLOOKUP(H10523,'Shoe size conversion table'!$J$6:$L$22,2))</f>
        <v>43</v>
      </c>
      <c r="J10523" s="12" t="n">
        <f aca="false">IF(G10523="Male",VLOOKUP(H10523,'Shoe size conversion table'!$B$6:$D$22,3),VLOOKUP(H10523,'Shoe size conversion table'!$J$6:$L$22,3))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MONTH(C10523:C25490)</f>
        <v>6</v>
      </c>
      <c r="O10523" s="8" t="n">
        <f aca="false">K10523*(1-L10523)</f>
        <v>159.2</v>
      </c>
    </row>
    <row r="10524" customFormat="false" ht="11.4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IF(G10524="Male",VLOOKUP(H10524,'Shoe size conversion table'!$B$6:$D$22,2),VLOOKUP(H10524,'Shoe size conversion table'!$J$6:$L$22,2))</f>
        <v>43</v>
      </c>
      <c r="J10524" s="12" t="n">
        <f aca="false">IF(G10524="Male",VLOOKUP(H10524,'Shoe size conversion table'!$B$6:$D$22,3),VLOOKUP(H10524,'Shoe size conversion table'!$J$6:$L$22,3))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MONTH(C10524:C25491)</f>
        <v>6</v>
      </c>
      <c r="O10524" s="8" t="n">
        <f aca="false">K10524*(1-L10524)</f>
        <v>159</v>
      </c>
    </row>
    <row r="10525" customFormat="false" ht="11.4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IF(G10525="Male",VLOOKUP(H10525,'Shoe size conversion table'!$B$6:$D$22,2),VLOOKUP(H10525,'Shoe size conversion table'!$J$6:$L$22,2))</f>
        <v>43-44</v>
      </c>
      <c r="J10525" s="12" t="n">
        <f aca="false">IF(G10525="Male",VLOOKUP(H10525,'Shoe size conversion table'!$B$6:$D$22,3),VLOOKUP(H10525,'Shoe size conversion table'!$J$6:$L$22,3))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MONTH(C10525:C25492)</f>
        <v>6</v>
      </c>
      <c r="O10525" s="8" t="n">
        <f aca="false">K10525*(1-L10525)</f>
        <v>179.1</v>
      </c>
    </row>
    <row r="10526" customFormat="false" ht="11.4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IF(G10526="Male",VLOOKUP(H10526,'Shoe size conversion table'!$B$6:$D$22,2),VLOOKUP(H10526,'Shoe size conversion table'!$J$6:$L$22,2))</f>
        <v>41-42</v>
      </c>
      <c r="J10526" s="12" t="n">
        <f aca="false">IF(G10526="Male",VLOOKUP(H10526,'Shoe size conversion table'!$B$6:$D$22,3),VLOOKUP(H10526,'Shoe size conversion table'!$J$6:$L$22,3))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MONTH(C10526:C25493)</f>
        <v>6</v>
      </c>
      <c r="O10526" s="8" t="n">
        <f aca="false">K10526*(1-L10526)</f>
        <v>129</v>
      </c>
    </row>
    <row r="10527" customFormat="false" ht="11.4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IF(G10527="Male",VLOOKUP(H10527,'Shoe size conversion table'!$B$6:$D$22,2),VLOOKUP(H10527,'Shoe size conversion table'!$J$6:$L$22,2))</f>
        <v>44</v>
      </c>
      <c r="J10527" s="12" t="n">
        <f aca="false">IF(G10527="Male",VLOOKUP(H10527,'Shoe size conversion table'!$B$6:$D$22,3),VLOOKUP(H10527,'Shoe size conversion table'!$J$6:$L$22,3))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MONTH(C10527:C25494)</f>
        <v>6</v>
      </c>
      <c r="O10527" s="8" t="n">
        <f aca="false">K10527*(1-L10527)</f>
        <v>97.3</v>
      </c>
    </row>
    <row r="10528" customFormat="false" ht="11.4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IF(G10528="Male",VLOOKUP(H10528,'Shoe size conversion table'!$B$6:$D$22,2),VLOOKUP(H10528,'Shoe size conversion table'!$J$6:$L$22,2))</f>
        <v>41-42</v>
      </c>
      <c r="J10528" s="12" t="n">
        <f aca="false">IF(G10528="Male",VLOOKUP(H10528,'Shoe size conversion table'!$B$6:$D$22,3),VLOOKUP(H10528,'Shoe size conversion table'!$J$6:$L$22,3))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MONTH(C10528:C25495)</f>
        <v>6</v>
      </c>
      <c r="O10528" s="8" t="n">
        <f aca="false">K10528*(1-L10528)</f>
        <v>129</v>
      </c>
    </row>
    <row r="10529" customFormat="false" ht="11.4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IF(G10529="Male",VLOOKUP(H10529,'Shoe size conversion table'!$B$6:$D$22,2),VLOOKUP(H10529,'Shoe size conversion table'!$J$6:$L$22,2))</f>
        <v>39</v>
      </c>
      <c r="J10529" s="12" t="n">
        <f aca="false">IF(G10529="Male",VLOOKUP(H10529,'Shoe size conversion table'!$B$6:$D$22,3),VLOOKUP(H10529,'Shoe size conversion table'!$J$6:$L$22,3))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MONTH(C10529:C25496)</f>
        <v>6</v>
      </c>
      <c r="O10529" s="8" t="n">
        <f aca="false">K10529*(1-L10529)</f>
        <v>94.5</v>
      </c>
    </row>
    <row r="10530" customFormat="false" ht="11.4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IF(G10530="Male",VLOOKUP(H10530,'Shoe size conversion table'!$B$6:$D$22,2),VLOOKUP(H10530,'Shoe size conversion table'!$J$6:$L$22,2))</f>
        <v>42</v>
      </c>
      <c r="J10530" s="12" t="n">
        <f aca="false">IF(G10530="Male",VLOOKUP(H10530,'Shoe size conversion table'!$B$6:$D$22,3),VLOOKUP(H10530,'Shoe size conversion table'!$J$6:$L$22,3))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MONTH(C10530:C25497)</f>
        <v>6</v>
      </c>
      <c r="O10530" s="8" t="n">
        <f aca="false">K10530*(1-L10530)</f>
        <v>89.5</v>
      </c>
    </row>
    <row r="10531" customFormat="false" ht="11.4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IF(G10531="Male",VLOOKUP(H10531,'Shoe size conversion table'!$B$6:$D$22,2),VLOOKUP(H10531,'Shoe size conversion table'!$J$6:$L$22,2))</f>
        <v>43</v>
      </c>
      <c r="J10531" s="12" t="n">
        <f aca="false">IF(G10531="Male",VLOOKUP(H10531,'Shoe size conversion table'!$B$6:$D$22,3),VLOOKUP(H10531,'Shoe size conversion table'!$J$6:$L$22,3))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MONTH(C10531:C25498)</f>
        <v>6</v>
      </c>
      <c r="O10531" s="8" t="n">
        <f aca="false">K10531*(1-L10531)</f>
        <v>90.3</v>
      </c>
    </row>
    <row r="10532" customFormat="false" ht="11.4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IF(G10532="Male",VLOOKUP(H10532,'Shoe size conversion table'!$B$6:$D$22,2),VLOOKUP(H10532,'Shoe size conversion table'!$J$6:$L$22,2))</f>
        <v>41</v>
      </c>
      <c r="J10532" s="12" t="n">
        <f aca="false">IF(G10532="Male",VLOOKUP(H10532,'Shoe size conversion table'!$B$6:$D$22,3),VLOOKUP(H10532,'Shoe size conversion table'!$J$6:$L$22,3))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MONTH(C10532:C25499)</f>
        <v>6</v>
      </c>
      <c r="O10532" s="8" t="n">
        <f aca="false">K10532*(1-L10532)</f>
        <v>189</v>
      </c>
    </row>
    <row r="10533" customFormat="false" ht="11.4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IF(G10533="Male",VLOOKUP(H10533,'Shoe size conversion table'!$B$6:$D$22,2),VLOOKUP(H10533,'Shoe size conversion table'!$J$6:$L$22,2))</f>
        <v>42</v>
      </c>
      <c r="J10533" s="12" t="n">
        <f aca="false">IF(G10533="Male",VLOOKUP(H10533,'Shoe size conversion table'!$B$6:$D$22,3),VLOOKUP(H10533,'Shoe size conversion table'!$J$6:$L$22,3))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MONTH(C10533:C25500)</f>
        <v>6</v>
      </c>
      <c r="O10533" s="8" t="n">
        <f aca="false">K10533*(1-L10533)</f>
        <v>74.5</v>
      </c>
    </row>
    <row r="10534" customFormat="false" ht="11.4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IF(G10534="Male",VLOOKUP(H10534,'Shoe size conversion table'!$B$6:$D$22,2),VLOOKUP(H10534,'Shoe size conversion table'!$J$6:$L$22,2))</f>
        <v>37-38</v>
      </c>
      <c r="J10534" s="12" t="n">
        <f aca="false">IF(G10534="Male",VLOOKUP(H10534,'Shoe size conversion table'!$B$6:$D$22,3),VLOOKUP(H10534,'Shoe size conversion table'!$J$6:$L$22,3))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MONTH(C10534:C25501)</f>
        <v>6</v>
      </c>
      <c r="O10534" s="8" t="n">
        <f aca="false">K10534*(1-L10534)</f>
        <v>149</v>
      </c>
    </row>
    <row r="10535" customFormat="false" ht="11.4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IF(G10535="Male",VLOOKUP(H10535,'Shoe size conversion table'!$B$6:$D$22,2),VLOOKUP(H10535,'Shoe size conversion table'!$J$6:$L$22,2))</f>
        <v>45</v>
      </c>
      <c r="J10535" s="12" t="n">
        <f aca="false">IF(G10535="Male",VLOOKUP(H10535,'Shoe size conversion table'!$B$6:$D$22,3),VLOOKUP(H10535,'Shoe size conversion table'!$J$6:$L$22,3))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MONTH(C10535:C25502)</f>
        <v>6</v>
      </c>
      <c r="O10535" s="8" t="n">
        <f aca="false">K10535*(1-L10535)</f>
        <v>169</v>
      </c>
    </row>
    <row r="10536" customFormat="false" ht="11.4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IF(G10536="Male",VLOOKUP(H10536,'Shoe size conversion table'!$B$6:$D$22,2),VLOOKUP(H10536,'Shoe size conversion table'!$J$6:$L$22,2))</f>
        <v>43-44</v>
      </c>
      <c r="J10536" s="12" t="n">
        <f aca="false">IF(G10536="Male",VLOOKUP(H10536,'Shoe size conversion table'!$B$6:$D$22,3),VLOOKUP(H10536,'Shoe size conversion table'!$J$6:$L$22,3))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MONTH(C10536:C25503)</f>
        <v>6</v>
      </c>
      <c r="O10536" s="8" t="n">
        <f aca="false">K10536*(1-L10536)</f>
        <v>64.5</v>
      </c>
    </row>
    <row r="10537" customFormat="false" ht="11.4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IF(G10537="Male",VLOOKUP(H10537,'Shoe size conversion table'!$B$6:$D$22,2),VLOOKUP(H10537,'Shoe size conversion table'!$J$6:$L$22,2))</f>
        <v>45</v>
      </c>
      <c r="J10537" s="12" t="n">
        <f aca="false">IF(G10537="Male",VLOOKUP(H10537,'Shoe size conversion table'!$B$6:$D$22,3),VLOOKUP(H10537,'Shoe size conversion table'!$J$6:$L$22,3))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MONTH(C10537:C25504)</f>
        <v>6</v>
      </c>
      <c r="O10537" s="8" t="n">
        <f aca="false">K10537*(1-L10537)</f>
        <v>151.2</v>
      </c>
    </row>
    <row r="10538" customFormat="false" ht="11.4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IF(G10538="Male",VLOOKUP(H10538,'Shoe size conversion table'!$B$6:$D$22,2),VLOOKUP(H10538,'Shoe size conversion table'!$J$6:$L$22,2))</f>
        <v>42-43</v>
      </c>
      <c r="J10538" s="12" t="n">
        <f aca="false">IF(G10538="Male",VLOOKUP(H10538,'Shoe size conversion table'!$B$6:$D$22,3),VLOOKUP(H10538,'Shoe size conversion table'!$J$6:$L$22,3))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MONTH(C10538:C25505)</f>
        <v>6</v>
      </c>
      <c r="O10538" s="8" t="n">
        <f aca="false">K10538*(1-L10538)</f>
        <v>149</v>
      </c>
    </row>
    <row r="10539" customFormat="false" ht="11.4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IF(G10539="Male",VLOOKUP(H10539,'Shoe size conversion table'!$B$6:$D$22,2),VLOOKUP(H10539,'Shoe size conversion table'!$J$6:$L$22,2))</f>
        <v>38</v>
      </c>
      <c r="J10539" s="12" t="n">
        <f aca="false">IF(G10539="Male",VLOOKUP(H10539,'Shoe size conversion table'!$B$6:$D$22,3),VLOOKUP(H10539,'Shoe size conversion table'!$J$6:$L$22,3))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MONTH(C10539:C25506)</f>
        <v>6</v>
      </c>
      <c r="O10539" s="8" t="n">
        <f aca="false">K10539*(1-L10539)</f>
        <v>139</v>
      </c>
    </row>
    <row r="10540" customFormat="false" ht="11.4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IF(G10540="Male",VLOOKUP(H10540,'Shoe size conversion table'!$B$6:$D$22,2),VLOOKUP(H10540,'Shoe size conversion table'!$J$6:$L$22,2))</f>
        <v>37-38</v>
      </c>
      <c r="J10540" s="12" t="n">
        <f aca="false">IF(G10540="Male",VLOOKUP(H10540,'Shoe size conversion table'!$B$6:$D$22,3),VLOOKUP(H10540,'Shoe size conversion table'!$J$6:$L$22,3))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MONTH(C10540:C25507)</f>
        <v>6</v>
      </c>
      <c r="O10540" s="8" t="n">
        <f aca="false">K10540*(1-L10540)</f>
        <v>97.3</v>
      </c>
    </row>
    <row r="10541" customFormat="false" ht="11.4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IF(G10541="Male",VLOOKUP(H10541,'Shoe size conversion table'!$B$6:$D$22,2),VLOOKUP(H10541,'Shoe size conversion table'!$J$6:$L$22,2))</f>
        <v>42</v>
      </c>
      <c r="J10541" s="12" t="n">
        <f aca="false">IF(G10541="Male",VLOOKUP(H10541,'Shoe size conversion table'!$B$6:$D$22,3),VLOOKUP(H10541,'Shoe size conversion table'!$J$6:$L$22,3))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MONTH(C10541:C25508)</f>
        <v>6</v>
      </c>
      <c r="O10541" s="8" t="n">
        <f aca="false">K10541*(1-L10541)</f>
        <v>129</v>
      </c>
    </row>
    <row r="10542" customFormat="false" ht="11.4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IF(G10542="Male",VLOOKUP(H10542,'Shoe size conversion table'!$B$6:$D$22,2),VLOOKUP(H10542,'Shoe size conversion table'!$J$6:$L$22,2))</f>
        <v>39-40</v>
      </c>
      <c r="J10542" s="12" t="n">
        <f aca="false">IF(G10542="Male",VLOOKUP(H10542,'Shoe size conversion table'!$B$6:$D$22,3),VLOOKUP(H10542,'Shoe size conversion table'!$J$6:$L$22,3))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MONTH(C10542:C25509)</f>
        <v>6</v>
      </c>
      <c r="O10542" s="8" t="n">
        <f aca="false">K10542*(1-L10542)</f>
        <v>139</v>
      </c>
    </row>
    <row r="10543" customFormat="false" ht="11.4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IF(G10543="Male",VLOOKUP(H10543,'Shoe size conversion table'!$B$6:$D$22,2),VLOOKUP(H10543,'Shoe size conversion table'!$J$6:$L$22,2))</f>
        <v>48</v>
      </c>
      <c r="J10543" s="12" t="n">
        <f aca="false">IF(G10543="Male",VLOOKUP(H10543,'Shoe size conversion table'!$B$6:$D$22,3),VLOOKUP(H10543,'Shoe size conversion table'!$J$6:$L$22,3))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MONTH(C10543:C25510)</f>
        <v>6</v>
      </c>
      <c r="O10543" s="8" t="n">
        <f aca="false">K10543*(1-L10543)</f>
        <v>159</v>
      </c>
    </row>
    <row r="10544" customFormat="false" ht="11.4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IF(G10544="Male",VLOOKUP(H10544,'Shoe size conversion table'!$B$6:$D$22,2),VLOOKUP(H10544,'Shoe size conversion table'!$J$6:$L$22,2))</f>
        <v>40-41</v>
      </c>
      <c r="J10544" s="12" t="n">
        <f aca="false">IF(G10544="Male",VLOOKUP(H10544,'Shoe size conversion table'!$B$6:$D$22,3),VLOOKUP(H10544,'Shoe size conversion table'!$J$6:$L$22,3))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MONTH(C10544:C25511)</f>
        <v>6</v>
      </c>
      <c r="O10544" s="8" t="n">
        <f aca="false">K10544*(1-L10544)</f>
        <v>189</v>
      </c>
    </row>
    <row r="10545" customFormat="false" ht="11.4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IF(G10545="Male",VLOOKUP(H10545,'Shoe size conversion table'!$B$6:$D$22,2),VLOOKUP(H10545,'Shoe size conversion table'!$J$6:$L$22,2))</f>
        <v>43</v>
      </c>
      <c r="J10545" s="12" t="n">
        <f aca="false">IF(G10545="Male",VLOOKUP(H10545,'Shoe size conversion table'!$B$6:$D$22,3),VLOOKUP(H10545,'Shoe size conversion table'!$J$6:$L$22,3))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MONTH(C10545:C25512)</f>
        <v>6</v>
      </c>
      <c r="O10545" s="8" t="n">
        <f aca="false">K10545*(1-L10545)</f>
        <v>129</v>
      </c>
    </row>
    <row r="10546" customFormat="false" ht="11.4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IF(G10546="Male",VLOOKUP(H10546,'Shoe size conversion table'!$B$6:$D$22,2),VLOOKUP(H10546,'Shoe size conversion table'!$J$6:$L$22,2))</f>
        <v>39-40</v>
      </c>
      <c r="J10546" s="12" t="n">
        <f aca="false">IF(G10546="Male",VLOOKUP(H10546,'Shoe size conversion table'!$B$6:$D$22,3),VLOOKUP(H10546,'Shoe size conversion table'!$J$6:$L$22,3))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MONTH(C10546:C25513)</f>
        <v>6</v>
      </c>
      <c r="O10546" s="8" t="n">
        <f aca="false">K10546*(1-L10546)</f>
        <v>64.5</v>
      </c>
    </row>
    <row r="10547" customFormat="false" ht="11.4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IF(G10547="Male",VLOOKUP(H10547,'Shoe size conversion table'!$B$6:$D$22,2),VLOOKUP(H10547,'Shoe size conversion table'!$J$6:$L$22,2))</f>
        <v>42-43</v>
      </c>
      <c r="J10547" s="12" t="n">
        <f aca="false">IF(G10547="Male",VLOOKUP(H10547,'Shoe size conversion table'!$B$6:$D$22,3),VLOOKUP(H10547,'Shoe size conversion table'!$J$6:$L$22,3))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MONTH(C10547:C25514)</f>
        <v>6</v>
      </c>
      <c r="O10547" s="8" t="n">
        <f aca="false">K10547*(1-L10547)</f>
        <v>159</v>
      </c>
    </row>
    <row r="10548" customFormat="false" ht="11.4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IF(G10548="Male",VLOOKUP(H10548,'Shoe size conversion table'!$B$6:$D$22,2),VLOOKUP(H10548,'Shoe size conversion table'!$J$6:$L$22,2))</f>
        <v>42</v>
      </c>
      <c r="J10548" s="12" t="n">
        <f aca="false">IF(G10548="Male",VLOOKUP(H10548,'Shoe size conversion table'!$B$6:$D$22,3),VLOOKUP(H10548,'Shoe size conversion table'!$J$6:$L$22,3))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MONTH(C10548:C25515)</f>
        <v>6</v>
      </c>
      <c r="O10548" s="8" t="n">
        <f aca="false">K10548*(1-L10548)</f>
        <v>199</v>
      </c>
    </row>
    <row r="10549" customFormat="false" ht="11.4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IF(G10549="Male",VLOOKUP(H10549,'Shoe size conversion table'!$B$6:$D$22,2),VLOOKUP(H10549,'Shoe size conversion table'!$J$6:$L$22,2))</f>
        <v>38-39</v>
      </c>
      <c r="J10549" s="12" t="n">
        <f aca="false">IF(G10549="Male",VLOOKUP(H10549,'Shoe size conversion table'!$B$6:$D$22,3),VLOOKUP(H10549,'Shoe size conversion table'!$J$6:$L$22,3))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MONTH(C10549:C25516)</f>
        <v>6</v>
      </c>
      <c r="O10549" s="8" t="n">
        <f aca="false">K10549*(1-L10549)</f>
        <v>64.5</v>
      </c>
    </row>
    <row r="10550" customFormat="false" ht="11.4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IF(G10550="Male",VLOOKUP(H10550,'Shoe size conversion table'!$B$6:$D$22,2),VLOOKUP(H10550,'Shoe size conversion table'!$J$6:$L$22,2))</f>
        <v>39</v>
      </c>
      <c r="J10550" s="12" t="n">
        <f aca="false">IF(G10550="Male",VLOOKUP(H10550,'Shoe size conversion table'!$B$6:$D$22,3),VLOOKUP(H10550,'Shoe size conversion table'!$J$6:$L$22,3))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MONTH(C10550:C25517)</f>
        <v>6</v>
      </c>
      <c r="O10550" s="8" t="n">
        <f aca="false">K10550*(1-L10550)</f>
        <v>99.5</v>
      </c>
    </row>
    <row r="10551" customFormat="false" ht="11.4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IF(G10551="Male",VLOOKUP(H10551,'Shoe size conversion table'!$B$6:$D$22,2),VLOOKUP(H10551,'Shoe size conversion table'!$J$6:$L$22,2))</f>
        <v>42-43</v>
      </c>
      <c r="J10551" s="12" t="n">
        <f aca="false">IF(G10551="Male",VLOOKUP(H10551,'Shoe size conversion table'!$B$6:$D$22,3),VLOOKUP(H10551,'Shoe size conversion table'!$J$6:$L$22,3))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MONTH(C10551:C25518)</f>
        <v>6</v>
      </c>
      <c r="O10551" s="8" t="n">
        <f aca="false">K10551*(1-L10551)</f>
        <v>169</v>
      </c>
    </row>
    <row r="10552" customFormat="false" ht="11.4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IF(G10552="Male",VLOOKUP(H10552,'Shoe size conversion table'!$B$6:$D$22,2),VLOOKUP(H10552,'Shoe size conversion table'!$J$6:$L$22,2))</f>
        <v>44</v>
      </c>
      <c r="J10552" s="12" t="n">
        <f aca="false">IF(G10552="Male",VLOOKUP(H10552,'Shoe size conversion table'!$B$6:$D$22,3),VLOOKUP(H10552,'Shoe size conversion table'!$J$6:$L$22,3))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MONTH(C10552:C25519)</f>
        <v>6</v>
      </c>
      <c r="O10552" s="8" t="n">
        <f aca="false">K10552*(1-L10552)</f>
        <v>179</v>
      </c>
    </row>
    <row r="10553" customFormat="false" ht="11.4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IF(G10553="Male",VLOOKUP(H10553,'Shoe size conversion table'!$B$6:$D$22,2),VLOOKUP(H10553,'Shoe size conversion table'!$J$6:$L$22,2))</f>
        <v>39</v>
      </c>
      <c r="J10553" s="12" t="n">
        <f aca="false">IF(G10553="Male",VLOOKUP(H10553,'Shoe size conversion table'!$B$6:$D$22,3),VLOOKUP(H10553,'Shoe size conversion table'!$J$6:$L$22,3))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MONTH(C10553:C25520)</f>
        <v>6</v>
      </c>
      <c r="O10553" s="8" t="n">
        <f aca="false">K10553*(1-L10553)</f>
        <v>94.5</v>
      </c>
    </row>
    <row r="10554" customFormat="false" ht="11.4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IF(G10554="Male",VLOOKUP(H10554,'Shoe size conversion table'!$B$6:$D$22,2),VLOOKUP(H10554,'Shoe size conversion table'!$J$6:$L$22,2))</f>
        <v>39-40</v>
      </c>
      <c r="J10554" s="12" t="n">
        <f aca="false">IF(G10554="Male",VLOOKUP(H10554,'Shoe size conversion table'!$B$6:$D$22,3),VLOOKUP(H10554,'Shoe size conversion table'!$J$6:$L$22,3))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MONTH(C10554:C25521)</f>
        <v>6</v>
      </c>
      <c r="O10554" s="8" t="n">
        <f aca="false">K10554*(1-L10554)</f>
        <v>139</v>
      </c>
    </row>
    <row r="10555" customFormat="false" ht="11.4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IF(G10555="Male",VLOOKUP(H10555,'Shoe size conversion table'!$B$6:$D$22,2),VLOOKUP(H10555,'Shoe size conversion table'!$J$6:$L$22,2))</f>
        <v>41</v>
      </c>
      <c r="J10555" s="12" t="n">
        <f aca="false">IF(G10555="Male",VLOOKUP(H10555,'Shoe size conversion table'!$B$6:$D$22,3),VLOOKUP(H10555,'Shoe size conversion table'!$J$6:$L$22,3))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MONTH(C10555:C25522)</f>
        <v>6</v>
      </c>
      <c r="O10555" s="8" t="n">
        <f aca="false">K10555*(1-L10555)</f>
        <v>169</v>
      </c>
    </row>
    <row r="10556" customFormat="false" ht="11.4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IF(G10556="Male",VLOOKUP(H10556,'Shoe size conversion table'!$B$6:$D$22,2),VLOOKUP(H10556,'Shoe size conversion table'!$J$6:$L$22,2))</f>
        <v>39</v>
      </c>
      <c r="J10556" s="12" t="n">
        <f aca="false">IF(G10556="Male",VLOOKUP(H10556,'Shoe size conversion table'!$B$6:$D$22,3),VLOOKUP(H10556,'Shoe size conversion table'!$J$6:$L$22,3))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MONTH(C10556:C25523)</f>
        <v>6</v>
      </c>
      <c r="O10556" s="8" t="n">
        <f aca="false">K10556*(1-L10556)</f>
        <v>159</v>
      </c>
    </row>
    <row r="10557" customFormat="false" ht="11.4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IF(G10557="Male",VLOOKUP(H10557,'Shoe size conversion table'!$B$6:$D$22,2),VLOOKUP(H10557,'Shoe size conversion table'!$J$6:$L$22,2))</f>
        <v>42-43</v>
      </c>
      <c r="J10557" s="12" t="n">
        <f aca="false">IF(G10557="Male",VLOOKUP(H10557,'Shoe size conversion table'!$B$6:$D$22,3),VLOOKUP(H10557,'Shoe size conversion table'!$J$6:$L$22,3))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MONTH(C10557:C25524)</f>
        <v>6</v>
      </c>
      <c r="O10557" s="8" t="n">
        <f aca="false">K10557*(1-L10557)</f>
        <v>199</v>
      </c>
    </row>
    <row r="10558" customFormat="false" ht="11.4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IF(G10558="Male",VLOOKUP(H10558,'Shoe size conversion table'!$B$6:$D$22,2),VLOOKUP(H10558,'Shoe size conversion table'!$J$6:$L$22,2))</f>
        <v>38-39</v>
      </c>
      <c r="J10558" s="12" t="n">
        <f aca="false">IF(G10558="Male",VLOOKUP(H10558,'Shoe size conversion table'!$B$6:$D$22,3),VLOOKUP(H10558,'Shoe size conversion table'!$J$6:$L$22,3))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MONTH(C10558:C25525)</f>
        <v>6</v>
      </c>
      <c r="O10558" s="8" t="n">
        <f aca="false">K10558*(1-L10558)</f>
        <v>169</v>
      </c>
    </row>
    <row r="10559" customFormat="false" ht="11.4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IF(G10559="Male",VLOOKUP(H10559,'Shoe size conversion table'!$B$6:$D$22,2),VLOOKUP(H10559,'Shoe size conversion table'!$J$6:$L$22,2))</f>
        <v>42-43</v>
      </c>
      <c r="J10559" s="12" t="n">
        <f aca="false">IF(G10559="Male",VLOOKUP(H10559,'Shoe size conversion table'!$B$6:$D$22,3),VLOOKUP(H10559,'Shoe size conversion table'!$J$6:$L$22,3))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MONTH(C10559:C25526)</f>
        <v>6</v>
      </c>
      <c r="O10559" s="8" t="n">
        <f aca="false">K10559*(1-L10559)</f>
        <v>139.3</v>
      </c>
    </row>
    <row r="10560" customFormat="false" ht="11.4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IF(G10560="Male",VLOOKUP(H10560,'Shoe size conversion table'!$B$6:$D$22,2),VLOOKUP(H10560,'Shoe size conversion table'!$J$6:$L$22,2))</f>
        <v>43</v>
      </c>
      <c r="J10560" s="12" t="n">
        <f aca="false">IF(G10560="Male",VLOOKUP(H10560,'Shoe size conversion table'!$B$6:$D$22,3),VLOOKUP(H10560,'Shoe size conversion table'!$J$6:$L$22,3))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MONTH(C10560:C25527)</f>
        <v>6</v>
      </c>
      <c r="O10560" s="8" t="n">
        <f aca="false">K10560*(1-L10560)</f>
        <v>189</v>
      </c>
    </row>
    <row r="10561" customFormat="false" ht="11.4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IF(G10561="Male",VLOOKUP(H10561,'Shoe size conversion table'!$B$6:$D$22,2),VLOOKUP(H10561,'Shoe size conversion table'!$J$6:$L$22,2))</f>
        <v>38</v>
      </c>
      <c r="J10561" s="12" t="n">
        <f aca="false">IF(G10561="Male",VLOOKUP(H10561,'Shoe size conversion table'!$B$6:$D$22,3),VLOOKUP(H10561,'Shoe size conversion table'!$J$6:$L$22,3))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MONTH(C10561:C25528)</f>
        <v>6</v>
      </c>
      <c r="O10561" s="8" t="n">
        <f aca="false">K10561*(1-L10561)</f>
        <v>169</v>
      </c>
    </row>
    <row r="10562" customFormat="false" ht="11.4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IF(G10562="Male",VLOOKUP(H10562,'Shoe size conversion table'!$B$6:$D$22,2),VLOOKUP(H10562,'Shoe size conversion table'!$J$6:$L$22,2))</f>
        <v>42</v>
      </c>
      <c r="J10562" s="12" t="n">
        <f aca="false">IF(G10562="Male",VLOOKUP(H10562,'Shoe size conversion table'!$B$6:$D$22,3),VLOOKUP(H10562,'Shoe size conversion table'!$J$6:$L$22,3))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MONTH(C10562:C25529)</f>
        <v>6</v>
      </c>
      <c r="O10562" s="8" t="n">
        <f aca="false">K10562*(1-L10562)</f>
        <v>134.1</v>
      </c>
    </row>
    <row r="10563" customFormat="false" ht="11.4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IF(G10563="Male",VLOOKUP(H10563,'Shoe size conversion table'!$B$6:$D$22,2),VLOOKUP(H10563,'Shoe size conversion table'!$J$6:$L$22,2))</f>
        <v>40-41</v>
      </c>
      <c r="J10563" s="12" t="n">
        <f aca="false">IF(G10563="Male",VLOOKUP(H10563,'Shoe size conversion table'!$B$6:$D$22,3),VLOOKUP(H10563,'Shoe size conversion table'!$J$6:$L$22,3))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MONTH(C10563:C25530)</f>
        <v>6</v>
      </c>
      <c r="O10563" s="8" t="n">
        <f aca="false">K10563*(1-L10563)</f>
        <v>189</v>
      </c>
    </row>
    <row r="10564" customFormat="false" ht="11.4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IF(G10564="Male",VLOOKUP(H10564,'Shoe size conversion table'!$B$6:$D$22,2),VLOOKUP(H10564,'Shoe size conversion table'!$J$6:$L$22,2))</f>
        <v>42</v>
      </c>
      <c r="J10564" s="12" t="n">
        <f aca="false">IF(G10564="Male",VLOOKUP(H10564,'Shoe size conversion table'!$B$6:$D$22,3),VLOOKUP(H10564,'Shoe size conversion table'!$J$6:$L$22,3))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MONTH(C10564:C25531)</f>
        <v>6</v>
      </c>
      <c r="O10564" s="8" t="n">
        <f aca="false">K10564*(1-L10564)</f>
        <v>179.1</v>
      </c>
    </row>
    <row r="10565" customFormat="false" ht="11.4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IF(G10565="Male",VLOOKUP(H10565,'Shoe size conversion table'!$B$6:$D$22,2),VLOOKUP(H10565,'Shoe size conversion table'!$J$6:$L$22,2))</f>
        <v>42-43</v>
      </c>
      <c r="J10565" s="12" t="n">
        <f aca="false">IF(G10565="Male",VLOOKUP(H10565,'Shoe size conversion table'!$B$6:$D$22,3),VLOOKUP(H10565,'Shoe size conversion table'!$J$6:$L$22,3))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MONTH(C10565:C25532)</f>
        <v>6</v>
      </c>
      <c r="O10565" s="8" t="n">
        <f aca="false">K10565*(1-L10565)</f>
        <v>90.3</v>
      </c>
    </row>
    <row r="10566" customFormat="false" ht="11.4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IF(G10566="Male",VLOOKUP(H10566,'Shoe size conversion table'!$B$6:$D$22,2),VLOOKUP(H10566,'Shoe size conversion table'!$J$6:$L$22,2))</f>
        <v>42</v>
      </c>
      <c r="J10566" s="12" t="n">
        <f aca="false">IF(G10566="Male",VLOOKUP(H10566,'Shoe size conversion table'!$B$6:$D$22,3),VLOOKUP(H10566,'Shoe size conversion table'!$J$6:$L$22,3))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MONTH(C10566:C25533)</f>
        <v>6</v>
      </c>
      <c r="O10566" s="8" t="n">
        <f aca="false">K10566*(1-L10566)</f>
        <v>151.2</v>
      </c>
    </row>
    <row r="10567" customFormat="false" ht="11.4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IF(G10567="Male",VLOOKUP(H10567,'Shoe size conversion table'!$B$6:$D$22,2),VLOOKUP(H10567,'Shoe size conversion table'!$J$6:$L$22,2))</f>
        <v>42-43</v>
      </c>
      <c r="J10567" s="12" t="n">
        <f aca="false">IF(G10567="Male",VLOOKUP(H10567,'Shoe size conversion table'!$B$6:$D$22,3),VLOOKUP(H10567,'Shoe size conversion table'!$J$6:$L$22,3))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MONTH(C10567:C25534)</f>
        <v>6</v>
      </c>
      <c r="O10567" s="8" t="n">
        <f aca="false">K10567*(1-L10567)</f>
        <v>149</v>
      </c>
    </row>
    <row r="10568" customFormat="false" ht="11.4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IF(G10568="Male",VLOOKUP(H10568,'Shoe size conversion table'!$B$6:$D$22,2),VLOOKUP(H10568,'Shoe size conversion table'!$J$6:$L$22,2))</f>
        <v>37-38</v>
      </c>
      <c r="J10568" s="12" t="n">
        <f aca="false">IF(G10568="Male",VLOOKUP(H10568,'Shoe size conversion table'!$B$6:$D$22,3),VLOOKUP(H10568,'Shoe size conversion table'!$J$6:$L$22,3))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MONTH(C10568:C25535)</f>
        <v>6</v>
      </c>
      <c r="O10568" s="8" t="n">
        <f aca="false">K10568*(1-L10568)</f>
        <v>149</v>
      </c>
    </row>
    <row r="10569" customFormat="false" ht="11.4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IF(G10569="Male",VLOOKUP(H10569,'Shoe size conversion table'!$B$6:$D$22,2),VLOOKUP(H10569,'Shoe size conversion table'!$J$6:$L$22,2))</f>
        <v>38</v>
      </c>
      <c r="J10569" s="12" t="n">
        <f aca="false">IF(G10569="Male",VLOOKUP(H10569,'Shoe size conversion table'!$B$6:$D$22,3),VLOOKUP(H10569,'Shoe size conversion table'!$J$6:$L$22,3))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MONTH(C10569:C25536)</f>
        <v>6</v>
      </c>
      <c r="O10569" s="8" t="n">
        <f aca="false">K10569*(1-L10569)</f>
        <v>99.5</v>
      </c>
    </row>
    <row r="10570" customFormat="false" ht="11.4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IF(G10570="Male",VLOOKUP(H10570,'Shoe size conversion table'!$B$6:$D$22,2),VLOOKUP(H10570,'Shoe size conversion table'!$J$6:$L$22,2))</f>
        <v>36</v>
      </c>
      <c r="J10570" s="12" t="n">
        <f aca="false">IF(G10570="Male",VLOOKUP(H10570,'Shoe size conversion table'!$B$6:$D$22,3),VLOOKUP(H10570,'Shoe size conversion table'!$J$6:$L$22,3))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MONTH(C10570:C25537)</f>
        <v>6</v>
      </c>
      <c r="O10570" s="8" t="n">
        <f aca="false">K10570*(1-L10570)</f>
        <v>189</v>
      </c>
    </row>
    <row r="10571" customFormat="false" ht="11.4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IF(G10571="Male",VLOOKUP(H10571,'Shoe size conversion table'!$B$6:$D$22,2),VLOOKUP(H10571,'Shoe size conversion table'!$J$6:$L$22,2))</f>
        <v>42</v>
      </c>
      <c r="J10571" s="12" t="n">
        <f aca="false">IF(G10571="Male",VLOOKUP(H10571,'Shoe size conversion table'!$B$6:$D$22,3),VLOOKUP(H10571,'Shoe size conversion table'!$J$6:$L$22,3))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MONTH(C10571:C25538)</f>
        <v>6</v>
      </c>
      <c r="O10571" s="8" t="n">
        <f aca="false">K10571*(1-L10571)</f>
        <v>111.2</v>
      </c>
    </row>
    <row r="10572" customFormat="false" ht="11.4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IF(G10572="Male",VLOOKUP(H10572,'Shoe size conversion table'!$B$6:$D$22,2),VLOOKUP(H10572,'Shoe size conversion table'!$J$6:$L$22,2))</f>
        <v>42</v>
      </c>
      <c r="J10572" s="12" t="n">
        <f aca="false">IF(G10572="Male",VLOOKUP(H10572,'Shoe size conversion table'!$B$6:$D$22,3),VLOOKUP(H10572,'Shoe size conversion table'!$J$6:$L$22,3))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MONTH(C10572:C25539)</f>
        <v>6</v>
      </c>
      <c r="O10572" s="8" t="n">
        <f aca="false">K10572*(1-L10572)</f>
        <v>129</v>
      </c>
    </row>
    <row r="10573" customFormat="false" ht="11.4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IF(G10573="Male",VLOOKUP(H10573,'Shoe size conversion table'!$B$6:$D$22,2),VLOOKUP(H10573,'Shoe size conversion table'!$J$6:$L$22,2))</f>
        <v>48</v>
      </c>
      <c r="J10573" s="12" t="n">
        <f aca="false">IF(G10573="Male",VLOOKUP(H10573,'Shoe size conversion table'!$B$6:$D$22,3),VLOOKUP(H10573,'Shoe size conversion table'!$J$6:$L$22,3))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MONTH(C10573:C25540)</f>
        <v>6</v>
      </c>
      <c r="O10573" s="8" t="n">
        <f aca="false">K10573*(1-L10573)</f>
        <v>159</v>
      </c>
    </row>
    <row r="10574" customFormat="false" ht="11.4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IF(G10574="Male",VLOOKUP(H10574,'Shoe size conversion table'!$B$6:$D$22,2),VLOOKUP(H10574,'Shoe size conversion table'!$J$6:$L$22,2))</f>
        <v>44-45</v>
      </c>
      <c r="J10574" s="12" t="n">
        <f aca="false">IF(G10574="Male",VLOOKUP(H10574,'Shoe size conversion table'!$B$6:$D$22,3),VLOOKUP(H10574,'Shoe size conversion table'!$J$6:$L$22,3))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MONTH(C10574:C25541)</f>
        <v>6</v>
      </c>
      <c r="O10574" s="8" t="n">
        <f aca="false">K10574*(1-L10574)</f>
        <v>125.1</v>
      </c>
    </row>
    <row r="10575" customFormat="false" ht="11.4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IF(G10575="Male",VLOOKUP(H10575,'Shoe size conversion table'!$B$6:$D$22,2),VLOOKUP(H10575,'Shoe size conversion table'!$J$6:$L$22,2))</f>
        <v>43-44</v>
      </c>
      <c r="J10575" s="12" t="n">
        <f aca="false">IF(G10575="Male",VLOOKUP(H10575,'Shoe size conversion table'!$B$6:$D$22,3),VLOOKUP(H10575,'Shoe size conversion table'!$J$6:$L$22,3))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MONTH(C10575:C25542)</f>
        <v>6</v>
      </c>
      <c r="O10575" s="8" t="n">
        <f aca="false">K10575*(1-L10575)</f>
        <v>84.5</v>
      </c>
    </row>
    <row r="10576" customFormat="false" ht="11.4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IF(G10576="Male",VLOOKUP(H10576,'Shoe size conversion table'!$B$6:$D$22,2),VLOOKUP(H10576,'Shoe size conversion table'!$J$6:$L$22,2))</f>
        <v>42</v>
      </c>
      <c r="J10576" s="12" t="n">
        <f aca="false">IF(G10576="Male",VLOOKUP(H10576,'Shoe size conversion table'!$B$6:$D$22,3),VLOOKUP(H10576,'Shoe size conversion table'!$J$6:$L$22,3))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MONTH(C10576:C25543)</f>
        <v>6</v>
      </c>
      <c r="O10576" s="8" t="n">
        <f aca="false">K10576*(1-L10576)</f>
        <v>179</v>
      </c>
    </row>
    <row r="10577" customFormat="false" ht="11.4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IF(G10577="Male",VLOOKUP(H10577,'Shoe size conversion table'!$B$6:$D$22,2),VLOOKUP(H10577,'Shoe size conversion table'!$J$6:$L$22,2))</f>
        <v>41</v>
      </c>
      <c r="J10577" s="12" t="n">
        <f aca="false">IF(G10577="Male",VLOOKUP(H10577,'Shoe size conversion table'!$B$6:$D$22,3),VLOOKUP(H10577,'Shoe size conversion table'!$J$6:$L$22,3))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MONTH(C10577:C25544)</f>
        <v>6</v>
      </c>
      <c r="O10577" s="8" t="n">
        <f aca="false">K10577*(1-L10577)</f>
        <v>149</v>
      </c>
    </row>
    <row r="10578" customFormat="false" ht="11.4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IF(G10578="Male",VLOOKUP(H10578,'Shoe size conversion table'!$B$6:$D$22,2),VLOOKUP(H10578,'Shoe size conversion table'!$J$6:$L$22,2))</f>
        <v>38</v>
      </c>
      <c r="J10578" s="12" t="n">
        <f aca="false">IF(G10578="Male",VLOOKUP(H10578,'Shoe size conversion table'!$B$6:$D$22,3),VLOOKUP(H10578,'Shoe size conversion table'!$J$6:$L$22,3))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MONTH(C10578:C25545)</f>
        <v>6</v>
      </c>
      <c r="O10578" s="8" t="n">
        <f aca="false">K10578*(1-L10578)</f>
        <v>179</v>
      </c>
    </row>
    <row r="10579" customFormat="false" ht="11.4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IF(G10579="Male",VLOOKUP(H10579,'Shoe size conversion table'!$B$6:$D$22,2),VLOOKUP(H10579,'Shoe size conversion table'!$J$6:$L$22,2))</f>
        <v>42</v>
      </c>
      <c r="J10579" s="12" t="n">
        <f aca="false">IF(G10579="Male",VLOOKUP(H10579,'Shoe size conversion table'!$B$6:$D$22,3),VLOOKUP(H10579,'Shoe size conversion table'!$J$6:$L$22,3))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MONTH(C10579:C25546)</f>
        <v>6</v>
      </c>
      <c r="O10579" s="8" t="n">
        <f aca="false">K10579*(1-L10579)</f>
        <v>169</v>
      </c>
    </row>
    <row r="10580" customFormat="false" ht="11.4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IF(G10580="Male",VLOOKUP(H10580,'Shoe size conversion table'!$B$6:$D$22,2),VLOOKUP(H10580,'Shoe size conversion table'!$J$6:$L$22,2))</f>
        <v>44</v>
      </c>
      <c r="J10580" s="12" t="n">
        <f aca="false">IF(G10580="Male",VLOOKUP(H10580,'Shoe size conversion table'!$B$6:$D$22,3),VLOOKUP(H10580,'Shoe size conversion table'!$J$6:$L$22,3))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MONTH(C10580:C25547)</f>
        <v>6</v>
      </c>
      <c r="O10580" s="8" t="n">
        <f aca="false">K10580*(1-L10580)</f>
        <v>118.3</v>
      </c>
    </row>
    <row r="10581" customFormat="false" ht="11.4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IF(G10581="Male",VLOOKUP(H10581,'Shoe size conversion table'!$B$6:$D$22,2),VLOOKUP(H10581,'Shoe size conversion table'!$J$6:$L$22,2))</f>
        <v>42-43</v>
      </c>
      <c r="J10581" s="12" t="n">
        <f aca="false">IF(G10581="Male",VLOOKUP(H10581,'Shoe size conversion table'!$B$6:$D$22,3),VLOOKUP(H10581,'Shoe size conversion table'!$J$6:$L$22,3))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MONTH(C10581:C25548)</f>
        <v>6</v>
      </c>
      <c r="O10581" s="8" t="n">
        <f aca="false">K10581*(1-L10581)</f>
        <v>103.2</v>
      </c>
    </row>
    <row r="10582" customFormat="false" ht="11.4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IF(G10582="Male",VLOOKUP(H10582,'Shoe size conversion table'!$B$6:$D$22,2),VLOOKUP(H10582,'Shoe size conversion table'!$J$6:$L$22,2))</f>
        <v>45</v>
      </c>
      <c r="J10582" s="12" t="n">
        <f aca="false">IF(G10582="Male",VLOOKUP(H10582,'Shoe size conversion table'!$B$6:$D$22,3),VLOOKUP(H10582,'Shoe size conversion table'!$J$6:$L$22,3))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MONTH(C10582:C25549)</f>
        <v>6</v>
      </c>
      <c r="O10582" s="8" t="n">
        <f aca="false">K10582*(1-L10582)</f>
        <v>129</v>
      </c>
    </row>
    <row r="10583" customFormat="false" ht="11.4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IF(G10583="Male",VLOOKUP(H10583,'Shoe size conversion table'!$B$6:$D$22,2),VLOOKUP(H10583,'Shoe size conversion table'!$J$6:$L$22,2))</f>
        <v>44</v>
      </c>
      <c r="J10583" s="12" t="n">
        <f aca="false">IF(G10583="Male",VLOOKUP(H10583,'Shoe size conversion table'!$B$6:$D$22,3),VLOOKUP(H10583,'Shoe size conversion table'!$J$6:$L$22,3))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MONTH(C10583:C25550)</f>
        <v>6</v>
      </c>
      <c r="O10583" s="8" t="n">
        <f aca="false">K10583*(1-L10583)</f>
        <v>179</v>
      </c>
    </row>
    <row r="10584" customFormat="false" ht="11.4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IF(G10584="Male",VLOOKUP(H10584,'Shoe size conversion table'!$B$6:$D$22,2),VLOOKUP(H10584,'Shoe size conversion table'!$J$6:$L$22,2))</f>
        <v>40-41</v>
      </c>
      <c r="J10584" s="12" t="n">
        <f aca="false">IF(G10584="Male",VLOOKUP(H10584,'Shoe size conversion table'!$B$6:$D$22,3),VLOOKUP(H10584,'Shoe size conversion table'!$J$6:$L$22,3))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MONTH(C10584:C25551)</f>
        <v>6</v>
      </c>
      <c r="O10584" s="8" t="n">
        <f aca="false">K10584*(1-L10584)</f>
        <v>94.5</v>
      </c>
    </row>
    <row r="10585" customFormat="false" ht="11.4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IF(G10585="Male",VLOOKUP(H10585,'Shoe size conversion table'!$B$6:$D$22,2),VLOOKUP(H10585,'Shoe size conversion table'!$J$6:$L$22,2))</f>
        <v>39</v>
      </c>
      <c r="J10585" s="12" t="n">
        <f aca="false">IF(G10585="Male",VLOOKUP(H10585,'Shoe size conversion table'!$B$6:$D$22,3),VLOOKUP(H10585,'Shoe size conversion table'!$J$6:$L$22,3))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MONTH(C10585:C25552)</f>
        <v>6</v>
      </c>
      <c r="O10585" s="8" t="n">
        <f aca="false">K10585*(1-L10585)</f>
        <v>170.1</v>
      </c>
    </row>
    <row r="10586" customFormat="false" ht="11.4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IF(G10586="Male",VLOOKUP(H10586,'Shoe size conversion table'!$B$6:$D$22,2),VLOOKUP(H10586,'Shoe size conversion table'!$J$6:$L$22,2))</f>
        <v>37</v>
      </c>
      <c r="J10586" s="12" t="n">
        <f aca="false">IF(G10586="Male",VLOOKUP(H10586,'Shoe size conversion table'!$B$6:$D$22,3),VLOOKUP(H10586,'Shoe size conversion table'!$J$6:$L$22,3))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MONTH(C10586:C25553)</f>
        <v>6</v>
      </c>
      <c r="O10586" s="8" t="n">
        <f aca="false">K10586*(1-L10586)</f>
        <v>139</v>
      </c>
    </row>
    <row r="10587" customFormat="false" ht="11.4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IF(G10587="Male",VLOOKUP(H10587,'Shoe size conversion table'!$B$6:$D$22,2),VLOOKUP(H10587,'Shoe size conversion table'!$J$6:$L$22,2))</f>
        <v>38-39</v>
      </c>
      <c r="J10587" s="12" t="n">
        <f aca="false">IF(G10587="Male",VLOOKUP(H10587,'Shoe size conversion table'!$B$6:$D$22,3),VLOOKUP(H10587,'Shoe size conversion table'!$J$6:$L$22,3))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MONTH(C10587:C25554)</f>
        <v>6</v>
      </c>
      <c r="O10587" s="8" t="n">
        <f aca="false">K10587*(1-L10587)</f>
        <v>179</v>
      </c>
    </row>
    <row r="10588" customFormat="false" ht="11.4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IF(G10588="Male",VLOOKUP(H10588,'Shoe size conversion table'!$B$6:$D$22,2),VLOOKUP(H10588,'Shoe size conversion table'!$J$6:$L$22,2))</f>
        <v>43</v>
      </c>
      <c r="J10588" s="12" t="n">
        <f aca="false">IF(G10588="Male",VLOOKUP(H10588,'Shoe size conversion table'!$B$6:$D$22,3),VLOOKUP(H10588,'Shoe size conversion table'!$J$6:$L$22,3))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MONTH(C10588:C25555)</f>
        <v>6</v>
      </c>
      <c r="O10588" s="8" t="n">
        <f aca="false">K10588*(1-L10588)</f>
        <v>199</v>
      </c>
    </row>
    <row r="10589" customFormat="false" ht="11.4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IF(G10589="Male",VLOOKUP(H10589,'Shoe size conversion table'!$B$6:$D$22,2),VLOOKUP(H10589,'Shoe size conversion table'!$J$6:$L$22,2))</f>
        <v>42</v>
      </c>
      <c r="J10589" s="12" t="n">
        <f aca="false">IF(G10589="Male",VLOOKUP(H10589,'Shoe size conversion table'!$B$6:$D$22,3),VLOOKUP(H10589,'Shoe size conversion table'!$J$6:$L$22,3))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MONTH(C10589:C25556)</f>
        <v>6</v>
      </c>
      <c r="O10589" s="8" t="n">
        <f aca="false">K10589*(1-L10589)</f>
        <v>151.2</v>
      </c>
    </row>
    <row r="10590" customFormat="false" ht="11.4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IF(G10590="Male",VLOOKUP(H10590,'Shoe size conversion table'!$B$6:$D$22,2),VLOOKUP(H10590,'Shoe size conversion table'!$J$6:$L$22,2))</f>
        <v>43-44</v>
      </c>
      <c r="J10590" s="12" t="n">
        <f aca="false">IF(G10590="Male",VLOOKUP(H10590,'Shoe size conversion table'!$B$6:$D$22,3),VLOOKUP(H10590,'Shoe size conversion table'!$J$6:$L$22,3))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MONTH(C10590:C25557)</f>
        <v>6</v>
      </c>
      <c r="O10590" s="8" t="n">
        <f aca="false">K10590*(1-L10590)</f>
        <v>125.1</v>
      </c>
    </row>
    <row r="10591" customFormat="false" ht="11.4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IF(G10591="Male",VLOOKUP(H10591,'Shoe size conversion table'!$B$6:$D$22,2),VLOOKUP(H10591,'Shoe size conversion table'!$J$6:$L$22,2))</f>
        <v>48</v>
      </c>
      <c r="J10591" s="12" t="n">
        <f aca="false">IF(G10591="Male",VLOOKUP(H10591,'Shoe size conversion table'!$B$6:$D$22,3),VLOOKUP(H10591,'Shoe size conversion table'!$J$6:$L$22,3))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MONTH(C10591:C25558)</f>
        <v>6</v>
      </c>
      <c r="O10591" s="8" t="n">
        <f aca="false">K10591*(1-L10591)</f>
        <v>159</v>
      </c>
    </row>
    <row r="10592" customFormat="false" ht="11.4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IF(G10592="Male",VLOOKUP(H10592,'Shoe size conversion table'!$B$6:$D$22,2),VLOOKUP(H10592,'Shoe size conversion table'!$J$6:$L$22,2))</f>
        <v>39</v>
      </c>
      <c r="J10592" s="12" t="n">
        <f aca="false">IF(G10592="Male",VLOOKUP(H10592,'Shoe size conversion table'!$B$6:$D$22,3),VLOOKUP(H10592,'Shoe size conversion table'!$J$6:$L$22,3))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MONTH(C10592:C25559)</f>
        <v>6</v>
      </c>
      <c r="O10592" s="8" t="n">
        <f aca="false">K10592*(1-L10592)</f>
        <v>139</v>
      </c>
    </row>
    <row r="10593" customFormat="false" ht="11.4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IF(G10593="Male",VLOOKUP(H10593,'Shoe size conversion table'!$B$6:$D$22,2),VLOOKUP(H10593,'Shoe size conversion table'!$J$6:$L$22,2))</f>
        <v>39</v>
      </c>
      <c r="J10593" s="12" t="n">
        <f aca="false">IF(G10593="Male",VLOOKUP(H10593,'Shoe size conversion table'!$B$6:$D$22,3),VLOOKUP(H10593,'Shoe size conversion table'!$J$6:$L$22,3))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MONTH(C10593:C25560)</f>
        <v>6</v>
      </c>
      <c r="O10593" s="8" t="n">
        <f aca="false">K10593*(1-L10593)</f>
        <v>79.5</v>
      </c>
    </row>
    <row r="10594" customFormat="false" ht="11.4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IF(G10594="Male",VLOOKUP(H10594,'Shoe size conversion table'!$B$6:$D$22,2),VLOOKUP(H10594,'Shoe size conversion table'!$J$6:$L$22,2))</f>
        <v>39</v>
      </c>
      <c r="J10594" s="12" t="n">
        <f aca="false">IF(G10594="Male",VLOOKUP(H10594,'Shoe size conversion table'!$B$6:$D$22,3),VLOOKUP(H10594,'Shoe size conversion table'!$J$6:$L$22,3))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MONTH(C10594:C25561)</f>
        <v>6</v>
      </c>
      <c r="O10594" s="8" t="n">
        <f aca="false">K10594*(1-L10594)</f>
        <v>129</v>
      </c>
    </row>
    <row r="10595" customFormat="false" ht="11.4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IF(G10595="Male",VLOOKUP(H10595,'Shoe size conversion table'!$B$6:$D$22,2),VLOOKUP(H10595,'Shoe size conversion table'!$J$6:$L$22,2))</f>
        <v>42</v>
      </c>
      <c r="J10595" s="12" t="n">
        <f aca="false">IF(G10595="Male",VLOOKUP(H10595,'Shoe size conversion table'!$B$6:$D$22,3),VLOOKUP(H10595,'Shoe size conversion table'!$J$6:$L$22,3))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MONTH(C10595:C25562)</f>
        <v>6</v>
      </c>
      <c r="O10595" s="8" t="n">
        <f aca="false">K10595*(1-L10595)</f>
        <v>189</v>
      </c>
    </row>
    <row r="10596" customFormat="false" ht="11.4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IF(G10596="Male",VLOOKUP(H10596,'Shoe size conversion table'!$B$6:$D$22,2),VLOOKUP(H10596,'Shoe size conversion table'!$J$6:$L$22,2))</f>
        <v>44</v>
      </c>
      <c r="J10596" s="12" t="n">
        <f aca="false">IF(G10596="Male",VLOOKUP(H10596,'Shoe size conversion table'!$B$6:$D$22,3),VLOOKUP(H10596,'Shoe size conversion table'!$J$6:$L$22,3))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MONTH(C10596:C25563)</f>
        <v>6</v>
      </c>
      <c r="O10596" s="8" t="n">
        <f aca="false">K10596*(1-L10596)</f>
        <v>79.5</v>
      </c>
    </row>
    <row r="10597" customFormat="false" ht="11.4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IF(G10597="Male",VLOOKUP(H10597,'Shoe size conversion table'!$B$6:$D$22,2),VLOOKUP(H10597,'Shoe size conversion table'!$J$6:$L$22,2))</f>
        <v>42</v>
      </c>
      <c r="J10597" s="12" t="n">
        <f aca="false">IF(G10597="Male",VLOOKUP(H10597,'Shoe size conversion table'!$B$6:$D$22,3),VLOOKUP(H10597,'Shoe size conversion table'!$J$6:$L$22,3))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MONTH(C10597:C25564)</f>
        <v>6</v>
      </c>
      <c r="O10597" s="8" t="n">
        <f aca="false">K10597*(1-L10597)</f>
        <v>89.5</v>
      </c>
    </row>
    <row r="10598" customFormat="false" ht="11.4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IF(G10598="Male",VLOOKUP(H10598,'Shoe size conversion table'!$B$6:$D$22,2),VLOOKUP(H10598,'Shoe size conversion table'!$J$6:$L$22,2))</f>
        <v>41-42</v>
      </c>
      <c r="J10598" s="12" t="n">
        <f aca="false">IF(G10598="Male",VLOOKUP(H10598,'Shoe size conversion table'!$B$6:$D$22,3),VLOOKUP(H10598,'Shoe size conversion table'!$J$6:$L$22,3))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MONTH(C10598:C25565)</f>
        <v>6</v>
      </c>
      <c r="O10598" s="8" t="n">
        <f aca="false">K10598*(1-L10598)</f>
        <v>127.2</v>
      </c>
    </row>
    <row r="10599" customFormat="false" ht="11.4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IF(G10599="Male",VLOOKUP(H10599,'Shoe size conversion table'!$B$6:$D$22,2),VLOOKUP(H10599,'Shoe size conversion table'!$J$6:$L$22,2))</f>
        <v>44-45</v>
      </c>
      <c r="J10599" s="12" t="n">
        <f aca="false">IF(G10599="Male",VLOOKUP(H10599,'Shoe size conversion table'!$B$6:$D$22,3),VLOOKUP(H10599,'Shoe size conversion table'!$J$6:$L$22,3))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MONTH(C10599:C25566)</f>
        <v>6</v>
      </c>
      <c r="O10599" s="8" t="n">
        <f aca="false">K10599*(1-L10599)</f>
        <v>90.3</v>
      </c>
    </row>
    <row r="10600" customFormat="false" ht="11.4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IF(G10600="Male",VLOOKUP(H10600,'Shoe size conversion table'!$B$6:$D$22,2),VLOOKUP(H10600,'Shoe size conversion table'!$J$6:$L$22,2))</f>
        <v>45</v>
      </c>
      <c r="J10600" s="12" t="n">
        <f aca="false">IF(G10600="Male",VLOOKUP(H10600,'Shoe size conversion table'!$B$6:$D$22,3),VLOOKUP(H10600,'Shoe size conversion table'!$J$6:$L$22,3))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MONTH(C10600:C25567)</f>
        <v>6</v>
      </c>
      <c r="O10600" s="8" t="n">
        <f aca="false">K10600*(1-L10600)</f>
        <v>189</v>
      </c>
    </row>
    <row r="10601" customFormat="false" ht="11.4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IF(G10601="Male",VLOOKUP(H10601,'Shoe size conversion table'!$B$6:$D$22,2),VLOOKUP(H10601,'Shoe size conversion table'!$J$6:$L$22,2))</f>
        <v>42-43</v>
      </c>
      <c r="J10601" s="12" t="n">
        <f aca="false">IF(G10601="Male",VLOOKUP(H10601,'Shoe size conversion table'!$B$6:$D$22,3),VLOOKUP(H10601,'Shoe size conversion table'!$J$6:$L$22,3))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MONTH(C10601:C25568)</f>
        <v>6</v>
      </c>
      <c r="O10601" s="8" t="n">
        <f aca="false">K10601*(1-L10601)</f>
        <v>199</v>
      </c>
    </row>
    <row r="10602" customFormat="false" ht="11.4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IF(G10602="Male",VLOOKUP(H10602,'Shoe size conversion table'!$B$6:$D$22,2),VLOOKUP(H10602,'Shoe size conversion table'!$J$6:$L$22,2))</f>
        <v>38-39</v>
      </c>
      <c r="J10602" s="12" t="n">
        <f aca="false">IF(G10602="Male",VLOOKUP(H10602,'Shoe size conversion table'!$B$6:$D$22,3),VLOOKUP(H10602,'Shoe size conversion table'!$J$6:$L$22,3))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MONTH(C10602:C25569)</f>
        <v>6</v>
      </c>
      <c r="O10602" s="8" t="n">
        <f aca="false">K10602*(1-L10602)</f>
        <v>149</v>
      </c>
    </row>
    <row r="10603" customFormat="false" ht="11.4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IF(G10603="Male",VLOOKUP(H10603,'Shoe size conversion table'!$B$6:$D$22,2),VLOOKUP(H10603,'Shoe size conversion table'!$J$6:$L$22,2))</f>
        <v>37</v>
      </c>
      <c r="J10603" s="12" t="n">
        <f aca="false">IF(G10603="Male",VLOOKUP(H10603,'Shoe size conversion table'!$B$6:$D$22,3),VLOOKUP(H10603,'Shoe size conversion table'!$J$6:$L$22,3))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MONTH(C10603:C25570)</f>
        <v>6</v>
      </c>
      <c r="O10603" s="8" t="n">
        <f aca="false">K10603*(1-L10603)</f>
        <v>143.2</v>
      </c>
    </row>
    <row r="10604" customFormat="false" ht="11.4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IF(G10604="Male",VLOOKUP(H10604,'Shoe size conversion table'!$B$6:$D$22,2),VLOOKUP(H10604,'Shoe size conversion table'!$J$6:$L$22,2))</f>
        <v>38</v>
      </c>
      <c r="J10604" s="12" t="n">
        <f aca="false">IF(G10604="Male",VLOOKUP(H10604,'Shoe size conversion table'!$B$6:$D$22,3),VLOOKUP(H10604,'Shoe size conversion table'!$J$6:$L$22,3))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MONTH(C10604:C25571)</f>
        <v>6</v>
      </c>
      <c r="O10604" s="8" t="n">
        <f aca="false">K10604*(1-L10604)</f>
        <v>129</v>
      </c>
    </row>
    <row r="10605" customFormat="false" ht="11.4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IF(G10605="Male",VLOOKUP(H10605,'Shoe size conversion table'!$B$6:$D$22,2),VLOOKUP(H10605,'Shoe size conversion table'!$J$6:$L$22,2))</f>
        <v>42-43</v>
      </c>
      <c r="J10605" s="12" t="n">
        <f aca="false">IF(G10605="Male",VLOOKUP(H10605,'Shoe size conversion table'!$B$6:$D$22,3),VLOOKUP(H10605,'Shoe size conversion table'!$J$6:$L$22,3))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MONTH(C10605:C25572)</f>
        <v>6</v>
      </c>
      <c r="O10605" s="8" t="n">
        <f aca="false">K10605*(1-L10605)</f>
        <v>159</v>
      </c>
    </row>
    <row r="10606" customFormat="false" ht="11.4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IF(G10606="Male",VLOOKUP(H10606,'Shoe size conversion table'!$B$6:$D$22,2),VLOOKUP(H10606,'Shoe size conversion table'!$J$6:$L$22,2))</f>
        <v>41-42</v>
      </c>
      <c r="J10606" s="12" t="n">
        <f aca="false">IF(G10606="Male",VLOOKUP(H10606,'Shoe size conversion table'!$B$6:$D$22,3),VLOOKUP(H10606,'Shoe size conversion table'!$J$6:$L$22,3))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MONTH(C10606:C25573)</f>
        <v>6</v>
      </c>
      <c r="O10606" s="8" t="n">
        <f aca="false">K10606*(1-L10606)</f>
        <v>170.1</v>
      </c>
    </row>
    <row r="10607" customFormat="false" ht="11.4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IF(G10607="Male",VLOOKUP(H10607,'Shoe size conversion table'!$B$6:$D$22,2),VLOOKUP(H10607,'Shoe size conversion table'!$J$6:$L$22,2))</f>
        <v>39</v>
      </c>
      <c r="J10607" s="12" t="n">
        <f aca="false">IF(G10607="Male",VLOOKUP(H10607,'Shoe size conversion table'!$B$6:$D$22,3),VLOOKUP(H10607,'Shoe size conversion table'!$J$6:$L$22,3))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MONTH(C10607:C25574)</f>
        <v>6</v>
      </c>
      <c r="O10607" s="8" t="n">
        <f aca="false">K10607*(1-L10607)</f>
        <v>139</v>
      </c>
    </row>
    <row r="10608" customFormat="false" ht="11.4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IF(G10608="Male",VLOOKUP(H10608,'Shoe size conversion table'!$B$6:$D$22,2),VLOOKUP(H10608,'Shoe size conversion table'!$J$6:$L$22,2))</f>
        <v>38</v>
      </c>
      <c r="J10608" s="12" t="n">
        <f aca="false">IF(G10608="Male",VLOOKUP(H10608,'Shoe size conversion table'!$B$6:$D$22,3),VLOOKUP(H10608,'Shoe size conversion table'!$J$6:$L$22,3))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MONTH(C10608:C25575)</f>
        <v>6</v>
      </c>
      <c r="O10608" s="8" t="n">
        <f aca="false">K10608*(1-L10608)</f>
        <v>199</v>
      </c>
    </row>
    <row r="10609" customFormat="false" ht="11.4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IF(G10609="Male",VLOOKUP(H10609,'Shoe size conversion table'!$B$6:$D$22,2),VLOOKUP(H10609,'Shoe size conversion table'!$J$6:$L$22,2))</f>
        <v>42-43</v>
      </c>
      <c r="J10609" s="12" t="n">
        <f aca="false">IF(G10609="Male",VLOOKUP(H10609,'Shoe size conversion table'!$B$6:$D$22,3),VLOOKUP(H10609,'Shoe size conversion table'!$J$6:$L$22,3))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MONTH(C10609:C25576)</f>
        <v>6</v>
      </c>
      <c r="O10609" s="8" t="n">
        <f aca="false">K10609*(1-L10609)</f>
        <v>169</v>
      </c>
    </row>
    <row r="10610" customFormat="false" ht="11.4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IF(G10610="Male",VLOOKUP(H10610,'Shoe size conversion table'!$B$6:$D$22,2),VLOOKUP(H10610,'Shoe size conversion table'!$J$6:$L$22,2))</f>
        <v>39</v>
      </c>
      <c r="J10610" s="12" t="n">
        <f aca="false">IF(G10610="Male",VLOOKUP(H10610,'Shoe size conversion table'!$B$6:$D$22,3),VLOOKUP(H10610,'Shoe size conversion table'!$J$6:$L$22,3))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MONTH(C10610:C25577)</f>
        <v>6</v>
      </c>
      <c r="O10610" s="8" t="n">
        <f aca="false">K10610*(1-L10610)</f>
        <v>94.5</v>
      </c>
    </row>
    <row r="10611" customFormat="false" ht="11.4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IF(G10611="Male",VLOOKUP(H10611,'Shoe size conversion table'!$B$6:$D$22,2),VLOOKUP(H10611,'Shoe size conversion table'!$J$6:$L$22,2))</f>
        <v>42-43</v>
      </c>
      <c r="J10611" s="12" t="n">
        <f aca="false">IF(G10611="Male",VLOOKUP(H10611,'Shoe size conversion table'!$B$6:$D$22,3),VLOOKUP(H10611,'Shoe size conversion table'!$J$6:$L$22,3))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MONTH(C10611:C25578)</f>
        <v>6</v>
      </c>
      <c r="O10611" s="8" t="n">
        <f aca="false">K10611*(1-L10611)</f>
        <v>170.1</v>
      </c>
    </row>
    <row r="10612" customFormat="false" ht="11.4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IF(G10612="Male",VLOOKUP(H10612,'Shoe size conversion table'!$B$6:$D$22,2),VLOOKUP(H10612,'Shoe size conversion table'!$J$6:$L$22,2))</f>
        <v>42-43</v>
      </c>
      <c r="J10612" s="12" t="n">
        <f aca="false">IF(G10612="Male",VLOOKUP(H10612,'Shoe size conversion table'!$B$6:$D$22,3),VLOOKUP(H10612,'Shoe size conversion table'!$J$6:$L$22,3))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MONTH(C10612:C25579)</f>
        <v>6</v>
      </c>
      <c r="O10612" s="8" t="n">
        <f aca="false">K10612*(1-L10612)</f>
        <v>169</v>
      </c>
    </row>
    <row r="10613" customFormat="false" ht="11.4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IF(G10613="Male",VLOOKUP(H10613,'Shoe size conversion table'!$B$6:$D$22,2),VLOOKUP(H10613,'Shoe size conversion table'!$J$6:$L$22,2))</f>
        <v>42-43</v>
      </c>
      <c r="J10613" s="12" t="n">
        <f aca="false">IF(G10613="Male",VLOOKUP(H10613,'Shoe size conversion table'!$B$6:$D$22,3),VLOOKUP(H10613,'Shoe size conversion table'!$J$6:$L$22,3))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MONTH(C10613:C25580)</f>
        <v>6</v>
      </c>
      <c r="O10613" s="8" t="n">
        <f aca="false">K10613*(1-L10613)</f>
        <v>199</v>
      </c>
    </row>
    <row r="10614" customFormat="false" ht="11.4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IF(G10614="Male",VLOOKUP(H10614,'Shoe size conversion table'!$B$6:$D$22,2),VLOOKUP(H10614,'Shoe size conversion table'!$J$6:$L$22,2))</f>
        <v>40-41</v>
      </c>
      <c r="J10614" s="12" t="n">
        <f aca="false">IF(G10614="Male",VLOOKUP(H10614,'Shoe size conversion table'!$B$6:$D$22,3),VLOOKUP(H10614,'Shoe size conversion table'!$J$6:$L$22,3))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MONTH(C10614:C25581)</f>
        <v>6</v>
      </c>
      <c r="O10614" s="8" t="n">
        <f aca="false">K10614*(1-L10614)</f>
        <v>119.2</v>
      </c>
    </row>
    <row r="10615" customFormat="false" ht="11.4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IF(G10615="Male",VLOOKUP(H10615,'Shoe size conversion table'!$B$6:$D$22,2),VLOOKUP(H10615,'Shoe size conversion table'!$J$6:$L$22,2))</f>
        <v>40</v>
      </c>
      <c r="J10615" s="12" t="n">
        <f aca="false">IF(G10615="Male",VLOOKUP(H10615,'Shoe size conversion table'!$B$6:$D$22,3),VLOOKUP(H10615,'Shoe size conversion table'!$J$6:$L$22,3))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MONTH(C10615:C25582)</f>
        <v>6</v>
      </c>
      <c r="O10615" s="8" t="n">
        <f aca="false">K10615*(1-L10615)</f>
        <v>139</v>
      </c>
    </row>
    <row r="10616" customFormat="false" ht="11.4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IF(G10616="Male",VLOOKUP(H10616,'Shoe size conversion table'!$B$6:$D$22,2),VLOOKUP(H10616,'Shoe size conversion table'!$J$6:$L$22,2))</f>
        <v>43-44</v>
      </c>
      <c r="J10616" s="12" t="n">
        <f aca="false">IF(G10616="Male",VLOOKUP(H10616,'Shoe size conversion table'!$B$6:$D$22,3),VLOOKUP(H10616,'Shoe size conversion table'!$J$6:$L$22,3))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MONTH(C10616:C25583)</f>
        <v>6</v>
      </c>
      <c r="O10616" s="8" t="n">
        <f aca="false">K10616*(1-L10616)</f>
        <v>79.5</v>
      </c>
    </row>
    <row r="10617" customFormat="false" ht="11.4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IF(G10617="Male",VLOOKUP(H10617,'Shoe size conversion table'!$B$6:$D$22,2),VLOOKUP(H10617,'Shoe size conversion table'!$J$6:$L$22,2))</f>
        <v>38</v>
      </c>
      <c r="J10617" s="12" t="n">
        <f aca="false">IF(G10617="Male",VLOOKUP(H10617,'Shoe size conversion table'!$B$6:$D$22,3),VLOOKUP(H10617,'Shoe size conversion table'!$J$6:$L$22,3))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MONTH(C10617:C25584)</f>
        <v>6</v>
      </c>
      <c r="O10617" s="8" t="n">
        <f aca="false">K10617*(1-L10617)</f>
        <v>199</v>
      </c>
    </row>
    <row r="10618" customFormat="false" ht="11.4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IF(G10618="Male",VLOOKUP(H10618,'Shoe size conversion table'!$B$6:$D$22,2),VLOOKUP(H10618,'Shoe size conversion table'!$J$6:$L$22,2))</f>
        <v>37</v>
      </c>
      <c r="J10618" s="12" t="n">
        <f aca="false">IF(G10618="Male",VLOOKUP(H10618,'Shoe size conversion table'!$B$6:$D$22,3),VLOOKUP(H10618,'Shoe size conversion table'!$J$6:$L$22,3))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MONTH(C10618:C25585)</f>
        <v>6</v>
      </c>
      <c r="O10618" s="8" t="n">
        <f aca="false">K10618*(1-L10618)</f>
        <v>199</v>
      </c>
    </row>
    <row r="10619" customFormat="false" ht="11.4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IF(G10619="Male",VLOOKUP(H10619,'Shoe size conversion table'!$B$6:$D$22,2),VLOOKUP(H10619,'Shoe size conversion table'!$J$6:$L$22,2))</f>
        <v>42</v>
      </c>
      <c r="J10619" s="12" t="n">
        <f aca="false">IF(G10619="Male",VLOOKUP(H10619,'Shoe size conversion table'!$B$6:$D$22,3),VLOOKUP(H10619,'Shoe size conversion table'!$J$6:$L$22,3))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MONTH(C10619:C25586)</f>
        <v>6</v>
      </c>
      <c r="O10619" s="8" t="n">
        <f aca="false">K10619*(1-L10619)</f>
        <v>127.2</v>
      </c>
    </row>
    <row r="10620" customFormat="false" ht="11.4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IF(G10620="Male",VLOOKUP(H10620,'Shoe size conversion table'!$B$6:$D$22,2),VLOOKUP(H10620,'Shoe size conversion table'!$J$6:$L$22,2))</f>
        <v>39-40</v>
      </c>
      <c r="J10620" s="12" t="n">
        <f aca="false">IF(G10620="Male",VLOOKUP(H10620,'Shoe size conversion table'!$B$6:$D$22,3),VLOOKUP(H10620,'Shoe size conversion table'!$J$6:$L$22,3))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MONTH(C10620:C25587)</f>
        <v>6</v>
      </c>
      <c r="O10620" s="8" t="n">
        <f aca="false">K10620*(1-L10620)</f>
        <v>125.1</v>
      </c>
    </row>
    <row r="10621" customFormat="false" ht="11.4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IF(G10621="Male",VLOOKUP(H10621,'Shoe size conversion table'!$B$6:$D$22,2),VLOOKUP(H10621,'Shoe size conversion table'!$J$6:$L$22,2))</f>
        <v>39-40</v>
      </c>
      <c r="J10621" s="12" t="n">
        <f aca="false">IF(G10621="Male",VLOOKUP(H10621,'Shoe size conversion table'!$B$6:$D$22,3),VLOOKUP(H10621,'Shoe size conversion table'!$J$6:$L$22,3))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MONTH(C10621:C25588)</f>
        <v>6</v>
      </c>
      <c r="O10621" s="8" t="n">
        <f aca="false">K10621*(1-L10621)</f>
        <v>139</v>
      </c>
    </row>
    <row r="10622" customFormat="false" ht="11.4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IF(G10622="Male",VLOOKUP(H10622,'Shoe size conversion table'!$B$6:$D$22,2),VLOOKUP(H10622,'Shoe size conversion table'!$J$6:$L$22,2))</f>
        <v>39-40</v>
      </c>
      <c r="J10622" s="12" t="n">
        <f aca="false">IF(G10622="Male",VLOOKUP(H10622,'Shoe size conversion table'!$B$6:$D$22,3),VLOOKUP(H10622,'Shoe size conversion table'!$J$6:$L$22,3))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MONTH(C10622:C25589)</f>
        <v>6</v>
      </c>
      <c r="O10622" s="8" t="n">
        <f aca="false">K10622*(1-L10622)</f>
        <v>129</v>
      </c>
    </row>
    <row r="10623" customFormat="false" ht="11.4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IF(G10623="Male",VLOOKUP(H10623,'Shoe size conversion table'!$B$6:$D$22,2),VLOOKUP(H10623,'Shoe size conversion table'!$J$6:$L$22,2))</f>
        <v>38</v>
      </c>
      <c r="J10623" s="12" t="n">
        <f aca="false">IF(G10623="Male",VLOOKUP(H10623,'Shoe size conversion table'!$B$6:$D$22,3),VLOOKUP(H10623,'Shoe size conversion table'!$J$6:$L$22,3))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MONTH(C10623:C25590)</f>
        <v>6</v>
      </c>
      <c r="O10623" s="8" t="n">
        <f aca="false">K10623*(1-L10623)</f>
        <v>139</v>
      </c>
    </row>
    <row r="10624" customFormat="false" ht="11.4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IF(G10624="Male",VLOOKUP(H10624,'Shoe size conversion table'!$B$6:$D$22,2),VLOOKUP(H10624,'Shoe size conversion table'!$J$6:$L$22,2))</f>
        <v>43-44</v>
      </c>
      <c r="J10624" s="12" t="n">
        <f aca="false">IF(G10624="Male",VLOOKUP(H10624,'Shoe size conversion table'!$B$6:$D$22,3),VLOOKUP(H10624,'Shoe size conversion table'!$J$6:$L$22,3))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MONTH(C10624:C25591)</f>
        <v>6</v>
      </c>
      <c r="O10624" s="8" t="n">
        <f aca="false">K10624*(1-L10624)</f>
        <v>161.1</v>
      </c>
    </row>
    <row r="10625" customFormat="false" ht="11.4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IF(G10625="Male",VLOOKUP(H10625,'Shoe size conversion table'!$B$6:$D$22,2),VLOOKUP(H10625,'Shoe size conversion table'!$J$6:$L$22,2))</f>
        <v>41-42</v>
      </c>
      <c r="J10625" s="12" t="n">
        <f aca="false">IF(G10625="Male",VLOOKUP(H10625,'Shoe size conversion table'!$B$6:$D$22,3),VLOOKUP(H10625,'Shoe size conversion table'!$J$6:$L$22,3))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MONTH(C10625:C25592)</f>
        <v>6</v>
      </c>
      <c r="O10625" s="8" t="n">
        <f aca="false">K10625*(1-L10625)</f>
        <v>170.1</v>
      </c>
    </row>
    <row r="10626" customFormat="false" ht="11.4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IF(G10626="Male",VLOOKUP(H10626,'Shoe size conversion table'!$B$6:$D$22,2),VLOOKUP(H10626,'Shoe size conversion table'!$J$6:$L$22,2))</f>
        <v>43</v>
      </c>
      <c r="J10626" s="12" t="n">
        <f aca="false">IF(G10626="Male",VLOOKUP(H10626,'Shoe size conversion table'!$B$6:$D$22,3),VLOOKUP(H10626,'Shoe size conversion table'!$J$6:$L$22,3))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MONTH(C10626:C25593)</f>
        <v>6</v>
      </c>
      <c r="O10626" s="8" t="n">
        <f aca="false">K10626*(1-L10626)</f>
        <v>116.1</v>
      </c>
    </row>
    <row r="10627" customFormat="false" ht="11.4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IF(G10627="Male",VLOOKUP(H10627,'Shoe size conversion table'!$B$6:$D$22,2),VLOOKUP(H10627,'Shoe size conversion table'!$J$6:$L$22,2))</f>
        <v>42-43</v>
      </c>
      <c r="J10627" s="12" t="n">
        <f aca="false">IF(G10627="Male",VLOOKUP(H10627,'Shoe size conversion table'!$B$6:$D$22,3),VLOOKUP(H10627,'Shoe size conversion table'!$J$6:$L$22,3))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MONTH(C10627:C25594)</f>
        <v>6</v>
      </c>
      <c r="O10627" s="8" t="n">
        <f aca="false">K10627*(1-L10627)</f>
        <v>143.1</v>
      </c>
    </row>
    <row r="10628" customFormat="false" ht="11.4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IF(G10628="Male",VLOOKUP(H10628,'Shoe size conversion table'!$B$6:$D$22,2),VLOOKUP(H10628,'Shoe size conversion table'!$J$6:$L$22,2))</f>
        <v>43</v>
      </c>
      <c r="J10628" s="12" t="n">
        <f aca="false">IF(G10628="Male",VLOOKUP(H10628,'Shoe size conversion table'!$B$6:$D$22,3),VLOOKUP(H10628,'Shoe size conversion table'!$J$6:$L$22,3))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MONTH(C10628:C25595)</f>
        <v>6</v>
      </c>
      <c r="O10628" s="8" t="n">
        <f aca="false">K10628*(1-L10628)</f>
        <v>159</v>
      </c>
    </row>
    <row r="10629" customFormat="false" ht="11.4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IF(G10629="Male",VLOOKUP(H10629,'Shoe size conversion table'!$B$6:$D$22,2),VLOOKUP(H10629,'Shoe size conversion table'!$J$6:$L$22,2))</f>
        <v>41</v>
      </c>
      <c r="J10629" s="12" t="n">
        <f aca="false">IF(G10629="Male",VLOOKUP(H10629,'Shoe size conversion table'!$B$6:$D$22,3),VLOOKUP(H10629,'Shoe size conversion table'!$J$6:$L$22,3))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MONTH(C10629:C25596)</f>
        <v>6</v>
      </c>
      <c r="O10629" s="8" t="n">
        <f aca="false">K10629*(1-L10629)</f>
        <v>149</v>
      </c>
    </row>
    <row r="10630" customFormat="false" ht="11.4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IF(G10630="Male",VLOOKUP(H10630,'Shoe size conversion table'!$B$6:$D$22,2),VLOOKUP(H10630,'Shoe size conversion table'!$J$6:$L$22,2))</f>
        <v>44-45</v>
      </c>
      <c r="J10630" s="12" t="n">
        <f aca="false">IF(G10630="Male",VLOOKUP(H10630,'Shoe size conversion table'!$B$6:$D$22,3),VLOOKUP(H10630,'Shoe size conversion table'!$J$6:$L$22,3))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MONTH(C10630:C25597)</f>
        <v>6</v>
      </c>
      <c r="O10630" s="8" t="n">
        <f aca="false">K10630*(1-L10630)</f>
        <v>103.2</v>
      </c>
    </row>
    <row r="10631" customFormat="false" ht="11.4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IF(G10631="Male",VLOOKUP(H10631,'Shoe size conversion table'!$B$6:$D$22,2),VLOOKUP(H10631,'Shoe size conversion table'!$J$6:$L$22,2))</f>
        <v>43</v>
      </c>
      <c r="J10631" s="12" t="n">
        <f aca="false">IF(G10631="Male",VLOOKUP(H10631,'Shoe size conversion table'!$B$6:$D$22,3),VLOOKUP(H10631,'Shoe size conversion table'!$J$6:$L$22,3))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MONTH(C10631:C25598)</f>
        <v>6</v>
      </c>
      <c r="O10631" s="8" t="n">
        <f aca="false">K10631*(1-L10631)</f>
        <v>125.3</v>
      </c>
    </row>
    <row r="10632" customFormat="false" ht="11.4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IF(G10632="Male",VLOOKUP(H10632,'Shoe size conversion table'!$B$6:$D$22,2),VLOOKUP(H10632,'Shoe size conversion table'!$J$6:$L$22,2))</f>
        <v>42</v>
      </c>
      <c r="J10632" s="12" t="n">
        <f aca="false">IF(G10632="Male",VLOOKUP(H10632,'Shoe size conversion table'!$B$6:$D$22,3),VLOOKUP(H10632,'Shoe size conversion table'!$J$6:$L$22,3))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MONTH(C10632:C25599)</f>
        <v>6</v>
      </c>
      <c r="O10632" s="8" t="n">
        <f aca="false">K10632*(1-L10632)</f>
        <v>111.3</v>
      </c>
    </row>
    <row r="10633" customFormat="false" ht="11.4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IF(G10633="Male",VLOOKUP(H10633,'Shoe size conversion table'!$B$6:$D$22,2),VLOOKUP(H10633,'Shoe size conversion table'!$J$6:$L$22,2))</f>
        <v>41-42</v>
      </c>
      <c r="J10633" s="12" t="n">
        <f aca="false">IF(G10633="Male",VLOOKUP(H10633,'Shoe size conversion table'!$B$6:$D$22,3),VLOOKUP(H10633,'Shoe size conversion table'!$J$6:$L$22,3))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MONTH(C10633:C25600)</f>
        <v>6</v>
      </c>
      <c r="O10633" s="8" t="n">
        <f aca="false">K10633*(1-L10633)</f>
        <v>129</v>
      </c>
    </row>
    <row r="10634" customFormat="false" ht="11.4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IF(G10634="Male",VLOOKUP(H10634,'Shoe size conversion table'!$B$6:$D$22,2),VLOOKUP(H10634,'Shoe size conversion table'!$J$6:$L$22,2))</f>
        <v>42-43</v>
      </c>
      <c r="J10634" s="12" t="n">
        <f aca="false">IF(G10634="Male",VLOOKUP(H10634,'Shoe size conversion table'!$B$6:$D$22,3),VLOOKUP(H10634,'Shoe size conversion table'!$J$6:$L$22,3))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MONTH(C10634:C25601)</f>
        <v>6</v>
      </c>
      <c r="O10634" s="8" t="n">
        <f aca="false">K10634*(1-L10634)</f>
        <v>139</v>
      </c>
    </row>
    <row r="10635" customFormat="false" ht="11.4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IF(G10635="Male",VLOOKUP(H10635,'Shoe size conversion table'!$B$6:$D$22,2),VLOOKUP(H10635,'Shoe size conversion table'!$J$6:$L$22,2))</f>
        <v>44-45</v>
      </c>
      <c r="J10635" s="12" t="n">
        <f aca="false">IF(G10635="Male",VLOOKUP(H10635,'Shoe size conversion table'!$B$6:$D$22,3),VLOOKUP(H10635,'Shoe size conversion table'!$J$6:$L$22,3))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MONTH(C10635:C25602)</f>
        <v>6</v>
      </c>
      <c r="O10635" s="8" t="n">
        <f aca="false">K10635*(1-L10635)</f>
        <v>179</v>
      </c>
    </row>
    <row r="10636" customFormat="false" ht="11.4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IF(G10636="Male",VLOOKUP(H10636,'Shoe size conversion table'!$B$6:$D$22,2),VLOOKUP(H10636,'Shoe size conversion table'!$J$6:$L$22,2))</f>
        <v>37</v>
      </c>
      <c r="J10636" s="12" t="n">
        <f aca="false">IF(G10636="Male",VLOOKUP(H10636,'Shoe size conversion table'!$B$6:$D$22,3),VLOOKUP(H10636,'Shoe size conversion table'!$J$6:$L$22,3))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MONTH(C10636:C25603)</f>
        <v>6</v>
      </c>
      <c r="O10636" s="8" t="n">
        <f aca="false">K10636*(1-L10636)</f>
        <v>129</v>
      </c>
    </row>
    <row r="10637" customFormat="false" ht="11.4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IF(G10637="Male",VLOOKUP(H10637,'Shoe size conversion table'!$B$6:$D$22,2),VLOOKUP(H10637,'Shoe size conversion table'!$J$6:$L$22,2))</f>
        <v>39-40</v>
      </c>
      <c r="J10637" s="12" t="n">
        <f aca="false">IF(G10637="Male",VLOOKUP(H10637,'Shoe size conversion table'!$B$6:$D$22,3),VLOOKUP(H10637,'Shoe size conversion table'!$J$6:$L$22,3))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MONTH(C10637:C25604)</f>
        <v>6</v>
      </c>
      <c r="O10637" s="8" t="n">
        <f aca="false">K10637*(1-L10637)</f>
        <v>159</v>
      </c>
    </row>
    <row r="10638" customFormat="false" ht="11.4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IF(G10638="Male",VLOOKUP(H10638,'Shoe size conversion table'!$B$6:$D$22,2),VLOOKUP(H10638,'Shoe size conversion table'!$J$6:$L$22,2))</f>
        <v>45</v>
      </c>
      <c r="J10638" s="12" t="n">
        <f aca="false">IF(G10638="Male",VLOOKUP(H10638,'Shoe size conversion table'!$B$6:$D$22,3),VLOOKUP(H10638,'Shoe size conversion table'!$J$6:$L$22,3))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MONTH(C10638:C25605)</f>
        <v>6</v>
      </c>
      <c r="O10638" s="8" t="n">
        <f aca="false">K10638*(1-L10638)</f>
        <v>127.2</v>
      </c>
    </row>
    <row r="10639" customFormat="false" ht="11.4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IF(G10639="Male",VLOOKUP(H10639,'Shoe size conversion table'!$B$6:$D$22,2),VLOOKUP(H10639,'Shoe size conversion table'!$J$6:$L$22,2))</f>
        <v>37</v>
      </c>
      <c r="J10639" s="12" t="n">
        <f aca="false">IF(G10639="Male",VLOOKUP(H10639,'Shoe size conversion table'!$B$6:$D$22,3),VLOOKUP(H10639,'Shoe size conversion table'!$J$6:$L$22,3))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MONTH(C10639:C25606)</f>
        <v>6</v>
      </c>
      <c r="O10639" s="8" t="n">
        <f aca="false">K10639*(1-L10639)</f>
        <v>149</v>
      </c>
    </row>
    <row r="10640" customFormat="false" ht="11.4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IF(G10640="Male",VLOOKUP(H10640,'Shoe size conversion table'!$B$6:$D$22,2),VLOOKUP(H10640,'Shoe size conversion table'!$J$6:$L$22,2))</f>
        <v>42</v>
      </c>
      <c r="J10640" s="12" t="n">
        <f aca="false">IF(G10640="Male",VLOOKUP(H10640,'Shoe size conversion table'!$B$6:$D$22,3),VLOOKUP(H10640,'Shoe size conversion table'!$J$6:$L$22,3))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MONTH(C10640:C25607)</f>
        <v>6</v>
      </c>
      <c r="O10640" s="8" t="n">
        <f aca="false">K10640*(1-L10640)</f>
        <v>139</v>
      </c>
    </row>
    <row r="10641" customFormat="false" ht="11.4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IF(G10641="Male",VLOOKUP(H10641,'Shoe size conversion table'!$B$6:$D$22,2),VLOOKUP(H10641,'Shoe size conversion table'!$J$6:$L$22,2))</f>
        <v>40</v>
      </c>
      <c r="J10641" s="12" t="n">
        <f aca="false">IF(G10641="Male",VLOOKUP(H10641,'Shoe size conversion table'!$B$6:$D$22,3),VLOOKUP(H10641,'Shoe size conversion table'!$J$6:$L$22,3))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MONTH(C10641:C25608)</f>
        <v>6</v>
      </c>
      <c r="O10641" s="8" t="n">
        <f aca="false">K10641*(1-L10641)</f>
        <v>189</v>
      </c>
    </row>
    <row r="10642" customFormat="false" ht="11.4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IF(G10642="Male",VLOOKUP(H10642,'Shoe size conversion table'!$B$6:$D$22,2),VLOOKUP(H10642,'Shoe size conversion table'!$J$6:$L$22,2))</f>
        <v>43</v>
      </c>
      <c r="J10642" s="12" t="n">
        <f aca="false">IF(G10642="Male",VLOOKUP(H10642,'Shoe size conversion table'!$B$6:$D$22,3),VLOOKUP(H10642,'Shoe size conversion table'!$J$6:$L$22,3))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MONTH(C10642:C25609)</f>
        <v>6</v>
      </c>
      <c r="O10642" s="8" t="n">
        <f aca="false">K10642*(1-L10642)</f>
        <v>129</v>
      </c>
    </row>
    <row r="10643" customFormat="false" ht="11.4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IF(G10643="Male",VLOOKUP(H10643,'Shoe size conversion table'!$B$6:$D$22,2),VLOOKUP(H10643,'Shoe size conversion table'!$J$6:$L$22,2))</f>
        <v>45</v>
      </c>
      <c r="J10643" s="12" t="n">
        <f aca="false">IF(G10643="Male",VLOOKUP(H10643,'Shoe size conversion table'!$B$6:$D$22,3),VLOOKUP(H10643,'Shoe size conversion table'!$J$6:$L$22,3))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MONTH(C10643:C25610)</f>
        <v>6</v>
      </c>
      <c r="O10643" s="8" t="n">
        <f aca="false">K10643*(1-L10643)</f>
        <v>159</v>
      </c>
    </row>
    <row r="10644" customFormat="false" ht="11.4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IF(G10644="Male",VLOOKUP(H10644,'Shoe size conversion table'!$B$6:$D$22,2),VLOOKUP(H10644,'Shoe size conversion table'!$J$6:$L$22,2))</f>
        <v>42-43</v>
      </c>
      <c r="J10644" s="12" t="n">
        <f aca="false">IF(G10644="Male",VLOOKUP(H10644,'Shoe size conversion table'!$B$6:$D$22,3),VLOOKUP(H10644,'Shoe size conversion table'!$J$6:$L$22,3))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MONTH(C10644:C25611)</f>
        <v>6</v>
      </c>
      <c r="O10644" s="8" t="n">
        <f aca="false">K10644*(1-L10644)</f>
        <v>149</v>
      </c>
    </row>
    <row r="10645" customFormat="false" ht="11.4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IF(G10645="Male",VLOOKUP(H10645,'Shoe size conversion table'!$B$6:$D$22,2),VLOOKUP(H10645,'Shoe size conversion table'!$J$6:$L$22,2))</f>
        <v>43</v>
      </c>
      <c r="J10645" s="12" t="n">
        <f aca="false">IF(G10645="Male",VLOOKUP(H10645,'Shoe size conversion table'!$B$6:$D$22,3),VLOOKUP(H10645,'Shoe size conversion table'!$J$6:$L$22,3))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MONTH(C10645:C25612)</f>
        <v>6</v>
      </c>
      <c r="O10645" s="8" t="n">
        <f aca="false">K10645*(1-L10645)</f>
        <v>116.1</v>
      </c>
    </row>
    <row r="10646" customFormat="false" ht="11.4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IF(G10646="Male",VLOOKUP(H10646,'Shoe size conversion table'!$B$6:$D$22,2),VLOOKUP(H10646,'Shoe size conversion table'!$J$6:$L$22,2))</f>
        <v>38</v>
      </c>
      <c r="J10646" s="12" t="n">
        <f aca="false">IF(G10646="Male",VLOOKUP(H10646,'Shoe size conversion table'!$B$6:$D$22,3),VLOOKUP(H10646,'Shoe size conversion table'!$J$6:$L$22,3))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MONTH(C10646:C25613)</f>
        <v>6</v>
      </c>
      <c r="O10646" s="8" t="n">
        <f aca="false">K10646*(1-L10646)</f>
        <v>69.5</v>
      </c>
    </row>
    <row r="10647" customFormat="false" ht="11.4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IF(G10647="Male",VLOOKUP(H10647,'Shoe size conversion table'!$B$6:$D$22,2),VLOOKUP(H10647,'Shoe size conversion table'!$J$6:$L$22,2))</f>
        <v>43-44</v>
      </c>
      <c r="J10647" s="12" t="n">
        <f aca="false">IF(G10647="Male",VLOOKUP(H10647,'Shoe size conversion table'!$B$6:$D$22,3),VLOOKUP(H10647,'Shoe size conversion table'!$J$6:$L$22,3))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MONTH(C10647:C25614)</f>
        <v>6</v>
      </c>
      <c r="O10647" s="8" t="n">
        <f aca="false">K10647*(1-L10647)</f>
        <v>169</v>
      </c>
    </row>
    <row r="10648" customFormat="false" ht="11.4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IF(G10648="Male",VLOOKUP(H10648,'Shoe size conversion table'!$B$6:$D$22,2),VLOOKUP(H10648,'Shoe size conversion table'!$J$6:$L$22,2))</f>
        <v>41-42</v>
      </c>
      <c r="J10648" s="12" t="n">
        <f aca="false">IF(G10648="Male",VLOOKUP(H10648,'Shoe size conversion table'!$B$6:$D$22,3),VLOOKUP(H10648,'Shoe size conversion table'!$J$6:$L$22,3))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MONTH(C10648:C25615)</f>
        <v>6</v>
      </c>
      <c r="O10648" s="8" t="n">
        <f aca="false">K10648*(1-L10648)</f>
        <v>159</v>
      </c>
    </row>
    <row r="10649" customFormat="false" ht="11.4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IF(G10649="Male",VLOOKUP(H10649,'Shoe size conversion table'!$B$6:$D$22,2),VLOOKUP(H10649,'Shoe size conversion table'!$J$6:$L$22,2))</f>
        <v>42</v>
      </c>
      <c r="J10649" s="12" t="n">
        <f aca="false">IF(G10649="Male",VLOOKUP(H10649,'Shoe size conversion table'!$B$6:$D$22,3),VLOOKUP(H10649,'Shoe size conversion table'!$J$6:$L$22,3))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MONTH(C10649:C25616)</f>
        <v>6</v>
      </c>
      <c r="O10649" s="8" t="n">
        <f aca="false">K10649*(1-L10649)</f>
        <v>90.3</v>
      </c>
    </row>
    <row r="10650" customFormat="false" ht="11.4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IF(G10650="Male",VLOOKUP(H10650,'Shoe size conversion table'!$B$6:$D$22,2),VLOOKUP(H10650,'Shoe size conversion table'!$J$6:$L$22,2))</f>
        <v>41-42</v>
      </c>
      <c r="J10650" s="12" t="n">
        <f aca="false">IF(G10650="Male",VLOOKUP(H10650,'Shoe size conversion table'!$B$6:$D$22,3),VLOOKUP(H10650,'Shoe size conversion table'!$J$6:$L$22,3))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MONTH(C10650:C25617)</f>
        <v>6</v>
      </c>
      <c r="O10650" s="8" t="n">
        <f aca="false">K10650*(1-L10650)</f>
        <v>161.1</v>
      </c>
    </row>
    <row r="10651" customFormat="false" ht="11.4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IF(G10651="Male",VLOOKUP(H10651,'Shoe size conversion table'!$B$6:$D$22,2),VLOOKUP(H10651,'Shoe size conversion table'!$J$6:$L$22,2))</f>
        <v>44</v>
      </c>
      <c r="J10651" s="12" t="n">
        <f aca="false">IF(G10651="Male",VLOOKUP(H10651,'Shoe size conversion table'!$B$6:$D$22,3),VLOOKUP(H10651,'Shoe size conversion table'!$J$6:$L$22,3))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MONTH(C10651:C25618)</f>
        <v>6</v>
      </c>
      <c r="O10651" s="8" t="n">
        <f aca="false">K10651*(1-L10651)</f>
        <v>139</v>
      </c>
    </row>
    <row r="10652" customFormat="false" ht="11.4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IF(G10652="Male",VLOOKUP(H10652,'Shoe size conversion table'!$B$6:$D$22,2),VLOOKUP(H10652,'Shoe size conversion table'!$J$6:$L$22,2))</f>
        <v>38</v>
      </c>
      <c r="J10652" s="12" t="n">
        <f aca="false">IF(G10652="Male",VLOOKUP(H10652,'Shoe size conversion table'!$B$6:$D$22,3),VLOOKUP(H10652,'Shoe size conversion table'!$J$6:$L$22,3))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MONTH(C10652:C25619)</f>
        <v>6</v>
      </c>
      <c r="O10652" s="8" t="n">
        <f aca="false">K10652*(1-L10652)</f>
        <v>199</v>
      </c>
    </row>
    <row r="10653" customFormat="false" ht="11.4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IF(G10653="Male",VLOOKUP(H10653,'Shoe size conversion table'!$B$6:$D$22,2),VLOOKUP(H10653,'Shoe size conversion table'!$J$6:$L$22,2))</f>
        <v>40-41</v>
      </c>
      <c r="J10653" s="12" t="n">
        <f aca="false">IF(G10653="Male",VLOOKUP(H10653,'Shoe size conversion table'!$B$6:$D$22,3),VLOOKUP(H10653,'Shoe size conversion table'!$J$6:$L$22,3))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MONTH(C10653:C25620)</f>
        <v>6</v>
      </c>
      <c r="O10653" s="8" t="n">
        <f aca="false">K10653*(1-L10653)</f>
        <v>189</v>
      </c>
    </row>
    <row r="10654" customFormat="false" ht="11.4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IF(G10654="Male",VLOOKUP(H10654,'Shoe size conversion table'!$B$6:$D$22,2),VLOOKUP(H10654,'Shoe size conversion table'!$J$6:$L$22,2))</f>
        <v>42-43</v>
      </c>
      <c r="J10654" s="12" t="n">
        <f aca="false">IF(G10654="Male",VLOOKUP(H10654,'Shoe size conversion table'!$B$6:$D$22,3),VLOOKUP(H10654,'Shoe size conversion table'!$J$6:$L$22,3))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MONTH(C10654:C25621)</f>
        <v>6</v>
      </c>
      <c r="O10654" s="8" t="n">
        <f aca="false">K10654*(1-L10654)</f>
        <v>199</v>
      </c>
    </row>
    <row r="10655" customFormat="false" ht="11.4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IF(G10655="Male",VLOOKUP(H10655,'Shoe size conversion table'!$B$6:$D$22,2),VLOOKUP(H10655,'Shoe size conversion table'!$J$6:$L$22,2))</f>
        <v>42-43</v>
      </c>
      <c r="J10655" s="12" t="n">
        <f aca="false">IF(G10655="Male",VLOOKUP(H10655,'Shoe size conversion table'!$B$6:$D$22,3),VLOOKUP(H10655,'Shoe size conversion table'!$J$6:$L$22,3))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MONTH(C10655:C25622)</f>
        <v>6</v>
      </c>
      <c r="O10655" s="8" t="n">
        <f aca="false">K10655*(1-L10655)</f>
        <v>103.2</v>
      </c>
    </row>
    <row r="10656" customFormat="false" ht="11.4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IF(G10656="Male",VLOOKUP(H10656,'Shoe size conversion table'!$B$6:$D$22,2),VLOOKUP(H10656,'Shoe size conversion table'!$J$6:$L$22,2))</f>
        <v>39</v>
      </c>
      <c r="J10656" s="12" t="n">
        <f aca="false">IF(G10656="Male",VLOOKUP(H10656,'Shoe size conversion table'!$B$6:$D$22,3),VLOOKUP(H10656,'Shoe size conversion table'!$J$6:$L$22,3))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MONTH(C10656:C25623)</f>
        <v>6</v>
      </c>
      <c r="O10656" s="8" t="n">
        <f aca="false">K10656*(1-L10656)</f>
        <v>149</v>
      </c>
    </row>
    <row r="10657" customFormat="false" ht="11.4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IF(G10657="Male",VLOOKUP(H10657,'Shoe size conversion table'!$B$6:$D$22,2),VLOOKUP(H10657,'Shoe size conversion table'!$J$6:$L$22,2))</f>
        <v>42</v>
      </c>
      <c r="J10657" s="12" t="n">
        <f aca="false">IF(G10657="Male",VLOOKUP(H10657,'Shoe size conversion table'!$B$6:$D$22,3),VLOOKUP(H10657,'Shoe size conversion table'!$J$6:$L$22,3))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MONTH(C10657:C25624)</f>
        <v>6</v>
      </c>
      <c r="O10657" s="8" t="n">
        <f aca="false">K10657*(1-L10657)</f>
        <v>179.1</v>
      </c>
    </row>
    <row r="10658" customFormat="false" ht="11.4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IF(G10658="Male",VLOOKUP(H10658,'Shoe size conversion table'!$B$6:$D$22,2),VLOOKUP(H10658,'Shoe size conversion table'!$J$6:$L$22,2))</f>
        <v>43</v>
      </c>
      <c r="J10658" s="12" t="n">
        <f aca="false">IF(G10658="Male",VLOOKUP(H10658,'Shoe size conversion table'!$B$6:$D$22,3),VLOOKUP(H10658,'Shoe size conversion table'!$J$6:$L$22,3))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MONTH(C10658:C25625)</f>
        <v>6</v>
      </c>
      <c r="O10658" s="8" t="n">
        <f aca="false">K10658*(1-L10658)</f>
        <v>129</v>
      </c>
    </row>
    <row r="10659" customFormat="false" ht="11.4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IF(G10659="Male",VLOOKUP(H10659,'Shoe size conversion table'!$B$6:$D$22,2),VLOOKUP(H10659,'Shoe size conversion table'!$J$6:$L$22,2))</f>
        <v>44</v>
      </c>
      <c r="J10659" s="12" t="n">
        <f aca="false">IF(G10659="Male",VLOOKUP(H10659,'Shoe size conversion table'!$B$6:$D$22,3),VLOOKUP(H10659,'Shoe size conversion table'!$J$6:$L$22,3))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MONTH(C10659:C25626)</f>
        <v>6</v>
      </c>
      <c r="O10659" s="8" t="n">
        <f aca="false">K10659*(1-L10659)</f>
        <v>119.2</v>
      </c>
    </row>
    <row r="10660" customFormat="false" ht="11.4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IF(G10660="Male",VLOOKUP(H10660,'Shoe size conversion table'!$B$6:$D$22,2),VLOOKUP(H10660,'Shoe size conversion table'!$J$6:$L$22,2))</f>
        <v>42</v>
      </c>
      <c r="J10660" s="12" t="n">
        <f aca="false">IF(G10660="Male",VLOOKUP(H10660,'Shoe size conversion table'!$B$6:$D$22,3),VLOOKUP(H10660,'Shoe size conversion table'!$J$6:$L$22,3))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MONTH(C10660:C25627)</f>
        <v>6</v>
      </c>
      <c r="O10660" s="8" t="n">
        <f aca="false">K10660*(1-L10660)</f>
        <v>74.5</v>
      </c>
    </row>
    <row r="10661" customFormat="false" ht="11.4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IF(G10661="Male",VLOOKUP(H10661,'Shoe size conversion table'!$B$6:$D$22,2),VLOOKUP(H10661,'Shoe size conversion table'!$J$6:$L$22,2))</f>
        <v>43</v>
      </c>
      <c r="J10661" s="12" t="n">
        <f aca="false">IF(G10661="Male",VLOOKUP(H10661,'Shoe size conversion table'!$B$6:$D$22,3),VLOOKUP(H10661,'Shoe size conversion table'!$J$6:$L$22,3))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MONTH(C10661:C25628)</f>
        <v>6</v>
      </c>
      <c r="O10661" s="8" t="n">
        <f aca="false">K10661*(1-L10661)</f>
        <v>179</v>
      </c>
    </row>
    <row r="10662" customFormat="false" ht="11.4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IF(G10662="Male",VLOOKUP(H10662,'Shoe size conversion table'!$B$6:$D$22,2),VLOOKUP(H10662,'Shoe size conversion table'!$J$6:$L$22,2))</f>
        <v>43-44</v>
      </c>
      <c r="J10662" s="12" t="n">
        <f aca="false">IF(G10662="Male",VLOOKUP(H10662,'Shoe size conversion table'!$B$6:$D$22,3),VLOOKUP(H10662,'Shoe size conversion table'!$J$6:$L$22,3))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MONTH(C10662:C25629)</f>
        <v>6</v>
      </c>
      <c r="O10662" s="8" t="n">
        <f aca="false">K10662*(1-L10662)</f>
        <v>159</v>
      </c>
    </row>
    <row r="10663" customFormat="false" ht="11.4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IF(G10663="Male",VLOOKUP(H10663,'Shoe size conversion table'!$B$6:$D$22,2),VLOOKUP(H10663,'Shoe size conversion table'!$J$6:$L$22,2))</f>
        <v>38</v>
      </c>
      <c r="J10663" s="12" t="n">
        <f aca="false">IF(G10663="Male",VLOOKUP(H10663,'Shoe size conversion table'!$B$6:$D$22,3),VLOOKUP(H10663,'Shoe size conversion table'!$J$6:$L$22,3))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MONTH(C10663:C25630)</f>
        <v>6</v>
      </c>
      <c r="O10663" s="8" t="n">
        <f aca="false">K10663*(1-L10663)</f>
        <v>189</v>
      </c>
    </row>
    <row r="10664" customFormat="false" ht="11.4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IF(G10664="Male",VLOOKUP(H10664,'Shoe size conversion table'!$B$6:$D$22,2),VLOOKUP(H10664,'Shoe size conversion table'!$J$6:$L$22,2))</f>
        <v>41-42</v>
      </c>
      <c r="J10664" s="12" t="n">
        <f aca="false">IF(G10664="Male",VLOOKUP(H10664,'Shoe size conversion table'!$B$6:$D$22,3),VLOOKUP(H10664,'Shoe size conversion table'!$J$6:$L$22,3))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MONTH(C10664:C25631)</f>
        <v>6</v>
      </c>
      <c r="O10664" s="8" t="n">
        <f aca="false">K10664*(1-L10664)</f>
        <v>139</v>
      </c>
    </row>
    <row r="10665" customFormat="false" ht="11.4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IF(G10665="Male",VLOOKUP(H10665,'Shoe size conversion table'!$B$6:$D$22,2),VLOOKUP(H10665,'Shoe size conversion table'!$J$6:$L$22,2))</f>
        <v>38-39</v>
      </c>
      <c r="J10665" s="12" t="n">
        <f aca="false">IF(G10665="Male",VLOOKUP(H10665,'Shoe size conversion table'!$B$6:$D$22,3),VLOOKUP(H10665,'Shoe size conversion table'!$J$6:$L$22,3))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MONTH(C10665:C25632)</f>
        <v>6</v>
      </c>
      <c r="O10665" s="8" t="n">
        <f aca="false">K10665*(1-L10665)</f>
        <v>179</v>
      </c>
    </row>
    <row r="10666" customFormat="false" ht="11.4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IF(G10666="Male",VLOOKUP(H10666,'Shoe size conversion table'!$B$6:$D$22,2),VLOOKUP(H10666,'Shoe size conversion table'!$J$6:$L$22,2))</f>
        <v>39-40</v>
      </c>
      <c r="J10666" s="12" t="n">
        <f aca="false">IF(G10666="Male",VLOOKUP(H10666,'Shoe size conversion table'!$B$6:$D$22,3),VLOOKUP(H10666,'Shoe size conversion table'!$J$6:$L$22,3))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MONTH(C10666:C25633)</f>
        <v>6</v>
      </c>
      <c r="O10666" s="8" t="n">
        <f aca="false">K10666*(1-L10666)</f>
        <v>125.1</v>
      </c>
    </row>
    <row r="10667" customFormat="false" ht="11.4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IF(G10667="Male",VLOOKUP(H10667,'Shoe size conversion table'!$B$6:$D$22,2),VLOOKUP(H10667,'Shoe size conversion table'!$J$6:$L$22,2))</f>
        <v>42-43</v>
      </c>
      <c r="J10667" s="12" t="n">
        <f aca="false">IF(G10667="Male",VLOOKUP(H10667,'Shoe size conversion table'!$B$6:$D$22,3),VLOOKUP(H10667,'Shoe size conversion table'!$J$6:$L$22,3))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MONTH(C10667:C25634)</f>
        <v>6</v>
      </c>
      <c r="O10667" s="8" t="n">
        <f aca="false">K10667*(1-L10667)</f>
        <v>179.1</v>
      </c>
    </row>
    <row r="10668" customFormat="false" ht="11.4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IF(G10668="Male",VLOOKUP(H10668,'Shoe size conversion table'!$B$6:$D$22,2),VLOOKUP(H10668,'Shoe size conversion table'!$J$6:$L$22,2))</f>
        <v>42-43</v>
      </c>
      <c r="J10668" s="12" t="n">
        <f aca="false">IF(G10668="Male",VLOOKUP(H10668,'Shoe size conversion table'!$B$6:$D$22,3),VLOOKUP(H10668,'Shoe size conversion table'!$J$6:$L$22,3))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MONTH(C10668:C25635)</f>
        <v>6</v>
      </c>
      <c r="O10668" s="8" t="n">
        <f aca="false">K10668*(1-L10668)</f>
        <v>151.2</v>
      </c>
    </row>
    <row r="10669" customFormat="false" ht="11.4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IF(G10669="Male",VLOOKUP(H10669,'Shoe size conversion table'!$B$6:$D$22,2),VLOOKUP(H10669,'Shoe size conversion table'!$J$6:$L$22,2))</f>
        <v>39</v>
      </c>
      <c r="J10669" s="12" t="n">
        <f aca="false">IF(G10669="Male",VLOOKUP(H10669,'Shoe size conversion table'!$B$6:$D$22,3),VLOOKUP(H10669,'Shoe size conversion table'!$J$6:$L$22,3))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MONTH(C10669:C25636)</f>
        <v>6</v>
      </c>
      <c r="O10669" s="8" t="n">
        <f aca="false">K10669*(1-L10669)</f>
        <v>159</v>
      </c>
    </row>
    <row r="10670" customFormat="false" ht="11.4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IF(G10670="Male",VLOOKUP(H10670,'Shoe size conversion table'!$B$6:$D$22,2),VLOOKUP(H10670,'Shoe size conversion table'!$J$6:$L$22,2))</f>
        <v>38-39</v>
      </c>
      <c r="J10670" s="12" t="n">
        <f aca="false">IF(G10670="Male",VLOOKUP(H10670,'Shoe size conversion table'!$B$6:$D$22,3),VLOOKUP(H10670,'Shoe size conversion table'!$J$6:$L$22,3))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MONTH(C10670:C25637)</f>
        <v>6</v>
      </c>
      <c r="O10670" s="8" t="n">
        <f aca="false">K10670*(1-L10670)</f>
        <v>149</v>
      </c>
    </row>
    <row r="10671" customFormat="false" ht="11.4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IF(G10671="Male",VLOOKUP(H10671,'Shoe size conversion table'!$B$6:$D$22,2),VLOOKUP(H10671,'Shoe size conversion table'!$J$6:$L$22,2))</f>
        <v>38</v>
      </c>
      <c r="J10671" s="12" t="n">
        <f aca="false">IF(G10671="Male",VLOOKUP(H10671,'Shoe size conversion table'!$B$6:$D$22,3),VLOOKUP(H10671,'Shoe size conversion table'!$J$6:$L$22,3))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MONTH(C10671:C25638)</f>
        <v>6</v>
      </c>
      <c r="O10671" s="8" t="n">
        <f aca="false">K10671*(1-L10671)</f>
        <v>179</v>
      </c>
    </row>
    <row r="10672" customFormat="false" ht="11.4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IF(G10672="Male",VLOOKUP(H10672,'Shoe size conversion table'!$B$6:$D$22,2),VLOOKUP(H10672,'Shoe size conversion table'!$J$6:$L$22,2))</f>
        <v>40</v>
      </c>
      <c r="J10672" s="12" t="n">
        <f aca="false">IF(G10672="Male",VLOOKUP(H10672,'Shoe size conversion table'!$B$6:$D$22,3),VLOOKUP(H10672,'Shoe size conversion table'!$J$6:$L$22,3))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MONTH(C10672:C25639)</f>
        <v>6</v>
      </c>
      <c r="O10672" s="8" t="n">
        <f aca="false">K10672*(1-L10672)</f>
        <v>135.2</v>
      </c>
    </row>
    <row r="10673" customFormat="false" ht="11.4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IF(G10673="Male",VLOOKUP(H10673,'Shoe size conversion table'!$B$6:$D$22,2),VLOOKUP(H10673,'Shoe size conversion table'!$J$6:$L$22,2))</f>
        <v>38-39</v>
      </c>
      <c r="J10673" s="12" t="n">
        <f aca="false">IF(G10673="Male",VLOOKUP(H10673,'Shoe size conversion table'!$B$6:$D$22,3),VLOOKUP(H10673,'Shoe size conversion table'!$J$6:$L$22,3))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MONTH(C10673:C25640)</f>
        <v>6</v>
      </c>
      <c r="O10673" s="8" t="n">
        <f aca="false">K10673*(1-L10673)</f>
        <v>179</v>
      </c>
    </row>
    <row r="10674" customFormat="false" ht="11.4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IF(G10674="Male",VLOOKUP(H10674,'Shoe size conversion table'!$B$6:$D$22,2),VLOOKUP(H10674,'Shoe size conversion table'!$J$6:$L$22,2))</f>
        <v>38</v>
      </c>
      <c r="J10674" s="12" t="n">
        <f aca="false">IF(G10674="Male",VLOOKUP(H10674,'Shoe size conversion table'!$B$6:$D$22,3),VLOOKUP(H10674,'Shoe size conversion table'!$J$6:$L$22,3))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MONTH(C10674:C25641)</f>
        <v>6</v>
      </c>
      <c r="O10674" s="8" t="n">
        <f aca="false">K10674*(1-L10674)</f>
        <v>161.1</v>
      </c>
    </row>
    <row r="10675" customFormat="false" ht="11.4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IF(G10675="Male",VLOOKUP(H10675,'Shoe size conversion table'!$B$6:$D$22,2),VLOOKUP(H10675,'Shoe size conversion table'!$J$6:$L$22,2))</f>
        <v>44-45</v>
      </c>
      <c r="J10675" s="12" t="n">
        <f aca="false">IF(G10675="Male",VLOOKUP(H10675,'Shoe size conversion table'!$B$6:$D$22,3),VLOOKUP(H10675,'Shoe size conversion table'!$J$6:$L$22,3))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MONTH(C10675:C25642)</f>
        <v>6</v>
      </c>
      <c r="O10675" s="8" t="n">
        <f aca="false">K10675*(1-L10675)</f>
        <v>139.3</v>
      </c>
    </row>
    <row r="10676" customFormat="false" ht="11.4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IF(G10676="Male",VLOOKUP(H10676,'Shoe size conversion table'!$B$6:$D$22,2),VLOOKUP(H10676,'Shoe size conversion table'!$J$6:$L$22,2))</f>
        <v>43</v>
      </c>
      <c r="J10676" s="12" t="n">
        <f aca="false">IF(G10676="Male",VLOOKUP(H10676,'Shoe size conversion table'!$B$6:$D$22,3),VLOOKUP(H10676,'Shoe size conversion table'!$J$6:$L$22,3))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MONTH(C10676:C25643)</f>
        <v>6</v>
      </c>
      <c r="O10676" s="8" t="n">
        <f aca="false">K10676*(1-L10676)</f>
        <v>169</v>
      </c>
    </row>
    <row r="10677" customFormat="false" ht="11.4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IF(G10677="Male",VLOOKUP(H10677,'Shoe size conversion table'!$B$6:$D$22,2),VLOOKUP(H10677,'Shoe size conversion table'!$J$6:$L$22,2))</f>
        <v>38-39</v>
      </c>
      <c r="J10677" s="12" t="n">
        <f aca="false">IF(G10677="Male",VLOOKUP(H10677,'Shoe size conversion table'!$B$6:$D$22,3),VLOOKUP(H10677,'Shoe size conversion table'!$J$6:$L$22,3))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MONTH(C10677:C25644)</f>
        <v>6</v>
      </c>
      <c r="O10677" s="8" t="n">
        <f aca="false">K10677*(1-L10677)</f>
        <v>139</v>
      </c>
    </row>
    <row r="10678" customFormat="false" ht="11.4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IF(G10678="Male",VLOOKUP(H10678,'Shoe size conversion table'!$B$6:$D$22,2),VLOOKUP(H10678,'Shoe size conversion table'!$J$6:$L$22,2))</f>
        <v>37-38</v>
      </c>
      <c r="J10678" s="12" t="n">
        <f aca="false">IF(G10678="Male",VLOOKUP(H10678,'Shoe size conversion table'!$B$6:$D$22,3),VLOOKUP(H10678,'Shoe size conversion table'!$J$6:$L$22,3))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MONTH(C10678:C25645)</f>
        <v>6</v>
      </c>
      <c r="O10678" s="8" t="n">
        <f aca="false">K10678*(1-L10678)</f>
        <v>69.5</v>
      </c>
    </row>
    <row r="10679" customFormat="false" ht="11.4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IF(G10679="Male",VLOOKUP(H10679,'Shoe size conversion table'!$B$6:$D$22,2),VLOOKUP(H10679,'Shoe size conversion table'!$J$6:$L$22,2))</f>
        <v>44-45</v>
      </c>
      <c r="J10679" s="12" t="n">
        <f aca="false">IF(G10679="Male",VLOOKUP(H10679,'Shoe size conversion table'!$B$6:$D$22,3),VLOOKUP(H10679,'Shoe size conversion table'!$J$6:$L$22,3))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MONTH(C10679:C25646)</f>
        <v>6</v>
      </c>
      <c r="O10679" s="8" t="n">
        <f aca="false">K10679*(1-L10679)</f>
        <v>179</v>
      </c>
    </row>
    <row r="10680" customFormat="false" ht="11.4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IF(G10680="Male",VLOOKUP(H10680,'Shoe size conversion table'!$B$6:$D$22,2),VLOOKUP(H10680,'Shoe size conversion table'!$J$6:$L$22,2))</f>
        <v>37</v>
      </c>
      <c r="J10680" s="12" t="n">
        <f aca="false">IF(G10680="Male",VLOOKUP(H10680,'Shoe size conversion table'!$B$6:$D$22,3),VLOOKUP(H10680,'Shoe size conversion table'!$J$6:$L$22,3))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MONTH(C10680:C25647)</f>
        <v>6</v>
      </c>
      <c r="O10680" s="8" t="n">
        <f aca="false">K10680*(1-L10680)</f>
        <v>139</v>
      </c>
    </row>
    <row r="10681" customFormat="false" ht="11.4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IF(G10681="Male",VLOOKUP(H10681,'Shoe size conversion table'!$B$6:$D$22,2),VLOOKUP(H10681,'Shoe size conversion table'!$J$6:$L$22,2))</f>
        <v>39</v>
      </c>
      <c r="J10681" s="12" t="n">
        <f aca="false">IF(G10681="Male",VLOOKUP(H10681,'Shoe size conversion table'!$B$6:$D$22,3),VLOOKUP(H10681,'Shoe size conversion table'!$J$6:$L$22,3))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MONTH(C10681:C25648)</f>
        <v>6</v>
      </c>
      <c r="O10681" s="8" t="n">
        <f aca="false">K10681*(1-L10681)</f>
        <v>94.5</v>
      </c>
    </row>
    <row r="10682" customFormat="false" ht="11.4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IF(G10682="Male",VLOOKUP(H10682,'Shoe size conversion table'!$B$6:$D$22,2),VLOOKUP(H10682,'Shoe size conversion table'!$J$6:$L$22,2))</f>
        <v>44</v>
      </c>
      <c r="J10682" s="12" t="n">
        <f aca="false">IF(G10682="Male",VLOOKUP(H10682,'Shoe size conversion table'!$B$6:$D$22,3),VLOOKUP(H10682,'Shoe size conversion table'!$J$6:$L$22,3))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MONTH(C10682:C25649)</f>
        <v>6</v>
      </c>
      <c r="O10682" s="8" t="n">
        <f aca="false">K10682*(1-L10682)</f>
        <v>199</v>
      </c>
    </row>
    <row r="10683" customFormat="false" ht="11.4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IF(G10683="Male",VLOOKUP(H10683,'Shoe size conversion table'!$B$6:$D$22,2),VLOOKUP(H10683,'Shoe size conversion table'!$J$6:$L$22,2))</f>
        <v>39-40</v>
      </c>
      <c r="J10683" s="12" t="n">
        <f aca="false">IF(G10683="Male",VLOOKUP(H10683,'Shoe size conversion table'!$B$6:$D$22,3),VLOOKUP(H10683,'Shoe size conversion table'!$J$6:$L$22,3))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MONTH(C10683:C25650)</f>
        <v>6</v>
      </c>
      <c r="O10683" s="8" t="n">
        <f aca="false">K10683*(1-L10683)</f>
        <v>129</v>
      </c>
    </row>
    <row r="10684" customFormat="false" ht="11.4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IF(G10684="Male",VLOOKUP(H10684,'Shoe size conversion table'!$B$6:$D$22,2),VLOOKUP(H10684,'Shoe size conversion table'!$J$6:$L$22,2))</f>
        <v>43-44</v>
      </c>
      <c r="J10684" s="12" t="n">
        <f aca="false">IF(G10684="Male",VLOOKUP(H10684,'Shoe size conversion table'!$B$6:$D$22,3),VLOOKUP(H10684,'Shoe size conversion table'!$J$6:$L$22,3))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MONTH(C10684:C25651)</f>
        <v>6</v>
      </c>
      <c r="O10684" s="8" t="n">
        <f aca="false">K10684*(1-L10684)</f>
        <v>159.2</v>
      </c>
    </row>
    <row r="10685" customFormat="false" ht="11.4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IF(G10685="Male",VLOOKUP(H10685,'Shoe size conversion table'!$B$6:$D$22,2),VLOOKUP(H10685,'Shoe size conversion table'!$J$6:$L$22,2))</f>
        <v>39</v>
      </c>
      <c r="J10685" s="12" t="n">
        <f aca="false">IF(G10685="Male",VLOOKUP(H10685,'Shoe size conversion table'!$B$6:$D$22,3),VLOOKUP(H10685,'Shoe size conversion table'!$J$6:$L$22,3))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MONTH(C10685:C25652)</f>
        <v>6</v>
      </c>
      <c r="O10685" s="8" t="n">
        <f aca="false">K10685*(1-L10685)</f>
        <v>149</v>
      </c>
    </row>
    <row r="10686" customFormat="false" ht="11.4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IF(G10686="Male",VLOOKUP(H10686,'Shoe size conversion table'!$B$6:$D$22,2),VLOOKUP(H10686,'Shoe size conversion table'!$J$6:$L$22,2))</f>
        <v>45</v>
      </c>
      <c r="J10686" s="12" t="n">
        <f aca="false">IF(G10686="Male",VLOOKUP(H10686,'Shoe size conversion table'!$B$6:$D$22,3),VLOOKUP(H10686,'Shoe size conversion table'!$J$6:$L$22,3))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MONTH(C10686:C25653)</f>
        <v>6</v>
      </c>
      <c r="O10686" s="8" t="n">
        <f aca="false">K10686*(1-L10686)</f>
        <v>149</v>
      </c>
    </row>
    <row r="10687" customFormat="false" ht="11.4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IF(G10687="Male",VLOOKUP(H10687,'Shoe size conversion table'!$B$6:$D$22,2),VLOOKUP(H10687,'Shoe size conversion table'!$J$6:$L$22,2))</f>
        <v>40</v>
      </c>
      <c r="J10687" s="12" t="n">
        <f aca="false">IF(G10687="Male",VLOOKUP(H10687,'Shoe size conversion table'!$B$6:$D$22,3),VLOOKUP(H10687,'Shoe size conversion table'!$J$6:$L$22,3))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MONTH(C10687:C25654)</f>
        <v>6</v>
      </c>
      <c r="O10687" s="8" t="n">
        <f aca="false">K10687*(1-L10687)</f>
        <v>129</v>
      </c>
    </row>
    <row r="10688" customFormat="false" ht="11.4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IF(G10688="Male",VLOOKUP(H10688,'Shoe size conversion table'!$B$6:$D$22,2),VLOOKUP(H10688,'Shoe size conversion table'!$J$6:$L$22,2))</f>
        <v>43</v>
      </c>
      <c r="J10688" s="12" t="n">
        <f aca="false">IF(G10688="Male",VLOOKUP(H10688,'Shoe size conversion table'!$B$6:$D$22,3),VLOOKUP(H10688,'Shoe size conversion table'!$J$6:$L$22,3))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MONTH(C10688:C25655)</f>
        <v>6</v>
      </c>
      <c r="O10688" s="8" t="n">
        <f aca="false">K10688*(1-L10688)</f>
        <v>179</v>
      </c>
    </row>
    <row r="10689" customFormat="false" ht="11.4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IF(G10689="Male",VLOOKUP(H10689,'Shoe size conversion table'!$B$6:$D$22,2),VLOOKUP(H10689,'Shoe size conversion table'!$J$6:$L$22,2))</f>
        <v>39-40</v>
      </c>
      <c r="J10689" s="12" t="n">
        <f aca="false">IF(G10689="Male",VLOOKUP(H10689,'Shoe size conversion table'!$B$6:$D$22,3),VLOOKUP(H10689,'Shoe size conversion table'!$J$6:$L$22,3))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MONTH(C10689:C25656)</f>
        <v>6</v>
      </c>
      <c r="O10689" s="8" t="n">
        <f aca="false">K10689*(1-L10689)</f>
        <v>129</v>
      </c>
    </row>
    <row r="10690" customFormat="false" ht="11.4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IF(G10690="Male",VLOOKUP(H10690,'Shoe size conversion table'!$B$6:$D$22,2),VLOOKUP(H10690,'Shoe size conversion table'!$J$6:$L$22,2))</f>
        <v>41</v>
      </c>
      <c r="J10690" s="12" t="n">
        <f aca="false">IF(G10690="Male",VLOOKUP(H10690,'Shoe size conversion table'!$B$6:$D$22,3),VLOOKUP(H10690,'Shoe size conversion table'!$J$6:$L$22,3))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MONTH(C10690:C25657)</f>
        <v>6</v>
      </c>
      <c r="O10690" s="8" t="n">
        <f aca="false">K10690*(1-L10690)</f>
        <v>111.3</v>
      </c>
    </row>
    <row r="10691" customFormat="false" ht="11.4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IF(G10691="Male",VLOOKUP(H10691,'Shoe size conversion table'!$B$6:$D$22,2),VLOOKUP(H10691,'Shoe size conversion table'!$J$6:$L$22,2))</f>
        <v>42</v>
      </c>
      <c r="J10691" s="12" t="n">
        <f aca="false">IF(G10691="Male",VLOOKUP(H10691,'Shoe size conversion table'!$B$6:$D$22,3),VLOOKUP(H10691,'Shoe size conversion table'!$J$6:$L$22,3))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MONTH(C10691:C25658)</f>
        <v>6</v>
      </c>
      <c r="O10691" s="8" t="n">
        <f aca="false">K10691*(1-L10691)</f>
        <v>90.3</v>
      </c>
    </row>
    <row r="10692" customFormat="false" ht="11.4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IF(G10692="Male",VLOOKUP(H10692,'Shoe size conversion table'!$B$6:$D$22,2),VLOOKUP(H10692,'Shoe size conversion table'!$J$6:$L$22,2))</f>
        <v>42-43</v>
      </c>
      <c r="J10692" s="12" t="n">
        <f aca="false">IF(G10692="Male",VLOOKUP(H10692,'Shoe size conversion table'!$B$6:$D$22,3),VLOOKUP(H10692,'Shoe size conversion table'!$J$6:$L$22,3))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MONTH(C10692:C25659)</f>
        <v>6</v>
      </c>
      <c r="O10692" s="8" t="n">
        <f aca="false">K10692*(1-L10692)</f>
        <v>149</v>
      </c>
    </row>
    <row r="10693" customFormat="false" ht="11.4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IF(G10693="Male",VLOOKUP(H10693,'Shoe size conversion table'!$B$6:$D$22,2),VLOOKUP(H10693,'Shoe size conversion table'!$J$6:$L$22,2))</f>
        <v>42</v>
      </c>
      <c r="J10693" s="12" t="n">
        <f aca="false">IF(G10693="Male",VLOOKUP(H10693,'Shoe size conversion table'!$B$6:$D$22,3),VLOOKUP(H10693,'Shoe size conversion table'!$J$6:$L$22,3))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MONTH(C10693:C25660)</f>
        <v>6</v>
      </c>
      <c r="O10693" s="8" t="n">
        <f aca="false">K10693*(1-L10693)</f>
        <v>79.5</v>
      </c>
    </row>
    <row r="10694" customFormat="false" ht="11.4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IF(G10694="Male",VLOOKUP(H10694,'Shoe size conversion table'!$B$6:$D$22,2),VLOOKUP(H10694,'Shoe size conversion table'!$J$6:$L$22,2))</f>
        <v>43-44</v>
      </c>
      <c r="J10694" s="12" t="n">
        <f aca="false">IF(G10694="Male",VLOOKUP(H10694,'Shoe size conversion table'!$B$6:$D$22,3),VLOOKUP(H10694,'Shoe size conversion table'!$J$6:$L$22,3))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MONTH(C10694:C25661)</f>
        <v>6</v>
      </c>
      <c r="O10694" s="8" t="n">
        <f aca="false">K10694*(1-L10694)</f>
        <v>84.5</v>
      </c>
    </row>
    <row r="10695" customFormat="false" ht="11.4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IF(G10695="Male",VLOOKUP(H10695,'Shoe size conversion table'!$B$6:$D$22,2),VLOOKUP(H10695,'Shoe size conversion table'!$J$6:$L$22,2))</f>
        <v>38-39</v>
      </c>
      <c r="J10695" s="12" t="n">
        <f aca="false">IF(G10695="Male",VLOOKUP(H10695,'Shoe size conversion table'!$B$6:$D$22,3),VLOOKUP(H10695,'Shoe size conversion table'!$J$6:$L$22,3))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MONTH(C10695:C25662)</f>
        <v>6</v>
      </c>
      <c r="O10695" s="8" t="n">
        <f aca="false">K10695*(1-L10695)</f>
        <v>129</v>
      </c>
    </row>
    <row r="10696" customFormat="false" ht="11.4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IF(G10696="Male",VLOOKUP(H10696,'Shoe size conversion table'!$B$6:$D$22,2),VLOOKUP(H10696,'Shoe size conversion table'!$J$6:$L$22,2))</f>
        <v>39</v>
      </c>
      <c r="J10696" s="12" t="n">
        <f aca="false">IF(G10696="Male",VLOOKUP(H10696,'Shoe size conversion table'!$B$6:$D$22,3),VLOOKUP(H10696,'Shoe size conversion table'!$J$6:$L$22,3))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MONTH(C10696:C25663)</f>
        <v>6</v>
      </c>
      <c r="O10696" s="8" t="n">
        <f aca="false">K10696*(1-L10696)</f>
        <v>89.5</v>
      </c>
    </row>
    <row r="10697" customFormat="false" ht="11.4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IF(G10697="Male",VLOOKUP(H10697,'Shoe size conversion table'!$B$6:$D$22,2),VLOOKUP(H10697,'Shoe size conversion table'!$J$6:$L$22,2))</f>
        <v>42</v>
      </c>
      <c r="J10697" s="12" t="n">
        <f aca="false">IF(G10697="Male",VLOOKUP(H10697,'Shoe size conversion table'!$B$6:$D$22,3),VLOOKUP(H10697,'Shoe size conversion table'!$J$6:$L$22,3))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MONTH(C10697:C25664)</f>
        <v>6</v>
      </c>
      <c r="O10697" s="8" t="n">
        <f aca="false">K10697*(1-L10697)</f>
        <v>127.2</v>
      </c>
    </row>
    <row r="10698" customFormat="false" ht="11.4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IF(G10698="Male",VLOOKUP(H10698,'Shoe size conversion table'!$B$6:$D$22,2),VLOOKUP(H10698,'Shoe size conversion table'!$J$6:$L$22,2))</f>
        <v>42-43</v>
      </c>
      <c r="J10698" s="12" t="n">
        <f aca="false">IF(G10698="Male",VLOOKUP(H10698,'Shoe size conversion table'!$B$6:$D$22,3),VLOOKUP(H10698,'Shoe size conversion table'!$J$6:$L$22,3))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MONTH(C10698:C25665)</f>
        <v>6</v>
      </c>
      <c r="O10698" s="8" t="n">
        <f aca="false">K10698*(1-L10698)</f>
        <v>169</v>
      </c>
    </row>
    <row r="10699" customFormat="false" ht="11.4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IF(G10699="Male",VLOOKUP(H10699,'Shoe size conversion table'!$B$6:$D$22,2),VLOOKUP(H10699,'Shoe size conversion table'!$J$6:$L$22,2))</f>
        <v>42-43</v>
      </c>
      <c r="J10699" s="12" t="n">
        <f aca="false">IF(G10699="Male",VLOOKUP(H10699,'Shoe size conversion table'!$B$6:$D$22,3),VLOOKUP(H10699,'Shoe size conversion table'!$J$6:$L$22,3))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MONTH(C10699:C25666)</f>
        <v>6</v>
      </c>
      <c r="O10699" s="8" t="n">
        <f aca="false">K10699*(1-L10699)</f>
        <v>159</v>
      </c>
    </row>
    <row r="10700" customFormat="false" ht="11.4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IF(G10700="Male",VLOOKUP(H10700,'Shoe size conversion table'!$B$6:$D$22,2),VLOOKUP(H10700,'Shoe size conversion table'!$J$6:$L$22,2))</f>
        <v>42</v>
      </c>
      <c r="J10700" s="12" t="n">
        <f aca="false">IF(G10700="Male",VLOOKUP(H10700,'Shoe size conversion table'!$B$6:$D$22,3),VLOOKUP(H10700,'Shoe size conversion table'!$J$6:$L$22,3))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MONTH(C10700:C25667)</f>
        <v>6</v>
      </c>
      <c r="O10700" s="8" t="n">
        <f aca="false">K10700*(1-L10700)</f>
        <v>189</v>
      </c>
    </row>
    <row r="10701" customFormat="false" ht="11.4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IF(G10701="Male",VLOOKUP(H10701,'Shoe size conversion table'!$B$6:$D$22,2),VLOOKUP(H10701,'Shoe size conversion table'!$J$6:$L$22,2))</f>
        <v>42</v>
      </c>
      <c r="J10701" s="12" t="n">
        <f aca="false">IF(G10701="Male",VLOOKUP(H10701,'Shoe size conversion table'!$B$6:$D$22,3),VLOOKUP(H10701,'Shoe size conversion table'!$J$6:$L$22,3))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MONTH(C10701:C25668)</f>
        <v>6</v>
      </c>
      <c r="O10701" s="8" t="n">
        <f aca="false">K10701*(1-L10701)</f>
        <v>139.3</v>
      </c>
    </row>
    <row r="10702" customFormat="false" ht="11.4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IF(G10702="Male",VLOOKUP(H10702,'Shoe size conversion table'!$B$6:$D$22,2),VLOOKUP(H10702,'Shoe size conversion table'!$J$6:$L$22,2))</f>
        <v>42-43</v>
      </c>
      <c r="J10702" s="12" t="n">
        <f aca="false">IF(G10702="Male",VLOOKUP(H10702,'Shoe size conversion table'!$B$6:$D$22,3),VLOOKUP(H10702,'Shoe size conversion table'!$J$6:$L$22,3))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MONTH(C10702:C25669)</f>
        <v>6</v>
      </c>
      <c r="O10702" s="8" t="n">
        <f aca="false">K10702*(1-L10702)</f>
        <v>169</v>
      </c>
    </row>
    <row r="10703" customFormat="false" ht="11.4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IF(G10703="Male",VLOOKUP(H10703,'Shoe size conversion table'!$B$6:$D$22,2),VLOOKUP(H10703,'Shoe size conversion table'!$J$6:$L$22,2))</f>
        <v>39</v>
      </c>
      <c r="J10703" s="12" t="n">
        <f aca="false">IF(G10703="Male",VLOOKUP(H10703,'Shoe size conversion table'!$B$6:$D$22,3),VLOOKUP(H10703,'Shoe size conversion table'!$J$6:$L$22,3))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MONTH(C10703:C25670)</f>
        <v>6</v>
      </c>
      <c r="O10703" s="8" t="n">
        <f aca="false">K10703*(1-L10703)</f>
        <v>159.2</v>
      </c>
    </row>
    <row r="10704" customFormat="false" ht="11.4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IF(G10704="Male",VLOOKUP(H10704,'Shoe size conversion table'!$B$6:$D$22,2),VLOOKUP(H10704,'Shoe size conversion table'!$J$6:$L$22,2))</f>
        <v>42-43</v>
      </c>
      <c r="J10704" s="12" t="n">
        <f aca="false">IF(G10704="Male",VLOOKUP(H10704,'Shoe size conversion table'!$B$6:$D$22,3),VLOOKUP(H10704,'Shoe size conversion table'!$J$6:$L$22,3))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MONTH(C10704:C25671)</f>
        <v>6</v>
      </c>
      <c r="O10704" s="8" t="n">
        <f aca="false">K10704*(1-L10704)</f>
        <v>79.5</v>
      </c>
    </row>
    <row r="10705" customFormat="false" ht="11.4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IF(G10705="Male",VLOOKUP(H10705,'Shoe size conversion table'!$B$6:$D$22,2),VLOOKUP(H10705,'Shoe size conversion table'!$J$6:$L$22,2))</f>
        <v>43</v>
      </c>
      <c r="J10705" s="12" t="n">
        <f aca="false">IF(G10705="Male",VLOOKUP(H10705,'Shoe size conversion table'!$B$6:$D$22,3),VLOOKUP(H10705,'Shoe size conversion table'!$J$6:$L$22,3))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MONTH(C10705:C25672)</f>
        <v>6</v>
      </c>
      <c r="O10705" s="8" t="n">
        <f aca="false">K10705*(1-L10705)</f>
        <v>179.1</v>
      </c>
    </row>
    <row r="10706" customFormat="false" ht="11.4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IF(G10706="Male",VLOOKUP(H10706,'Shoe size conversion table'!$B$6:$D$22,2),VLOOKUP(H10706,'Shoe size conversion table'!$J$6:$L$22,2))</f>
        <v>38</v>
      </c>
      <c r="J10706" s="12" t="n">
        <f aca="false">IF(G10706="Male",VLOOKUP(H10706,'Shoe size conversion table'!$B$6:$D$22,3),VLOOKUP(H10706,'Shoe size conversion table'!$J$6:$L$22,3))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MONTH(C10706:C25673)</f>
        <v>6</v>
      </c>
      <c r="O10706" s="8" t="n">
        <f aca="false">K10706*(1-L10706)</f>
        <v>159</v>
      </c>
    </row>
    <row r="10707" customFormat="false" ht="11.4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IF(G10707="Male",VLOOKUP(H10707,'Shoe size conversion table'!$B$6:$D$22,2),VLOOKUP(H10707,'Shoe size conversion table'!$J$6:$L$22,2))</f>
        <v>43</v>
      </c>
      <c r="J10707" s="12" t="n">
        <f aca="false">IF(G10707="Male",VLOOKUP(H10707,'Shoe size conversion table'!$B$6:$D$22,3),VLOOKUP(H10707,'Shoe size conversion table'!$J$6:$L$22,3))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MONTH(C10707:C25674)</f>
        <v>6</v>
      </c>
      <c r="O10707" s="8" t="n">
        <f aca="false">K10707*(1-L10707)</f>
        <v>179</v>
      </c>
    </row>
    <row r="10708" customFormat="false" ht="11.4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IF(G10708="Male",VLOOKUP(H10708,'Shoe size conversion table'!$B$6:$D$22,2),VLOOKUP(H10708,'Shoe size conversion table'!$J$6:$L$22,2))</f>
        <v>37</v>
      </c>
      <c r="J10708" s="12" t="n">
        <f aca="false">IF(G10708="Male",VLOOKUP(H10708,'Shoe size conversion table'!$B$6:$D$22,3),VLOOKUP(H10708,'Shoe size conversion table'!$J$6:$L$22,3))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MONTH(C10708:C25675)</f>
        <v>6</v>
      </c>
      <c r="O10708" s="8" t="n">
        <f aca="false">K10708*(1-L10708)</f>
        <v>97.3</v>
      </c>
    </row>
    <row r="10709" customFormat="false" ht="11.4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IF(G10709="Male",VLOOKUP(H10709,'Shoe size conversion table'!$B$6:$D$22,2),VLOOKUP(H10709,'Shoe size conversion table'!$J$6:$L$22,2))</f>
        <v>43</v>
      </c>
      <c r="J10709" s="12" t="n">
        <f aca="false">IF(G10709="Male",VLOOKUP(H10709,'Shoe size conversion table'!$B$6:$D$22,3),VLOOKUP(H10709,'Shoe size conversion table'!$J$6:$L$22,3))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MONTH(C10709:C25676)</f>
        <v>6</v>
      </c>
      <c r="O10709" s="8" t="n">
        <f aca="false">K10709*(1-L10709)</f>
        <v>90.3</v>
      </c>
    </row>
    <row r="10710" customFormat="false" ht="11.4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IF(G10710="Male",VLOOKUP(H10710,'Shoe size conversion table'!$B$6:$D$22,2),VLOOKUP(H10710,'Shoe size conversion table'!$J$6:$L$22,2))</f>
        <v>38</v>
      </c>
      <c r="J10710" s="12" t="n">
        <f aca="false">IF(G10710="Male",VLOOKUP(H10710,'Shoe size conversion table'!$B$6:$D$22,3),VLOOKUP(H10710,'Shoe size conversion table'!$J$6:$L$22,3))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MONTH(C10710:C25677)</f>
        <v>6</v>
      </c>
      <c r="O10710" s="8" t="n">
        <f aca="false">K10710*(1-L10710)</f>
        <v>159</v>
      </c>
    </row>
    <row r="10711" customFormat="false" ht="11.4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IF(G10711="Male",VLOOKUP(H10711,'Shoe size conversion table'!$B$6:$D$22,2),VLOOKUP(H10711,'Shoe size conversion table'!$J$6:$L$22,2))</f>
        <v>42-43</v>
      </c>
      <c r="J10711" s="12" t="n">
        <f aca="false">IF(G10711="Male",VLOOKUP(H10711,'Shoe size conversion table'!$B$6:$D$22,3),VLOOKUP(H10711,'Shoe size conversion table'!$J$6:$L$22,3))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MONTH(C10711:C25678)</f>
        <v>6</v>
      </c>
      <c r="O10711" s="8" t="n">
        <f aca="false">K10711*(1-L10711)</f>
        <v>159.2</v>
      </c>
    </row>
    <row r="10712" customFormat="false" ht="11.4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IF(G10712="Male",VLOOKUP(H10712,'Shoe size conversion table'!$B$6:$D$22,2),VLOOKUP(H10712,'Shoe size conversion table'!$J$6:$L$22,2))</f>
        <v>39</v>
      </c>
      <c r="J10712" s="12" t="n">
        <f aca="false">IF(G10712="Male",VLOOKUP(H10712,'Shoe size conversion table'!$B$6:$D$22,3),VLOOKUP(H10712,'Shoe size conversion table'!$J$6:$L$22,3))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MONTH(C10712:C25679)</f>
        <v>6</v>
      </c>
      <c r="O10712" s="8" t="n">
        <f aca="false">K10712*(1-L10712)</f>
        <v>199</v>
      </c>
    </row>
    <row r="10713" customFormat="false" ht="11.4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IF(G10713="Male",VLOOKUP(H10713,'Shoe size conversion table'!$B$6:$D$22,2),VLOOKUP(H10713,'Shoe size conversion table'!$J$6:$L$22,2))</f>
        <v>43</v>
      </c>
      <c r="J10713" s="12" t="n">
        <f aca="false">IF(G10713="Male",VLOOKUP(H10713,'Shoe size conversion table'!$B$6:$D$22,3),VLOOKUP(H10713,'Shoe size conversion table'!$J$6:$L$22,3))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MONTH(C10713:C25680)</f>
        <v>6</v>
      </c>
      <c r="O10713" s="8" t="n">
        <f aca="false">K10713*(1-L10713)</f>
        <v>149</v>
      </c>
    </row>
    <row r="10714" customFormat="false" ht="11.4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IF(G10714="Male",VLOOKUP(H10714,'Shoe size conversion table'!$B$6:$D$22,2),VLOOKUP(H10714,'Shoe size conversion table'!$J$6:$L$22,2))</f>
        <v>41-42</v>
      </c>
      <c r="J10714" s="12" t="n">
        <f aca="false">IF(G10714="Male",VLOOKUP(H10714,'Shoe size conversion table'!$B$6:$D$22,3),VLOOKUP(H10714,'Shoe size conversion table'!$J$6:$L$22,3))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MONTH(C10714:C25681)</f>
        <v>6</v>
      </c>
      <c r="O10714" s="8" t="n">
        <f aca="false">K10714*(1-L10714)</f>
        <v>139</v>
      </c>
    </row>
    <row r="10715" customFormat="false" ht="11.4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IF(G10715="Male",VLOOKUP(H10715,'Shoe size conversion table'!$B$6:$D$22,2),VLOOKUP(H10715,'Shoe size conversion table'!$J$6:$L$22,2))</f>
        <v>42-43</v>
      </c>
      <c r="J10715" s="12" t="n">
        <f aca="false">IF(G10715="Male",VLOOKUP(H10715,'Shoe size conversion table'!$B$6:$D$22,3),VLOOKUP(H10715,'Shoe size conversion table'!$J$6:$L$22,3))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MONTH(C10715:C25682)</f>
        <v>6</v>
      </c>
      <c r="O10715" s="8" t="n">
        <f aca="false">K10715*(1-L10715)</f>
        <v>169</v>
      </c>
    </row>
    <row r="10716" customFormat="false" ht="11.4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IF(G10716="Male",VLOOKUP(H10716,'Shoe size conversion table'!$B$6:$D$22,2),VLOOKUP(H10716,'Shoe size conversion table'!$J$6:$L$22,2))</f>
        <v>45</v>
      </c>
      <c r="J10716" s="12" t="n">
        <f aca="false">IF(G10716="Male",VLOOKUP(H10716,'Shoe size conversion table'!$B$6:$D$22,3),VLOOKUP(H10716,'Shoe size conversion table'!$J$6:$L$22,3))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MONTH(C10716:C25683)</f>
        <v>6</v>
      </c>
      <c r="O10716" s="8" t="n">
        <f aca="false">K10716*(1-L10716)</f>
        <v>159</v>
      </c>
    </row>
    <row r="10717" customFormat="false" ht="11.4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IF(G10717="Male",VLOOKUP(H10717,'Shoe size conversion table'!$B$6:$D$22,2),VLOOKUP(H10717,'Shoe size conversion table'!$J$6:$L$22,2))</f>
        <v>43</v>
      </c>
      <c r="J10717" s="12" t="n">
        <f aca="false">IF(G10717="Male",VLOOKUP(H10717,'Shoe size conversion table'!$B$6:$D$22,3),VLOOKUP(H10717,'Shoe size conversion table'!$J$6:$L$22,3))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MONTH(C10717:C25684)</f>
        <v>6</v>
      </c>
      <c r="O10717" s="8" t="n">
        <f aca="false">K10717*(1-L10717)</f>
        <v>129</v>
      </c>
    </row>
    <row r="10718" customFormat="false" ht="11.4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IF(G10718="Male",VLOOKUP(H10718,'Shoe size conversion table'!$B$6:$D$22,2),VLOOKUP(H10718,'Shoe size conversion table'!$J$6:$L$22,2))</f>
        <v>42</v>
      </c>
      <c r="J10718" s="12" t="n">
        <f aca="false">IF(G10718="Male",VLOOKUP(H10718,'Shoe size conversion table'!$B$6:$D$22,3),VLOOKUP(H10718,'Shoe size conversion table'!$J$6:$L$22,3))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MONTH(C10718:C25685)</f>
        <v>6</v>
      </c>
      <c r="O10718" s="8" t="n">
        <f aca="false">K10718*(1-L10718)</f>
        <v>74.5</v>
      </c>
    </row>
    <row r="10719" customFormat="false" ht="11.4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IF(G10719="Male",VLOOKUP(H10719,'Shoe size conversion table'!$B$6:$D$22,2),VLOOKUP(H10719,'Shoe size conversion table'!$J$6:$L$22,2))</f>
        <v>45</v>
      </c>
      <c r="J10719" s="12" t="n">
        <f aca="false">IF(G10719="Male",VLOOKUP(H10719,'Shoe size conversion table'!$B$6:$D$22,3),VLOOKUP(H10719,'Shoe size conversion table'!$J$6:$L$22,3))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MONTH(C10719:C25686)</f>
        <v>6</v>
      </c>
      <c r="O10719" s="8" t="n">
        <f aca="false">K10719*(1-L10719)</f>
        <v>139.3</v>
      </c>
    </row>
    <row r="10720" customFormat="false" ht="11.4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IF(G10720="Male",VLOOKUP(H10720,'Shoe size conversion table'!$B$6:$D$22,2),VLOOKUP(H10720,'Shoe size conversion table'!$J$6:$L$22,2))</f>
        <v>42-43</v>
      </c>
      <c r="J10720" s="12" t="n">
        <f aca="false">IF(G10720="Male",VLOOKUP(H10720,'Shoe size conversion table'!$B$6:$D$22,3),VLOOKUP(H10720,'Shoe size conversion table'!$J$6:$L$22,3))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MONTH(C10720:C25687)</f>
        <v>6</v>
      </c>
      <c r="O10720" s="8" t="n">
        <f aca="false">K10720*(1-L10720)</f>
        <v>199</v>
      </c>
    </row>
    <row r="10721" customFormat="false" ht="11.4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IF(G10721="Male",VLOOKUP(H10721,'Shoe size conversion table'!$B$6:$D$22,2),VLOOKUP(H10721,'Shoe size conversion table'!$J$6:$L$22,2))</f>
        <v>42</v>
      </c>
      <c r="J10721" s="12" t="n">
        <f aca="false">IF(G10721="Male",VLOOKUP(H10721,'Shoe size conversion table'!$B$6:$D$22,3),VLOOKUP(H10721,'Shoe size conversion table'!$J$6:$L$22,3))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MONTH(C10721:C25688)</f>
        <v>6</v>
      </c>
      <c r="O10721" s="8" t="n">
        <f aca="false">K10721*(1-L10721)</f>
        <v>179.1</v>
      </c>
    </row>
    <row r="10722" customFormat="false" ht="11.4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IF(G10722="Male",VLOOKUP(H10722,'Shoe size conversion table'!$B$6:$D$22,2),VLOOKUP(H10722,'Shoe size conversion table'!$J$6:$L$22,2))</f>
        <v>37-38</v>
      </c>
      <c r="J10722" s="12" t="n">
        <f aca="false">IF(G10722="Male",VLOOKUP(H10722,'Shoe size conversion table'!$B$6:$D$22,3),VLOOKUP(H10722,'Shoe size conversion table'!$J$6:$L$22,3))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MONTH(C10722:C25689)</f>
        <v>6</v>
      </c>
      <c r="O10722" s="8" t="n">
        <f aca="false">K10722*(1-L10722)</f>
        <v>161.1</v>
      </c>
    </row>
    <row r="10723" customFormat="false" ht="11.4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IF(G10723="Male",VLOOKUP(H10723,'Shoe size conversion table'!$B$6:$D$22,2),VLOOKUP(H10723,'Shoe size conversion table'!$J$6:$L$22,2))</f>
        <v>38-39</v>
      </c>
      <c r="J10723" s="12" t="n">
        <f aca="false">IF(G10723="Male",VLOOKUP(H10723,'Shoe size conversion table'!$B$6:$D$22,3),VLOOKUP(H10723,'Shoe size conversion table'!$J$6:$L$22,3))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MONTH(C10723:C25690)</f>
        <v>6</v>
      </c>
      <c r="O10723" s="8" t="n">
        <f aca="false">K10723*(1-L10723)</f>
        <v>159</v>
      </c>
    </row>
    <row r="10724" customFormat="false" ht="11.4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IF(G10724="Male",VLOOKUP(H10724,'Shoe size conversion table'!$B$6:$D$22,2),VLOOKUP(H10724,'Shoe size conversion table'!$J$6:$L$22,2))</f>
        <v>45</v>
      </c>
      <c r="J10724" s="12" t="n">
        <f aca="false">IF(G10724="Male",VLOOKUP(H10724,'Shoe size conversion table'!$B$6:$D$22,3),VLOOKUP(H10724,'Shoe size conversion table'!$J$6:$L$22,3))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MONTH(C10724:C25691)</f>
        <v>6</v>
      </c>
      <c r="O10724" s="8" t="n">
        <f aca="false">K10724*(1-L10724)</f>
        <v>64.5</v>
      </c>
    </row>
    <row r="10725" customFormat="false" ht="11.4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IF(G10725="Male",VLOOKUP(H10725,'Shoe size conversion table'!$B$6:$D$22,2),VLOOKUP(H10725,'Shoe size conversion table'!$J$6:$L$22,2))</f>
        <v>44-45</v>
      </c>
      <c r="J10725" s="12" t="n">
        <f aca="false">IF(G10725="Male",VLOOKUP(H10725,'Shoe size conversion table'!$B$6:$D$22,3),VLOOKUP(H10725,'Shoe size conversion table'!$J$6:$L$22,3))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MONTH(C10725:C25692)</f>
        <v>6</v>
      </c>
      <c r="O10725" s="8" t="n">
        <f aca="false">K10725*(1-L10725)</f>
        <v>139.3</v>
      </c>
    </row>
    <row r="10726" customFormat="false" ht="11.4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IF(G10726="Male",VLOOKUP(H10726,'Shoe size conversion table'!$B$6:$D$22,2),VLOOKUP(H10726,'Shoe size conversion table'!$J$6:$L$22,2))</f>
        <v>43</v>
      </c>
      <c r="J10726" s="12" t="n">
        <f aca="false">IF(G10726="Male",VLOOKUP(H10726,'Shoe size conversion table'!$B$6:$D$22,3),VLOOKUP(H10726,'Shoe size conversion table'!$J$6:$L$22,3))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MONTH(C10726:C25693)</f>
        <v>6</v>
      </c>
      <c r="O10726" s="8" t="n">
        <f aca="false">K10726*(1-L10726)</f>
        <v>129</v>
      </c>
    </row>
    <row r="10727" customFormat="false" ht="11.4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IF(G10727="Male",VLOOKUP(H10727,'Shoe size conversion table'!$B$6:$D$22,2),VLOOKUP(H10727,'Shoe size conversion table'!$J$6:$L$22,2))</f>
        <v>39</v>
      </c>
      <c r="J10727" s="12" t="n">
        <f aca="false">IF(G10727="Male",VLOOKUP(H10727,'Shoe size conversion table'!$B$6:$D$22,3),VLOOKUP(H10727,'Shoe size conversion table'!$J$6:$L$22,3))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MONTH(C10727:C25694)</f>
        <v>6</v>
      </c>
      <c r="O10727" s="8" t="n">
        <f aca="false">K10727*(1-L10727)</f>
        <v>139</v>
      </c>
    </row>
    <row r="10728" customFormat="false" ht="11.4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IF(G10728="Male",VLOOKUP(H10728,'Shoe size conversion table'!$B$6:$D$22,2),VLOOKUP(H10728,'Shoe size conversion table'!$J$6:$L$22,2))</f>
        <v>43-44</v>
      </c>
      <c r="J10728" s="12" t="n">
        <f aca="false">IF(G10728="Male",VLOOKUP(H10728,'Shoe size conversion table'!$B$6:$D$22,3),VLOOKUP(H10728,'Shoe size conversion table'!$J$6:$L$22,3))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MONTH(C10728:C25695)</f>
        <v>6</v>
      </c>
      <c r="O10728" s="8" t="n">
        <f aca="false">K10728*(1-L10728)</f>
        <v>94.5</v>
      </c>
    </row>
    <row r="10729" customFormat="false" ht="11.4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IF(G10729="Male",VLOOKUP(H10729,'Shoe size conversion table'!$B$6:$D$22,2),VLOOKUP(H10729,'Shoe size conversion table'!$J$6:$L$22,2))</f>
        <v>42-43</v>
      </c>
      <c r="J10729" s="12" t="n">
        <f aca="false">IF(G10729="Male",VLOOKUP(H10729,'Shoe size conversion table'!$B$6:$D$22,3),VLOOKUP(H10729,'Shoe size conversion table'!$J$6:$L$22,3))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MONTH(C10729:C25696)</f>
        <v>6</v>
      </c>
      <c r="O10729" s="8" t="n">
        <f aca="false">K10729*(1-L10729)</f>
        <v>97.3</v>
      </c>
    </row>
    <row r="10730" customFormat="false" ht="11.4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IF(G10730="Male",VLOOKUP(H10730,'Shoe size conversion table'!$B$6:$D$22,2),VLOOKUP(H10730,'Shoe size conversion table'!$J$6:$L$22,2))</f>
        <v>43-44</v>
      </c>
      <c r="J10730" s="12" t="n">
        <f aca="false">IF(G10730="Male",VLOOKUP(H10730,'Shoe size conversion table'!$B$6:$D$22,3),VLOOKUP(H10730,'Shoe size conversion table'!$J$6:$L$22,3))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MONTH(C10730:C25697)</f>
        <v>6</v>
      </c>
      <c r="O10730" s="8" t="n">
        <f aca="false">K10730*(1-L10730)</f>
        <v>139</v>
      </c>
    </row>
    <row r="10731" customFormat="false" ht="11.4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IF(G10731="Male",VLOOKUP(H10731,'Shoe size conversion table'!$B$6:$D$22,2),VLOOKUP(H10731,'Shoe size conversion table'!$J$6:$L$22,2))</f>
        <v>43-44</v>
      </c>
      <c r="J10731" s="12" t="n">
        <f aca="false">IF(G10731="Male",VLOOKUP(H10731,'Shoe size conversion table'!$B$6:$D$22,3),VLOOKUP(H10731,'Shoe size conversion table'!$J$6:$L$22,3))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MONTH(C10731:C25698)</f>
        <v>6</v>
      </c>
      <c r="O10731" s="8" t="n">
        <f aca="false">K10731*(1-L10731)</f>
        <v>199</v>
      </c>
    </row>
    <row r="10732" customFormat="false" ht="11.4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IF(G10732="Male",VLOOKUP(H10732,'Shoe size conversion table'!$B$6:$D$22,2),VLOOKUP(H10732,'Shoe size conversion table'!$J$6:$L$22,2))</f>
        <v>38</v>
      </c>
      <c r="J10732" s="12" t="n">
        <f aca="false">IF(G10732="Male",VLOOKUP(H10732,'Shoe size conversion table'!$B$6:$D$22,3),VLOOKUP(H10732,'Shoe size conversion table'!$J$6:$L$22,3))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MONTH(C10732:C25699)</f>
        <v>6</v>
      </c>
      <c r="O10732" s="8" t="n">
        <f aca="false">K10732*(1-L10732)</f>
        <v>159</v>
      </c>
    </row>
    <row r="10733" customFormat="false" ht="11.4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IF(G10733="Male",VLOOKUP(H10733,'Shoe size conversion table'!$B$6:$D$22,2),VLOOKUP(H10733,'Shoe size conversion table'!$J$6:$L$22,2))</f>
        <v>41-42</v>
      </c>
      <c r="J10733" s="12" t="n">
        <f aca="false">IF(G10733="Male",VLOOKUP(H10733,'Shoe size conversion table'!$B$6:$D$22,3),VLOOKUP(H10733,'Shoe size conversion table'!$J$6:$L$22,3))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MONTH(C10733:C25700)</f>
        <v>6</v>
      </c>
      <c r="O10733" s="8" t="n">
        <f aca="false">K10733*(1-L10733)</f>
        <v>139</v>
      </c>
    </row>
    <row r="10734" customFormat="false" ht="11.4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IF(G10734="Male",VLOOKUP(H10734,'Shoe size conversion table'!$B$6:$D$22,2),VLOOKUP(H10734,'Shoe size conversion table'!$J$6:$L$22,2))</f>
        <v>42-43</v>
      </c>
      <c r="J10734" s="12" t="n">
        <f aca="false">IF(G10734="Male",VLOOKUP(H10734,'Shoe size conversion table'!$B$6:$D$22,3),VLOOKUP(H10734,'Shoe size conversion table'!$J$6:$L$22,3))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MONTH(C10734:C25701)</f>
        <v>6</v>
      </c>
      <c r="O10734" s="8" t="n">
        <f aca="false">K10734*(1-L10734)</f>
        <v>159.2</v>
      </c>
    </row>
    <row r="10735" customFormat="false" ht="11.4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IF(G10735="Male",VLOOKUP(H10735,'Shoe size conversion table'!$B$6:$D$22,2),VLOOKUP(H10735,'Shoe size conversion table'!$J$6:$L$22,2))</f>
        <v>37</v>
      </c>
      <c r="J10735" s="12" t="n">
        <f aca="false">IF(G10735="Male",VLOOKUP(H10735,'Shoe size conversion table'!$B$6:$D$22,3),VLOOKUP(H10735,'Shoe size conversion table'!$J$6:$L$22,3))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MONTH(C10735:C25702)</f>
        <v>6</v>
      </c>
      <c r="O10735" s="8" t="n">
        <f aca="false">K10735*(1-L10735)</f>
        <v>159</v>
      </c>
    </row>
    <row r="10736" customFormat="false" ht="11.4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IF(G10736="Male",VLOOKUP(H10736,'Shoe size conversion table'!$B$6:$D$22,2),VLOOKUP(H10736,'Shoe size conversion table'!$J$6:$L$22,2))</f>
        <v>43-44</v>
      </c>
      <c r="J10736" s="12" t="n">
        <f aca="false">IF(G10736="Male",VLOOKUP(H10736,'Shoe size conversion table'!$B$6:$D$22,3),VLOOKUP(H10736,'Shoe size conversion table'!$J$6:$L$22,3))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MONTH(C10736:C25703)</f>
        <v>6</v>
      </c>
      <c r="O10736" s="8" t="n">
        <f aca="false">K10736*(1-L10736)</f>
        <v>149</v>
      </c>
    </row>
    <row r="10737" customFormat="false" ht="11.4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IF(G10737="Male",VLOOKUP(H10737,'Shoe size conversion table'!$B$6:$D$22,2),VLOOKUP(H10737,'Shoe size conversion table'!$J$6:$L$22,2))</f>
        <v>43</v>
      </c>
      <c r="J10737" s="12" t="n">
        <f aca="false">IF(G10737="Male",VLOOKUP(H10737,'Shoe size conversion table'!$B$6:$D$22,3),VLOOKUP(H10737,'Shoe size conversion table'!$J$6:$L$22,3))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MONTH(C10737:C25704)</f>
        <v>6</v>
      </c>
      <c r="O10737" s="8" t="n">
        <f aca="false">K10737*(1-L10737)</f>
        <v>179</v>
      </c>
    </row>
    <row r="10738" customFormat="false" ht="11.4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IF(G10738="Male",VLOOKUP(H10738,'Shoe size conversion table'!$B$6:$D$22,2),VLOOKUP(H10738,'Shoe size conversion table'!$J$6:$L$22,2))</f>
        <v>42</v>
      </c>
      <c r="J10738" s="12" t="n">
        <f aca="false">IF(G10738="Male",VLOOKUP(H10738,'Shoe size conversion table'!$B$6:$D$22,3),VLOOKUP(H10738,'Shoe size conversion table'!$J$6:$L$22,3))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MONTH(C10738:C25705)</f>
        <v>6</v>
      </c>
      <c r="O10738" s="8" t="n">
        <f aca="false">K10738*(1-L10738)</f>
        <v>149</v>
      </c>
    </row>
    <row r="10739" customFormat="false" ht="11.4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IF(G10739="Male",VLOOKUP(H10739,'Shoe size conversion table'!$B$6:$D$22,2),VLOOKUP(H10739,'Shoe size conversion table'!$J$6:$L$22,2))</f>
        <v>40</v>
      </c>
      <c r="J10739" s="12" t="n">
        <f aca="false">IF(G10739="Male",VLOOKUP(H10739,'Shoe size conversion table'!$B$6:$D$22,3),VLOOKUP(H10739,'Shoe size conversion table'!$J$6:$L$22,3))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MONTH(C10739:C25706)</f>
        <v>6</v>
      </c>
      <c r="O10739" s="8" t="n">
        <f aca="false">K10739*(1-L10739)</f>
        <v>129</v>
      </c>
    </row>
    <row r="10740" customFormat="false" ht="11.4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IF(G10740="Male",VLOOKUP(H10740,'Shoe size conversion table'!$B$6:$D$22,2),VLOOKUP(H10740,'Shoe size conversion table'!$J$6:$L$22,2))</f>
        <v>42</v>
      </c>
      <c r="J10740" s="12" t="n">
        <f aca="false">IF(G10740="Male",VLOOKUP(H10740,'Shoe size conversion table'!$B$6:$D$22,3),VLOOKUP(H10740,'Shoe size conversion table'!$J$6:$L$22,3))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MONTH(C10740:C25707)</f>
        <v>6</v>
      </c>
      <c r="O10740" s="8" t="n">
        <f aca="false">K10740*(1-L10740)</f>
        <v>116.1</v>
      </c>
    </row>
    <row r="10741" customFormat="false" ht="11.4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IF(G10741="Male",VLOOKUP(H10741,'Shoe size conversion table'!$B$6:$D$22,2),VLOOKUP(H10741,'Shoe size conversion table'!$J$6:$L$22,2))</f>
        <v>43</v>
      </c>
      <c r="J10741" s="12" t="n">
        <f aca="false">IF(G10741="Male",VLOOKUP(H10741,'Shoe size conversion table'!$B$6:$D$22,3),VLOOKUP(H10741,'Shoe size conversion table'!$J$6:$L$22,3))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MONTH(C10741:C25708)</f>
        <v>6</v>
      </c>
      <c r="O10741" s="8" t="n">
        <f aca="false">K10741*(1-L10741)</f>
        <v>179</v>
      </c>
    </row>
    <row r="10742" customFormat="false" ht="11.4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IF(G10742="Male",VLOOKUP(H10742,'Shoe size conversion table'!$B$6:$D$22,2),VLOOKUP(H10742,'Shoe size conversion table'!$J$6:$L$22,2))</f>
        <v>44-45</v>
      </c>
      <c r="J10742" s="12" t="n">
        <f aca="false">IF(G10742="Male",VLOOKUP(H10742,'Shoe size conversion table'!$B$6:$D$22,3),VLOOKUP(H10742,'Shoe size conversion table'!$J$6:$L$22,3))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MONTH(C10742:C25709)</f>
        <v>6</v>
      </c>
      <c r="O10742" s="8" t="n">
        <f aca="false">K10742*(1-L10742)</f>
        <v>139</v>
      </c>
    </row>
    <row r="10743" customFormat="false" ht="11.4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IF(G10743="Male",VLOOKUP(H10743,'Shoe size conversion table'!$B$6:$D$22,2),VLOOKUP(H10743,'Shoe size conversion table'!$J$6:$L$22,2))</f>
        <v>43-44</v>
      </c>
      <c r="J10743" s="12" t="n">
        <f aca="false">IF(G10743="Male",VLOOKUP(H10743,'Shoe size conversion table'!$B$6:$D$22,3),VLOOKUP(H10743,'Shoe size conversion table'!$J$6:$L$22,3))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MONTH(C10743:C25710)</f>
        <v>6</v>
      </c>
      <c r="O10743" s="8" t="n">
        <f aca="false">K10743*(1-L10743)</f>
        <v>169</v>
      </c>
    </row>
    <row r="10744" customFormat="false" ht="11.4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IF(G10744="Male",VLOOKUP(H10744,'Shoe size conversion table'!$B$6:$D$22,2),VLOOKUP(H10744,'Shoe size conversion table'!$J$6:$L$22,2))</f>
        <v>42</v>
      </c>
      <c r="J10744" s="12" t="n">
        <f aca="false">IF(G10744="Male",VLOOKUP(H10744,'Shoe size conversion table'!$B$6:$D$22,3),VLOOKUP(H10744,'Shoe size conversion table'!$J$6:$L$22,3))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MONTH(C10744:C25711)</f>
        <v>6</v>
      </c>
      <c r="O10744" s="8" t="n">
        <f aca="false">K10744*(1-L10744)</f>
        <v>169</v>
      </c>
    </row>
    <row r="10745" customFormat="false" ht="11.4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IF(G10745="Male",VLOOKUP(H10745,'Shoe size conversion table'!$B$6:$D$22,2),VLOOKUP(H10745,'Shoe size conversion table'!$J$6:$L$22,2))</f>
        <v>42</v>
      </c>
      <c r="J10745" s="12" t="n">
        <f aca="false">IF(G10745="Male",VLOOKUP(H10745,'Shoe size conversion table'!$B$6:$D$22,3),VLOOKUP(H10745,'Shoe size conversion table'!$J$6:$L$22,3))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MONTH(C10745:C25712)</f>
        <v>6</v>
      </c>
      <c r="O10745" s="8" t="n">
        <f aca="false">K10745*(1-L10745)</f>
        <v>199</v>
      </c>
    </row>
    <row r="10746" customFormat="false" ht="11.4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IF(G10746="Male",VLOOKUP(H10746,'Shoe size conversion table'!$B$6:$D$22,2),VLOOKUP(H10746,'Shoe size conversion table'!$J$6:$L$22,2))</f>
        <v>43</v>
      </c>
      <c r="J10746" s="12" t="n">
        <f aca="false">IF(G10746="Male",VLOOKUP(H10746,'Shoe size conversion table'!$B$6:$D$22,3),VLOOKUP(H10746,'Shoe size conversion table'!$J$6:$L$22,3))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MONTH(C10746:C25713)</f>
        <v>6</v>
      </c>
      <c r="O10746" s="8" t="n">
        <f aca="false">K10746*(1-L10746)</f>
        <v>169</v>
      </c>
    </row>
    <row r="10747" customFormat="false" ht="11.4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IF(G10747="Male",VLOOKUP(H10747,'Shoe size conversion table'!$B$6:$D$22,2),VLOOKUP(H10747,'Shoe size conversion table'!$J$6:$L$22,2))</f>
        <v>44-45</v>
      </c>
      <c r="J10747" s="12" t="n">
        <f aca="false">IF(G10747="Male",VLOOKUP(H10747,'Shoe size conversion table'!$B$6:$D$22,3),VLOOKUP(H10747,'Shoe size conversion table'!$J$6:$L$22,3))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MONTH(C10747:C25714)</f>
        <v>6</v>
      </c>
      <c r="O10747" s="8" t="n">
        <f aca="false">K10747*(1-L10747)</f>
        <v>139.3</v>
      </c>
    </row>
    <row r="10748" customFormat="false" ht="11.4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IF(G10748="Male",VLOOKUP(H10748,'Shoe size conversion table'!$B$6:$D$22,2),VLOOKUP(H10748,'Shoe size conversion table'!$J$6:$L$22,2))</f>
        <v>42</v>
      </c>
      <c r="J10748" s="12" t="n">
        <f aca="false">IF(G10748="Male",VLOOKUP(H10748,'Shoe size conversion table'!$B$6:$D$22,3),VLOOKUP(H10748,'Shoe size conversion table'!$J$6:$L$22,3))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MONTH(C10748:C25715)</f>
        <v>6</v>
      </c>
      <c r="O10748" s="8" t="n">
        <f aca="false">K10748*(1-L10748)</f>
        <v>118.3</v>
      </c>
    </row>
    <row r="10749" customFormat="false" ht="11.4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IF(G10749="Male",VLOOKUP(H10749,'Shoe size conversion table'!$B$6:$D$22,2),VLOOKUP(H10749,'Shoe size conversion table'!$J$6:$L$22,2))</f>
        <v>42-43</v>
      </c>
      <c r="J10749" s="12" t="n">
        <f aca="false">IF(G10749="Male",VLOOKUP(H10749,'Shoe size conversion table'!$B$6:$D$22,3),VLOOKUP(H10749,'Shoe size conversion table'!$J$6:$L$22,3))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MONTH(C10749:C25716)</f>
        <v>6</v>
      </c>
      <c r="O10749" s="8" t="n">
        <f aca="false">K10749*(1-L10749)</f>
        <v>116.1</v>
      </c>
    </row>
    <row r="10750" customFormat="false" ht="11.4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IF(G10750="Male",VLOOKUP(H10750,'Shoe size conversion table'!$B$6:$D$22,2),VLOOKUP(H10750,'Shoe size conversion table'!$J$6:$L$22,2))</f>
        <v>39</v>
      </c>
      <c r="J10750" s="12" t="n">
        <f aca="false">IF(G10750="Male",VLOOKUP(H10750,'Shoe size conversion table'!$B$6:$D$22,3),VLOOKUP(H10750,'Shoe size conversion table'!$J$6:$L$22,3))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MONTH(C10750:C25717)</f>
        <v>6</v>
      </c>
      <c r="O10750" s="8" t="n">
        <f aca="false">K10750*(1-L10750)</f>
        <v>149</v>
      </c>
    </row>
    <row r="10751" customFormat="false" ht="11.4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IF(G10751="Male",VLOOKUP(H10751,'Shoe size conversion table'!$B$6:$D$22,2),VLOOKUP(H10751,'Shoe size conversion table'!$J$6:$L$22,2))</f>
        <v>39</v>
      </c>
      <c r="J10751" s="12" t="n">
        <f aca="false">IF(G10751="Male",VLOOKUP(H10751,'Shoe size conversion table'!$B$6:$D$22,3),VLOOKUP(H10751,'Shoe size conversion table'!$J$6:$L$22,3))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MONTH(C10751:C25718)</f>
        <v>6</v>
      </c>
      <c r="O10751" s="8" t="n">
        <f aca="false">K10751*(1-L10751)</f>
        <v>189</v>
      </c>
    </row>
    <row r="10752" customFormat="false" ht="11.4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IF(G10752="Male",VLOOKUP(H10752,'Shoe size conversion table'!$B$6:$D$22,2),VLOOKUP(H10752,'Shoe size conversion table'!$J$6:$L$22,2))</f>
        <v>43</v>
      </c>
      <c r="J10752" s="12" t="n">
        <f aca="false">IF(G10752="Male",VLOOKUP(H10752,'Shoe size conversion table'!$B$6:$D$22,3),VLOOKUP(H10752,'Shoe size conversion table'!$J$6:$L$22,3))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MONTH(C10752:C25719)</f>
        <v>6</v>
      </c>
      <c r="O10752" s="8" t="n">
        <f aca="false">K10752*(1-L10752)</f>
        <v>159</v>
      </c>
    </row>
    <row r="10753" customFormat="false" ht="11.4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IF(G10753="Male",VLOOKUP(H10753,'Shoe size conversion table'!$B$6:$D$22,2),VLOOKUP(H10753,'Shoe size conversion table'!$J$6:$L$22,2))</f>
        <v>43</v>
      </c>
      <c r="J10753" s="12" t="n">
        <f aca="false">IF(G10753="Male",VLOOKUP(H10753,'Shoe size conversion table'!$B$6:$D$22,3),VLOOKUP(H10753,'Shoe size conversion table'!$J$6:$L$22,3))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MONTH(C10753:C25720)</f>
        <v>6</v>
      </c>
      <c r="O10753" s="8" t="n">
        <f aca="false">K10753*(1-L10753)</f>
        <v>179</v>
      </c>
    </row>
    <row r="10754" customFormat="false" ht="11.4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IF(G10754="Male",VLOOKUP(H10754,'Shoe size conversion table'!$B$6:$D$22,2),VLOOKUP(H10754,'Shoe size conversion table'!$J$6:$L$22,2))</f>
        <v>37-38</v>
      </c>
      <c r="J10754" s="12" t="n">
        <f aca="false">IF(G10754="Male",VLOOKUP(H10754,'Shoe size conversion table'!$B$6:$D$22,3),VLOOKUP(H10754,'Shoe size conversion table'!$J$6:$L$22,3))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MONTH(C10754:C25721)</f>
        <v>6</v>
      </c>
      <c r="O10754" s="8" t="n">
        <f aca="false">K10754*(1-L10754)</f>
        <v>179</v>
      </c>
    </row>
    <row r="10755" customFormat="false" ht="11.4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IF(G10755="Male",VLOOKUP(H10755,'Shoe size conversion table'!$B$6:$D$22,2),VLOOKUP(H10755,'Shoe size conversion table'!$J$6:$L$22,2))</f>
        <v>39</v>
      </c>
      <c r="J10755" s="12" t="n">
        <f aca="false">IF(G10755="Male",VLOOKUP(H10755,'Shoe size conversion table'!$B$6:$D$22,3),VLOOKUP(H10755,'Shoe size conversion table'!$J$6:$L$22,3))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MONTH(C10755:C25722)</f>
        <v>6</v>
      </c>
      <c r="O10755" s="8" t="n">
        <f aca="false">K10755*(1-L10755)</f>
        <v>143.2</v>
      </c>
    </row>
    <row r="10756" customFormat="false" ht="11.4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IF(G10756="Male",VLOOKUP(H10756,'Shoe size conversion table'!$B$6:$D$22,2),VLOOKUP(H10756,'Shoe size conversion table'!$J$6:$L$22,2))</f>
        <v>48</v>
      </c>
      <c r="J10756" s="12" t="n">
        <f aca="false">IF(G10756="Male",VLOOKUP(H10756,'Shoe size conversion table'!$B$6:$D$22,3),VLOOKUP(H10756,'Shoe size conversion table'!$J$6:$L$22,3))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MONTH(C10756:C25723)</f>
        <v>6</v>
      </c>
      <c r="O10756" s="8" t="n">
        <f aca="false">K10756*(1-L10756)</f>
        <v>139.3</v>
      </c>
    </row>
    <row r="10757" customFormat="false" ht="11.4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IF(G10757="Male",VLOOKUP(H10757,'Shoe size conversion table'!$B$6:$D$22,2),VLOOKUP(H10757,'Shoe size conversion table'!$J$6:$L$22,2))</f>
        <v>42-43</v>
      </c>
      <c r="J10757" s="12" t="n">
        <f aca="false">IF(G10757="Male",VLOOKUP(H10757,'Shoe size conversion table'!$B$6:$D$22,3),VLOOKUP(H10757,'Shoe size conversion table'!$J$6:$L$22,3))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MONTH(C10757:C25724)</f>
        <v>6</v>
      </c>
      <c r="O10757" s="8" t="n">
        <f aca="false">K10757*(1-L10757)</f>
        <v>159</v>
      </c>
    </row>
    <row r="10758" customFormat="false" ht="11.4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IF(G10758="Male",VLOOKUP(H10758,'Shoe size conversion table'!$B$6:$D$22,2),VLOOKUP(H10758,'Shoe size conversion table'!$J$6:$L$22,2))</f>
        <v>41-42</v>
      </c>
      <c r="J10758" s="12" t="n">
        <f aca="false">IF(G10758="Male",VLOOKUP(H10758,'Shoe size conversion table'!$B$6:$D$22,3),VLOOKUP(H10758,'Shoe size conversion table'!$J$6:$L$22,3))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MONTH(C10758:C25725)</f>
        <v>6</v>
      </c>
      <c r="O10758" s="8" t="n">
        <f aca="false">K10758*(1-L10758)</f>
        <v>139</v>
      </c>
    </row>
    <row r="10759" customFormat="false" ht="11.4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IF(G10759="Male",VLOOKUP(H10759,'Shoe size conversion table'!$B$6:$D$22,2),VLOOKUP(H10759,'Shoe size conversion table'!$J$6:$L$22,2))</f>
        <v>42-43</v>
      </c>
      <c r="J10759" s="12" t="n">
        <f aca="false">IF(G10759="Male",VLOOKUP(H10759,'Shoe size conversion table'!$B$6:$D$22,3),VLOOKUP(H10759,'Shoe size conversion table'!$J$6:$L$22,3))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MONTH(C10759:C25726)</f>
        <v>6</v>
      </c>
      <c r="O10759" s="8" t="n">
        <f aca="false">K10759*(1-L10759)</f>
        <v>159.2</v>
      </c>
    </row>
    <row r="10760" customFormat="false" ht="11.4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IF(G10760="Male",VLOOKUP(H10760,'Shoe size conversion table'!$B$6:$D$22,2),VLOOKUP(H10760,'Shoe size conversion table'!$J$6:$L$22,2))</f>
        <v>45</v>
      </c>
      <c r="J10760" s="12" t="n">
        <f aca="false">IF(G10760="Male",VLOOKUP(H10760,'Shoe size conversion table'!$B$6:$D$22,3),VLOOKUP(H10760,'Shoe size conversion table'!$J$6:$L$22,3))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MONTH(C10760:C25727)</f>
        <v>6</v>
      </c>
      <c r="O10760" s="8" t="n">
        <f aca="false">K10760*(1-L10760)</f>
        <v>139.3</v>
      </c>
    </row>
    <row r="10761" customFormat="false" ht="11.4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IF(G10761="Male",VLOOKUP(H10761,'Shoe size conversion table'!$B$6:$D$22,2),VLOOKUP(H10761,'Shoe size conversion table'!$J$6:$L$22,2))</f>
        <v>42-43</v>
      </c>
      <c r="J10761" s="12" t="n">
        <f aca="false">IF(G10761="Male",VLOOKUP(H10761,'Shoe size conversion table'!$B$6:$D$22,3),VLOOKUP(H10761,'Shoe size conversion table'!$J$6:$L$22,3))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MONTH(C10761:C25728)</f>
        <v>6</v>
      </c>
      <c r="O10761" s="8" t="n">
        <f aca="false">K10761*(1-L10761)</f>
        <v>149</v>
      </c>
    </row>
    <row r="10762" customFormat="false" ht="11.4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IF(G10762="Male",VLOOKUP(H10762,'Shoe size conversion table'!$B$6:$D$22,2),VLOOKUP(H10762,'Shoe size conversion table'!$J$6:$L$22,2))</f>
        <v>38-39</v>
      </c>
      <c r="J10762" s="12" t="n">
        <f aca="false">IF(G10762="Male",VLOOKUP(H10762,'Shoe size conversion table'!$B$6:$D$22,3),VLOOKUP(H10762,'Shoe size conversion table'!$J$6:$L$22,3))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MONTH(C10762:C25729)</f>
        <v>6</v>
      </c>
      <c r="O10762" s="8" t="n">
        <f aca="false">K10762*(1-L10762)</f>
        <v>111.2</v>
      </c>
    </row>
    <row r="10763" customFormat="false" ht="11.4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IF(G10763="Male",VLOOKUP(H10763,'Shoe size conversion table'!$B$6:$D$22,2),VLOOKUP(H10763,'Shoe size conversion table'!$J$6:$L$22,2))</f>
        <v>48</v>
      </c>
      <c r="J10763" s="12" t="n">
        <f aca="false">IF(G10763="Male",VLOOKUP(H10763,'Shoe size conversion table'!$B$6:$D$22,3),VLOOKUP(H10763,'Shoe size conversion table'!$J$6:$L$22,3))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MONTH(C10763:C25730)</f>
        <v>6</v>
      </c>
      <c r="O10763" s="8" t="n">
        <f aca="false">K10763*(1-L10763)</f>
        <v>159</v>
      </c>
    </row>
    <row r="10764" customFormat="false" ht="11.4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IF(G10764="Male",VLOOKUP(H10764,'Shoe size conversion table'!$B$6:$D$22,2),VLOOKUP(H10764,'Shoe size conversion table'!$J$6:$L$22,2))</f>
        <v>41-42</v>
      </c>
      <c r="J10764" s="12" t="n">
        <f aca="false">IF(G10764="Male",VLOOKUP(H10764,'Shoe size conversion table'!$B$6:$D$22,3),VLOOKUP(H10764,'Shoe size conversion table'!$J$6:$L$22,3))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MONTH(C10764:C25731)</f>
        <v>6</v>
      </c>
      <c r="O10764" s="8" t="n">
        <f aca="false">K10764*(1-L10764)</f>
        <v>139</v>
      </c>
    </row>
    <row r="10765" customFormat="false" ht="11.4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IF(G10765="Male",VLOOKUP(H10765,'Shoe size conversion table'!$B$6:$D$22,2),VLOOKUP(H10765,'Shoe size conversion table'!$J$6:$L$22,2))</f>
        <v>42-43</v>
      </c>
      <c r="J10765" s="12" t="n">
        <f aca="false">IF(G10765="Male",VLOOKUP(H10765,'Shoe size conversion table'!$B$6:$D$22,3),VLOOKUP(H10765,'Shoe size conversion table'!$J$6:$L$22,3))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MONTH(C10765:C25732)</f>
        <v>6</v>
      </c>
      <c r="O10765" s="8" t="n">
        <f aca="false">K10765*(1-L10765)</f>
        <v>179.1</v>
      </c>
    </row>
    <row r="10766" customFormat="false" ht="11.4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IF(G10766="Male",VLOOKUP(H10766,'Shoe size conversion table'!$B$6:$D$22,2),VLOOKUP(H10766,'Shoe size conversion table'!$J$6:$L$22,2))</f>
        <v>35</v>
      </c>
      <c r="J10766" s="12" t="n">
        <f aca="false">IF(G10766="Male",VLOOKUP(H10766,'Shoe size conversion table'!$B$6:$D$22,3),VLOOKUP(H10766,'Shoe size conversion table'!$J$6:$L$22,3))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MONTH(C10766:C25733)</f>
        <v>6</v>
      </c>
      <c r="O10766" s="8" t="n">
        <f aca="false">K10766*(1-L10766)</f>
        <v>129</v>
      </c>
    </row>
    <row r="10767" customFormat="false" ht="11.4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IF(G10767="Male",VLOOKUP(H10767,'Shoe size conversion table'!$B$6:$D$22,2),VLOOKUP(H10767,'Shoe size conversion table'!$J$6:$L$22,2))</f>
        <v>35</v>
      </c>
      <c r="J10767" s="12" t="n">
        <f aca="false">IF(G10767="Male",VLOOKUP(H10767,'Shoe size conversion table'!$B$6:$D$22,3),VLOOKUP(H10767,'Shoe size conversion table'!$J$6:$L$22,3))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MONTH(C10767:C25734)</f>
        <v>6</v>
      </c>
      <c r="O10767" s="8" t="n">
        <f aca="false">K10767*(1-L10767)</f>
        <v>118.3</v>
      </c>
    </row>
    <row r="10768" customFormat="false" ht="11.4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IF(G10768="Male",VLOOKUP(H10768,'Shoe size conversion table'!$B$6:$D$22,2),VLOOKUP(H10768,'Shoe size conversion table'!$J$6:$L$22,2))</f>
        <v>39</v>
      </c>
      <c r="J10768" s="12" t="n">
        <f aca="false">IF(G10768="Male",VLOOKUP(H10768,'Shoe size conversion table'!$B$6:$D$22,3),VLOOKUP(H10768,'Shoe size conversion table'!$J$6:$L$22,3))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MONTH(C10768:C25735)</f>
        <v>6</v>
      </c>
      <c r="O10768" s="8" t="n">
        <f aca="false">K10768*(1-L10768)</f>
        <v>129</v>
      </c>
    </row>
    <row r="10769" customFormat="false" ht="11.4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IF(G10769="Male",VLOOKUP(H10769,'Shoe size conversion table'!$B$6:$D$22,2),VLOOKUP(H10769,'Shoe size conversion table'!$J$6:$L$22,2))</f>
        <v>43-44</v>
      </c>
      <c r="J10769" s="12" t="n">
        <f aca="false">IF(G10769="Male",VLOOKUP(H10769,'Shoe size conversion table'!$B$6:$D$22,3),VLOOKUP(H10769,'Shoe size conversion table'!$J$6:$L$22,3))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MONTH(C10769:C25736)</f>
        <v>6</v>
      </c>
      <c r="O10769" s="8" t="n">
        <f aca="false">K10769*(1-L10769)</f>
        <v>139</v>
      </c>
    </row>
    <row r="10770" customFormat="false" ht="11.4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IF(G10770="Male",VLOOKUP(H10770,'Shoe size conversion table'!$B$6:$D$22,2),VLOOKUP(H10770,'Shoe size conversion table'!$J$6:$L$22,2))</f>
        <v>41</v>
      </c>
      <c r="J10770" s="12" t="n">
        <f aca="false">IF(G10770="Male",VLOOKUP(H10770,'Shoe size conversion table'!$B$6:$D$22,3),VLOOKUP(H10770,'Shoe size conversion table'!$J$6:$L$22,3))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MONTH(C10770:C25737)</f>
        <v>6</v>
      </c>
      <c r="O10770" s="8" t="n">
        <f aca="false">K10770*(1-L10770)</f>
        <v>149</v>
      </c>
    </row>
    <row r="10771" customFormat="false" ht="11.4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IF(G10771="Male",VLOOKUP(H10771,'Shoe size conversion table'!$B$6:$D$22,2),VLOOKUP(H10771,'Shoe size conversion table'!$J$6:$L$22,2))</f>
        <v>42-43</v>
      </c>
      <c r="J10771" s="12" t="n">
        <f aca="false">IF(G10771="Male",VLOOKUP(H10771,'Shoe size conversion table'!$B$6:$D$22,3),VLOOKUP(H10771,'Shoe size conversion table'!$J$6:$L$22,3))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MONTH(C10771:C25738)</f>
        <v>6</v>
      </c>
      <c r="O10771" s="8" t="n">
        <f aca="false">K10771*(1-L10771)</f>
        <v>179</v>
      </c>
    </row>
    <row r="10772" customFormat="false" ht="11.4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IF(G10772="Male",VLOOKUP(H10772,'Shoe size conversion table'!$B$6:$D$22,2),VLOOKUP(H10772,'Shoe size conversion table'!$J$6:$L$22,2))</f>
        <v>38-39</v>
      </c>
      <c r="J10772" s="12" t="n">
        <f aca="false">IF(G10772="Male",VLOOKUP(H10772,'Shoe size conversion table'!$B$6:$D$22,3),VLOOKUP(H10772,'Shoe size conversion table'!$J$6:$L$22,3))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MONTH(C10772:C25739)</f>
        <v>6</v>
      </c>
      <c r="O10772" s="8" t="n">
        <f aca="false">K10772*(1-L10772)</f>
        <v>129</v>
      </c>
    </row>
    <row r="10773" customFormat="false" ht="11.4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IF(G10773="Male",VLOOKUP(H10773,'Shoe size conversion table'!$B$6:$D$22,2),VLOOKUP(H10773,'Shoe size conversion table'!$J$6:$L$22,2))</f>
        <v>42</v>
      </c>
      <c r="J10773" s="12" t="n">
        <f aca="false">IF(G10773="Male",VLOOKUP(H10773,'Shoe size conversion table'!$B$6:$D$22,3),VLOOKUP(H10773,'Shoe size conversion table'!$J$6:$L$22,3))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MONTH(C10773:C25740)</f>
        <v>6</v>
      </c>
      <c r="O10773" s="8" t="n">
        <f aca="false">K10773*(1-L10773)</f>
        <v>149</v>
      </c>
    </row>
    <row r="10774" customFormat="false" ht="11.4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IF(G10774="Male",VLOOKUP(H10774,'Shoe size conversion table'!$B$6:$D$22,2),VLOOKUP(H10774,'Shoe size conversion table'!$J$6:$L$22,2))</f>
        <v>38-39</v>
      </c>
      <c r="J10774" s="12" t="n">
        <f aca="false">IF(G10774="Male",VLOOKUP(H10774,'Shoe size conversion table'!$B$6:$D$22,3),VLOOKUP(H10774,'Shoe size conversion table'!$J$6:$L$22,3))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MONTH(C10774:C25741)</f>
        <v>6</v>
      </c>
      <c r="O10774" s="8" t="n">
        <f aca="false">K10774*(1-L10774)</f>
        <v>149</v>
      </c>
    </row>
    <row r="10775" customFormat="false" ht="11.4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IF(G10775="Male",VLOOKUP(H10775,'Shoe size conversion table'!$B$6:$D$22,2),VLOOKUP(H10775,'Shoe size conversion table'!$J$6:$L$22,2))</f>
        <v>42</v>
      </c>
      <c r="J10775" s="12" t="n">
        <f aca="false">IF(G10775="Male",VLOOKUP(H10775,'Shoe size conversion table'!$B$6:$D$22,3),VLOOKUP(H10775,'Shoe size conversion table'!$J$6:$L$22,3))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MONTH(C10775:C25742)</f>
        <v>6</v>
      </c>
      <c r="O10775" s="8" t="n">
        <f aca="false">K10775*(1-L10775)</f>
        <v>169</v>
      </c>
    </row>
    <row r="10776" customFormat="false" ht="11.4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IF(G10776="Male",VLOOKUP(H10776,'Shoe size conversion table'!$B$6:$D$22,2),VLOOKUP(H10776,'Shoe size conversion table'!$J$6:$L$22,2))</f>
        <v>42-43</v>
      </c>
      <c r="J10776" s="12" t="n">
        <f aca="false">IF(G10776="Male",VLOOKUP(H10776,'Shoe size conversion table'!$B$6:$D$22,3),VLOOKUP(H10776,'Shoe size conversion table'!$J$6:$L$22,3))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MONTH(C10776:C25743)</f>
        <v>6</v>
      </c>
      <c r="O10776" s="8" t="n">
        <f aca="false">K10776*(1-L10776)</f>
        <v>189</v>
      </c>
    </row>
    <row r="10777" customFormat="false" ht="11.4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IF(G10777="Male",VLOOKUP(H10777,'Shoe size conversion table'!$B$6:$D$22,2),VLOOKUP(H10777,'Shoe size conversion table'!$J$6:$L$22,2))</f>
        <v>44-45</v>
      </c>
      <c r="J10777" s="12" t="n">
        <f aca="false">IF(G10777="Male",VLOOKUP(H10777,'Shoe size conversion table'!$B$6:$D$22,3),VLOOKUP(H10777,'Shoe size conversion table'!$J$6:$L$22,3))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MONTH(C10777:C25744)</f>
        <v>6</v>
      </c>
      <c r="O10777" s="8" t="n">
        <f aca="false">K10777*(1-L10777)</f>
        <v>90.3</v>
      </c>
    </row>
    <row r="10778" customFormat="false" ht="11.4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IF(G10778="Male",VLOOKUP(H10778,'Shoe size conversion table'!$B$6:$D$22,2),VLOOKUP(H10778,'Shoe size conversion table'!$J$6:$L$22,2))</f>
        <v>39-40</v>
      </c>
      <c r="J10778" s="12" t="n">
        <f aca="false">IF(G10778="Male",VLOOKUP(H10778,'Shoe size conversion table'!$B$6:$D$22,3),VLOOKUP(H10778,'Shoe size conversion table'!$J$6:$L$22,3))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MONTH(C10778:C25745)</f>
        <v>6</v>
      </c>
      <c r="O10778" s="8" t="n">
        <f aca="false">K10778*(1-L10778)</f>
        <v>189</v>
      </c>
    </row>
    <row r="10779" customFormat="false" ht="11.4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IF(G10779="Male",VLOOKUP(H10779,'Shoe size conversion table'!$B$6:$D$22,2),VLOOKUP(H10779,'Shoe size conversion table'!$J$6:$L$22,2))</f>
        <v>38-39</v>
      </c>
      <c r="J10779" s="12" t="n">
        <f aca="false">IF(G10779="Male",VLOOKUP(H10779,'Shoe size conversion table'!$B$6:$D$22,3),VLOOKUP(H10779,'Shoe size conversion table'!$J$6:$L$22,3))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MONTH(C10779:C25746)</f>
        <v>6</v>
      </c>
      <c r="O10779" s="8" t="n">
        <f aca="false">K10779*(1-L10779)</f>
        <v>149</v>
      </c>
    </row>
    <row r="10780" customFormat="false" ht="11.4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IF(G10780="Male",VLOOKUP(H10780,'Shoe size conversion table'!$B$6:$D$22,2),VLOOKUP(H10780,'Shoe size conversion table'!$J$6:$L$22,2))</f>
        <v>43</v>
      </c>
      <c r="J10780" s="12" t="n">
        <f aca="false">IF(G10780="Male",VLOOKUP(H10780,'Shoe size conversion table'!$B$6:$D$22,3),VLOOKUP(H10780,'Shoe size conversion table'!$J$6:$L$22,3))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MONTH(C10780:C25747)</f>
        <v>6</v>
      </c>
      <c r="O10780" s="8" t="n">
        <f aca="false">K10780*(1-L10780)</f>
        <v>149</v>
      </c>
    </row>
    <row r="10781" customFormat="false" ht="11.4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IF(G10781="Male",VLOOKUP(H10781,'Shoe size conversion table'!$B$6:$D$22,2),VLOOKUP(H10781,'Shoe size conversion table'!$J$6:$L$22,2))</f>
        <v>42-43</v>
      </c>
      <c r="J10781" s="12" t="n">
        <f aca="false">IF(G10781="Male",VLOOKUP(H10781,'Shoe size conversion table'!$B$6:$D$22,3),VLOOKUP(H10781,'Shoe size conversion table'!$J$6:$L$22,3))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MONTH(C10781:C25748)</f>
        <v>6</v>
      </c>
      <c r="O10781" s="8" t="n">
        <f aca="false">K10781*(1-L10781)</f>
        <v>149</v>
      </c>
    </row>
    <row r="10782" customFormat="false" ht="11.4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IF(G10782="Male",VLOOKUP(H10782,'Shoe size conversion table'!$B$6:$D$22,2),VLOOKUP(H10782,'Shoe size conversion table'!$J$6:$L$22,2))</f>
        <v>38-39</v>
      </c>
      <c r="J10782" s="12" t="n">
        <f aca="false">IF(G10782="Male",VLOOKUP(H10782,'Shoe size conversion table'!$B$6:$D$22,3),VLOOKUP(H10782,'Shoe size conversion table'!$J$6:$L$22,3))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MONTH(C10782:C25749)</f>
        <v>6</v>
      </c>
      <c r="O10782" s="8" t="n">
        <f aca="false">K10782*(1-L10782)</f>
        <v>132.3</v>
      </c>
    </row>
    <row r="10783" customFormat="false" ht="11.4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IF(G10783="Male",VLOOKUP(H10783,'Shoe size conversion table'!$B$6:$D$22,2),VLOOKUP(H10783,'Shoe size conversion table'!$J$6:$L$22,2))</f>
        <v>47</v>
      </c>
      <c r="J10783" s="12" t="n">
        <f aca="false">IF(G10783="Male",VLOOKUP(H10783,'Shoe size conversion table'!$B$6:$D$22,3),VLOOKUP(H10783,'Shoe size conversion table'!$J$6:$L$22,3))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MONTH(C10783:C25750)</f>
        <v>6</v>
      </c>
      <c r="O10783" s="8" t="n">
        <f aca="false">K10783*(1-L10783)</f>
        <v>149</v>
      </c>
    </row>
    <row r="10784" customFormat="false" ht="11.4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IF(G10784="Male",VLOOKUP(H10784,'Shoe size conversion table'!$B$6:$D$22,2),VLOOKUP(H10784,'Shoe size conversion table'!$J$6:$L$22,2))</f>
        <v>37-38</v>
      </c>
      <c r="J10784" s="12" t="n">
        <f aca="false">IF(G10784="Male",VLOOKUP(H10784,'Shoe size conversion table'!$B$6:$D$22,3),VLOOKUP(H10784,'Shoe size conversion table'!$J$6:$L$22,3))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MONTH(C10784:C25751)</f>
        <v>6</v>
      </c>
      <c r="O10784" s="8" t="n">
        <f aca="false">K10784*(1-L10784)</f>
        <v>169</v>
      </c>
    </row>
    <row r="10785" customFormat="false" ht="11.4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IF(G10785="Male",VLOOKUP(H10785,'Shoe size conversion table'!$B$6:$D$22,2),VLOOKUP(H10785,'Shoe size conversion table'!$J$6:$L$22,2))</f>
        <v>44-45</v>
      </c>
      <c r="J10785" s="12" t="n">
        <f aca="false">IF(G10785="Male",VLOOKUP(H10785,'Shoe size conversion table'!$B$6:$D$22,3),VLOOKUP(H10785,'Shoe size conversion table'!$J$6:$L$22,3))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MONTH(C10785:C25752)</f>
        <v>6</v>
      </c>
      <c r="O10785" s="8" t="n">
        <f aca="false">K10785*(1-L10785)</f>
        <v>139</v>
      </c>
    </row>
    <row r="10786" customFormat="false" ht="11.4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IF(G10786="Male",VLOOKUP(H10786,'Shoe size conversion table'!$B$6:$D$22,2),VLOOKUP(H10786,'Shoe size conversion table'!$J$6:$L$22,2))</f>
        <v>41</v>
      </c>
      <c r="J10786" s="12" t="n">
        <f aca="false">IF(G10786="Male",VLOOKUP(H10786,'Shoe size conversion table'!$B$6:$D$22,3),VLOOKUP(H10786,'Shoe size conversion table'!$J$6:$L$22,3))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MONTH(C10786:C25753)</f>
        <v>6</v>
      </c>
      <c r="O10786" s="8" t="n">
        <f aca="false">K10786*(1-L10786)</f>
        <v>111.3</v>
      </c>
    </row>
    <row r="10787" customFormat="false" ht="11.4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IF(G10787="Male",VLOOKUP(H10787,'Shoe size conversion table'!$B$6:$D$22,2),VLOOKUP(H10787,'Shoe size conversion table'!$J$6:$L$22,2))</f>
        <v>35</v>
      </c>
      <c r="J10787" s="12" t="n">
        <f aca="false">IF(G10787="Male",VLOOKUP(H10787,'Shoe size conversion table'!$B$6:$D$22,3),VLOOKUP(H10787,'Shoe size conversion table'!$J$6:$L$22,3))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MONTH(C10787:C25754)</f>
        <v>6</v>
      </c>
      <c r="O10787" s="8" t="n">
        <f aca="false">K10787*(1-L10787)</f>
        <v>169</v>
      </c>
    </row>
    <row r="10788" customFormat="false" ht="11.4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IF(G10788="Male",VLOOKUP(H10788,'Shoe size conversion table'!$B$6:$D$22,2),VLOOKUP(H10788,'Shoe size conversion table'!$J$6:$L$22,2))</f>
        <v>39</v>
      </c>
      <c r="J10788" s="12" t="n">
        <f aca="false">IF(G10788="Male",VLOOKUP(H10788,'Shoe size conversion table'!$B$6:$D$22,3),VLOOKUP(H10788,'Shoe size conversion table'!$J$6:$L$22,3))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MONTH(C10788:C25755)</f>
        <v>6</v>
      </c>
      <c r="O10788" s="8" t="n">
        <f aca="false">K10788*(1-L10788)</f>
        <v>179</v>
      </c>
    </row>
    <row r="10789" customFormat="false" ht="11.4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IF(G10789="Male",VLOOKUP(H10789,'Shoe size conversion table'!$B$6:$D$22,2),VLOOKUP(H10789,'Shoe size conversion table'!$J$6:$L$22,2))</f>
        <v>35</v>
      </c>
      <c r="J10789" s="12" t="n">
        <f aca="false">IF(G10789="Male",VLOOKUP(H10789,'Shoe size conversion table'!$B$6:$D$22,3),VLOOKUP(H10789,'Shoe size conversion table'!$J$6:$L$22,3))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MONTH(C10789:C25756)</f>
        <v>6</v>
      </c>
      <c r="O10789" s="8" t="n">
        <f aca="false">K10789*(1-L10789)</f>
        <v>169</v>
      </c>
    </row>
    <row r="10790" customFormat="false" ht="11.4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IF(G10790="Male",VLOOKUP(H10790,'Shoe size conversion table'!$B$6:$D$22,2),VLOOKUP(H10790,'Shoe size conversion table'!$J$6:$L$22,2))</f>
        <v>38</v>
      </c>
      <c r="J10790" s="12" t="n">
        <f aca="false">IF(G10790="Male",VLOOKUP(H10790,'Shoe size conversion table'!$B$6:$D$22,3),VLOOKUP(H10790,'Shoe size conversion table'!$J$6:$L$22,3))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MONTH(C10790:C25757)</f>
        <v>6</v>
      </c>
      <c r="O10790" s="8" t="n">
        <f aca="false">K10790*(1-L10790)</f>
        <v>79.5</v>
      </c>
    </row>
    <row r="10791" customFormat="false" ht="11.4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IF(G10791="Male",VLOOKUP(H10791,'Shoe size conversion table'!$B$6:$D$22,2),VLOOKUP(H10791,'Shoe size conversion table'!$J$6:$L$22,2))</f>
        <v>39-40</v>
      </c>
      <c r="J10791" s="12" t="n">
        <f aca="false">IF(G10791="Male",VLOOKUP(H10791,'Shoe size conversion table'!$B$6:$D$22,3),VLOOKUP(H10791,'Shoe size conversion table'!$J$6:$L$22,3))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MONTH(C10791:C25758)</f>
        <v>6</v>
      </c>
      <c r="O10791" s="8" t="n">
        <f aca="false">K10791*(1-L10791)</f>
        <v>125.1</v>
      </c>
    </row>
    <row r="10792" customFormat="false" ht="11.4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IF(G10792="Male",VLOOKUP(H10792,'Shoe size conversion table'!$B$6:$D$22,2),VLOOKUP(H10792,'Shoe size conversion table'!$J$6:$L$22,2))</f>
        <v>42</v>
      </c>
      <c r="J10792" s="12" t="n">
        <f aca="false">IF(G10792="Male",VLOOKUP(H10792,'Shoe size conversion table'!$B$6:$D$22,3),VLOOKUP(H10792,'Shoe size conversion table'!$J$6:$L$22,3))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MONTH(C10792:C25759)</f>
        <v>6</v>
      </c>
      <c r="O10792" s="8" t="n">
        <f aca="false">K10792*(1-L10792)</f>
        <v>179.1</v>
      </c>
    </row>
    <row r="10793" customFormat="false" ht="11.4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IF(G10793="Male",VLOOKUP(H10793,'Shoe size conversion table'!$B$6:$D$22,2),VLOOKUP(H10793,'Shoe size conversion table'!$J$6:$L$22,2))</f>
        <v>39</v>
      </c>
      <c r="J10793" s="12" t="n">
        <f aca="false">IF(G10793="Male",VLOOKUP(H10793,'Shoe size conversion table'!$B$6:$D$22,3),VLOOKUP(H10793,'Shoe size conversion table'!$J$6:$L$22,3))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MONTH(C10793:C25760)</f>
        <v>6</v>
      </c>
      <c r="O10793" s="8" t="n">
        <f aca="false">K10793*(1-L10793)</f>
        <v>179</v>
      </c>
    </row>
    <row r="10794" customFormat="false" ht="11.4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IF(G10794="Male",VLOOKUP(H10794,'Shoe size conversion table'!$B$6:$D$22,2),VLOOKUP(H10794,'Shoe size conversion table'!$J$6:$L$22,2))</f>
        <v>39</v>
      </c>
      <c r="J10794" s="12" t="n">
        <f aca="false">IF(G10794="Male",VLOOKUP(H10794,'Shoe size conversion table'!$B$6:$D$22,3),VLOOKUP(H10794,'Shoe size conversion table'!$J$6:$L$22,3))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MONTH(C10794:C25761)</f>
        <v>6</v>
      </c>
      <c r="O10794" s="8" t="n">
        <f aca="false">K10794*(1-L10794)</f>
        <v>90.3</v>
      </c>
    </row>
    <row r="10795" customFormat="false" ht="11.4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IF(G10795="Male",VLOOKUP(H10795,'Shoe size conversion table'!$B$6:$D$22,2),VLOOKUP(H10795,'Shoe size conversion table'!$J$6:$L$22,2))</f>
        <v>42</v>
      </c>
      <c r="J10795" s="12" t="n">
        <f aca="false">IF(G10795="Male",VLOOKUP(H10795,'Shoe size conversion table'!$B$6:$D$22,3),VLOOKUP(H10795,'Shoe size conversion table'!$J$6:$L$22,3))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MONTH(C10795:C25762)</f>
        <v>6</v>
      </c>
      <c r="O10795" s="8" t="n">
        <f aca="false">K10795*(1-L10795)</f>
        <v>199</v>
      </c>
    </row>
    <row r="10796" customFormat="false" ht="11.4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IF(G10796="Male",VLOOKUP(H10796,'Shoe size conversion table'!$B$6:$D$22,2),VLOOKUP(H10796,'Shoe size conversion table'!$J$6:$L$22,2))</f>
        <v>42-43</v>
      </c>
      <c r="J10796" s="12" t="n">
        <f aca="false">IF(G10796="Male",VLOOKUP(H10796,'Shoe size conversion table'!$B$6:$D$22,3),VLOOKUP(H10796,'Shoe size conversion table'!$J$6:$L$22,3))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MONTH(C10796:C25763)</f>
        <v>6</v>
      </c>
      <c r="O10796" s="8" t="n">
        <f aca="false">K10796*(1-L10796)</f>
        <v>179</v>
      </c>
    </row>
    <row r="10797" customFormat="false" ht="11.4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IF(G10797="Male",VLOOKUP(H10797,'Shoe size conversion table'!$B$6:$D$22,2),VLOOKUP(H10797,'Shoe size conversion table'!$J$6:$L$22,2))</f>
        <v>42</v>
      </c>
      <c r="J10797" s="12" t="n">
        <f aca="false">IF(G10797="Male",VLOOKUP(H10797,'Shoe size conversion table'!$B$6:$D$22,3),VLOOKUP(H10797,'Shoe size conversion table'!$J$6:$L$22,3))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MONTH(C10797:C25764)</f>
        <v>6</v>
      </c>
      <c r="O10797" s="8" t="n">
        <f aca="false">K10797*(1-L10797)</f>
        <v>149</v>
      </c>
    </row>
    <row r="10798" customFormat="false" ht="11.4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IF(G10798="Male",VLOOKUP(H10798,'Shoe size conversion table'!$B$6:$D$22,2),VLOOKUP(H10798,'Shoe size conversion table'!$J$6:$L$22,2))</f>
        <v>43</v>
      </c>
      <c r="J10798" s="12" t="n">
        <f aca="false">IF(G10798="Male",VLOOKUP(H10798,'Shoe size conversion table'!$B$6:$D$22,3),VLOOKUP(H10798,'Shoe size conversion table'!$J$6:$L$22,3))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MONTH(C10798:C25765)</f>
        <v>6</v>
      </c>
      <c r="O10798" s="8" t="n">
        <f aca="false">K10798*(1-L10798)</f>
        <v>79.5</v>
      </c>
    </row>
    <row r="10799" customFormat="false" ht="11.4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IF(G10799="Male",VLOOKUP(H10799,'Shoe size conversion table'!$B$6:$D$22,2),VLOOKUP(H10799,'Shoe size conversion table'!$J$6:$L$22,2))</f>
        <v>42</v>
      </c>
      <c r="J10799" s="12" t="n">
        <f aca="false">IF(G10799="Male",VLOOKUP(H10799,'Shoe size conversion table'!$B$6:$D$22,3),VLOOKUP(H10799,'Shoe size conversion table'!$J$6:$L$22,3))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MONTH(C10799:C25766)</f>
        <v>6</v>
      </c>
      <c r="O10799" s="8" t="n">
        <f aca="false">K10799*(1-L10799)</f>
        <v>159</v>
      </c>
    </row>
    <row r="10800" customFormat="false" ht="11.4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IF(G10800="Male",VLOOKUP(H10800,'Shoe size conversion table'!$B$6:$D$22,2),VLOOKUP(H10800,'Shoe size conversion table'!$J$6:$L$22,2))</f>
        <v>37-38</v>
      </c>
      <c r="J10800" s="12" t="n">
        <f aca="false">IF(G10800="Male",VLOOKUP(H10800,'Shoe size conversion table'!$B$6:$D$22,3),VLOOKUP(H10800,'Shoe size conversion table'!$J$6:$L$22,3))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MONTH(C10800:C25767)</f>
        <v>6</v>
      </c>
      <c r="O10800" s="8" t="n">
        <f aca="false">K10800*(1-L10800)</f>
        <v>97.3</v>
      </c>
    </row>
    <row r="10801" customFormat="false" ht="11.4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IF(G10801="Male",VLOOKUP(H10801,'Shoe size conversion table'!$B$6:$D$22,2),VLOOKUP(H10801,'Shoe size conversion table'!$J$6:$L$22,2))</f>
        <v>43-44</v>
      </c>
      <c r="J10801" s="12" t="n">
        <f aca="false">IF(G10801="Male",VLOOKUP(H10801,'Shoe size conversion table'!$B$6:$D$22,3),VLOOKUP(H10801,'Shoe size conversion table'!$J$6:$L$22,3))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MONTH(C10801:C25768)</f>
        <v>6</v>
      </c>
      <c r="O10801" s="8" t="n">
        <f aca="false">K10801*(1-L10801)</f>
        <v>135.2</v>
      </c>
    </row>
    <row r="10802" customFormat="false" ht="11.4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IF(G10802="Male",VLOOKUP(H10802,'Shoe size conversion table'!$B$6:$D$22,2),VLOOKUP(H10802,'Shoe size conversion table'!$J$6:$L$22,2))</f>
        <v>42-43</v>
      </c>
      <c r="J10802" s="12" t="n">
        <f aca="false">IF(G10802="Male",VLOOKUP(H10802,'Shoe size conversion table'!$B$6:$D$22,3),VLOOKUP(H10802,'Shoe size conversion table'!$J$6:$L$22,3))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MONTH(C10802:C25769)</f>
        <v>6</v>
      </c>
      <c r="O10802" s="8" t="n">
        <f aca="false">K10802*(1-L10802)</f>
        <v>189</v>
      </c>
    </row>
    <row r="10803" customFormat="false" ht="11.4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IF(G10803="Male",VLOOKUP(H10803,'Shoe size conversion table'!$B$6:$D$22,2),VLOOKUP(H10803,'Shoe size conversion table'!$J$6:$L$22,2))</f>
        <v>40</v>
      </c>
      <c r="J10803" s="12" t="n">
        <f aca="false">IF(G10803="Male",VLOOKUP(H10803,'Shoe size conversion table'!$B$6:$D$22,3),VLOOKUP(H10803,'Shoe size conversion table'!$J$6:$L$22,3))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MONTH(C10803:C25770)</f>
        <v>6</v>
      </c>
      <c r="O10803" s="8" t="n">
        <f aca="false">K10803*(1-L10803)</f>
        <v>129</v>
      </c>
    </row>
    <row r="10804" customFormat="false" ht="11.4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IF(G10804="Male",VLOOKUP(H10804,'Shoe size conversion table'!$B$6:$D$22,2),VLOOKUP(H10804,'Shoe size conversion table'!$J$6:$L$22,2))</f>
        <v>38-39</v>
      </c>
      <c r="J10804" s="12" t="n">
        <f aca="false">IF(G10804="Male",VLOOKUP(H10804,'Shoe size conversion table'!$B$6:$D$22,3),VLOOKUP(H10804,'Shoe size conversion table'!$J$6:$L$22,3))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MONTH(C10804:C25771)</f>
        <v>6</v>
      </c>
      <c r="O10804" s="8" t="n">
        <f aca="false">K10804*(1-L10804)</f>
        <v>135.2</v>
      </c>
    </row>
    <row r="10805" customFormat="false" ht="11.4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IF(G10805="Male",VLOOKUP(H10805,'Shoe size conversion table'!$B$6:$D$22,2),VLOOKUP(H10805,'Shoe size conversion table'!$J$6:$L$22,2))</f>
        <v>46</v>
      </c>
      <c r="J10805" s="12" t="n">
        <f aca="false">IF(G10805="Male",VLOOKUP(H10805,'Shoe size conversion table'!$B$6:$D$22,3),VLOOKUP(H10805,'Shoe size conversion table'!$J$6:$L$22,3))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MONTH(C10805:C25772)</f>
        <v>6</v>
      </c>
      <c r="O10805" s="8" t="n">
        <f aca="false">K10805*(1-L10805)</f>
        <v>143.2</v>
      </c>
    </row>
    <row r="10806" customFormat="false" ht="11.4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IF(G10806="Male",VLOOKUP(H10806,'Shoe size conversion table'!$B$6:$D$22,2),VLOOKUP(H10806,'Shoe size conversion table'!$J$6:$L$22,2))</f>
        <v>43-44</v>
      </c>
      <c r="J10806" s="12" t="n">
        <f aca="false">IF(G10806="Male",VLOOKUP(H10806,'Shoe size conversion table'!$B$6:$D$22,3),VLOOKUP(H10806,'Shoe size conversion table'!$J$6:$L$22,3))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MONTH(C10806:C25773)</f>
        <v>6</v>
      </c>
      <c r="O10806" s="8" t="n">
        <f aca="false">K10806*(1-L10806)</f>
        <v>69.5</v>
      </c>
    </row>
    <row r="10807" customFormat="false" ht="11.4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IF(G10807="Male",VLOOKUP(H10807,'Shoe size conversion table'!$B$6:$D$22,2),VLOOKUP(H10807,'Shoe size conversion table'!$J$6:$L$22,2))</f>
        <v>40</v>
      </c>
      <c r="J10807" s="12" t="n">
        <f aca="false">IF(G10807="Male",VLOOKUP(H10807,'Shoe size conversion table'!$B$6:$D$22,3),VLOOKUP(H10807,'Shoe size conversion table'!$J$6:$L$22,3))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MONTH(C10807:C25774)</f>
        <v>6</v>
      </c>
      <c r="O10807" s="8" t="n">
        <f aca="false">K10807*(1-L10807)</f>
        <v>169</v>
      </c>
    </row>
    <row r="10808" customFormat="false" ht="11.4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IF(G10808="Male",VLOOKUP(H10808,'Shoe size conversion table'!$B$6:$D$22,2),VLOOKUP(H10808,'Shoe size conversion table'!$J$6:$L$22,2))</f>
        <v>38</v>
      </c>
      <c r="J10808" s="12" t="n">
        <f aca="false">IF(G10808="Male",VLOOKUP(H10808,'Shoe size conversion table'!$B$6:$D$22,3),VLOOKUP(H10808,'Shoe size conversion table'!$J$6:$L$22,3))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MONTH(C10808:C25775)</f>
        <v>6</v>
      </c>
      <c r="O10808" s="8" t="n">
        <f aca="false">K10808*(1-L10808)</f>
        <v>129</v>
      </c>
    </row>
    <row r="10809" customFormat="false" ht="11.4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IF(G10809="Male",VLOOKUP(H10809,'Shoe size conversion table'!$B$6:$D$22,2),VLOOKUP(H10809,'Shoe size conversion table'!$J$6:$L$22,2))</f>
        <v>38</v>
      </c>
      <c r="J10809" s="12" t="n">
        <f aca="false">IF(G10809="Male",VLOOKUP(H10809,'Shoe size conversion table'!$B$6:$D$22,3),VLOOKUP(H10809,'Shoe size conversion table'!$J$6:$L$22,3))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MONTH(C10809:C25776)</f>
        <v>6</v>
      </c>
      <c r="O10809" s="8" t="n">
        <f aca="false">K10809*(1-L10809)</f>
        <v>179</v>
      </c>
    </row>
    <row r="10810" customFormat="false" ht="11.4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IF(G10810="Male",VLOOKUP(H10810,'Shoe size conversion table'!$B$6:$D$22,2),VLOOKUP(H10810,'Shoe size conversion table'!$J$6:$L$22,2))</f>
        <v>43</v>
      </c>
      <c r="J10810" s="12" t="n">
        <f aca="false">IF(G10810="Male",VLOOKUP(H10810,'Shoe size conversion table'!$B$6:$D$22,3),VLOOKUP(H10810,'Shoe size conversion table'!$J$6:$L$22,3))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MONTH(C10810:C25777)</f>
        <v>6</v>
      </c>
      <c r="O10810" s="8" t="n">
        <f aca="false">K10810*(1-L10810)</f>
        <v>179</v>
      </c>
    </row>
    <row r="10811" customFormat="false" ht="11.4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IF(G10811="Male",VLOOKUP(H10811,'Shoe size conversion table'!$B$6:$D$22,2),VLOOKUP(H10811,'Shoe size conversion table'!$J$6:$L$22,2))</f>
        <v>39</v>
      </c>
      <c r="J10811" s="12" t="n">
        <f aca="false">IF(G10811="Male",VLOOKUP(H10811,'Shoe size conversion table'!$B$6:$D$22,3),VLOOKUP(H10811,'Shoe size conversion table'!$J$6:$L$22,3))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MONTH(C10811:C25778)</f>
        <v>6</v>
      </c>
      <c r="O10811" s="8" t="n">
        <f aca="false">K10811*(1-L10811)</f>
        <v>170.1</v>
      </c>
    </row>
    <row r="10812" customFormat="false" ht="11.4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IF(G10812="Male",VLOOKUP(H10812,'Shoe size conversion table'!$B$6:$D$22,2),VLOOKUP(H10812,'Shoe size conversion table'!$J$6:$L$22,2))</f>
        <v>43</v>
      </c>
      <c r="J10812" s="12" t="n">
        <f aca="false">IF(G10812="Male",VLOOKUP(H10812,'Shoe size conversion table'!$B$6:$D$22,3),VLOOKUP(H10812,'Shoe size conversion table'!$J$6:$L$22,3))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MONTH(C10812:C25779)</f>
        <v>6</v>
      </c>
      <c r="O10812" s="8" t="n">
        <f aca="false">K10812*(1-L10812)</f>
        <v>159</v>
      </c>
    </row>
    <row r="10813" customFormat="false" ht="11.4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IF(G10813="Male",VLOOKUP(H10813,'Shoe size conversion table'!$B$6:$D$22,2),VLOOKUP(H10813,'Shoe size conversion table'!$J$6:$L$22,2))</f>
        <v>39-40</v>
      </c>
      <c r="J10813" s="12" t="n">
        <f aca="false">IF(G10813="Male",VLOOKUP(H10813,'Shoe size conversion table'!$B$6:$D$22,3),VLOOKUP(H10813,'Shoe size conversion table'!$J$6:$L$22,3))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MONTH(C10813:C25780)</f>
        <v>6</v>
      </c>
      <c r="O10813" s="8" t="n">
        <f aca="false">K10813*(1-L10813)</f>
        <v>64.5</v>
      </c>
    </row>
    <row r="10814" customFormat="false" ht="11.4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IF(G10814="Male",VLOOKUP(H10814,'Shoe size conversion table'!$B$6:$D$22,2),VLOOKUP(H10814,'Shoe size conversion table'!$J$6:$L$22,2))</f>
        <v>46</v>
      </c>
      <c r="J10814" s="12" t="n">
        <f aca="false">IF(G10814="Male",VLOOKUP(H10814,'Shoe size conversion table'!$B$6:$D$22,3),VLOOKUP(H10814,'Shoe size conversion table'!$J$6:$L$22,3))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MONTH(C10814:C25781)</f>
        <v>6</v>
      </c>
      <c r="O10814" s="8" t="n">
        <f aca="false">K10814*(1-L10814)</f>
        <v>161.1</v>
      </c>
    </row>
    <row r="10815" customFormat="false" ht="11.4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IF(G10815="Male",VLOOKUP(H10815,'Shoe size conversion table'!$B$6:$D$22,2),VLOOKUP(H10815,'Shoe size conversion table'!$J$6:$L$22,2))</f>
        <v>43-44</v>
      </c>
      <c r="J10815" s="12" t="n">
        <f aca="false">IF(G10815="Male",VLOOKUP(H10815,'Shoe size conversion table'!$B$6:$D$22,3),VLOOKUP(H10815,'Shoe size conversion table'!$J$6:$L$22,3))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MONTH(C10815:C25782)</f>
        <v>6</v>
      </c>
      <c r="O10815" s="8" t="n">
        <f aca="false">K10815*(1-L10815)</f>
        <v>132.3</v>
      </c>
    </row>
    <row r="10816" customFormat="false" ht="11.4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IF(G10816="Male",VLOOKUP(H10816,'Shoe size conversion table'!$B$6:$D$22,2),VLOOKUP(H10816,'Shoe size conversion table'!$J$6:$L$22,2))</f>
        <v>42-43</v>
      </c>
      <c r="J10816" s="12" t="n">
        <f aca="false">IF(G10816="Male",VLOOKUP(H10816,'Shoe size conversion table'!$B$6:$D$22,3),VLOOKUP(H10816,'Shoe size conversion table'!$J$6:$L$22,3))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MONTH(C10816:C25783)</f>
        <v>6</v>
      </c>
      <c r="O10816" s="8" t="n">
        <f aca="false">K10816*(1-L10816)</f>
        <v>125.3</v>
      </c>
    </row>
    <row r="10817" customFormat="false" ht="11.4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IF(G10817="Male",VLOOKUP(H10817,'Shoe size conversion table'!$B$6:$D$22,2),VLOOKUP(H10817,'Shoe size conversion table'!$J$6:$L$22,2))</f>
        <v>38-39</v>
      </c>
      <c r="J10817" s="12" t="n">
        <f aca="false">IF(G10817="Male",VLOOKUP(H10817,'Shoe size conversion table'!$B$6:$D$22,3),VLOOKUP(H10817,'Shoe size conversion table'!$J$6:$L$22,3))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MONTH(C10817:C25784)</f>
        <v>6</v>
      </c>
      <c r="O10817" s="8" t="n">
        <f aca="false">K10817*(1-L10817)</f>
        <v>134.1</v>
      </c>
    </row>
    <row r="10818" customFormat="false" ht="11.4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IF(G10818="Male",VLOOKUP(H10818,'Shoe size conversion table'!$B$6:$D$22,2),VLOOKUP(H10818,'Shoe size conversion table'!$J$6:$L$22,2))</f>
        <v>38-39</v>
      </c>
      <c r="J10818" s="12" t="n">
        <f aca="false">IF(G10818="Male",VLOOKUP(H10818,'Shoe size conversion table'!$B$6:$D$22,3),VLOOKUP(H10818,'Shoe size conversion table'!$J$6:$L$22,3))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MONTH(C10818:C25785)</f>
        <v>6</v>
      </c>
      <c r="O10818" s="8" t="n">
        <f aca="false">K10818*(1-L10818)</f>
        <v>159.2</v>
      </c>
    </row>
    <row r="10819" customFormat="false" ht="11.4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IF(G10819="Male",VLOOKUP(H10819,'Shoe size conversion table'!$B$6:$D$22,2),VLOOKUP(H10819,'Shoe size conversion table'!$J$6:$L$22,2))</f>
        <v>43</v>
      </c>
      <c r="J10819" s="12" t="n">
        <f aca="false">IF(G10819="Male",VLOOKUP(H10819,'Shoe size conversion table'!$B$6:$D$22,3),VLOOKUP(H10819,'Shoe size conversion table'!$J$6:$L$22,3))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MONTH(C10819:C25786)</f>
        <v>6</v>
      </c>
      <c r="O10819" s="8" t="n">
        <f aca="false">K10819*(1-L10819)</f>
        <v>90.3</v>
      </c>
    </row>
    <row r="10820" customFormat="false" ht="11.4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IF(G10820="Male",VLOOKUP(H10820,'Shoe size conversion table'!$B$6:$D$22,2),VLOOKUP(H10820,'Shoe size conversion table'!$J$6:$L$22,2))</f>
        <v>43-44</v>
      </c>
      <c r="J10820" s="12" t="n">
        <f aca="false">IF(G10820="Male",VLOOKUP(H10820,'Shoe size conversion table'!$B$6:$D$22,3),VLOOKUP(H10820,'Shoe size conversion table'!$J$6:$L$22,3))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MONTH(C10820:C25787)</f>
        <v>6</v>
      </c>
      <c r="O10820" s="8" t="n">
        <f aca="false">K10820*(1-L10820)</f>
        <v>135.2</v>
      </c>
    </row>
    <row r="10821" customFormat="false" ht="11.4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IF(G10821="Male",VLOOKUP(H10821,'Shoe size conversion table'!$B$6:$D$22,2),VLOOKUP(H10821,'Shoe size conversion table'!$J$6:$L$22,2))</f>
        <v>44-45</v>
      </c>
      <c r="J10821" s="12" t="n">
        <f aca="false">IF(G10821="Male",VLOOKUP(H10821,'Shoe size conversion table'!$B$6:$D$22,3),VLOOKUP(H10821,'Shoe size conversion table'!$J$6:$L$22,3))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MONTH(C10821:C25788)</f>
        <v>6</v>
      </c>
      <c r="O10821" s="8" t="n">
        <f aca="false">K10821*(1-L10821)</f>
        <v>149</v>
      </c>
    </row>
    <row r="10822" customFormat="false" ht="11.4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IF(G10822="Male",VLOOKUP(H10822,'Shoe size conversion table'!$B$6:$D$22,2),VLOOKUP(H10822,'Shoe size conversion table'!$J$6:$L$22,2))</f>
        <v>39</v>
      </c>
      <c r="J10822" s="12" t="n">
        <f aca="false">IF(G10822="Male",VLOOKUP(H10822,'Shoe size conversion table'!$B$6:$D$22,3),VLOOKUP(H10822,'Shoe size conversion table'!$J$6:$L$22,3))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MONTH(C10822:C25789)</f>
        <v>6</v>
      </c>
      <c r="O10822" s="8" t="n">
        <f aca="false">K10822*(1-L10822)</f>
        <v>159</v>
      </c>
    </row>
    <row r="10823" customFormat="false" ht="11.4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IF(G10823="Male",VLOOKUP(H10823,'Shoe size conversion table'!$B$6:$D$22,2),VLOOKUP(H10823,'Shoe size conversion table'!$J$6:$L$22,2))</f>
        <v>38-39</v>
      </c>
      <c r="J10823" s="12" t="n">
        <f aca="false">IF(G10823="Male",VLOOKUP(H10823,'Shoe size conversion table'!$B$6:$D$22,3),VLOOKUP(H10823,'Shoe size conversion table'!$J$6:$L$22,3))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MONTH(C10823:C25790)</f>
        <v>6</v>
      </c>
      <c r="O10823" s="8" t="n">
        <f aca="false">K10823*(1-L10823)</f>
        <v>189</v>
      </c>
    </row>
    <row r="10824" customFormat="false" ht="11.4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IF(G10824="Male",VLOOKUP(H10824,'Shoe size conversion table'!$B$6:$D$22,2),VLOOKUP(H10824,'Shoe size conversion table'!$J$6:$L$22,2))</f>
        <v>48</v>
      </c>
      <c r="J10824" s="12" t="n">
        <f aca="false">IF(G10824="Male",VLOOKUP(H10824,'Shoe size conversion table'!$B$6:$D$22,3),VLOOKUP(H10824,'Shoe size conversion table'!$J$6:$L$22,3))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MONTH(C10824:C25791)</f>
        <v>6</v>
      </c>
      <c r="O10824" s="8" t="n">
        <f aca="false">K10824*(1-L10824)</f>
        <v>129</v>
      </c>
    </row>
    <row r="10825" customFormat="false" ht="11.4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IF(G10825="Male",VLOOKUP(H10825,'Shoe size conversion table'!$B$6:$D$22,2),VLOOKUP(H10825,'Shoe size conversion table'!$J$6:$L$22,2))</f>
        <v>38-39</v>
      </c>
      <c r="J10825" s="12" t="n">
        <f aca="false">IF(G10825="Male",VLOOKUP(H10825,'Shoe size conversion table'!$B$6:$D$22,3),VLOOKUP(H10825,'Shoe size conversion table'!$J$6:$L$22,3))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MONTH(C10825:C25792)</f>
        <v>6</v>
      </c>
      <c r="O10825" s="8" t="n">
        <f aca="false">K10825*(1-L10825)</f>
        <v>116.1</v>
      </c>
    </row>
    <row r="10826" customFormat="false" ht="11.4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IF(G10826="Male",VLOOKUP(H10826,'Shoe size conversion table'!$B$6:$D$22,2),VLOOKUP(H10826,'Shoe size conversion table'!$J$6:$L$22,2))</f>
        <v>39-40</v>
      </c>
      <c r="J10826" s="12" t="n">
        <f aca="false">IF(G10826="Male",VLOOKUP(H10826,'Shoe size conversion table'!$B$6:$D$22,3),VLOOKUP(H10826,'Shoe size conversion table'!$J$6:$L$22,3))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MONTH(C10826:C25793)</f>
        <v>6</v>
      </c>
      <c r="O10826" s="8" t="n">
        <f aca="false">K10826*(1-L10826)</f>
        <v>125.1</v>
      </c>
    </row>
    <row r="10827" customFormat="false" ht="11.4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IF(G10827="Male",VLOOKUP(H10827,'Shoe size conversion table'!$B$6:$D$22,2),VLOOKUP(H10827,'Shoe size conversion table'!$J$6:$L$22,2))</f>
        <v>40-41</v>
      </c>
      <c r="J10827" s="12" t="n">
        <f aca="false">IF(G10827="Male",VLOOKUP(H10827,'Shoe size conversion table'!$B$6:$D$22,3),VLOOKUP(H10827,'Shoe size conversion table'!$J$6:$L$22,3))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MONTH(C10827:C25794)</f>
        <v>6</v>
      </c>
      <c r="O10827" s="8" t="n">
        <f aca="false">K10827*(1-L10827)</f>
        <v>159</v>
      </c>
    </row>
    <row r="10828" customFormat="false" ht="11.4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IF(G10828="Male",VLOOKUP(H10828,'Shoe size conversion table'!$B$6:$D$22,2),VLOOKUP(H10828,'Shoe size conversion table'!$J$6:$L$22,2))</f>
        <v>44-45</v>
      </c>
      <c r="J10828" s="12" t="n">
        <f aca="false">IF(G10828="Male",VLOOKUP(H10828,'Shoe size conversion table'!$B$6:$D$22,3),VLOOKUP(H10828,'Shoe size conversion table'!$J$6:$L$22,3))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MONTH(C10828:C25795)</f>
        <v>6</v>
      </c>
      <c r="O10828" s="8" t="n">
        <f aca="false">K10828*(1-L10828)</f>
        <v>179</v>
      </c>
    </row>
    <row r="10829" customFormat="false" ht="11.4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IF(G10829="Male",VLOOKUP(H10829,'Shoe size conversion table'!$B$6:$D$22,2),VLOOKUP(H10829,'Shoe size conversion table'!$J$6:$L$22,2))</f>
        <v>43</v>
      </c>
      <c r="J10829" s="12" t="n">
        <f aca="false">IF(G10829="Male",VLOOKUP(H10829,'Shoe size conversion table'!$B$6:$D$22,3),VLOOKUP(H10829,'Shoe size conversion table'!$J$6:$L$22,3))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MONTH(C10829:C25796)</f>
        <v>6</v>
      </c>
      <c r="O10829" s="8" t="n">
        <f aca="false">K10829*(1-L10829)</f>
        <v>127.2</v>
      </c>
    </row>
    <row r="10830" customFormat="false" ht="11.4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IF(G10830="Male",VLOOKUP(H10830,'Shoe size conversion table'!$B$6:$D$22,2),VLOOKUP(H10830,'Shoe size conversion table'!$J$6:$L$22,2))</f>
        <v>44-45</v>
      </c>
      <c r="J10830" s="12" t="n">
        <f aca="false">IF(G10830="Male",VLOOKUP(H10830,'Shoe size conversion table'!$B$6:$D$22,3),VLOOKUP(H10830,'Shoe size conversion table'!$J$6:$L$22,3))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MONTH(C10830:C25797)</f>
        <v>6</v>
      </c>
      <c r="O10830" s="8" t="n">
        <f aca="false">K10830*(1-L10830)</f>
        <v>139</v>
      </c>
    </row>
    <row r="10831" customFormat="false" ht="11.4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IF(G10831="Male",VLOOKUP(H10831,'Shoe size conversion table'!$B$6:$D$22,2),VLOOKUP(H10831,'Shoe size conversion table'!$J$6:$L$22,2))</f>
        <v>42</v>
      </c>
      <c r="J10831" s="12" t="n">
        <f aca="false">IF(G10831="Male",VLOOKUP(H10831,'Shoe size conversion table'!$B$6:$D$22,3),VLOOKUP(H10831,'Shoe size conversion table'!$J$6:$L$22,3))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MONTH(C10831:C25798)</f>
        <v>6</v>
      </c>
      <c r="O10831" s="8" t="n">
        <f aca="false">K10831*(1-L10831)</f>
        <v>104.3</v>
      </c>
    </row>
    <row r="10832" customFormat="false" ht="11.4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IF(G10832="Male",VLOOKUP(H10832,'Shoe size conversion table'!$B$6:$D$22,2),VLOOKUP(H10832,'Shoe size conversion table'!$J$6:$L$22,2))</f>
        <v>38-39</v>
      </c>
      <c r="J10832" s="12" t="n">
        <f aca="false">IF(G10832="Male",VLOOKUP(H10832,'Shoe size conversion table'!$B$6:$D$22,3),VLOOKUP(H10832,'Shoe size conversion table'!$J$6:$L$22,3))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MONTH(C10832:C25799)</f>
        <v>6</v>
      </c>
      <c r="O10832" s="8" t="n">
        <f aca="false">K10832*(1-L10832)</f>
        <v>199</v>
      </c>
    </row>
    <row r="10833" customFormat="false" ht="11.4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IF(G10833="Male",VLOOKUP(H10833,'Shoe size conversion table'!$B$6:$D$22,2),VLOOKUP(H10833,'Shoe size conversion table'!$J$6:$L$22,2))</f>
        <v>41-42</v>
      </c>
      <c r="J10833" s="12" t="n">
        <f aca="false">IF(G10833="Male",VLOOKUP(H10833,'Shoe size conversion table'!$B$6:$D$22,3),VLOOKUP(H10833,'Shoe size conversion table'!$J$6:$L$22,3))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MONTH(C10833:C25800)</f>
        <v>6</v>
      </c>
      <c r="O10833" s="8" t="n">
        <f aca="false">K10833*(1-L10833)</f>
        <v>118.3</v>
      </c>
    </row>
    <row r="10834" customFormat="false" ht="11.4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IF(G10834="Male",VLOOKUP(H10834,'Shoe size conversion table'!$B$6:$D$22,2),VLOOKUP(H10834,'Shoe size conversion table'!$J$6:$L$22,2))</f>
        <v>37</v>
      </c>
      <c r="J10834" s="12" t="n">
        <f aca="false">IF(G10834="Male",VLOOKUP(H10834,'Shoe size conversion table'!$B$6:$D$22,3),VLOOKUP(H10834,'Shoe size conversion table'!$J$6:$L$22,3))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MONTH(C10834:C25801)</f>
        <v>6</v>
      </c>
      <c r="O10834" s="8" t="n">
        <f aca="false">K10834*(1-L10834)</f>
        <v>159</v>
      </c>
    </row>
    <row r="10835" customFormat="false" ht="11.4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IF(G10835="Male",VLOOKUP(H10835,'Shoe size conversion table'!$B$6:$D$22,2),VLOOKUP(H10835,'Shoe size conversion table'!$J$6:$L$22,2))</f>
        <v>37</v>
      </c>
      <c r="J10835" s="12" t="n">
        <f aca="false">IF(G10835="Male",VLOOKUP(H10835,'Shoe size conversion table'!$B$6:$D$22,3),VLOOKUP(H10835,'Shoe size conversion table'!$J$6:$L$22,3))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MONTH(C10835:C25802)</f>
        <v>6</v>
      </c>
      <c r="O10835" s="8" t="n">
        <f aca="false">K10835*(1-L10835)</f>
        <v>125.1</v>
      </c>
    </row>
    <row r="10836" customFormat="false" ht="11.4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IF(G10836="Male",VLOOKUP(H10836,'Shoe size conversion table'!$B$6:$D$22,2),VLOOKUP(H10836,'Shoe size conversion table'!$J$6:$L$22,2))</f>
        <v>44</v>
      </c>
      <c r="J10836" s="12" t="n">
        <f aca="false">IF(G10836="Male",VLOOKUP(H10836,'Shoe size conversion table'!$B$6:$D$22,3),VLOOKUP(H10836,'Shoe size conversion table'!$J$6:$L$22,3))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MONTH(C10836:C25803)</f>
        <v>6</v>
      </c>
      <c r="O10836" s="8" t="n">
        <f aca="false">K10836*(1-L10836)</f>
        <v>79.5</v>
      </c>
    </row>
    <row r="10837" customFormat="false" ht="11.4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IF(G10837="Male",VLOOKUP(H10837,'Shoe size conversion table'!$B$6:$D$22,2),VLOOKUP(H10837,'Shoe size conversion table'!$J$6:$L$22,2))</f>
        <v>39</v>
      </c>
      <c r="J10837" s="12" t="n">
        <f aca="false">IF(G10837="Male",VLOOKUP(H10837,'Shoe size conversion table'!$B$6:$D$22,3),VLOOKUP(H10837,'Shoe size conversion table'!$J$6:$L$22,3))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MONTH(C10837:C25804)</f>
        <v>6</v>
      </c>
      <c r="O10837" s="8" t="n">
        <f aca="false">K10837*(1-L10837)</f>
        <v>129</v>
      </c>
    </row>
    <row r="10838" customFormat="false" ht="11.4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IF(G10838="Male",VLOOKUP(H10838,'Shoe size conversion table'!$B$6:$D$22,2),VLOOKUP(H10838,'Shoe size conversion table'!$J$6:$L$22,2))</f>
        <v>39</v>
      </c>
      <c r="J10838" s="12" t="n">
        <f aca="false">IF(G10838="Male",VLOOKUP(H10838,'Shoe size conversion table'!$B$6:$D$22,3),VLOOKUP(H10838,'Shoe size conversion table'!$J$6:$L$22,3))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MONTH(C10838:C25805)</f>
        <v>6</v>
      </c>
      <c r="O10838" s="8" t="n">
        <f aca="false">K10838*(1-L10838)</f>
        <v>97.3</v>
      </c>
    </row>
    <row r="10839" customFormat="false" ht="11.4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IF(G10839="Male",VLOOKUP(H10839,'Shoe size conversion table'!$B$6:$D$22,2),VLOOKUP(H10839,'Shoe size conversion table'!$J$6:$L$22,2))</f>
        <v>39-40</v>
      </c>
      <c r="J10839" s="12" t="n">
        <f aca="false">IF(G10839="Male",VLOOKUP(H10839,'Shoe size conversion table'!$B$6:$D$22,3),VLOOKUP(H10839,'Shoe size conversion table'!$J$6:$L$22,3))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MONTH(C10839:C25806)</f>
        <v>6</v>
      </c>
      <c r="O10839" s="8" t="n">
        <f aca="false">K10839*(1-L10839)</f>
        <v>159</v>
      </c>
    </row>
    <row r="10840" customFormat="false" ht="11.4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IF(G10840="Male",VLOOKUP(H10840,'Shoe size conversion table'!$B$6:$D$22,2),VLOOKUP(H10840,'Shoe size conversion table'!$J$6:$L$22,2))</f>
        <v>35</v>
      </c>
      <c r="J10840" s="12" t="n">
        <f aca="false">IF(G10840="Male",VLOOKUP(H10840,'Shoe size conversion table'!$B$6:$D$22,3),VLOOKUP(H10840,'Shoe size conversion table'!$J$6:$L$22,3))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MONTH(C10840:C25807)</f>
        <v>6</v>
      </c>
      <c r="O10840" s="8" t="n">
        <f aca="false">K10840*(1-L10840)</f>
        <v>169</v>
      </c>
    </row>
    <row r="10841" customFormat="false" ht="11.4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IF(G10841="Male",VLOOKUP(H10841,'Shoe size conversion table'!$B$6:$D$22,2),VLOOKUP(H10841,'Shoe size conversion table'!$J$6:$L$22,2))</f>
        <v>38-39</v>
      </c>
      <c r="J10841" s="12" t="n">
        <f aca="false">IF(G10841="Male",VLOOKUP(H10841,'Shoe size conversion table'!$B$6:$D$22,3),VLOOKUP(H10841,'Shoe size conversion table'!$J$6:$L$22,3))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MONTH(C10841:C25808)</f>
        <v>6</v>
      </c>
      <c r="O10841" s="8" t="n">
        <f aca="false">K10841*(1-L10841)</f>
        <v>179</v>
      </c>
    </row>
    <row r="10842" customFormat="false" ht="11.4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IF(G10842="Male",VLOOKUP(H10842,'Shoe size conversion table'!$B$6:$D$22,2),VLOOKUP(H10842,'Shoe size conversion table'!$J$6:$L$22,2))</f>
        <v>39</v>
      </c>
      <c r="J10842" s="12" t="n">
        <f aca="false">IF(G10842="Male",VLOOKUP(H10842,'Shoe size conversion table'!$B$6:$D$22,3),VLOOKUP(H10842,'Shoe size conversion table'!$J$6:$L$22,3))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MONTH(C10842:C25809)</f>
        <v>6</v>
      </c>
      <c r="O10842" s="8" t="n">
        <f aca="false">K10842*(1-L10842)</f>
        <v>199</v>
      </c>
    </row>
    <row r="10843" customFormat="false" ht="11.4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IF(G10843="Male",VLOOKUP(H10843,'Shoe size conversion table'!$B$6:$D$22,2),VLOOKUP(H10843,'Shoe size conversion table'!$J$6:$L$22,2))</f>
        <v>38</v>
      </c>
      <c r="J10843" s="12" t="n">
        <f aca="false">IF(G10843="Male",VLOOKUP(H10843,'Shoe size conversion table'!$B$6:$D$22,3),VLOOKUP(H10843,'Shoe size conversion table'!$J$6:$L$22,3))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MONTH(C10843:C25810)</f>
        <v>6</v>
      </c>
      <c r="O10843" s="8" t="n">
        <f aca="false">K10843*(1-L10843)</f>
        <v>169</v>
      </c>
    </row>
    <row r="10844" customFormat="false" ht="11.4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IF(G10844="Male",VLOOKUP(H10844,'Shoe size conversion table'!$B$6:$D$22,2),VLOOKUP(H10844,'Shoe size conversion table'!$J$6:$L$22,2))</f>
        <v>37-38</v>
      </c>
      <c r="J10844" s="12" t="n">
        <f aca="false">IF(G10844="Male",VLOOKUP(H10844,'Shoe size conversion table'!$B$6:$D$22,3),VLOOKUP(H10844,'Shoe size conversion table'!$J$6:$L$22,3))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MONTH(C10844:C25811)</f>
        <v>6</v>
      </c>
      <c r="O10844" s="8" t="n">
        <f aca="false">K10844*(1-L10844)</f>
        <v>169</v>
      </c>
    </row>
    <row r="10845" customFormat="false" ht="11.4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IF(G10845="Male",VLOOKUP(H10845,'Shoe size conversion table'!$B$6:$D$22,2),VLOOKUP(H10845,'Shoe size conversion table'!$J$6:$L$22,2))</f>
        <v>43-44</v>
      </c>
      <c r="J10845" s="12" t="n">
        <f aca="false">IF(G10845="Male",VLOOKUP(H10845,'Shoe size conversion table'!$B$6:$D$22,3),VLOOKUP(H10845,'Shoe size conversion table'!$J$6:$L$22,3))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MONTH(C10845:C25812)</f>
        <v>6</v>
      </c>
      <c r="O10845" s="8" t="n">
        <f aca="false">K10845*(1-L10845)</f>
        <v>139</v>
      </c>
    </row>
    <row r="10846" customFormat="false" ht="11.4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IF(G10846="Male",VLOOKUP(H10846,'Shoe size conversion table'!$B$6:$D$22,2),VLOOKUP(H10846,'Shoe size conversion table'!$J$6:$L$22,2))</f>
        <v>40</v>
      </c>
      <c r="J10846" s="12" t="n">
        <f aca="false">IF(G10846="Male",VLOOKUP(H10846,'Shoe size conversion table'!$B$6:$D$22,3),VLOOKUP(H10846,'Shoe size conversion table'!$J$6:$L$22,3))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MONTH(C10846:C25813)</f>
        <v>6</v>
      </c>
      <c r="O10846" s="8" t="n">
        <f aca="false">K10846*(1-L10846)</f>
        <v>159.2</v>
      </c>
    </row>
    <row r="10847" customFormat="false" ht="11.4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IF(G10847="Male",VLOOKUP(H10847,'Shoe size conversion table'!$B$6:$D$22,2),VLOOKUP(H10847,'Shoe size conversion table'!$J$6:$L$22,2))</f>
        <v>43</v>
      </c>
      <c r="J10847" s="12" t="n">
        <f aca="false">IF(G10847="Male",VLOOKUP(H10847,'Shoe size conversion table'!$B$6:$D$22,3),VLOOKUP(H10847,'Shoe size conversion table'!$J$6:$L$22,3))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MONTH(C10847:C25814)</f>
        <v>6</v>
      </c>
      <c r="O10847" s="8" t="n">
        <f aca="false">K10847*(1-L10847)</f>
        <v>139.3</v>
      </c>
    </row>
    <row r="10848" customFormat="false" ht="11.4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IF(G10848="Male",VLOOKUP(H10848,'Shoe size conversion table'!$B$6:$D$22,2),VLOOKUP(H10848,'Shoe size conversion table'!$J$6:$L$22,2))</f>
        <v>43-44</v>
      </c>
      <c r="J10848" s="12" t="n">
        <f aca="false">IF(G10848="Male",VLOOKUP(H10848,'Shoe size conversion table'!$B$6:$D$22,3),VLOOKUP(H10848,'Shoe size conversion table'!$J$6:$L$22,3))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MONTH(C10848:C25815)</f>
        <v>6</v>
      </c>
      <c r="O10848" s="8" t="n">
        <f aca="false">K10848*(1-L10848)</f>
        <v>134.1</v>
      </c>
    </row>
    <row r="10849" customFormat="false" ht="11.4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IF(G10849="Male",VLOOKUP(H10849,'Shoe size conversion table'!$B$6:$D$22,2),VLOOKUP(H10849,'Shoe size conversion table'!$J$6:$L$22,2))</f>
        <v>38</v>
      </c>
      <c r="J10849" s="12" t="n">
        <f aca="false">IF(G10849="Male",VLOOKUP(H10849,'Shoe size conversion table'!$B$6:$D$22,3),VLOOKUP(H10849,'Shoe size conversion table'!$J$6:$L$22,3))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MONTH(C10849:C25816)</f>
        <v>6</v>
      </c>
      <c r="O10849" s="8" t="n">
        <f aca="false">K10849*(1-L10849)</f>
        <v>129</v>
      </c>
    </row>
    <row r="10850" customFormat="false" ht="11.4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IF(G10850="Male",VLOOKUP(H10850,'Shoe size conversion table'!$B$6:$D$22,2),VLOOKUP(H10850,'Shoe size conversion table'!$J$6:$L$22,2))</f>
        <v>44-45</v>
      </c>
      <c r="J10850" s="12" t="n">
        <f aca="false">IF(G10850="Male",VLOOKUP(H10850,'Shoe size conversion table'!$B$6:$D$22,3),VLOOKUP(H10850,'Shoe size conversion table'!$J$6:$L$22,3))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MONTH(C10850:C25817)</f>
        <v>6</v>
      </c>
      <c r="O10850" s="8" t="n">
        <f aca="false">K10850*(1-L10850)</f>
        <v>179</v>
      </c>
    </row>
    <row r="10851" customFormat="false" ht="11.4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IF(G10851="Male",VLOOKUP(H10851,'Shoe size conversion table'!$B$6:$D$22,2),VLOOKUP(H10851,'Shoe size conversion table'!$J$6:$L$22,2))</f>
        <v>41-42</v>
      </c>
      <c r="J10851" s="12" t="n">
        <f aca="false">IF(G10851="Male",VLOOKUP(H10851,'Shoe size conversion table'!$B$6:$D$22,3),VLOOKUP(H10851,'Shoe size conversion table'!$J$6:$L$22,3))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MONTH(C10851:C25818)</f>
        <v>6</v>
      </c>
      <c r="O10851" s="8" t="n">
        <f aca="false">K10851*(1-L10851)</f>
        <v>179</v>
      </c>
    </row>
    <row r="10852" customFormat="false" ht="11.4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IF(G10852="Male",VLOOKUP(H10852,'Shoe size conversion table'!$B$6:$D$22,2),VLOOKUP(H10852,'Shoe size conversion table'!$J$6:$L$22,2))</f>
        <v>42-43</v>
      </c>
      <c r="J10852" s="12" t="n">
        <f aca="false">IF(G10852="Male",VLOOKUP(H10852,'Shoe size conversion table'!$B$6:$D$22,3),VLOOKUP(H10852,'Shoe size conversion table'!$J$6:$L$22,3))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MONTH(C10852:C25819)</f>
        <v>6</v>
      </c>
      <c r="O10852" s="8" t="n">
        <f aca="false">K10852*(1-L10852)</f>
        <v>159</v>
      </c>
    </row>
    <row r="10853" customFormat="false" ht="11.4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IF(G10853="Male",VLOOKUP(H10853,'Shoe size conversion table'!$B$6:$D$22,2),VLOOKUP(H10853,'Shoe size conversion table'!$J$6:$L$22,2))</f>
        <v>38-39</v>
      </c>
      <c r="J10853" s="12" t="n">
        <f aca="false">IF(G10853="Male",VLOOKUP(H10853,'Shoe size conversion table'!$B$6:$D$22,3),VLOOKUP(H10853,'Shoe size conversion table'!$J$6:$L$22,3))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MONTH(C10853:C25820)</f>
        <v>6</v>
      </c>
      <c r="O10853" s="8" t="n">
        <f aca="false">K10853*(1-L10853)</f>
        <v>139</v>
      </c>
    </row>
    <row r="10854" customFormat="false" ht="11.4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IF(G10854="Male",VLOOKUP(H10854,'Shoe size conversion table'!$B$6:$D$22,2),VLOOKUP(H10854,'Shoe size conversion table'!$J$6:$L$22,2))</f>
        <v>42-43</v>
      </c>
      <c r="J10854" s="12" t="n">
        <f aca="false">IF(G10854="Male",VLOOKUP(H10854,'Shoe size conversion table'!$B$6:$D$22,3),VLOOKUP(H10854,'Shoe size conversion table'!$J$6:$L$22,3))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MONTH(C10854:C25821)</f>
        <v>6</v>
      </c>
      <c r="O10854" s="8" t="n">
        <f aca="false">K10854*(1-L10854)</f>
        <v>159</v>
      </c>
    </row>
    <row r="10855" customFormat="false" ht="11.4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IF(G10855="Male",VLOOKUP(H10855,'Shoe size conversion table'!$B$6:$D$22,2),VLOOKUP(H10855,'Shoe size conversion table'!$J$6:$L$22,2))</f>
        <v>42</v>
      </c>
      <c r="J10855" s="12" t="n">
        <f aca="false">IF(G10855="Male",VLOOKUP(H10855,'Shoe size conversion table'!$B$6:$D$22,3),VLOOKUP(H10855,'Shoe size conversion table'!$J$6:$L$22,3))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MONTH(C10855:C25822)</f>
        <v>6</v>
      </c>
      <c r="O10855" s="8" t="n">
        <f aca="false">K10855*(1-L10855)</f>
        <v>111.3</v>
      </c>
    </row>
    <row r="10856" customFormat="false" ht="11.4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IF(G10856="Male",VLOOKUP(H10856,'Shoe size conversion table'!$B$6:$D$22,2),VLOOKUP(H10856,'Shoe size conversion table'!$J$6:$L$22,2))</f>
        <v>42-43</v>
      </c>
      <c r="J10856" s="12" t="n">
        <f aca="false">IF(G10856="Male",VLOOKUP(H10856,'Shoe size conversion table'!$B$6:$D$22,3),VLOOKUP(H10856,'Shoe size conversion table'!$J$6:$L$22,3))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MONTH(C10856:C25823)</f>
        <v>6</v>
      </c>
      <c r="O10856" s="8" t="n">
        <f aca="false">K10856*(1-L10856)</f>
        <v>149</v>
      </c>
    </row>
    <row r="10857" customFormat="false" ht="11.4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IF(G10857="Male",VLOOKUP(H10857,'Shoe size conversion table'!$B$6:$D$22,2),VLOOKUP(H10857,'Shoe size conversion table'!$J$6:$L$22,2))</f>
        <v>43</v>
      </c>
      <c r="J10857" s="12" t="n">
        <f aca="false">IF(G10857="Male",VLOOKUP(H10857,'Shoe size conversion table'!$B$6:$D$22,3),VLOOKUP(H10857,'Shoe size conversion table'!$J$6:$L$22,3))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MONTH(C10857:C25824)</f>
        <v>6</v>
      </c>
      <c r="O10857" s="8" t="n">
        <f aca="false">K10857*(1-L10857)</f>
        <v>169</v>
      </c>
    </row>
    <row r="10858" customFormat="false" ht="11.4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IF(G10858="Male",VLOOKUP(H10858,'Shoe size conversion table'!$B$6:$D$22,2),VLOOKUP(H10858,'Shoe size conversion table'!$J$6:$L$22,2))</f>
        <v>42-43</v>
      </c>
      <c r="J10858" s="12" t="n">
        <f aca="false">IF(G10858="Male",VLOOKUP(H10858,'Shoe size conversion table'!$B$6:$D$22,3),VLOOKUP(H10858,'Shoe size conversion table'!$J$6:$L$22,3))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MONTH(C10858:C25825)</f>
        <v>6</v>
      </c>
      <c r="O10858" s="8" t="n">
        <f aca="false">K10858*(1-L10858)</f>
        <v>179.1</v>
      </c>
    </row>
    <row r="10859" customFormat="false" ht="11.4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IF(G10859="Male",VLOOKUP(H10859,'Shoe size conversion table'!$B$6:$D$22,2),VLOOKUP(H10859,'Shoe size conversion table'!$J$6:$L$22,2))</f>
        <v>40-41</v>
      </c>
      <c r="J10859" s="12" t="n">
        <f aca="false">IF(G10859="Male",VLOOKUP(H10859,'Shoe size conversion table'!$B$6:$D$22,3),VLOOKUP(H10859,'Shoe size conversion table'!$J$6:$L$22,3))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MONTH(C10859:C25826)</f>
        <v>6</v>
      </c>
      <c r="O10859" s="8" t="n">
        <f aca="false">K10859*(1-L10859)</f>
        <v>199</v>
      </c>
    </row>
    <row r="10860" customFormat="false" ht="11.4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IF(G10860="Male",VLOOKUP(H10860,'Shoe size conversion table'!$B$6:$D$22,2),VLOOKUP(H10860,'Shoe size conversion table'!$J$6:$L$22,2))</f>
        <v>43-44</v>
      </c>
      <c r="J10860" s="12" t="n">
        <f aca="false">IF(G10860="Male",VLOOKUP(H10860,'Shoe size conversion table'!$B$6:$D$22,3),VLOOKUP(H10860,'Shoe size conversion table'!$J$6:$L$22,3))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MONTH(C10860:C25827)</f>
        <v>6</v>
      </c>
      <c r="O10860" s="8" t="n">
        <f aca="false">K10860*(1-L10860)</f>
        <v>179</v>
      </c>
    </row>
    <row r="10861" customFormat="false" ht="11.4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IF(G10861="Male",VLOOKUP(H10861,'Shoe size conversion table'!$B$6:$D$22,2),VLOOKUP(H10861,'Shoe size conversion table'!$J$6:$L$22,2))</f>
        <v>41</v>
      </c>
      <c r="J10861" s="12" t="n">
        <f aca="false">IF(G10861="Male",VLOOKUP(H10861,'Shoe size conversion table'!$B$6:$D$22,3),VLOOKUP(H10861,'Shoe size conversion table'!$J$6:$L$22,3))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MONTH(C10861:C25828)</f>
        <v>6</v>
      </c>
      <c r="O10861" s="8" t="n">
        <f aca="false">K10861*(1-L10861)</f>
        <v>135.2</v>
      </c>
    </row>
    <row r="10862" customFormat="false" ht="11.4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IF(G10862="Male",VLOOKUP(H10862,'Shoe size conversion table'!$B$6:$D$22,2),VLOOKUP(H10862,'Shoe size conversion table'!$J$6:$L$22,2))</f>
        <v>39</v>
      </c>
      <c r="J10862" s="12" t="n">
        <f aca="false">IF(G10862="Male",VLOOKUP(H10862,'Shoe size conversion table'!$B$6:$D$22,3),VLOOKUP(H10862,'Shoe size conversion table'!$J$6:$L$22,3))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MONTH(C10862:C25829)</f>
        <v>6</v>
      </c>
      <c r="O10862" s="8" t="n">
        <f aca="false">K10862*(1-L10862)</f>
        <v>189</v>
      </c>
    </row>
    <row r="10863" customFormat="false" ht="11.4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IF(G10863="Male",VLOOKUP(H10863,'Shoe size conversion table'!$B$6:$D$22,2),VLOOKUP(H10863,'Shoe size conversion table'!$J$6:$L$22,2))</f>
        <v>39-40</v>
      </c>
      <c r="J10863" s="12" t="n">
        <f aca="false">IF(G10863="Male",VLOOKUP(H10863,'Shoe size conversion table'!$B$6:$D$22,3),VLOOKUP(H10863,'Shoe size conversion table'!$J$6:$L$22,3))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MONTH(C10863:C25830)</f>
        <v>6</v>
      </c>
      <c r="O10863" s="8" t="n">
        <f aca="false">K10863*(1-L10863)</f>
        <v>149</v>
      </c>
    </row>
    <row r="10864" customFormat="false" ht="11.4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IF(G10864="Male",VLOOKUP(H10864,'Shoe size conversion table'!$B$6:$D$22,2),VLOOKUP(H10864,'Shoe size conversion table'!$J$6:$L$22,2))</f>
        <v>42-43</v>
      </c>
      <c r="J10864" s="12" t="n">
        <f aca="false">IF(G10864="Male",VLOOKUP(H10864,'Shoe size conversion table'!$B$6:$D$22,3),VLOOKUP(H10864,'Shoe size conversion table'!$J$6:$L$22,3))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MONTH(C10864:C25831)</f>
        <v>6</v>
      </c>
      <c r="O10864" s="8" t="n">
        <f aca="false">K10864*(1-L10864)</f>
        <v>179</v>
      </c>
    </row>
    <row r="10865" customFormat="false" ht="11.4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IF(G10865="Male",VLOOKUP(H10865,'Shoe size conversion table'!$B$6:$D$22,2),VLOOKUP(H10865,'Shoe size conversion table'!$J$6:$L$22,2))</f>
        <v>39</v>
      </c>
      <c r="J10865" s="12" t="n">
        <f aca="false">IF(G10865="Male",VLOOKUP(H10865,'Shoe size conversion table'!$B$6:$D$22,3),VLOOKUP(H10865,'Shoe size conversion table'!$J$6:$L$22,3))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MONTH(C10865:C25832)</f>
        <v>6</v>
      </c>
      <c r="O10865" s="8" t="n">
        <f aca="false">K10865*(1-L10865)</f>
        <v>189</v>
      </c>
    </row>
    <row r="10866" customFormat="false" ht="11.4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IF(G10866="Male",VLOOKUP(H10866,'Shoe size conversion table'!$B$6:$D$22,2),VLOOKUP(H10866,'Shoe size conversion table'!$J$6:$L$22,2))</f>
        <v>41-42</v>
      </c>
      <c r="J10866" s="12" t="n">
        <f aca="false">IF(G10866="Male",VLOOKUP(H10866,'Shoe size conversion table'!$B$6:$D$22,3),VLOOKUP(H10866,'Shoe size conversion table'!$J$6:$L$22,3))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MONTH(C10866:C25833)</f>
        <v>6</v>
      </c>
      <c r="O10866" s="8" t="n">
        <f aca="false">K10866*(1-L10866)</f>
        <v>179</v>
      </c>
    </row>
    <row r="10867" customFormat="false" ht="11.4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IF(G10867="Male",VLOOKUP(H10867,'Shoe size conversion table'!$B$6:$D$22,2),VLOOKUP(H10867,'Shoe size conversion table'!$J$6:$L$22,2))</f>
        <v>43-44</v>
      </c>
      <c r="J10867" s="12" t="n">
        <f aca="false">IF(G10867="Male",VLOOKUP(H10867,'Shoe size conversion table'!$B$6:$D$22,3),VLOOKUP(H10867,'Shoe size conversion table'!$J$6:$L$22,3))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MONTH(C10867:C25834)</f>
        <v>6</v>
      </c>
      <c r="O10867" s="8" t="n">
        <f aca="false">K10867*(1-L10867)</f>
        <v>94.5</v>
      </c>
    </row>
    <row r="10868" customFormat="false" ht="11.4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IF(G10868="Male",VLOOKUP(H10868,'Shoe size conversion table'!$B$6:$D$22,2),VLOOKUP(H10868,'Shoe size conversion table'!$J$6:$L$22,2))</f>
        <v>43</v>
      </c>
      <c r="J10868" s="12" t="n">
        <f aca="false">IF(G10868="Male",VLOOKUP(H10868,'Shoe size conversion table'!$B$6:$D$22,3),VLOOKUP(H10868,'Shoe size conversion table'!$J$6:$L$22,3))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MONTH(C10868:C25835)</f>
        <v>6</v>
      </c>
      <c r="O10868" s="8" t="n">
        <f aca="false">K10868*(1-L10868)</f>
        <v>90.3</v>
      </c>
    </row>
    <row r="10869" customFormat="false" ht="11.4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IF(G10869="Male",VLOOKUP(H10869,'Shoe size conversion table'!$B$6:$D$22,2),VLOOKUP(H10869,'Shoe size conversion table'!$J$6:$L$22,2))</f>
        <v>42</v>
      </c>
      <c r="J10869" s="12" t="n">
        <f aca="false">IF(G10869="Male",VLOOKUP(H10869,'Shoe size conversion table'!$B$6:$D$22,3),VLOOKUP(H10869,'Shoe size conversion table'!$J$6:$L$22,3))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MONTH(C10869:C25836)</f>
        <v>6</v>
      </c>
      <c r="O10869" s="8" t="n">
        <f aca="false">K10869*(1-L10869)</f>
        <v>125.1</v>
      </c>
    </row>
    <row r="10870" customFormat="false" ht="11.4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IF(G10870="Male",VLOOKUP(H10870,'Shoe size conversion table'!$B$6:$D$22,2),VLOOKUP(H10870,'Shoe size conversion table'!$J$6:$L$22,2))</f>
        <v>40</v>
      </c>
      <c r="J10870" s="12" t="n">
        <f aca="false">IF(G10870="Male",VLOOKUP(H10870,'Shoe size conversion table'!$B$6:$D$22,3),VLOOKUP(H10870,'Shoe size conversion table'!$J$6:$L$22,3))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MONTH(C10870:C25837)</f>
        <v>6</v>
      </c>
      <c r="O10870" s="8" t="n">
        <f aca="false">K10870*(1-L10870)</f>
        <v>159.2</v>
      </c>
    </row>
    <row r="10871" customFormat="false" ht="11.4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IF(G10871="Male",VLOOKUP(H10871,'Shoe size conversion table'!$B$6:$D$22,2),VLOOKUP(H10871,'Shoe size conversion table'!$J$6:$L$22,2))</f>
        <v>42-43</v>
      </c>
      <c r="J10871" s="12" t="n">
        <f aca="false">IF(G10871="Male",VLOOKUP(H10871,'Shoe size conversion table'!$B$6:$D$22,3),VLOOKUP(H10871,'Shoe size conversion table'!$J$6:$L$22,3))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MONTH(C10871:C25838)</f>
        <v>6</v>
      </c>
      <c r="O10871" s="8" t="n">
        <f aca="false">K10871*(1-L10871)</f>
        <v>179</v>
      </c>
    </row>
    <row r="10872" customFormat="false" ht="11.4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IF(G10872="Male",VLOOKUP(H10872,'Shoe size conversion table'!$B$6:$D$22,2),VLOOKUP(H10872,'Shoe size conversion table'!$J$6:$L$22,2))</f>
        <v>38-39</v>
      </c>
      <c r="J10872" s="12" t="n">
        <f aca="false">IF(G10872="Male",VLOOKUP(H10872,'Shoe size conversion table'!$B$6:$D$22,3),VLOOKUP(H10872,'Shoe size conversion table'!$J$6:$L$22,3))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MONTH(C10872:C25839)</f>
        <v>6</v>
      </c>
      <c r="O10872" s="8" t="n">
        <f aca="false">K10872*(1-L10872)</f>
        <v>170.1</v>
      </c>
    </row>
    <row r="10873" customFormat="false" ht="11.4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IF(G10873="Male",VLOOKUP(H10873,'Shoe size conversion table'!$B$6:$D$22,2),VLOOKUP(H10873,'Shoe size conversion table'!$J$6:$L$22,2))</f>
        <v>41-42</v>
      </c>
      <c r="J10873" s="12" t="n">
        <f aca="false">IF(G10873="Male",VLOOKUP(H10873,'Shoe size conversion table'!$B$6:$D$22,3),VLOOKUP(H10873,'Shoe size conversion table'!$J$6:$L$22,3))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MONTH(C10873:C25840)</f>
        <v>6</v>
      </c>
      <c r="O10873" s="8" t="n">
        <f aca="false">K10873*(1-L10873)</f>
        <v>161.1</v>
      </c>
    </row>
    <row r="10874" customFormat="false" ht="11.4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IF(G10874="Male",VLOOKUP(H10874,'Shoe size conversion table'!$B$6:$D$22,2),VLOOKUP(H10874,'Shoe size conversion table'!$J$6:$L$22,2))</f>
        <v>41-42</v>
      </c>
      <c r="J10874" s="12" t="n">
        <f aca="false">IF(G10874="Male",VLOOKUP(H10874,'Shoe size conversion table'!$B$6:$D$22,3),VLOOKUP(H10874,'Shoe size conversion table'!$J$6:$L$22,3))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MONTH(C10874:C25841)</f>
        <v>6</v>
      </c>
      <c r="O10874" s="8" t="n">
        <f aca="false">K10874*(1-L10874)</f>
        <v>103.2</v>
      </c>
    </row>
    <row r="10875" customFormat="false" ht="11.4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IF(G10875="Male",VLOOKUP(H10875,'Shoe size conversion table'!$B$6:$D$22,2),VLOOKUP(H10875,'Shoe size conversion table'!$J$6:$L$22,2))</f>
        <v>39-40</v>
      </c>
      <c r="J10875" s="12" t="n">
        <f aca="false">IF(G10875="Male",VLOOKUP(H10875,'Shoe size conversion table'!$B$6:$D$22,3),VLOOKUP(H10875,'Shoe size conversion table'!$J$6:$L$22,3))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MONTH(C10875:C25842)</f>
        <v>6</v>
      </c>
      <c r="O10875" s="8" t="n">
        <f aca="false">K10875*(1-L10875)</f>
        <v>103.2</v>
      </c>
    </row>
    <row r="10876" customFormat="false" ht="11.4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IF(G10876="Male",VLOOKUP(H10876,'Shoe size conversion table'!$B$6:$D$22,2),VLOOKUP(H10876,'Shoe size conversion table'!$J$6:$L$22,2))</f>
        <v>42-43</v>
      </c>
      <c r="J10876" s="12" t="n">
        <f aca="false">IF(G10876="Male",VLOOKUP(H10876,'Shoe size conversion table'!$B$6:$D$22,3),VLOOKUP(H10876,'Shoe size conversion table'!$J$6:$L$22,3))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MONTH(C10876:C25843)</f>
        <v>6</v>
      </c>
      <c r="O10876" s="8" t="n">
        <f aca="false">K10876*(1-L10876)</f>
        <v>103.2</v>
      </c>
    </row>
    <row r="10877" customFormat="false" ht="11.4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IF(G10877="Male",VLOOKUP(H10877,'Shoe size conversion table'!$B$6:$D$22,2),VLOOKUP(H10877,'Shoe size conversion table'!$J$6:$L$22,2))</f>
        <v>37</v>
      </c>
      <c r="J10877" s="12" t="n">
        <f aca="false">IF(G10877="Male",VLOOKUP(H10877,'Shoe size conversion table'!$B$6:$D$22,3),VLOOKUP(H10877,'Shoe size conversion table'!$J$6:$L$22,3))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MONTH(C10877:C25844)</f>
        <v>6</v>
      </c>
      <c r="O10877" s="8" t="n">
        <f aca="false">K10877*(1-L10877)</f>
        <v>94.5</v>
      </c>
    </row>
    <row r="10878" customFormat="false" ht="11.4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IF(G10878="Male",VLOOKUP(H10878,'Shoe size conversion table'!$B$6:$D$22,2),VLOOKUP(H10878,'Shoe size conversion table'!$J$6:$L$22,2))</f>
        <v>43</v>
      </c>
      <c r="J10878" s="12" t="n">
        <f aca="false">IF(G10878="Male",VLOOKUP(H10878,'Shoe size conversion table'!$B$6:$D$22,3),VLOOKUP(H10878,'Shoe size conversion table'!$J$6:$L$22,3))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MONTH(C10878:C25845)</f>
        <v>6</v>
      </c>
      <c r="O10878" s="8" t="n">
        <f aca="false">K10878*(1-L10878)</f>
        <v>149</v>
      </c>
    </row>
    <row r="10879" customFormat="false" ht="11.4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IF(G10879="Male",VLOOKUP(H10879,'Shoe size conversion table'!$B$6:$D$22,2),VLOOKUP(H10879,'Shoe size conversion table'!$J$6:$L$22,2))</f>
        <v>42-43</v>
      </c>
      <c r="J10879" s="12" t="n">
        <f aca="false">IF(G10879="Male",VLOOKUP(H10879,'Shoe size conversion table'!$B$6:$D$22,3),VLOOKUP(H10879,'Shoe size conversion table'!$J$6:$L$22,3))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MONTH(C10879:C25846)</f>
        <v>6</v>
      </c>
      <c r="O10879" s="8" t="n">
        <f aca="false">K10879*(1-L10879)</f>
        <v>179</v>
      </c>
    </row>
    <row r="10880" customFormat="false" ht="11.4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IF(G10880="Male",VLOOKUP(H10880,'Shoe size conversion table'!$B$6:$D$22,2),VLOOKUP(H10880,'Shoe size conversion table'!$J$6:$L$22,2))</f>
        <v>37</v>
      </c>
      <c r="J10880" s="12" t="n">
        <f aca="false">IF(G10880="Male",VLOOKUP(H10880,'Shoe size conversion table'!$B$6:$D$22,3),VLOOKUP(H10880,'Shoe size conversion table'!$J$6:$L$22,3))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MONTH(C10880:C25847)</f>
        <v>6</v>
      </c>
      <c r="O10880" s="8" t="n">
        <f aca="false">K10880*(1-L10880)</f>
        <v>139</v>
      </c>
    </row>
    <row r="10881" customFormat="false" ht="11.4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IF(G10881="Male",VLOOKUP(H10881,'Shoe size conversion table'!$B$6:$D$22,2),VLOOKUP(H10881,'Shoe size conversion table'!$J$6:$L$22,2))</f>
        <v>42-43</v>
      </c>
      <c r="J10881" s="12" t="n">
        <f aca="false">IF(G10881="Male",VLOOKUP(H10881,'Shoe size conversion table'!$B$6:$D$22,3),VLOOKUP(H10881,'Shoe size conversion table'!$J$6:$L$22,3))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MONTH(C10881:C25848)</f>
        <v>6</v>
      </c>
      <c r="O10881" s="8" t="n">
        <f aca="false">K10881*(1-L10881)</f>
        <v>179.1</v>
      </c>
    </row>
    <row r="10882" customFormat="false" ht="11.4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IF(G10882="Male",VLOOKUP(H10882,'Shoe size conversion table'!$B$6:$D$22,2),VLOOKUP(H10882,'Shoe size conversion table'!$J$6:$L$22,2))</f>
        <v>38-39</v>
      </c>
      <c r="J10882" s="12" t="n">
        <f aca="false">IF(G10882="Male",VLOOKUP(H10882,'Shoe size conversion table'!$B$6:$D$22,3),VLOOKUP(H10882,'Shoe size conversion table'!$J$6:$L$22,3))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MONTH(C10882:C25849)</f>
        <v>6</v>
      </c>
      <c r="O10882" s="8" t="n">
        <f aca="false">K10882*(1-L10882)</f>
        <v>116.1</v>
      </c>
    </row>
    <row r="10883" customFormat="false" ht="11.4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IF(G10883="Male",VLOOKUP(H10883,'Shoe size conversion table'!$B$6:$D$22,2),VLOOKUP(H10883,'Shoe size conversion table'!$J$6:$L$22,2))</f>
        <v>42-43</v>
      </c>
      <c r="J10883" s="12" t="n">
        <f aca="false">IF(G10883="Male",VLOOKUP(H10883,'Shoe size conversion table'!$B$6:$D$22,3),VLOOKUP(H10883,'Shoe size conversion table'!$J$6:$L$22,3))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MONTH(C10883:C25850)</f>
        <v>6</v>
      </c>
      <c r="O10883" s="8" t="n">
        <f aca="false">K10883*(1-L10883)</f>
        <v>159</v>
      </c>
    </row>
    <row r="10884" customFormat="false" ht="11.4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IF(G10884="Male",VLOOKUP(H10884,'Shoe size conversion table'!$B$6:$D$22,2),VLOOKUP(H10884,'Shoe size conversion table'!$J$6:$L$22,2))</f>
        <v>42-43</v>
      </c>
      <c r="J10884" s="12" t="n">
        <f aca="false">IF(G10884="Male",VLOOKUP(H10884,'Shoe size conversion table'!$B$6:$D$22,3),VLOOKUP(H10884,'Shoe size conversion table'!$J$6:$L$22,3))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MONTH(C10884:C25851)</f>
        <v>6</v>
      </c>
      <c r="O10884" s="8" t="n">
        <f aca="false">K10884*(1-L10884)</f>
        <v>118.3</v>
      </c>
    </row>
    <row r="10885" customFormat="false" ht="11.4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IF(G10885="Male",VLOOKUP(H10885,'Shoe size conversion table'!$B$6:$D$22,2),VLOOKUP(H10885,'Shoe size conversion table'!$J$6:$L$22,2))</f>
        <v>43-44</v>
      </c>
      <c r="J10885" s="12" t="n">
        <f aca="false">IF(G10885="Male",VLOOKUP(H10885,'Shoe size conversion table'!$B$6:$D$22,3),VLOOKUP(H10885,'Shoe size conversion table'!$J$6:$L$22,3))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MONTH(C10885:C25852)</f>
        <v>6</v>
      </c>
      <c r="O10885" s="8" t="n">
        <f aca="false">K10885*(1-L10885)</f>
        <v>103.2</v>
      </c>
    </row>
    <row r="10886" customFormat="false" ht="11.4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IF(G10886="Male",VLOOKUP(H10886,'Shoe size conversion table'!$B$6:$D$22,2),VLOOKUP(H10886,'Shoe size conversion table'!$J$6:$L$22,2))</f>
        <v>42</v>
      </c>
      <c r="J10886" s="12" t="n">
        <f aca="false">IF(G10886="Male",VLOOKUP(H10886,'Shoe size conversion table'!$B$6:$D$22,3),VLOOKUP(H10886,'Shoe size conversion table'!$J$6:$L$22,3))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MONTH(C10886:C25853)</f>
        <v>6</v>
      </c>
      <c r="O10886" s="8" t="n">
        <f aca="false">K10886*(1-L10886)</f>
        <v>169</v>
      </c>
    </row>
    <row r="10887" customFormat="false" ht="11.4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IF(G10887="Male",VLOOKUP(H10887,'Shoe size conversion table'!$B$6:$D$22,2),VLOOKUP(H10887,'Shoe size conversion table'!$J$6:$L$22,2))</f>
        <v>44-45</v>
      </c>
      <c r="J10887" s="12" t="n">
        <f aca="false">IF(G10887="Male",VLOOKUP(H10887,'Shoe size conversion table'!$B$6:$D$22,3),VLOOKUP(H10887,'Shoe size conversion table'!$J$6:$L$22,3))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MONTH(C10887:C25854)</f>
        <v>6</v>
      </c>
      <c r="O10887" s="8" t="n">
        <f aca="false">K10887*(1-L10887)</f>
        <v>189</v>
      </c>
    </row>
    <row r="10888" customFormat="false" ht="11.4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IF(G10888="Male",VLOOKUP(H10888,'Shoe size conversion table'!$B$6:$D$22,2),VLOOKUP(H10888,'Shoe size conversion table'!$J$6:$L$22,2))</f>
        <v>43</v>
      </c>
      <c r="J10888" s="12" t="n">
        <f aca="false">IF(G10888="Male",VLOOKUP(H10888,'Shoe size conversion table'!$B$6:$D$22,3),VLOOKUP(H10888,'Shoe size conversion table'!$J$6:$L$22,3))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MONTH(C10888:C25855)</f>
        <v>6</v>
      </c>
      <c r="O10888" s="8" t="n">
        <f aca="false">K10888*(1-L10888)</f>
        <v>111.3</v>
      </c>
    </row>
    <row r="10889" customFormat="false" ht="11.4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IF(G10889="Male",VLOOKUP(H10889,'Shoe size conversion table'!$B$6:$D$22,2),VLOOKUP(H10889,'Shoe size conversion table'!$J$6:$L$22,2))</f>
        <v>45</v>
      </c>
      <c r="J10889" s="12" t="n">
        <f aca="false">IF(G10889="Male",VLOOKUP(H10889,'Shoe size conversion table'!$B$6:$D$22,3),VLOOKUP(H10889,'Shoe size conversion table'!$J$6:$L$22,3))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MONTH(C10889:C25856)</f>
        <v>6</v>
      </c>
      <c r="O10889" s="8" t="n">
        <f aca="false">K10889*(1-L10889)</f>
        <v>159</v>
      </c>
    </row>
    <row r="10890" customFormat="false" ht="11.4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IF(G10890="Male",VLOOKUP(H10890,'Shoe size conversion table'!$B$6:$D$22,2),VLOOKUP(H10890,'Shoe size conversion table'!$J$6:$L$22,2))</f>
        <v>42</v>
      </c>
      <c r="J10890" s="12" t="n">
        <f aca="false">IF(G10890="Male",VLOOKUP(H10890,'Shoe size conversion table'!$B$6:$D$22,3),VLOOKUP(H10890,'Shoe size conversion table'!$J$6:$L$22,3))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MONTH(C10890:C25857)</f>
        <v>6</v>
      </c>
      <c r="O10890" s="8" t="n">
        <f aca="false">K10890*(1-L10890)</f>
        <v>104.3</v>
      </c>
    </row>
    <row r="10891" customFormat="false" ht="11.4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IF(G10891="Male",VLOOKUP(H10891,'Shoe size conversion table'!$B$6:$D$22,2),VLOOKUP(H10891,'Shoe size conversion table'!$J$6:$L$22,2))</f>
        <v>44</v>
      </c>
      <c r="J10891" s="12" t="n">
        <f aca="false">IF(G10891="Male",VLOOKUP(H10891,'Shoe size conversion table'!$B$6:$D$22,3),VLOOKUP(H10891,'Shoe size conversion table'!$J$6:$L$22,3))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MONTH(C10891:C25858)</f>
        <v>6</v>
      </c>
      <c r="O10891" s="8" t="n">
        <f aca="false">K10891*(1-L10891)</f>
        <v>116.1</v>
      </c>
    </row>
    <row r="10892" customFormat="false" ht="11.4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IF(G10892="Male",VLOOKUP(H10892,'Shoe size conversion table'!$B$6:$D$22,2),VLOOKUP(H10892,'Shoe size conversion table'!$J$6:$L$22,2))</f>
        <v>35</v>
      </c>
      <c r="J10892" s="12" t="n">
        <f aca="false">IF(G10892="Male",VLOOKUP(H10892,'Shoe size conversion table'!$B$6:$D$22,3),VLOOKUP(H10892,'Shoe size conversion table'!$J$6:$L$22,3))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MONTH(C10892:C25859)</f>
        <v>6</v>
      </c>
      <c r="O10892" s="8" t="n">
        <f aca="false">K10892*(1-L10892)</f>
        <v>139</v>
      </c>
    </row>
    <row r="10893" customFormat="false" ht="11.4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IF(G10893="Male",VLOOKUP(H10893,'Shoe size conversion table'!$B$6:$D$22,2),VLOOKUP(H10893,'Shoe size conversion table'!$J$6:$L$22,2))</f>
        <v>43</v>
      </c>
      <c r="J10893" s="12" t="n">
        <f aca="false">IF(G10893="Male",VLOOKUP(H10893,'Shoe size conversion table'!$B$6:$D$22,3),VLOOKUP(H10893,'Shoe size conversion table'!$J$6:$L$22,3))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MONTH(C10893:C25860)</f>
        <v>6</v>
      </c>
      <c r="O10893" s="8" t="n">
        <f aca="false">K10893*(1-L10893)</f>
        <v>199</v>
      </c>
    </row>
    <row r="10894" customFormat="false" ht="11.4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IF(G10894="Male",VLOOKUP(H10894,'Shoe size conversion table'!$B$6:$D$22,2),VLOOKUP(H10894,'Shoe size conversion table'!$J$6:$L$22,2))</f>
        <v>37-38</v>
      </c>
      <c r="J10894" s="12" t="n">
        <f aca="false">IF(G10894="Male",VLOOKUP(H10894,'Shoe size conversion table'!$B$6:$D$22,3),VLOOKUP(H10894,'Shoe size conversion table'!$J$6:$L$22,3))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MONTH(C10894:C25861)</f>
        <v>6</v>
      </c>
      <c r="O10894" s="8" t="n">
        <f aca="false">K10894*(1-L10894)</f>
        <v>199</v>
      </c>
    </row>
    <row r="10895" customFormat="false" ht="11.4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IF(G10895="Male",VLOOKUP(H10895,'Shoe size conversion table'!$B$6:$D$22,2),VLOOKUP(H10895,'Shoe size conversion table'!$J$6:$L$22,2))</f>
        <v>42-43</v>
      </c>
      <c r="J10895" s="12" t="n">
        <f aca="false">IF(G10895="Male",VLOOKUP(H10895,'Shoe size conversion table'!$B$6:$D$22,3),VLOOKUP(H10895,'Shoe size conversion table'!$J$6:$L$22,3))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MONTH(C10895:C25862)</f>
        <v>6</v>
      </c>
      <c r="O10895" s="8" t="n">
        <f aca="false">K10895*(1-L10895)</f>
        <v>143.2</v>
      </c>
    </row>
    <row r="10896" customFormat="false" ht="11.4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IF(G10896="Male",VLOOKUP(H10896,'Shoe size conversion table'!$B$6:$D$22,2),VLOOKUP(H10896,'Shoe size conversion table'!$J$6:$L$22,2))</f>
        <v>42</v>
      </c>
      <c r="J10896" s="12" t="n">
        <f aca="false">IF(G10896="Male",VLOOKUP(H10896,'Shoe size conversion table'!$B$6:$D$22,3),VLOOKUP(H10896,'Shoe size conversion table'!$J$6:$L$22,3))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MONTH(C10896:C25863)</f>
        <v>6</v>
      </c>
      <c r="O10896" s="8" t="n">
        <f aca="false">K10896*(1-L10896)</f>
        <v>125.1</v>
      </c>
    </row>
    <row r="10897" customFormat="false" ht="11.4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IF(G10897="Male",VLOOKUP(H10897,'Shoe size conversion table'!$B$6:$D$22,2),VLOOKUP(H10897,'Shoe size conversion table'!$J$6:$L$22,2))</f>
        <v>39-40</v>
      </c>
      <c r="J10897" s="12" t="n">
        <f aca="false">IF(G10897="Male",VLOOKUP(H10897,'Shoe size conversion table'!$B$6:$D$22,3),VLOOKUP(H10897,'Shoe size conversion table'!$J$6:$L$22,3))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MONTH(C10897:C25864)</f>
        <v>6</v>
      </c>
      <c r="O10897" s="8" t="n">
        <f aca="false">K10897*(1-L10897)</f>
        <v>179</v>
      </c>
    </row>
    <row r="10898" customFormat="false" ht="11.4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IF(G10898="Male",VLOOKUP(H10898,'Shoe size conversion table'!$B$6:$D$22,2),VLOOKUP(H10898,'Shoe size conversion table'!$J$6:$L$22,2))</f>
        <v>43</v>
      </c>
      <c r="J10898" s="12" t="n">
        <f aca="false">IF(G10898="Male",VLOOKUP(H10898,'Shoe size conversion table'!$B$6:$D$22,3),VLOOKUP(H10898,'Shoe size conversion table'!$J$6:$L$22,3))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MONTH(C10898:C25865)</f>
        <v>6</v>
      </c>
      <c r="O10898" s="8" t="n">
        <f aca="false">K10898*(1-L10898)</f>
        <v>129</v>
      </c>
    </row>
    <row r="10899" customFormat="false" ht="11.4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IF(G10899="Male",VLOOKUP(H10899,'Shoe size conversion table'!$B$6:$D$22,2),VLOOKUP(H10899,'Shoe size conversion table'!$J$6:$L$22,2))</f>
        <v>41-42</v>
      </c>
      <c r="J10899" s="12" t="n">
        <f aca="false">IF(G10899="Male",VLOOKUP(H10899,'Shoe size conversion table'!$B$6:$D$22,3),VLOOKUP(H10899,'Shoe size conversion table'!$J$6:$L$22,3))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MONTH(C10899:C25866)</f>
        <v>6</v>
      </c>
      <c r="O10899" s="8" t="n">
        <f aca="false">K10899*(1-L10899)</f>
        <v>127.2</v>
      </c>
    </row>
    <row r="10900" customFormat="false" ht="11.4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IF(G10900="Male",VLOOKUP(H10900,'Shoe size conversion table'!$B$6:$D$22,2),VLOOKUP(H10900,'Shoe size conversion table'!$J$6:$L$22,2))</f>
        <v>44</v>
      </c>
      <c r="J10900" s="12" t="n">
        <f aca="false">IF(G10900="Male",VLOOKUP(H10900,'Shoe size conversion table'!$B$6:$D$22,3),VLOOKUP(H10900,'Shoe size conversion table'!$J$6:$L$22,3))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MONTH(C10900:C25867)</f>
        <v>6</v>
      </c>
      <c r="O10900" s="8" t="n">
        <f aca="false">K10900*(1-L10900)</f>
        <v>199</v>
      </c>
    </row>
    <row r="10901" customFormat="false" ht="11.4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IF(G10901="Male",VLOOKUP(H10901,'Shoe size conversion table'!$B$6:$D$22,2),VLOOKUP(H10901,'Shoe size conversion table'!$J$6:$L$22,2))</f>
        <v>42</v>
      </c>
      <c r="J10901" s="12" t="n">
        <f aca="false">IF(G10901="Male",VLOOKUP(H10901,'Shoe size conversion table'!$B$6:$D$22,3),VLOOKUP(H10901,'Shoe size conversion table'!$J$6:$L$22,3))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MONTH(C10901:C25868)</f>
        <v>6</v>
      </c>
      <c r="O10901" s="8" t="n">
        <f aca="false">K10901*(1-L10901)</f>
        <v>94.5</v>
      </c>
    </row>
    <row r="10902" customFormat="false" ht="11.4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IF(G10902="Male",VLOOKUP(H10902,'Shoe size conversion table'!$B$6:$D$22,2),VLOOKUP(H10902,'Shoe size conversion table'!$J$6:$L$22,2))</f>
        <v>43</v>
      </c>
      <c r="J10902" s="12" t="n">
        <f aca="false">IF(G10902="Male",VLOOKUP(H10902,'Shoe size conversion table'!$B$6:$D$22,3),VLOOKUP(H10902,'Shoe size conversion table'!$J$6:$L$22,3))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MONTH(C10902:C25869)</f>
        <v>6</v>
      </c>
      <c r="O10902" s="8" t="n">
        <f aca="false">K10902*(1-L10902)</f>
        <v>125.3</v>
      </c>
    </row>
    <row r="10903" customFormat="false" ht="11.4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IF(G10903="Male",VLOOKUP(H10903,'Shoe size conversion table'!$B$6:$D$22,2),VLOOKUP(H10903,'Shoe size conversion table'!$J$6:$L$22,2))</f>
        <v>42</v>
      </c>
      <c r="J10903" s="12" t="n">
        <f aca="false">IF(G10903="Male",VLOOKUP(H10903,'Shoe size conversion table'!$B$6:$D$22,3),VLOOKUP(H10903,'Shoe size conversion table'!$J$6:$L$22,3))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MONTH(C10903:C25870)</f>
        <v>6</v>
      </c>
      <c r="O10903" s="8" t="n">
        <f aca="false">K10903*(1-L10903)</f>
        <v>127.2</v>
      </c>
    </row>
    <row r="10904" customFormat="false" ht="11.4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IF(G10904="Male",VLOOKUP(H10904,'Shoe size conversion table'!$B$6:$D$22,2),VLOOKUP(H10904,'Shoe size conversion table'!$J$6:$L$22,2))</f>
        <v>38</v>
      </c>
      <c r="J10904" s="12" t="n">
        <f aca="false">IF(G10904="Male",VLOOKUP(H10904,'Shoe size conversion table'!$B$6:$D$22,3),VLOOKUP(H10904,'Shoe size conversion table'!$J$6:$L$22,3))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MONTH(C10904:C25871)</f>
        <v>6</v>
      </c>
      <c r="O10904" s="8" t="n">
        <f aca="false">K10904*(1-L10904)</f>
        <v>199</v>
      </c>
    </row>
    <row r="10905" customFormat="false" ht="11.4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IF(G10905="Male",VLOOKUP(H10905,'Shoe size conversion table'!$B$6:$D$22,2),VLOOKUP(H10905,'Shoe size conversion table'!$J$6:$L$22,2))</f>
        <v>43</v>
      </c>
      <c r="J10905" s="12" t="n">
        <f aca="false">IF(G10905="Male",VLOOKUP(H10905,'Shoe size conversion table'!$B$6:$D$22,3),VLOOKUP(H10905,'Shoe size conversion table'!$J$6:$L$22,3))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MONTH(C10905:C25872)</f>
        <v>6</v>
      </c>
      <c r="O10905" s="8" t="n">
        <f aca="false">K10905*(1-L10905)</f>
        <v>69.5</v>
      </c>
    </row>
    <row r="10906" customFormat="false" ht="11.4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IF(G10906="Male",VLOOKUP(H10906,'Shoe size conversion table'!$B$6:$D$22,2),VLOOKUP(H10906,'Shoe size conversion table'!$J$6:$L$22,2))</f>
        <v>42-43</v>
      </c>
      <c r="J10906" s="12" t="n">
        <f aca="false">IF(G10906="Male",VLOOKUP(H10906,'Shoe size conversion table'!$B$6:$D$22,3),VLOOKUP(H10906,'Shoe size conversion table'!$J$6:$L$22,3))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MONTH(C10906:C25873)</f>
        <v>6</v>
      </c>
      <c r="O10906" s="8" t="n">
        <f aca="false">K10906*(1-L10906)</f>
        <v>179</v>
      </c>
    </row>
    <row r="10907" customFormat="false" ht="11.4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IF(G10907="Male",VLOOKUP(H10907,'Shoe size conversion table'!$B$6:$D$22,2),VLOOKUP(H10907,'Shoe size conversion table'!$J$6:$L$22,2))</f>
        <v>38-39</v>
      </c>
      <c r="J10907" s="12" t="n">
        <f aca="false">IF(G10907="Male",VLOOKUP(H10907,'Shoe size conversion table'!$B$6:$D$22,3),VLOOKUP(H10907,'Shoe size conversion table'!$J$6:$L$22,3))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MONTH(C10907:C25874)</f>
        <v>6</v>
      </c>
      <c r="O10907" s="8" t="n">
        <f aca="false">K10907*(1-L10907)</f>
        <v>199</v>
      </c>
    </row>
    <row r="10908" customFormat="false" ht="11.4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IF(G10908="Male",VLOOKUP(H10908,'Shoe size conversion table'!$B$6:$D$22,2),VLOOKUP(H10908,'Shoe size conversion table'!$J$6:$L$22,2))</f>
        <v>46</v>
      </c>
      <c r="J10908" s="12" t="n">
        <f aca="false">IF(G10908="Male",VLOOKUP(H10908,'Shoe size conversion table'!$B$6:$D$22,3),VLOOKUP(H10908,'Shoe size conversion table'!$J$6:$L$22,3))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MONTH(C10908:C25875)</f>
        <v>6</v>
      </c>
      <c r="O10908" s="8" t="n">
        <f aca="false">K10908*(1-L10908)</f>
        <v>169</v>
      </c>
    </row>
    <row r="10909" customFormat="false" ht="11.4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IF(G10909="Male",VLOOKUP(H10909,'Shoe size conversion table'!$B$6:$D$22,2),VLOOKUP(H10909,'Shoe size conversion table'!$J$6:$L$22,2))</f>
        <v>39</v>
      </c>
      <c r="J10909" s="12" t="n">
        <f aca="false">IF(G10909="Male",VLOOKUP(H10909,'Shoe size conversion table'!$B$6:$D$22,3),VLOOKUP(H10909,'Shoe size conversion table'!$J$6:$L$22,3))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MONTH(C10909:C25876)</f>
        <v>6</v>
      </c>
      <c r="O10909" s="8" t="n">
        <f aca="false">K10909*(1-L10909)</f>
        <v>135.2</v>
      </c>
    </row>
    <row r="10910" customFormat="false" ht="11.4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IF(G10910="Male",VLOOKUP(H10910,'Shoe size conversion table'!$B$6:$D$22,2),VLOOKUP(H10910,'Shoe size conversion table'!$J$6:$L$22,2))</f>
        <v>43</v>
      </c>
      <c r="J10910" s="12" t="n">
        <f aca="false">IF(G10910="Male",VLOOKUP(H10910,'Shoe size conversion table'!$B$6:$D$22,3),VLOOKUP(H10910,'Shoe size conversion table'!$J$6:$L$22,3))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MONTH(C10910:C25877)</f>
        <v>6</v>
      </c>
      <c r="O10910" s="8" t="n">
        <f aca="false">K10910*(1-L10910)</f>
        <v>170.1</v>
      </c>
    </row>
    <row r="10911" customFormat="false" ht="11.4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IF(G10911="Male",VLOOKUP(H10911,'Shoe size conversion table'!$B$6:$D$22,2),VLOOKUP(H10911,'Shoe size conversion table'!$J$6:$L$22,2))</f>
        <v>42</v>
      </c>
      <c r="J10911" s="12" t="n">
        <f aca="false">IF(G10911="Male",VLOOKUP(H10911,'Shoe size conversion table'!$B$6:$D$22,3),VLOOKUP(H10911,'Shoe size conversion table'!$J$6:$L$22,3))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MONTH(C10911:C25878)</f>
        <v>6</v>
      </c>
      <c r="O10911" s="8" t="n">
        <f aca="false">K10911*(1-L10911)</f>
        <v>104.3</v>
      </c>
    </row>
    <row r="10912" customFormat="false" ht="11.4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IF(G10912="Male",VLOOKUP(H10912,'Shoe size conversion table'!$B$6:$D$22,2),VLOOKUP(H10912,'Shoe size conversion table'!$J$6:$L$22,2))</f>
        <v>41-42</v>
      </c>
      <c r="J10912" s="12" t="n">
        <f aca="false">IF(G10912="Male",VLOOKUP(H10912,'Shoe size conversion table'!$B$6:$D$22,3),VLOOKUP(H10912,'Shoe size conversion table'!$J$6:$L$22,3))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MONTH(C10912:C25879)</f>
        <v>6</v>
      </c>
      <c r="O10912" s="8" t="n">
        <f aca="false">K10912*(1-L10912)</f>
        <v>69.5</v>
      </c>
    </row>
    <row r="10913" customFormat="false" ht="11.4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IF(G10913="Male",VLOOKUP(H10913,'Shoe size conversion table'!$B$6:$D$22,2),VLOOKUP(H10913,'Shoe size conversion table'!$J$6:$L$22,2))</f>
        <v>42</v>
      </c>
      <c r="J10913" s="12" t="n">
        <f aca="false">IF(G10913="Male",VLOOKUP(H10913,'Shoe size conversion table'!$B$6:$D$22,3),VLOOKUP(H10913,'Shoe size conversion table'!$J$6:$L$22,3))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MONTH(C10913:C25880)</f>
        <v>6</v>
      </c>
      <c r="O10913" s="8" t="n">
        <f aca="false">K10913*(1-L10913)</f>
        <v>169</v>
      </c>
    </row>
    <row r="10914" customFormat="false" ht="11.4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IF(G10914="Male",VLOOKUP(H10914,'Shoe size conversion table'!$B$6:$D$22,2),VLOOKUP(H10914,'Shoe size conversion table'!$J$6:$L$22,2))</f>
        <v>46</v>
      </c>
      <c r="J10914" s="12" t="n">
        <f aca="false">IF(G10914="Male",VLOOKUP(H10914,'Shoe size conversion table'!$B$6:$D$22,3),VLOOKUP(H10914,'Shoe size conversion table'!$J$6:$L$22,3))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MONTH(C10914:C25881)</f>
        <v>6</v>
      </c>
      <c r="O10914" s="8" t="n">
        <f aca="false">K10914*(1-L10914)</f>
        <v>97.3</v>
      </c>
    </row>
    <row r="10915" customFormat="false" ht="11.4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IF(G10915="Male",VLOOKUP(H10915,'Shoe size conversion table'!$B$6:$D$22,2),VLOOKUP(H10915,'Shoe size conversion table'!$J$6:$L$22,2))</f>
        <v>41</v>
      </c>
      <c r="J10915" s="12" t="n">
        <f aca="false">IF(G10915="Male",VLOOKUP(H10915,'Shoe size conversion table'!$B$6:$D$22,3),VLOOKUP(H10915,'Shoe size conversion table'!$J$6:$L$22,3))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MONTH(C10915:C25882)</f>
        <v>6</v>
      </c>
      <c r="O10915" s="8" t="n">
        <f aca="false">K10915*(1-L10915)</f>
        <v>104.3</v>
      </c>
    </row>
    <row r="10916" customFormat="false" ht="11.4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IF(G10916="Male",VLOOKUP(H10916,'Shoe size conversion table'!$B$6:$D$22,2),VLOOKUP(H10916,'Shoe size conversion table'!$J$6:$L$22,2))</f>
        <v>42-43</v>
      </c>
      <c r="J10916" s="12" t="n">
        <f aca="false">IF(G10916="Male",VLOOKUP(H10916,'Shoe size conversion table'!$B$6:$D$22,3),VLOOKUP(H10916,'Shoe size conversion table'!$J$6:$L$22,3))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MONTH(C10916:C25883)</f>
        <v>6</v>
      </c>
      <c r="O10916" s="8" t="n">
        <f aca="false">K10916*(1-L10916)</f>
        <v>149</v>
      </c>
    </row>
    <row r="10917" customFormat="false" ht="11.4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IF(G10917="Male",VLOOKUP(H10917,'Shoe size conversion table'!$B$6:$D$22,2),VLOOKUP(H10917,'Shoe size conversion table'!$J$6:$L$22,2))</f>
        <v>42</v>
      </c>
      <c r="J10917" s="12" t="n">
        <f aca="false">IF(G10917="Male",VLOOKUP(H10917,'Shoe size conversion table'!$B$6:$D$22,3),VLOOKUP(H10917,'Shoe size conversion table'!$J$6:$L$22,3))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MONTH(C10917:C25884)</f>
        <v>6</v>
      </c>
      <c r="O10917" s="8" t="n">
        <f aca="false">K10917*(1-L10917)</f>
        <v>118.3</v>
      </c>
    </row>
    <row r="10918" customFormat="false" ht="11.4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IF(G10918="Male",VLOOKUP(H10918,'Shoe size conversion table'!$B$6:$D$22,2),VLOOKUP(H10918,'Shoe size conversion table'!$J$6:$L$22,2))</f>
        <v>45</v>
      </c>
      <c r="J10918" s="12" t="n">
        <f aca="false">IF(G10918="Male",VLOOKUP(H10918,'Shoe size conversion table'!$B$6:$D$22,3),VLOOKUP(H10918,'Shoe size conversion table'!$J$6:$L$22,3))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MONTH(C10918:C25885)</f>
        <v>6</v>
      </c>
      <c r="O10918" s="8" t="n">
        <f aca="false">K10918*(1-L10918)</f>
        <v>143.2</v>
      </c>
    </row>
    <row r="10919" customFormat="false" ht="11.4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IF(G10919="Male",VLOOKUP(H10919,'Shoe size conversion table'!$B$6:$D$22,2),VLOOKUP(H10919,'Shoe size conversion table'!$J$6:$L$22,2))</f>
        <v>37-38</v>
      </c>
      <c r="J10919" s="12" t="n">
        <f aca="false">IF(G10919="Male",VLOOKUP(H10919,'Shoe size conversion table'!$B$6:$D$22,3),VLOOKUP(H10919,'Shoe size conversion table'!$J$6:$L$22,3))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MONTH(C10919:C25886)</f>
        <v>6</v>
      </c>
      <c r="O10919" s="8" t="n">
        <f aca="false">K10919*(1-L10919)</f>
        <v>151.2</v>
      </c>
    </row>
    <row r="10920" customFormat="false" ht="11.4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IF(G10920="Male",VLOOKUP(H10920,'Shoe size conversion table'!$B$6:$D$22,2),VLOOKUP(H10920,'Shoe size conversion table'!$J$6:$L$22,2))</f>
        <v>43-44</v>
      </c>
      <c r="J10920" s="12" t="n">
        <f aca="false">IF(G10920="Male",VLOOKUP(H10920,'Shoe size conversion table'!$B$6:$D$22,3),VLOOKUP(H10920,'Shoe size conversion table'!$J$6:$L$22,3))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MONTH(C10920:C25887)</f>
        <v>6</v>
      </c>
      <c r="O10920" s="8" t="n">
        <f aca="false">K10920*(1-L10920)</f>
        <v>179</v>
      </c>
    </row>
    <row r="10921" customFormat="false" ht="11.4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IF(G10921="Male",VLOOKUP(H10921,'Shoe size conversion table'!$B$6:$D$22,2),VLOOKUP(H10921,'Shoe size conversion table'!$J$6:$L$22,2))</f>
        <v>42</v>
      </c>
      <c r="J10921" s="12" t="n">
        <f aca="false">IF(G10921="Male",VLOOKUP(H10921,'Shoe size conversion table'!$B$6:$D$22,3),VLOOKUP(H10921,'Shoe size conversion table'!$J$6:$L$22,3))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MONTH(C10921:C25888)</f>
        <v>6</v>
      </c>
      <c r="O10921" s="8" t="n">
        <f aca="false">K10921*(1-L10921)</f>
        <v>199</v>
      </c>
    </row>
    <row r="10922" customFormat="false" ht="11.4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IF(G10922="Male",VLOOKUP(H10922,'Shoe size conversion table'!$B$6:$D$22,2),VLOOKUP(H10922,'Shoe size conversion table'!$J$6:$L$22,2))</f>
        <v>43</v>
      </c>
      <c r="J10922" s="12" t="n">
        <f aca="false">IF(G10922="Male",VLOOKUP(H10922,'Shoe size conversion table'!$B$6:$D$22,3),VLOOKUP(H10922,'Shoe size conversion table'!$J$6:$L$22,3))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MONTH(C10922:C25889)</f>
        <v>6</v>
      </c>
      <c r="O10922" s="8" t="n">
        <f aca="false">K10922*(1-L10922)</f>
        <v>139.3</v>
      </c>
    </row>
    <row r="10923" customFormat="false" ht="11.4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IF(G10923="Male",VLOOKUP(H10923,'Shoe size conversion table'!$B$6:$D$22,2),VLOOKUP(H10923,'Shoe size conversion table'!$J$6:$L$22,2))</f>
        <v>39-40</v>
      </c>
      <c r="J10923" s="12" t="n">
        <f aca="false">IF(G10923="Male",VLOOKUP(H10923,'Shoe size conversion table'!$B$6:$D$22,3),VLOOKUP(H10923,'Shoe size conversion table'!$J$6:$L$22,3))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MONTH(C10923:C25890)</f>
        <v>6</v>
      </c>
      <c r="O10923" s="8" t="n">
        <f aca="false">K10923*(1-L10923)</f>
        <v>179</v>
      </c>
    </row>
    <row r="10924" customFormat="false" ht="11.4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IF(G10924="Male",VLOOKUP(H10924,'Shoe size conversion table'!$B$6:$D$22,2),VLOOKUP(H10924,'Shoe size conversion table'!$J$6:$L$22,2))</f>
        <v>43</v>
      </c>
      <c r="J10924" s="12" t="n">
        <f aca="false">IF(G10924="Male",VLOOKUP(H10924,'Shoe size conversion table'!$B$6:$D$22,3),VLOOKUP(H10924,'Shoe size conversion table'!$J$6:$L$22,3))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MONTH(C10924:C25891)</f>
        <v>6</v>
      </c>
      <c r="O10924" s="8" t="n">
        <f aca="false">K10924*(1-L10924)</f>
        <v>199</v>
      </c>
    </row>
    <row r="10925" customFormat="false" ht="11.4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IF(G10925="Male",VLOOKUP(H10925,'Shoe size conversion table'!$B$6:$D$22,2),VLOOKUP(H10925,'Shoe size conversion table'!$J$6:$L$22,2))</f>
        <v>44-45</v>
      </c>
      <c r="J10925" s="12" t="n">
        <f aca="false">IF(G10925="Male",VLOOKUP(H10925,'Shoe size conversion table'!$B$6:$D$22,3),VLOOKUP(H10925,'Shoe size conversion table'!$J$6:$L$22,3))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MONTH(C10925:C25892)</f>
        <v>6</v>
      </c>
      <c r="O10925" s="8" t="n">
        <f aca="false">K10925*(1-L10925)</f>
        <v>90.3</v>
      </c>
    </row>
    <row r="10926" customFormat="false" ht="11.4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IF(G10926="Male",VLOOKUP(H10926,'Shoe size conversion table'!$B$6:$D$22,2),VLOOKUP(H10926,'Shoe size conversion table'!$J$6:$L$22,2))</f>
        <v>42-43</v>
      </c>
      <c r="J10926" s="12" t="n">
        <f aca="false">IF(G10926="Male",VLOOKUP(H10926,'Shoe size conversion table'!$B$6:$D$22,3),VLOOKUP(H10926,'Shoe size conversion table'!$J$6:$L$22,3))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MONTH(C10926:C25893)</f>
        <v>6</v>
      </c>
      <c r="O10926" s="8" t="n">
        <f aca="false">K10926*(1-L10926)</f>
        <v>199</v>
      </c>
    </row>
    <row r="10927" customFormat="false" ht="11.4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IF(G10927="Male",VLOOKUP(H10927,'Shoe size conversion table'!$B$6:$D$22,2),VLOOKUP(H10927,'Shoe size conversion table'!$J$6:$L$22,2))</f>
        <v>44</v>
      </c>
      <c r="J10927" s="12" t="n">
        <f aca="false">IF(G10927="Male",VLOOKUP(H10927,'Shoe size conversion table'!$B$6:$D$22,3),VLOOKUP(H10927,'Shoe size conversion table'!$J$6:$L$22,3))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MONTH(C10927:C25894)</f>
        <v>6</v>
      </c>
      <c r="O10927" s="8" t="n">
        <f aca="false">K10927*(1-L10927)</f>
        <v>199</v>
      </c>
    </row>
    <row r="10928" customFormat="false" ht="11.4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IF(G10928="Male",VLOOKUP(H10928,'Shoe size conversion table'!$B$6:$D$22,2),VLOOKUP(H10928,'Shoe size conversion table'!$J$6:$L$22,2))</f>
        <v>42-43</v>
      </c>
      <c r="J10928" s="12" t="n">
        <f aca="false">IF(G10928="Male",VLOOKUP(H10928,'Shoe size conversion table'!$B$6:$D$22,3),VLOOKUP(H10928,'Shoe size conversion table'!$J$6:$L$22,3))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MONTH(C10928:C25895)</f>
        <v>6</v>
      </c>
      <c r="O10928" s="8" t="n">
        <f aca="false">K10928*(1-L10928)</f>
        <v>104.3</v>
      </c>
    </row>
    <row r="10929" customFormat="false" ht="11.4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IF(G10929="Male",VLOOKUP(H10929,'Shoe size conversion table'!$B$6:$D$22,2),VLOOKUP(H10929,'Shoe size conversion table'!$J$6:$L$22,2))</f>
        <v>44-45</v>
      </c>
      <c r="J10929" s="12" t="n">
        <f aca="false">IF(G10929="Male",VLOOKUP(H10929,'Shoe size conversion table'!$B$6:$D$22,3),VLOOKUP(H10929,'Shoe size conversion table'!$J$6:$L$22,3))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MONTH(C10929:C25896)</f>
        <v>6</v>
      </c>
      <c r="O10929" s="8" t="n">
        <f aca="false">K10929*(1-L10929)</f>
        <v>169</v>
      </c>
    </row>
    <row r="10930" customFormat="false" ht="11.4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IF(G10930="Male",VLOOKUP(H10930,'Shoe size conversion table'!$B$6:$D$22,2),VLOOKUP(H10930,'Shoe size conversion table'!$J$6:$L$22,2))</f>
        <v>42-43</v>
      </c>
      <c r="J10930" s="12" t="n">
        <f aca="false">IF(G10930="Male",VLOOKUP(H10930,'Shoe size conversion table'!$B$6:$D$22,3),VLOOKUP(H10930,'Shoe size conversion table'!$J$6:$L$22,3))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MONTH(C10930:C25897)</f>
        <v>6</v>
      </c>
      <c r="O10930" s="8" t="n">
        <f aca="false">K10930*(1-L10930)</f>
        <v>169</v>
      </c>
    </row>
    <row r="10931" customFormat="false" ht="11.4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IF(G10931="Male",VLOOKUP(H10931,'Shoe size conversion table'!$B$6:$D$22,2),VLOOKUP(H10931,'Shoe size conversion table'!$J$6:$L$22,2))</f>
        <v>42</v>
      </c>
      <c r="J10931" s="12" t="n">
        <f aca="false">IF(G10931="Male",VLOOKUP(H10931,'Shoe size conversion table'!$B$6:$D$22,3),VLOOKUP(H10931,'Shoe size conversion table'!$J$6:$L$22,3))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MONTH(C10931:C25898)</f>
        <v>6</v>
      </c>
      <c r="O10931" s="8" t="n">
        <f aca="false">K10931*(1-L10931)</f>
        <v>111.3</v>
      </c>
    </row>
    <row r="10932" customFormat="false" ht="11.4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IF(G10932="Male",VLOOKUP(H10932,'Shoe size conversion table'!$B$6:$D$22,2),VLOOKUP(H10932,'Shoe size conversion table'!$J$6:$L$22,2))</f>
        <v>43</v>
      </c>
      <c r="J10932" s="12" t="n">
        <f aca="false">IF(G10932="Male",VLOOKUP(H10932,'Shoe size conversion table'!$B$6:$D$22,3),VLOOKUP(H10932,'Shoe size conversion table'!$J$6:$L$22,3))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MONTH(C10932:C25899)</f>
        <v>6</v>
      </c>
      <c r="O10932" s="8" t="n">
        <f aca="false">K10932*(1-L10932)</f>
        <v>169</v>
      </c>
    </row>
    <row r="10933" customFormat="false" ht="11.4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IF(G10933="Male",VLOOKUP(H10933,'Shoe size conversion table'!$B$6:$D$22,2),VLOOKUP(H10933,'Shoe size conversion table'!$J$6:$L$22,2))</f>
        <v>37-38</v>
      </c>
      <c r="J10933" s="12" t="n">
        <f aca="false">IF(G10933="Male",VLOOKUP(H10933,'Shoe size conversion table'!$B$6:$D$22,3),VLOOKUP(H10933,'Shoe size conversion table'!$J$6:$L$22,3))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MONTH(C10933:C25900)</f>
        <v>6</v>
      </c>
      <c r="O10933" s="8" t="n">
        <f aca="false">K10933*(1-L10933)</f>
        <v>179</v>
      </c>
    </row>
    <row r="10934" customFormat="false" ht="11.4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IF(G10934="Male",VLOOKUP(H10934,'Shoe size conversion table'!$B$6:$D$22,2),VLOOKUP(H10934,'Shoe size conversion table'!$J$6:$L$22,2))</f>
        <v>42</v>
      </c>
      <c r="J10934" s="12" t="n">
        <f aca="false">IF(G10934="Male",VLOOKUP(H10934,'Shoe size conversion table'!$B$6:$D$22,3),VLOOKUP(H10934,'Shoe size conversion table'!$J$6:$L$22,3))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MONTH(C10934:C25901)</f>
        <v>6</v>
      </c>
      <c r="O10934" s="8" t="n">
        <f aca="false">K10934*(1-L10934)</f>
        <v>94.5</v>
      </c>
    </row>
    <row r="10935" customFormat="false" ht="11.4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IF(G10935="Male",VLOOKUP(H10935,'Shoe size conversion table'!$B$6:$D$22,2),VLOOKUP(H10935,'Shoe size conversion table'!$J$6:$L$22,2))</f>
        <v>42-43</v>
      </c>
      <c r="J10935" s="12" t="n">
        <f aca="false">IF(G10935="Male",VLOOKUP(H10935,'Shoe size conversion table'!$B$6:$D$22,3),VLOOKUP(H10935,'Shoe size conversion table'!$J$6:$L$22,3))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MONTH(C10935:C25902)</f>
        <v>6</v>
      </c>
      <c r="O10935" s="8" t="n">
        <f aca="false">K10935*(1-L10935)</f>
        <v>125.1</v>
      </c>
    </row>
    <row r="10936" customFormat="false" ht="11.4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IF(G10936="Male",VLOOKUP(H10936,'Shoe size conversion table'!$B$6:$D$22,2),VLOOKUP(H10936,'Shoe size conversion table'!$J$6:$L$22,2))</f>
        <v>39-40</v>
      </c>
      <c r="J10936" s="12" t="n">
        <f aca="false">IF(G10936="Male",VLOOKUP(H10936,'Shoe size conversion table'!$B$6:$D$22,3),VLOOKUP(H10936,'Shoe size conversion table'!$J$6:$L$22,3))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MONTH(C10936:C25903)</f>
        <v>6</v>
      </c>
      <c r="O10936" s="8" t="n">
        <f aca="false">K10936*(1-L10936)</f>
        <v>149</v>
      </c>
    </row>
    <row r="10937" customFormat="false" ht="11.4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IF(G10937="Male",VLOOKUP(H10937,'Shoe size conversion table'!$B$6:$D$22,2),VLOOKUP(H10937,'Shoe size conversion table'!$J$6:$L$22,2))</f>
        <v>43-44</v>
      </c>
      <c r="J10937" s="12" t="n">
        <f aca="false">IF(G10937="Male",VLOOKUP(H10937,'Shoe size conversion table'!$B$6:$D$22,3),VLOOKUP(H10937,'Shoe size conversion table'!$J$6:$L$22,3))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MONTH(C10937:C25904)</f>
        <v>6</v>
      </c>
      <c r="O10937" s="8" t="n">
        <f aca="false">K10937*(1-L10937)</f>
        <v>139</v>
      </c>
    </row>
    <row r="10938" customFormat="false" ht="11.4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IF(G10938="Male",VLOOKUP(H10938,'Shoe size conversion table'!$B$6:$D$22,2),VLOOKUP(H10938,'Shoe size conversion table'!$J$6:$L$22,2))</f>
        <v>40-41</v>
      </c>
      <c r="J10938" s="12" t="n">
        <f aca="false">IF(G10938="Male",VLOOKUP(H10938,'Shoe size conversion table'!$B$6:$D$22,3),VLOOKUP(H10938,'Shoe size conversion table'!$J$6:$L$22,3))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MONTH(C10938:C25905)</f>
        <v>6</v>
      </c>
      <c r="O10938" s="8" t="n">
        <f aca="false">K10938*(1-L10938)</f>
        <v>111.3</v>
      </c>
    </row>
    <row r="10939" customFormat="false" ht="11.4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IF(G10939="Male",VLOOKUP(H10939,'Shoe size conversion table'!$B$6:$D$22,2),VLOOKUP(H10939,'Shoe size conversion table'!$J$6:$L$22,2))</f>
        <v>44-45</v>
      </c>
      <c r="J10939" s="12" t="n">
        <f aca="false">IF(G10939="Male",VLOOKUP(H10939,'Shoe size conversion table'!$B$6:$D$22,3),VLOOKUP(H10939,'Shoe size conversion table'!$J$6:$L$22,3))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MONTH(C10939:C25906)</f>
        <v>6</v>
      </c>
      <c r="O10939" s="8" t="n">
        <f aca="false">K10939*(1-L10939)</f>
        <v>149</v>
      </c>
    </row>
    <row r="10940" customFormat="false" ht="11.4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IF(G10940="Male",VLOOKUP(H10940,'Shoe size conversion table'!$B$6:$D$22,2),VLOOKUP(H10940,'Shoe size conversion table'!$J$6:$L$22,2))</f>
        <v>41-42</v>
      </c>
      <c r="J10940" s="12" t="n">
        <f aca="false">IF(G10940="Male",VLOOKUP(H10940,'Shoe size conversion table'!$B$6:$D$22,3),VLOOKUP(H10940,'Shoe size conversion table'!$J$6:$L$22,3))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MONTH(C10940:C25907)</f>
        <v>6</v>
      </c>
      <c r="O10940" s="8" t="n">
        <f aca="false">K10940*(1-L10940)</f>
        <v>69.5</v>
      </c>
    </row>
    <row r="10941" customFormat="false" ht="11.4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IF(G10941="Male",VLOOKUP(H10941,'Shoe size conversion table'!$B$6:$D$22,2),VLOOKUP(H10941,'Shoe size conversion table'!$J$6:$L$22,2))</f>
        <v>39</v>
      </c>
      <c r="J10941" s="12" t="n">
        <f aca="false">IF(G10941="Male",VLOOKUP(H10941,'Shoe size conversion table'!$B$6:$D$22,3),VLOOKUP(H10941,'Shoe size conversion table'!$J$6:$L$22,3))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MONTH(C10941:C25908)</f>
        <v>6</v>
      </c>
      <c r="O10941" s="8" t="n">
        <f aca="false">K10941*(1-L10941)</f>
        <v>151.2</v>
      </c>
    </row>
    <row r="10942" customFormat="false" ht="11.4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IF(G10942="Male",VLOOKUP(H10942,'Shoe size conversion table'!$B$6:$D$22,2),VLOOKUP(H10942,'Shoe size conversion table'!$J$6:$L$22,2))</f>
        <v>41</v>
      </c>
      <c r="J10942" s="12" t="n">
        <f aca="false">IF(G10942="Male",VLOOKUP(H10942,'Shoe size conversion table'!$B$6:$D$22,3),VLOOKUP(H10942,'Shoe size conversion table'!$J$6:$L$22,3))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MONTH(C10942:C25909)</f>
        <v>6</v>
      </c>
      <c r="O10942" s="8" t="n">
        <f aca="false">K10942*(1-L10942)</f>
        <v>169</v>
      </c>
    </row>
    <row r="10943" customFormat="false" ht="11.4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IF(G10943="Male",VLOOKUP(H10943,'Shoe size conversion table'!$B$6:$D$22,2),VLOOKUP(H10943,'Shoe size conversion table'!$J$6:$L$22,2))</f>
        <v>38</v>
      </c>
      <c r="J10943" s="12" t="n">
        <f aca="false">IF(G10943="Male",VLOOKUP(H10943,'Shoe size conversion table'!$B$6:$D$22,3),VLOOKUP(H10943,'Shoe size conversion table'!$J$6:$L$22,3))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MONTH(C10943:C25910)</f>
        <v>6</v>
      </c>
      <c r="O10943" s="8" t="n">
        <f aca="false">K10943*(1-L10943)</f>
        <v>90.3</v>
      </c>
    </row>
    <row r="10944" customFormat="false" ht="11.4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IF(G10944="Male",VLOOKUP(H10944,'Shoe size conversion table'!$B$6:$D$22,2),VLOOKUP(H10944,'Shoe size conversion table'!$J$6:$L$22,2))</f>
        <v>37-38</v>
      </c>
      <c r="J10944" s="12" t="n">
        <f aca="false">IF(G10944="Male",VLOOKUP(H10944,'Shoe size conversion table'!$B$6:$D$22,3),VLOOKUP(H10944,'Shoe size conversion table'!$J$6:$L$22,3))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MONTH(C10944:C25911)</f>
        <v>6</v>
      </c>
      <c r="O10944" s="8" t="n">
        <f aca="false">K10944*(1-L10944)</f>
        <v>129</v>
      </c>
    </row>
    <row r="10945" customFormat="false" ht="11.4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IF(G10945="Male",VLOOKUP(H10945,'Shoe size conversion table'!$B$6:$D$22,2),VLOOKUP(H10945,'Shoe size conversion table'!$J$6:$L$22,2))</f>
        <v>39</v>
      </c>
      <c r="J10945" s="12" t="n">
        <f aca="false">IF(G10945="Male",VLOOKUP(H10945,'Shoe size conversion table'!$B$6:$D$22,3),VLOOKUP(H10945,'Shoe size conversion table'!$J$6:$L$22,3))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MONTH(C10945:C25912)</f>
        <v>6</v>
      </c>
      <c r="O10945" s="8" t="n">
        <f aca="false">K10945*(1-L10945)</f>
        <v>179</v>
      </c>
    </row>
    <row r="10946" customFormat="false" ht="11.4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IF(G10946="Male",VLOOKUP(H10946,'Shoe size conversion table'!$B$6:$D$22,2),VLOOKUP(H10946,'Shoe size conversion table'!$J$6:$L$22,2))</f>
        <v>38</v>
      </c>
      <c r="J10946" s="12" t="n">
        <f aca="false">IF(G10946="Male",VLOOKUP(H10946,'Shoe size conversion table'!$B$6:$D$22,3),VLOOKUP(H10946,'Shoe size conversion table'!$J$6:$L$22,3))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MONTH(C10946:C25913)</f>
        <v>6</v>
      </c>
      <c r="O10946" s="8" t="n">
        <f aca="false">K10946*(1-L10946)</f>
        <v>119.2</v>
      </c>
    </row>
    <row r="10947" customFormat="false" ht="11.4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IF(G10947="Male",VLOOKUP(H10947,'Shoe size conversion table'!$B$6:$D$22,2),VLOOKUP(H10947,'Shoe size conversion table'!$J$6:$L$22,2))</f>
        <v>44</v>
      </c>
      <c r="J10947" s="12" t="n">
        <f aca="false">IF(G10947="Male",VLOOKUP(H10947,'Shoe size conversion table'!$B$6:$D$22,3),VLOOKUP(H10947,'Shoe size conversion table'!$J$6:$L$22,3))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MONTH(C10947:C25914)</f>
        <v>6</v>
      </c>
      <c r="O10947" s="8" t="n">
        <f aca="false">K10947*(1-L10947)</f>
        <v>151.2</v>
      </c>
    </row>
    <row r="10948" customFormat="false" ht="11.4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IF(G10948="Male",VLOOKUP(H10948,'Shoe size conversion table'!$B$6:$D$22,2),VLOOKUP(H10948,'Shoe size conversion table'!$J$6:$L$22,2))</f>
        <v>35-36</v>
      </c>
      <c r="J10948" s="12" t="n">
        <f aca="false">IF(G10948="Male",VLOOKUP(H10948,'Shoe size conversion table'!$B$6:$D$22,3),VLOOKUP(H10948,'Shoe size conversion table'!$J$6:$L$22,3))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MONTH(C10948:C25915)</f>
        <v>6</v>
      </c>
      <c r="O10948" s="8" t="n">
        <f aca="false">K10948*(1-L10948)</f>
        <v>179.1</v>
      </c>
    </row>
    <row r="10949" customFormat="false" ht="11.4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IF(G10949="Male",VLOOKUP(H10949,'Shoe size conversion table'!$B$6:$D$22,2),VLOOKUP(H10949,'Shoe size conversion table'!$J$6:$L$22,2))</f>
        <v>40</v>
      </c>
      <c r="J10949" s="12" t="n">
        <f aca="false">IF(G10949="Male",VLOOKUP(H10949,'Shoe size conversion table'!$B$6:$D$22,3),VLOOKUP(H10949,'Shoe size conversion table'!$J$6:$L$22,3))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MONTH(C10949:C25916)</f>
        <v>6</v>
      </c>
      <c r="O10949" s="8" t="n">
        <f aca="false">K10949*(1-L10949)</f>
        <v>159.2</v>
      </c>
    </row>
    <row r="10950" customFormat="false" ht="11.4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IF(G10950="Male",VLOOKUP(H10950,'Shoe size conversion table'!$B$6:$D$22,2),VLOOKUP(H10950,'Shoe size conversion table'!$J$6:$L$22,2))</f>
        <v>43</v>
      </c>
      <c r="J10950" s="12" t="n">
        <f aca="false">IF(G10950="Male",VLOOKUP(H10950,'Shoe size conversion table'!$B$6:$D$22,3),VLOOKUP(H10950,'Shoe size conversion table'!$J$6:$L$22,3))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MONTH(C10950:C25917)</f>
        <v>6</v>
      </c>
      <c r="O10950" s="8" t="n">
        <f aca="false">K10950*(1-L10950)</f>
        <v>139.3</v>
      </c>
    </row>
    <row r="10951" customFormat="false" ht="11.4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IF(G10951="Male",VLOOKUP(H10951,'Shoe size conversion table'!$B$6:$D$22,2),VLOOKUP(H10951,'Shoe size conversion table'!$J$6:$L$22,2))</f>
        <v>42-43</v>
      </c>
      <c r="J10951" s="12" t="n">
        <f aca="false">IF(G10951="Male",VLOOKUP(H10951,'Shoe size conversion table'!$B$6:$D$22,3),VLOOKUP(H10951,'Shoe size conversion table'!$J$6:$L$22,3))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MONTH(C10951:C25918)</f>
        <v>6</v>
      </c>
      <c r="O10951" s="8" t="n">
        <f aca="false">K10951*(1-L10951)</f>
        <v>189</v>
      </c>
    </row>
    <row r="10952" customFormat="false" ht="11.4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IF(G10952="Male",VLOOKUP(H10952,'Shoe size conversion table'!$B$6:$D$22,2),VLOOKUP(H10952,'Shoe size conversion table'!$J$6:$L$22,2))</f>
        <v>39-40</v>
      </c>
      <c r="J10952" s="12" t="n">
        <f aca="false">IF(G10952="Male",VLOOKUP(H10952,'Shoe size conversion table'!$B$6:$D$22,3),VLOOKUP(H10952,'Shoe size conversion table'!$J$6:$L$22,3))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MONTH(C10952:C25919)</f>
        <v>6</v>
      </c>
      <c r="O10952" s="8" t="n">
        <f aca="false">K10952*(1-L10952)</f>
        <v>139</v>
      </c>
    </row>
    <row r="10953" customFormat="false" ht="11.4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IF(G10953="Male",VLOOKUP(H10953,'Shoe size conversion table'!$B$6:$D$22,2),VLOOKUP(H10953,'Shoe size conversion table'!$J$6:$L$22,2))</f>
        <v>43</v>
      </c>
      <c r="J10953" s="12" t="n">
        <f aca="false">IF(G10953="Male",VLOOKUP(H10953,'Shoe size conversion table'!$B$6:$D$22,3),VLOOKUP(H10953,'Shoe size conversion table'!$J$6:$L$22,3))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MONTH(C10953:C25920)</f>
        <v>6</v>
      </c>
      <c r="O10953" s="8" t="n">
        <f aca="false">K10953*(1-L10953)</f>
        <v>129</v>
      </c>
    </row>
    <row r="10954" customFormat="false" ht="11.4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IF(G10954="Male",VLOOKUP(H10954,'Shoe size conversion table'!$B$6:$D$22,2),VLOOKUP(H10954,'Shoe size conversion table'!$J$6:$L$22,2))</f>
        <v>39</v>
      </c>
      <c r="J10954" s="12" t="n">
        <f aca="false">IF(G10954="Male",VLOOKUP(H10954,'Shoe size conversion table'!$B$6:$D$22,3),VLOOKUP(H10954,'Shoe size conversion table'!$J$6:$L$22,3))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MONTH(C10954:C25921)</f>
        <v>6</v>
      </c>
      <c r="O10954" s="8" t="n">
        <f aca="false">K10954*(1-L10954)</f>
        <v>143.1</v>
      </c>
    </row>
    <row r="10955" customFormat="false" ht="11.4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IF(G10955="Male",VLOOKUP(H10955,'Shoe size conversion table'!$B$6:$D$22,2),VLOOKUP(H10955,'Shoe size conversion table'!$J$6:$L$22,2))</f>
        <v>43</v>
      </c>
      <c r="J10955" s="12" t="n">
        <f aca="false">IF(G10955="Male",VLOOKUP(H10955,'Shoe size conversion table'!$B$6:$D$22,3),VLOOKUP(H10955,'Shoe size conversion table'!$J$6:$L$22,3))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MONTH(C10955:C25922)</f>
        <v>6</v>
      </c>
      <c r="O10955" s="8" t="n">
        <f aca="false">K10955*(1-L10955)</f>
        <v>94.5</v>
      </c>
    </row>
    <row r="10956" customFormat="false" ht="11.4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IF(G10956="Male",VLOOKUP(H10956,'Shoe size conversion table'!$B$6:$D$22,2),VLOOKUP(H10956,'Shoe size conversion table'!$J$6:$L$22,2))</f>
        <v>44-45</v>
      </c>
      <c r="J10956" s="12" t="n">
        <f aca="false">IF(G10956="Male",VLOOKUP(H10956,'Shoe size conversion table'!$B$6:$D$22,3),VLOOKUP(H10956,'Shoe size conversion table'!$J$6:$L$22,3))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MONTH(C10956:C25923)</f>
        <v>6</v>
      </c>
      <c r="O10956" s="8" t="n">
        <f aca="false">K10956*(1-L10956)</f>
        <v>90.3</v>
      </c>
    </row>
    <row r="10957" customFormat="false" ht="11.4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IF(G10957="Male",VLOOKUP(H10957,'Shoe size conversion table'!$B$6:$D$22,2),VLOOKUP(H10957,'Shoe size conversion table'!$J$6:$L$22,2))</f>
        <v>44</v>
      </c>
      <c r="J10957" s="12" t="n">
        <f aca="false">IF(G10957="Male",VLOOKUP(H10957,'Shoe size conversion table'!$B$6:$D$22,3),VLOOKUP(H10957,'Shoe size conversion table'!$J$6:$L$22,3))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MONTH(C10957:C25924)</f>
        <v>6</v>
      </c>
      <c r="O10957" s="8" t="n">
        <f aca="false">K10957*(1-L10957)</f>
        <v>161.1</v>
      </c>
    </row>
    <row r="10958" customFormat="false" ht="11.4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IF(G10958="Male",VLOOKUP(H10958,'Shoe size conversion table'!$B$6:$D$22,2),VLOOKUP(H10958,'Shoe size conversion table'!$J$6:$L$22,2))</f>
        <v>40</v>
      </c>
      <c r="J10958" s="12" t="n">
        <f aca="false">IF(G10958="Male",VLOOKUP(H10958,'Shoe size conversion table'!$B$6:$D$22,3),VLOOKUP(H10958,'Shoe size conversion table'!$J$6:$L$22,3))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MONTH(C10958:C25925)</f>
        <v>6</v>
      </c>
      <c r="O10958" s="8" t="n">
        <f aca="false">K10958*(1-L10958)</f>
        <v>161.1</v>
      </c>
    </row>
    <row r="10959" customFormat="false" ht="11.4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IF(G10959="Male",VLOOKUP(H10959,'Shoe size conversion table'!$B$6:$D$22,2),VLOOKUP(H10959,'Shoe size conversion table'!$J$6:$L$22,2))</f>
        <v>42-43</v>
      </c>
      <c r="J10959" s="12" t="n">
        <f aca="false">IF(G10959="Male",VLOOKUP(H10959,'Shoe size conversion table'!$B$6:$D$22,3),VLOOKUP(H10959,'Shoe size conversion table'!$J$6:$L$22,3))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MONTH(C10959:C25926)</f>
        <v>6</v>
      </c>
      <c r="O10959" s="8" t="n">
        <f aca="false">K10959*(1-L10959)</f>
        <v>189</v>
      </c>
    </row>
    <row r="10960" customFormat="false" ht="11.4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IF(G10960="Male",VLOOKUP(H10960,'Shoe size conversion table'!$B$6:$D$22,2),VLOOKUP(H10960,'Shoe size conversion table'!$J$6:$L$22,2))</f>
        <v>39-40</v>
      </c>
      <c r="J10960" s="12" t="n">
        <f aca="false">IF(G10960="Male",VLOOKUP(H10960,'Shoe size conversion table'!$B$6:$D$22,3),VLOOKUP(H10960,'Shoe size conversion table'!$J$6:$L$22,3))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MONTH(C10960:C25927)</f>
        <v>6</v>
      </c>
      <c r="O10960" s="8" t="n">
        <f aca="false">K10960*(1-L10960)</f>
        <v>139.3</v>
      </c>
    </row>
    <row r="10961" customFormat="false" ht="11.4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IF(G10961="Male",VLOOKUP(H10961,'Shoe size conversion table'!$B$6:$D$22,2),VLOOKUP(H10961,'Shoe size conversion table'!$J$6:$L$22,2))</f>
        <v>43</v>
      </c>
      <c r="J10961" s="12" t="n">
        <f aca="false">IF(G10961="Male",VLOOKUP(H10961,'Shoe size conversion table'!$B$6:$D$22,3),VLOOKUP(H10961,'Shoe size conversion table'!$J$6:$L$22,3))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MONTH(C10961:C25928)</f>
        <v>6</v>
      </c>
      <c r="O10961" s="8" t="n">
        <f aca="false">K10961*(1-L10961)</f>
        <v>129</v>
      </c>
    </row>
    <row r="10962" customFormat="false" ht="11.4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IF(G10962="Male",VLOOKUP(H10962,'Shoe size conversion table'!$B$6:$D$22,2),VLOOKUP(H10962,'Shoe size conversion table'!$J$6:$L$22,2))</f>
        <v>42-43</v>
      </c>
      <c r="J10962" s="12" t="n">
        <f aca="false">IF(G10962="Male",VLOOKUP(H10962,'Shoe size conversion table'!$B$6:$D$22,3),VLOOKUP(H10962,'Shoe size conversion table'!$J$6:$L$22,3))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MONTH(C10962:C25929)</f>
        <v>6</v>
      </c>
      <c r="O10962" s="8" t="n">
        <f aca="false">K10962*(1-L10962)</f>
        <v>199</v>
      </c>
    </row>
    <row r="10963" customFormat="false" ht="11.4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IF(G10963="Male",VLOOKUP(H10963,'Shoe size conversion table'!$B$6:$D$22,2),VLOOKUP(H10963,'Shoe size conversion table'!$J$6:$L$22,2))</f>
        <v>42</v>
      </c>
      <c r="J10963" s="12" t="n">
        <f aca="false">IF(G10963="Male",VLOOKUP(H10963,'Shoe size conversion table'!$B$6:$D$22,3),VLOOKUP(H10963,'Shoe size conversion table'!$J$6:$L$22,3))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MONTH(C10963:C25930)</f>
        <v>6</v>
      </c>
      <c r="O10963" s="8" t="n">
        <f aca="false">K10963*(1-L10963)</f>
        <v>189</v>
      </c>
    </row>
    <row r="10964" customFormat="false" ht="11.4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IF(G10964="Male",VLOOKUP(H10964,'Shoe size conversion table'!$B$6:$D$22,2),VLOOKUP(H10964,'Shoe size conversion table'!$J$6:$L$22,2))</f>
        <v>42</v>
      </c>
      <c r="J10964" s="12" t="n">
        <f aca="false">IF(G10964="Male",VLOOKUP(H10964,'Shoe size conversion table'!$B$6:$D$22,3),VLOOKUP(H10964,'Shoe size conversion table'!$J$6:$L$22,3))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MONTH(C10964:C25931)</f>
        <v>6</v>
      </c>
      <c r="O10964" s="8" t="n">
        <f aca="false">K10964*(1-L10964)</f>
        <v>199</v>
      </c>
    </row>
    <row r="10965" customFormat="false" ht="11.4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IF(G10965="Male",VLOOKUP(H10965,'Shoe size conversion table'!$B$6:$D$22,2),VLOOKUP(H10965,'Shoe size conversion table'!$J$6:$L$22,2))</f>
        <v>42-43</v>
      </c>
      <c r="J10965" s="12" t="n">
        <f aca="false">IF(G10965="Male",VLOOKUP(H10965,'Shoe size conversion table'!$B$6:$D$22,3),VLOOKUP(H10965,'Shoe size conversion table'!$J$6:$L$22,3))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MONTH(C10965:C25932)</f>
        <v>6</v>
      </c>
      <c r="O10965" s="8" t="n">
        <f aca="false">K10965*(1-L10965)</f>
        <v>125.3</v>
      </c>
    </row>
    <row r="10966" customFormat="false" ht="11.4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IF(G10966="Male",VLOOKUP(H10966,'Shoe size conversion table'!$B$6:$D$22,2),VLOOKUP(H10966,'Shoe size conversion table'!$J$6:$L$22,2))</f>
        <v>43</v>
      </c>
      <c r="J10966" s="12" t="n">
        <f aca="false">IF(G10966="Male",VLOOKUP(H10966,'Shoe size conversion table'!$B$6:$D$22,3),VLOOKUP(H10966,'Shoe size conversion table'!$J$6:$L$22,3))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MONTH(C10966:C25933)</f>
        <v>6</v>
      </c>
      <c r="O10966" s="8" t="n">
        <f aca="false">K10966*(1-L10966)</f>
        <v>159.2</v>
      </c>
    </row>
    <row r="10967" customFormat="false" ht="11.4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IF(G10967="Male",VLOOKUP(H10967,'Shoe size conversion table'!$B$6:$D$22,2),VLOOKUP(H10967,'Shoe size conversion table'!$J$6:$L$22,2))</f>
        <v>43-44</v>
      </c>
      <c r="J10967" s="12" t="n">
        <f aca="false">IF(G10967="Male",VLOOKUP(H10967,'Shoe size conversion table'!$B$6:$D$22,3),VLOOKUP(H10967,'Shoe size conversion table'!$J$6:$L$22,3))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MONTH(C10967:C25934)</f>
        <v>6</v>
      </c>
      <c r="O10967" s="8" t="n">
        <f aca="false">K10967*(1-L10967)</f>
        <v>149</v>
      </c>
    </row>
    <row r="10968" customFormat="false" ht="11.4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IF(G10968="Male",VLOOKUP(H10968,'Shoe size conversion table'!$B$6:$D$22,2),VLOOKUP(H10968,'Shoe size conversion table'!$J$6:$L$22,2))</f>
        <v>40-41</v>
      </c>
      <c r="J10968" s="12" t="n">
        <f aca="false">IF(G10968="Male",VLOOKUP(H10968,'Shoe size conversion table'!$B$6:$D$22,3),VLOOKUP(H10968,'Shoe size conversion table'!$J$6:$L$22,3))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MONTH(C10968:C25935)</f>
        <v>6</v>
      </c>
      <c r="O10968" s="8" t="n">
        <f aca="false">K10968*(1-L10968)</f>
        <v>159</v>
      </c>
    </row>
    <row r="10969" customFormat="false" ht="11.4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IF(G10969="Male",VLOOKUP(H10969,'Shoe size conversion table'!$B$6:$D$22,2),VLOOKUP(H10969,'Shoe size conversion table'!$J$6:$L$22,2))</f>
        <v>43</v>
      </c>
      <c r="J10969" s="12" t="n">
        <f aca="false">IF(G10969="Male",VLOOKUP(H10969,'Shoe size conversion table'!$B$6:$D$22,3),VLOOKUP(H10969,'Shoe size conversion table'!$J$6:$L$22,3))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MONTH(C10969:C25936)</f>
        <v>6</v>
      </c>
      <c r="O10969" s="8" t="n">
        <f aca="false">K10969*(1-L10969)</f>
        <v>111.3</v>
      </c>
    </row>
    <row r="10970" customFormat="false" ht="11.4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IF(G10970="Male",VLOOKUP(H10970,'Shoe size conversion table'!$B$6:$D$22,2),VLOOKUP(H10970,'Shoe size conversion table'!$J$6:$L$22,2))</f>
        <v>38</v>
      </c>
      <c r="J10970" s="12" t="n">
        <f aca="false">IF(G10970="Male",VLOOKUP(H10970,'Shoe size conversion table'!$B$6:$D$22,3),VLOOKUP(H10970,'Shoe size conversion table'!$J$6:$L$22,3))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MONTH(C10970:C25937)</f>
        <v>6</v>
      </c>
      <c r="O10970" s="8" t="n">
        <f aca="false">K10970*(1-L10970)</f>
        <v>64.5</v>
      </c>
    </row>
    <row r="10971" customFormat="false" ht="11.4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IF(G10971="Male",VLOOKUP(H10971,'Shoe size conversion table'!$B$6:$D$22,2),VLOOKUP(H10971,'Shoe size conversion table'!$J$6:$L$22,2))</f>
        <v>40-41</v>
      </c>
      <c r="J10971" s="12" t="n">
        <f aca="false">IF(G10971="Male",VLOOKUP(H10971,'Shoe size conversion table'!$B$6:$D$22,3),VLOOKUP(H10971,'Shoe size conversion table'!$J$6:$L$22,3))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MONTH(C10971:C25938)</f>
        <v>6</v>
      </c>
      <c r="O10971" s="8" t="n">
        <f aca="false">K10971*(1-L10971)</f>
        <v>179</v>
      </c>
    </row>
    <row r="10972" customFormat="false" ht="11.4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IF(G10972="Male",VLOOKUP(H10972,'Shoe size conversion table'!$B$6:$D$22,2),VLOOKUP(H10972,'Shoe size conversion table'!$J$6:$L$22,2))</f>
        <v>38</v>
      </c>
      <c r="J10972" s="12" t="n">
        <f aca="false">IF(G10972="Male",VLOOKUP(H10972,'Shoe size conversion table'!$B$6:$D$22,3),VLOOKUP(H10972,'Shoe size conversion table'!$J$6:$L$22,3))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MONTH(C10972:C25939)</f>
        <v>6</v>
      </c>
      <c r="O10972" s="8" t="n">
        <f aca="false">K10972*(1-L10972)</f>
        <v>116.1</v>
      </c>
    </row>
    <row r="10973" customFormat="false" ht="11.4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IF(G10973="Male",VLOOKUP(H10973,'Shoe size conversion table'!$B$6:$D$22,2),VLOOKUP(H10973,'Shoe size conversion table'!$J$6:$L$22,2))</f>
        <v>42-43</v>
      </c>
      <c r="J10973" s="12" t="n">
        <f aca="false">IF(G10973="Male",VLOOKUP(H10973,'Shoe size conversion table'!$B$6:$D$22,3),VLOOKUP(H10973,'Shoe size conversion table'!$J$6:$L$22,3))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MONTH(C10973:C25940)</f>
        <v>6</v>
      </c>
      <c r="O10973" s="8" t="n">
        <f aca="false">K10973*(1-L10973)</f>
        <v>199</v>
      </c>
    </row>
    <row r="10974" customFormat="false" ht="11.4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IF(G10974="Male",VLOOKUP(H10974,'Shoe size conversion table'!$B$6:$D$22,2),VLOOKUP(H10974,'Shoe size conversion table'!$J$6:$L$22,2))</f>
        <v>42</v>
      </c>
      <c r="J10974" s="12" t="n">
        <f aca="false">IF(G10974="Male",VLOOKUP(H10974,'Shoe size conversion table'!$B$6:$D$22,3),VLOOKUP(H10974,'Shoe size conversion table'!$J$6:$L$22,3))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MONTH(C10974:C25941)</f>
        <v>6</v>
      </c>
      <c r="O10974" s="8" t="n">
        <f aca="false">K10974*(1-L10974)</f>
        <v>103.2</v>
      </c>
    </row>
    <row r="10975" customFormat="false" ht="11.4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IF(G10975="Male",VLOOKUP(H10975,'Shoe size conversion table'!$B$6:$D$22,2),VLOOKUP(H10975,'Shoe size conversion table'!$J$6:$L$22,2))</f>
        <v>43</v>
      </c>
      <c r="J10975" s="12" t="n">
        <f aca="false">IF(G10975="Male",VLOOKUP(H10975,'Shoe size conversion table'!$B$6:$D$22,3),VLOOKUP(H10975,'Shoe size conversion table'!$J$6:$L$22,3))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MONTH(C10975:C25942)</f>
        <v>6</v>
      </c>
      <c r="O10975" s="8" t="n">
        <f aca="false">K10975*(1-L10975)</f>
        <v>159.2</v>
      </c>
    </row>
    <row r="10976" customFormat="false" ht="11.4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IF(G10976="Male",VLOOKUP(H10976,'Shoe size conversion table'!$B$6:$D$22,2),VLOOKUP(H10976,'Shoe size conversion table'!$J$6:$L$22,2))</f>
        <v>40-41</v>
      </c>
      <c r="J10976" s="12" t="n">
        <f aca="false">IF(G10976="Male",VLOOKUP(H10976,'Shoe size conversion table'!$B$6:$D$22,3),VLOOKUP(H10976,'Shoe size conversion table'!$J$6:$L$22,3))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MONTH(C10976:C25943)</f>
        <v>6</v>
      </c>
      <c r="O10976" s="8" t="n">
        <f aca="false">K10976*(1-L10976)</f>
        <v>169</v>
      </c>
    </row>
    <row r="10977" customFormat="false" ht="11.4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IF(G10977="Male",VLOOKUP(H10977,'Shoe size conversion table'!$B$6:$D$22,2),VLOOKUP(H10977,'Shoe size conversion table'!$J$6:$L$22,2))</f>
        <v>42-43</v>
      </c>
      <c r="J10977" s="12" t="n">
        <f aca="false">IF(G10977="Male",VLOOKUP(H10977,'Shoe size conversion table'!$B$6:$D$22,3),VLOOKUP(H10977,'Shoe size conversion table'!$J$6:$L$22,3))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MONTH(C10977:C25944)</f>
        <v>6</v>
      </c>
      <c r="O10977" s="8" t="n">
        <f aca="false">K10977*(1-L10977)</f>
        <v>139.3</v>
      </c>
    </row>
    <row r="10978" customFormat="false" ht="11.4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IF(G10978="Male",VLOOKUP(H10978,'Shoe size conversion table'!$B$6:$D$22,2),VLOOKUP(H10978,'Shoe size conversion table'!$J$6:$L$22,2))</f>
        <v>39</v>
      </c>
      <c r="J10978" s="12" t="n">
        <f aca="false">IF(G10978="Male",VLOOKUP(H10978,'Shoe size conversion table'!$B$6:$D$22,3),VLOOKUP(H10978,'Shoe size conversion table'!$J$6:$L$22,3))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MONTH(C10978:C25945)</f>
        <v>6</v>
      </c>
      <c r="O10978" s="8" t="n">
        <f aca="false">K10978*(1-L10978)</f>
        <v>149</v>
      </c>
    </row>
    <row r="10979" customFormat="false" ht="11.4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IF(G10979="Male",VLOOKUP(H10979,'Shoe size conversion table'!$B$6:$D$22,2),VLOOKUP(H10979,'Shoe size conversion table'!$J$6:$L$22,2))</f>
        <v>43-44</v>
      </c>
      <c r="J10979" s="12" t="n">
        <f aca="false">IF(G10979="Male",VLOOKUP(H10979,'Shoe size conversion table'!$B$6:$D$22,3),VLOOKUP(H10979,'Shoe size conversion table'!$J$6:$L$22,3))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MONTH(C10979:C25946)</f>
        <v>6</v>
      </c>
      <c r="O10979" s="8" t="n">
        <f aca="false">K10979*(1-L10979)</f>
        <v>169</v>
      </c>
    </row>
    <row r="10980" customFormat="false" ht="11.4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IF(G10980="Male",VLOOKUP(H10980,'Shoe size conversion table'!$B$6:$D$22,2),VLOOKUP(H10980,'Shoe size conversion table'!$J$6:$L$22,2))</f>
        <v>41</v>
      </c>
      <c r="J10980" s="12" t="n">
        <f aca="false">IF(G10980="Male",VLOOKUP(H10980,'Shoe size conversion table'!$B$6:$D$22,3),VLOOKUP(H10980,'Shoe size conversion table'!$J$6:$L$22,3))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MONTH(C10980:C25947)</f>
        <v>6</v>
      </c>
      <c r="O10980" s="8" t="n">
        <f aca="false">K10980*(1-L10980)</f>
        <v>64.5</v>
      </c>
    </row>
    <row r="10981" customFormat="false" ht="11.4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IF(G10981="Male",VLOOKUP(H10981,'Shoe size conversion table'!$B$6:$D$22,2),VLOOKUP(H10981,'Shoe size conversion table'!$J$6:$L$22,2))</f>
        <v>37-38</v>
      </c>
      <c r="J10981" s="12" t="n">
        <f aca="false">IF(G10981="Male",VLOOKUP(H10981,'Shoe size conversion table'!$B$6:$D$22,3),VLOOKUP(H10981,'Shoe size conversion table'!$J$6:$L$22,3))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MONTH(C10981:C25948)</f>
        <v>6</v>
      </c>
      <c r="O10981" s="8" t="n">
        <f aca="false">K10981*(1-L10981)</f>
        <v>169</v>
      </c>
    </row>
    <row r="10982" customFormat="false" ht="11.4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IF(G10982="Male",VLOOKUP(H10982,'Shoe size conversion table'!$B$6:$D$22,2),VLOOKUP(H10982,'Shoe size conversion table'!$J$6:$L$22,2))</f>
        <v>38</v>
      </c>
      <c r="J10982" s="12" t="n">
        <f aca="false">IF(G10982="Male",VLOOKUP(H10982,'Shoe size conversion table'!$B$6:$D$22,3),VLOOKUP(H10982,'Shoe size conversion table'!$J$6:$L$22,3))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MONTH(C10982:C25949)</f>
        <v>6</v>
      </c>
      <c r="O10982" s="8" t="n">
        <f aca="false">K10982*(1-L10982)</f>
        <v>132.3</v>
      </c>
    </row>
    <row r="10983" customFormat="false" ht="11.4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IF(G10983="Male",VLOOKUP(H10983,'Shoe size conversion table'!$B$6:$D$22,2),VLOOKUP(H10983,'Shoe size conversion table'!$J$6:$L$22,2))</f>
        <v>38</v>
      </c>
      <c r="J10983" s="12" t="n">
        <f aca="false">IF(G10983="Male",VLOOKUP(H10983,'Shoe size conversion table'!$B$6:$D$22,3),VLOOKUP(H10983,'Shoe size conversion table'!$J$6:$L$22,3))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MONTH(C10983:C25950)</f>
        <v>6</v>
      </c>
      <c r="O10983" s="8" t="n">
        <f aca="false">K10983*(1-L10983)</f>
        <v>132.3</v>
      </c>
    </row>
    <row r="10984" customFormat="false" ht="11.4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IF(G10984="Male",VLOOKUP(H10984,'Shoe size conversion table'!$B$6:$D$22,2),VLOOKUP(H10984,'Shoe size conversion table'!$J$6:$L$22,2))</f>
        <v>42-43</v>
      </c>
      <c r="J10984" s="12" t="n">
        <f aca="false">IF(G10984="Male",VLOOKUP(H10984,'Shoe size conversion table'!$B$6:$D$22,3),VLOOKUP(H10984,'Shoe size conversion table'!$J$6:$L$22,3))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MONTH(C10984:C25951)</f>
        <v>6</v>
      </c>
      <c r="O10984" s="8" t="n">
        <f aca="false">K10984*(1-L10984)</f>
        <v>139</v>
      </c>
    </row>
    <row r="10985" customFormat="false" ht="11.4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IF(G10985="Male",VLOOKUP(H10985,'Shoe size conversion table'!$B$6:$D$22,2),VLOOKUP(H10985,'Shoe size conversion table'!$J$6:$L$22,2))</f>
        <v>40</v>
      </c>
      <c r="J10985" s="12" t="n">
        <f aca="false">IF(G10985="Male",VLOOKUP(H10985,'Shoe size conversion table'!$B$6:$D$22,3),VLOOKUP(H10985,'Shoe size conversion table'!$J$6:$L$22,3))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MONTH(C10985:C25952)</f>
        <v>6</v>
      </c>
      <c r="O10985" s="8" t="n">
        <f aca="false">K10985*(1-L10985)</f>
        <v>74.5</v>
      </c>
    </row>
    <row r="10986" customFormat="false" ht="11.4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IF(G10986="Male",VLOOKUP(H10986,'Shoe size conversion table'!$B$6:$D$22,2),VLOOKUP(H10986,'Shoe size conversion table'!$J$6:$L$22,2))</f>
        <v>42-43</v>
      </c>
      <c r="J10986" s="12" t="n">
        <f aca="false">IF(G10986="Male",VLOOKUP(H10986,'Shoe size conversion table'!$B$6:$D$22,3),VLOOKUP(H10986,'Shoe size conversion table'!$J$6:$L$22,3))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MONTH(C10986:C25953)</f>
        <v>6</v>
      </c>
      <c r="O10986" s="8" t="n">
        <f aca="false">K10986*(1-L10986)</f>
        <v>111.3</v>
      </c>
    </row>
    <row r="10987" customFormat="false" ht="11.4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IF(G10987="Male",VLOOKUP(H10987,'Shoe size conversion table'!$B$6:$D$22,2),VLOOKUP(H10987,'Shoe size conversion table'!$J$6:$L$22,2))</f>
        <v>43-44</v>
      </c>
      <c r="J10987" s="12" t="n">
        <f aca="false">IF(G10987="Male",VLOOKUP(H10987,'Shoe size conversion table'!$B$6:$D$22,3),VLOOKUP(H10987,'Shoe size conversion table'!$J$6:$L$22,3))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MONTH(C10987:C25954)</f>
        <v>6</v>
      </c>
      <c r="O10987" s="8" t="n">
        <f aca="false">K10987*(1-L10987)</f>
        <v>170.1</v>
      </c>
    </row>
    <row r="10988" customFormat="false" ht="11.4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IF(G10988="Male",VLOOKUP(H10988,'Shoe size conversion table'!$B$6:$D$22,2),VLOOKUP(H10988,'Shoe size conversion table'!$J$6:$L$22,2))</f>
        <v>37-38</v>
      </c>
      <c r="J10988" s="12" t="n">
        <f aca="false">IF(G10988="Male",VLOOKUP(H10988,'Shoe size conversion table'!$B$6:$D$22,3),VLOOKUP(H10988,'Shoe size conversion table'!$J$6:$L$22,3))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MONTH(C10988:C25955)</f>
        <v>6</v>
      </c>
      <c r="O10988" s="8" t="n">
        <f aca="false">K10988*(1-L10988)</f>
        <v>129</v>
      </c>
    </row>
    <row r="10989" customFormat="false" ht="11.4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IF(G10989="Male",VLOOKUP(H10989,'Shoe size conversion table'!$B$6:$D$22,2),VLOOKUP(H10989,'Shoe size conversion table'!$J$6:$L$22,2))</f>
        <v>42-43</v>
      </c>
      <c r="J10989" s="12" t="n">
        <f aca="false">IF(G10989="Male",VLOOKUP(H10989,'Shoe size conversion table'!$B$6:$D$22,3),VLOOKUP(H10989,'Shoe size conversion table'!$J$6:$L$22,3))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MONTH(C10989:C25956)</f>
        <v>6</v>
      </c>
      <c r="O10989" s="8" t="n">
        <f aca="false">K10989*(1-L10989)</f>
        <v>199</v>
      </c>
    </row>
    <row r="10990" customFormat="false" ht="11.4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IF(G10990="Male",VLOOKUP(H10990,'Shoe size conversion table'!$B$6:$D$22,2),VLOOKUP(H10990,'Shoe size conversion table'!$J$6:$L$22,2))</f>
        <v>43</v>
      </c>
      <c r="J10990" s="12" t="n">
        <f aca="false">IF(G10990="Male",VLOOKUP(H10990,'Shoe size conversion table'!$B$6:$D$22,3),VLOOKUP(H10990,'Shoe size conversion table'!$J$6:$L$22,3))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MONTH(C10990:C25957)</f>
        <v>6</v>
      </c>
      <c r="O10990" s="8" t="n">
        <f aca="false">K10990*(1-L10990)</f>
        <v>189</v>
      </c>
    </row>
    <row r="10991" customFormat="false" ht="11.4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IF(G10991="Male",VLOOKUP(H10991,'Shoe size conversion table'!$B$6:$D$22,2),VLOOKUP(H10991,'Shoe size conversion table'!$J$6:$L$22,2))</f>
        <v>42</v>
      </c>
      <c r="J10991" s="12" t="n">
        <f aca="false">IF(G10991="Male",VLOOKUP(H10991,'Shoe size conversion table'!$B$6:$D$22,3),VLOOKUP(H10991,'Shoe size conversion table'!$J$6:$L$22,3))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MONTH(C10991:C25958)</f>
        <v>6</v>
      </c>
      <c r="O10991" s="8" t="n">
        <f aca="false">K10991*(1-L10991)</f>
        <v>116.1</v>
      </c>
    </row>
    <row r="10992" customFormat="false" ht="11.4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IF(G10992="Male",VLOOKUP(H10992,'Shoe size conversion table'!$B$6:$D$22,2),VLOOKUP(H10992,'Shoe size conversion table'!$J$6:$L$22,2))</f>
        <v>42</v>
      </c>
      <c r="J10992" s="12" t="n">
        <f aca="false">IF(G10992="Male",VLOOKUP(H10992,'Shoe size conversion table'!$B$6:$D$22,3),VLOOKUP(H10992,'Shoe size conversion table'!$J$6:$L$22,3))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MONTH(C10992:C25959)</f>
        <v>6</v>
      </c>
      <c r="O10992" s="8" t="n">
        <f aca="false">K10992*(1-L10992)</f>
        <v>189</v>
      </c>
    </row>
    <row r="10993" customFormat="false" ht="11.4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IF(G10993="Male",VLOOKUP(H10993,'Shoe size conversion table'!$B$6:$D$22,2),VLOOKUP(H10993,'Shoe size conversion table'!$J$6:$L$22,2))</f>
        <v>42-43</v>
      </c>
      <c r="J10993" s="12" t="n">
        <f aca="false">IF(G10993="Male",VLOOKUP(H10993,'Shoe size conversion table'!$B$6:$D$22,3),VLOOKUP(H10993,'Shoe size conversion table'!$J$6:$L$22,3))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MONTH(C10993:C25960)</f>
        <v>6</v>
      </c>
      <c r="O10993" s="8" t="n">
        <f aca="false">K10993*(1-L10993)</f>
        <v>125.3</v>
      </c>
    </row>
    <row r="10994" customFormat="false" ht="11.4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IF(G10994="Male",VLOOKUP(H10994,'Shoe size conversion table'!$B$6:$D$22,2),VLOOKUP(H10994,'Shoe size conversion table'!$J$6:$L$22,2))</f>
        <v>44-45</v>
      </c>
      <c r="J10994" s="12" t="n">
        <f aca="false">IF(G10994="Male",VLOOKUP(H10994,'Shoe size conversion table'!$B$6:$D$22,3),VLOOKUP(H10994,'Shoe size conversion table'!$J$6:$L$22,3))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MONTH(C10994:C25961)</f>
        <v>6</v>
      </c>
      <c r="O10994" s="8" t="n">
        <f aca="false">K10994*(1-L10994)</f>
        <v>111.3</v>
      </c>
    </row>
    <row r="10995" customFormat="false" ht="11.4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IF(G10995="Male",VLOOKUP(H10995,'Shoe size conversion table'!$B$6:$D$22,2),VLOOKUP(H10995,'Shoe size conversion table'!$J$6:$L$22,2))</f>
        <v>44</v>
      </c>
      <c r="J10995" s="12" t="n">
        <f aca="false">IF(G10995="Male",VLOOKUP(H10995,'Shoe size conversion table'!$B$6:$D$22,3),VLOOKUP(H10995,'Shoe size conversion table'!$J$6:$L$22,3))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MONTH(C10995:C25962)</f>
        <v>6</v>
      </c>
      <c r="O10995" s="8" t="n">
        <f aca="false">K10995*(1-L10995)</f>
        <v>169</v>
      </c>
    </row>
    <row r="10996" customFormat="false" ht="11.4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IF(G10996="Male",VLOOKUP(H10996,'Shoe size conversion table'!$B$6:$D$22,2),VLOOKUP(H10996,'Shoe size conversion table'!$J$6:$L$22,2))</f>
        <v>42-43</v>
      </c>
      <c r="J10996" s="12" t="n">
        <f aca="false">IF(G10996="Male",VLOOKUP(H10996,'Shoe size conversion table'!$B$6:$D$22,3),VLOOKUP(H10996,'Shoe size conversion table'!$J$6:$L$22,3))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MONTH(C10996:C25963)</f>
        <v>6</v>
      </c>
      <c r="O10996" s="8" t="n">
        <f aca="false">K10996*(1-L10996)</f>
        <v>159.2</v>
      </c>
    </row>
    <row r="10997" customFormat="false" ht="11.4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IF(G10997="Male",VLOOKUP(H10997,'Shoe size conversion table'!$B$6:$D$22,2),VLOOKUP(H10997,'Shoe size conversion table'!$J$6:$L$22,2))</f>
        <v>42</v>
      </c>
      <c r="J10997" s="12" t="n">
        <f aca="false">IF(G10997="Male",VLOOKUP(H10997,'Shoe size conversion table'!$B$6:$D$22,3),VLOOKUP(H10997,'Shoe size conversion table'!$J$6:$L$22,3))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MONTH(C10997:C25964)</f>
        <v>6</v>
      </c>
      <c r="O10997" s="8" t="n">
        <f aca="false">K10997*(1-L10997)</f>
        <v>111.3</v>
      </c>
    </row>
    <row r="10998" customFormat="false" ht="11.4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IF(G10998="Male",VLOOKUP(H10998,'Shoe size conversion table'!$B$6:$D$22,2),VLOOKUP(H10998,'Shoe size conversion table'!$J$6:$L$22,2))</f>
        <v>38-39</v>
      </c>
      <c r="J10998" s="12" t="n">
        <f aca="false">IF(G10998="Male",VLOOKUP(H10998,'Shoe size conversion table'!$B$6:$D$22,3),VLOOKUP(H10998,'Shoe size conversion table'!$J$6:$L$22,3))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MONTH(C10998:C25965)</f>
        <v>6</v>
      </c>
      <c r="O10998" s="8" t="n">
        <f aca="false">K10998*(1-L10998)</f>
        <v>199</v>
      </c>
    </row>
    <row r="10999" customFormat="false" ht="11.4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IF(G10999="Male",VLOOKUP(H10999,'Shoe size conversion table'!$B$6:$D$22,2),VLOOKUP(H10999,'Shoe size conversion table'!$J$6:$L$22,2))</f>
        <v>44-45</v>
      </c>
      <c r="J10999" s="12" t="n">
        <f aca="false">IF(G10999="Male",VLOOKUP(H10999,'Shoe size conversion table'!$B$6:$D$22,3),VLOOKUP(H10999,'Shoe size conversion table'!$J$6:$L$22,3))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MONTH(C10999:C25966)</f>
        <v>6</v>
      </c>
      <c r="O10999" s="8" t="n">
        <f aca="false">K10999*(1-L10999)</f>
        <v>74.5</v>
      </c>
    </row>
    <row r="11000" customFormat="false" ht="11.4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IF(G11000="Male",VLOOKUP(H11000,'Shoe size conversion table'!$B$6:$D$22,2),VLOOKUP(H11000,'Shoe size conversion table'!$J$6:$L$22,2))</f>
        <v>39-40</v>
      </c>
      <c r="J11000" s="12" t="n">
        <f aca="false">IF(G11000="Male",VLOOKUP(H11000,'Shoe size conversion table'!$B$6:$D$22,3),VLOOKUP(H11000,'Shoe size conversion table'!$J$6:$L$22,3))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MONTH(C11000:C25967)</f>
        <v>6</v>
      </c>
      <c r="O11000" s="8" t="n">
        <f aca="false">K11000*(1-L11000)</f>
        <v>139</v>
      </c>
    </row>
    <row r="11001" customFormat="false" ht="11.4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IF(G11001="Male",VLOOKUP(H11001,'Shoe size conversion table'!$B$6:$D$22,2),VLOOKUP(H11001,'Shoe size conversion table'!$J$6:$L$22,2))</f>
        <v>42-43</v>
      </c>
      <c r="J11001" s="12" t="n">
        <f aca="false">IF(G11001="Male",VLOOKUP(H11001,'Shoe size conversion table'!$B$6:$D$22,3),VLOOKUP(H11001,'Shoe size conversion table'!$J$6:$L$22,3))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MONTH(C11001:C25968)</f>
        <v>6</v>
      </c>
      <c r="O11001" s="8" t="n">
        <f aca="false">K11001*(1-L11001)</f>
        <v>179</v>
      </c>
    </row>
    <row r="11002" customFormat="false" ht="11.4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IF(G11002="Male",VLOOKUP(H11002,'Shoe size conversion table'!$B$6:$D$22,2),VLOOKUP(H11002,'Shoe size conversion table'!$J$6:$L$22,2))</f>
        <v>38</v>
      </c>
      <c r="J11002" s="12" t="n">
        <f aca="false">IF(G11002="Male",VLOOKUP(H11002,'Shoe size conversion table'!$B$6:$D$22,3),VLOOKUP(H11002,'Shoe size conversion table'!$J$6:$L$22,3))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MONTH(C11002:C25969)</f>
        <v>6</v>
      </c>
      <c r="O11002" s="8" t="n">
        <f aca="false">K11002*(1-L11002)</f>
        <v>179</v>
      </c>
    </row>
    <row r="11003" customFormat="false" ht="11.4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IF(G11003="Male",VLOOKUP(H11003,'Shoe size conversion table'!$B$6:$D$22,2),VLOOKUP(H11003,'Shoe size conversion table'!$J$6:$L$22,2))</f>
        <v>39</v>
      </c>
      <c r="J11003" s="12" t="n">
        <f aca="false">IF(G11003="Male",VLOOKUP(H11003,'Shoe size conversion table'!$B$6:$D$22,3),VLOOKUP(H11003,'Shoe size conversion table'!$J$6:$L$22,3))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MONTH(C11003:C25970)</f>
        <v>6</v>
      </c>
      <c r="O11003" s="8" t="n">
        <f aca="false">K11003*(1-L11003)</f>
        <v>199</v>
      </c>
    </row>
    <row r="11004" customFormat="false" ht="11.4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IF(G11004="Male",VLOOKUP(H11004,'Shoe size conversion table'!$B$6:$D$22,2),VLOOKUP(H11004,'Shoe size conversion table'!$J$6:$L$22,2))</f>
        <v>41-42</v>
      </c>
      <c r="J11004" s="12" t="n">
        <f aca="false">IF(G11004="Male",VLOOKUP(H11004,'Shoe size conversion table'!$B$6:$D$22,3),VLOOKUP(H11004,'Shoe size conversion table'!$J$6:$L$22,3))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MONTH(C11004:C25971)</f>
        <v>6</v>
      </c>
      <c r="O11004" s="8" t="n">
        <f aca="false">K11004*(1-L11004)</f>
        <v>89.5</v>
      </c>
    </row>
    <row r="11005" customFormat="false" ht="11.4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IF(G11005="Male",VLOOKUP(H11005,'Shoe size conversion table'!$B$6:$D$22,2),VLOOKUP(H11005,'Shoe size conversion table'!$J$6:$L$22,2))</f>
        <v>47</v>
      </c>
      <c r="J11005" s="12" t="n">
        <f aca="false">IF(G11005="Male",VLOOKUP(H11005,'Shoe size conversion table'!$B$6:$D$22,3),VLOOKUP(H11005,'Shoe size conversion table'!$J$6:$L$22,3))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MONTH(C11005:C25972)</f>
        <v>6</v>
      </c>
      <c r="O11005" s="8" t="n">
        <f aca="false">K11005*(1-L11005)</f>
        <v>129</v>
      </c>
    </row>
    <row r="11006" customFormat="false" ht="11.4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IF(G11006="Male",VLOOKUP(H11006,'Shoe size conversion table'!$B$6:$D$22,2),VLOOKUP(H11006,'Shoe size conversion table'!$J$6:$L$22,2))</f>
        <v>43-44</v>
      </c>
      <c r="J11006" s="12" t="n">
        <f aca="false">IF(G11006="Male",VLOOKUP(H11006,'Shoe size conversion table'!$B$6:$D$22,3),VLOOKUP(H11006,'Shoe size conversion table'!$J$6:$L$22,3))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MONTH(C11006:C25973)</f>
        <v>6</v>
      </c>
      <c r="O11006" s="8" t="n">
        <f aca="false">K11006*(1-L11006)</f>
        <v>139</v>
      </c>
    </row>
    <row r="11007" customFormat="false" ht="11.4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IF(G11007="Male",VLOOKUP(H11007,'Shoe size conversion table'!$B$6:$D$22,2),VLOOKUP(H11007,'Shoe size conversion table'!$J$6:$L$22,2))</f>
        <v>42-43</v>
      </c>
      <c r="J11007" s="12" t="n">
        <f aca="false">IF(G11007="Male",VLOOKUP(H11007,'Shoe size conversion table'!$B$6:$D$22,3),VLOOKUP(H11007,'Shoe size conversion table'!$J$6:$L$22,3))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MONTH(C11007:C25974)</f>
        <v>6</v>
      </c>
      <c r="O11007" s="8" t="n">
        <f aca="false">K11007*(1-L11007)</f>
        <v>129</v>
      </c>
    </row>
    <row r="11008" customFormat="false" ht="11.4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IF(G11008="Male",VLOOKUP(H11008,'Shoe size conversion table'!$B$6:$D$22,2),VLOOKUP(H11008,'Shoe size conversion table'!$J$6:$L$22,2))</f>
        <v>42-43</v>
      </c>
      <c r="J11008" s="12" t="n">
        <f aca="false">IF(G11008="Male",VLOOKUP(H11008,'Shoe size conversion table'!$B$6:$D$22,3),VLOOKUP(H11008,'Shoe size conversion table'!$J$6:$L$22,3))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MONTH(C11008:C25975)</f>
        <v>6</v>
      </c>
      <c r="O11008" s="8" t="n">
        <f aca="false">K11008*(1-L11008)</f>
        <v>127.2</v>
      </c>
    </row>
    <row r="11009" customFormat="false" ht="11.4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IF(G11009="Male",VLOOKUP(H11009,'Shoe size conversion table'!$B$6:$D$22,2),VLOOKUP(H11009,'Shoe size conversion table'!$J$6:$L$22,2))</f>
        <v>46</v>
      </c>
      <c r="J11009" s="12" t="n">
        <f aca="false">IF(G11009="Male",VLOOKUP(H11009,'Shoe size conversion table'!$B$6:$D$22,3),VLOOKUP(H11009,'Shoe size conversion table'!$J$6:$L$22,3))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MONTH(C11009:C25976)</f>
        <v>6</v>
      </c>
      <c r="O11009" s="8" t="n">
        <f aca="false">K11009*(1-L11009)</f>
        <v>169</v>
      </c>
    </row>
    <row r="11010" customFormat="false" ht="11.4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IF(G11010="Male",VLOOKUP(H11010,'Shoe size conversion table'!$B$6:$D$22,2),VLOOKUP(H11010,'Shoe size conversion table'!$J$6:$L$22,2))</f>
        <v>38-39</v>
      </c>
      <c r="J11010" s="12" t="n">
        <f aca="false">IF(G11010="Male",VLOOKUP(H11010,'Shoe size conversion table'!$B$6:$D$22,3),VLOOKUP(H11010,'Shoe size conversion table'!$J$6:$L$22,3))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MONTH(C11010:C25977)</f>
        <v>6</v>
      </c>
      <c r="O11010" s="8" t="n">
        <f aca="false">K11010*(1-L11010)</f>
        <v>127.2</v>
      </c>
    </row>
    <row r="11011" customFormat="false" ht="11.4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IF(G11011="Male",VLOOKUP(H11011,'Shoe size conversion table'!$B$6:$D$22,2),VLOOKUP(H11011,'Shoe size conversion table'!$J$6:$L$22,2))</f>
        <v>38-39</v>
      </c>
      <c r="J11011" s="12" t="n">
        <f aca="false">IF(G11011="Male",VLOOKUP(H11011,'Shoe size conversion table'!$B$6:$D$22,3),VLOOKUP(H11011,'Shoe size conversion table'!$J$6:$L$22,3))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MONTH(C11011:C25978)</f>
        <v>6</v>
      </c>
      <c r="O11011" s="8" t="n">
        <f aca="false">K11011*(1-L11011)</f>
        <v>149</v>
      </c>
    </row>
    <row r="11012" customFormat="false" ht="11.4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IF(G11012="Male",VLOOKUP(H11012,'Shoe size conversion table'!$B$6:$D$22,2),VLOOKUP(H11012,'Shoe size conversion table'!$J$6:$L$22,2))</f>
        <v>39</v>
      </c>
      <c r="J11012" s="12" t="n">
        <f aca="false">IF(G11012="Male",VLOOKUP(H11012,'Shoe size conversion table'!$B$6:$D$22,3),VLOOKUP(H11012,'Shoe size conversion table'!$J$6:$L$22,3))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MONTH(C11012:C25979)</f>
        <v>6</v>
      </c>
      <c r="O11012" s="8" t="n">
        <f aca="false">K11012*(1-L11012)</f>
        <v>69.5</v>
      </c>
    </row>
    <row r="11013" customFormat="false" ht="11.4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IF(G11013="Male",VLOOKUP(H11013,'Shoe size conversion table'!$B$6:$D$22,2),VLOOKUP(H11013,'Shoe size conversion table'!$J$6:$L$22,2))</f>
        <v>38</v>
      </c>
      <c r="J11013" s="12" t="n">
        <f aca="false">IF(G11013="Male",VLOOKUP(H11013,'Shoe size conversion table'!$B$6:$D$22,3),VLOOKUP(H11013,'Shoe size conversion table'!$J$6:$L$22,3))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MONTH(C11013:C25980)</f>
        <v>6</v>
      </c>
      <c r="O11013" s="8" t="n">
        <f aca="false">K11013*(1-L11013)</f>
        <v>94.5</v>
      </c>
    </row>
    <row r="11014" customFormat="false" ht="11.4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IF(G11014="Male",VLOOKUP(H11014,'Shoe size conversion table'!$B$6:$D$22,2),VLOOKUP(H11014,'Shoe size conversion table'!$J$6:$L$22,2))</f>
        <v>43-44</v>
      </c>
      <c r="J11014" s="12" t="n">
        <f aca="false">IF(G11014="Male",VLOOKUP(H11014,'Shoe size conversion table'!$B$6:$D$22,3),VLOOKUP(H11014,'Shoe size conversion table'!$J$6:$L$22,3))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MONTH(C11014:C25981)</f>
        <v>6</v>
      </c>
      <c r="O11014" s="8" t="n">
        <f aca="false">K11014*(1-L11014)</f>
        <v>135.2</v>
      </c>
    </row>
    <row r="11015" customFormat="false" ht="11.4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IF(G11015="Male",VLOOKUP(H11015,'Shoe size conversion table'!$B$6:$D$22,2),VLOOKUP(H11015,'Shoe size conversion table'!$J$6:$L$22,2))</f>
        <v>43-44</v>
      </c>
      <c r="J11015" s="12" t="n">
        <f aca="false">IF(G11015="Male",VLOOKUP(H11015,'Shoe size conversion table'!$B$6:$D$22,3),VLOOKUP(H11015,'Shoe size conversion table'!$J$6:$L$22,3))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MONTH(C11015:C25982)</f>
        <v>6</v>
      </c>
      <c r="O11015" s="8" t="n">
        <f aca="false">K11015*(1-L11015)</f>
        <v>69.5</v>
      </c>
    </row>
    <row r="11016" customFormat="false" ht="11.4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IF(G11016="Male",VLOOKUP(H11016,'Shoe size conversion table'!$B$6:$D$22,2),VLOOKUP(H11016,'Shoe size conversion table'!$J$6:$L$22,2))</f>
        <v>39-40</v>
      </c>
      <c r="J11016" s="12" t="n">
        <f aca="false">IF(G11016="Male",VLOOKUP(H11016,'Shoe size conversion table'!$B$6:$D$22,3),VLOOKUP(H11016,'Shoe size conversion table'!$J$6:$L$22,3))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MONTH(C11016:C25983)</f>
        <v>6</v>
      </c>
      <c r="O11016" s="8" t="n">
        <f aca="false">K11016*(1-L11016)</f>
        <v>143.1</v>
      </c>
    </row>
    <row r="11017" customFormat="false" ht="11.4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IF(G11017="Male",VLOOKUP(H11017,'Shoe size conversion table'!$B$6:$D$22,2),VLOOKUP(H11017,'Shoe size conversion table'!$J$6:$L$22,2))</f>
        <v>44</v>
      </c>
      <c r="J11017" s="12" t="n">
        <f aca="false">IF(G11017="Male",VLOOKUP(H11017,'Shoe size conversion table'!$B$6:$D$22,3),VLOOKUP(H11017,'Shoe size conversion table'!$J$6:$L$22,3))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MONTH(C11017:C25984)</f>
        <v>6</v>
      </c>
      <c r="O11017" s="8" t="n">
        <f aca="false">K11017*(1-L11017)</f>
        <v>159</v>
      </c>
    </row>
    <row r="11018" customFormat="false" ht="11.4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IF(G11018="Male",VLOOKUP(H11018,'Shoe size conversion table'!$B$6:$D$22,2),VLOOKUP(H11018,'Shoe size conversion table'!$J$6:$L$22,2))</f>
        <v>37</v>
      </c>
      <c r="J11018" s="12" t="n">
        <f aca="false">IF(G11018="Male",VLOOKUP(H11018,'Shoe size conversion table'!$B$6:$D$22,3),VLOOKUP(H11018,'Shoe size conversion table'!$J$6:$L$22,3))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MONTH(C11018:C25985)</f>
        <v>6</v>
      </c>
      <c r="O11018" s="8" t="n">
        <f aca="false">K11018*(1-L11018)</f>
        <v>119.2</v>
      </c>
    </row>
    <row r="11019" customFormat="false" ht="11.4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IF(G11019="Male",VLOOKUP(H11019,'Shoe size conversion table'!$B$6:$D$22,2),VLOOKUP(H11019,'Shoe size conversion table'!$J$6:$L$22,2))</f>
        <v>39</v>
      </c>
      <c r="J11019" s="12" t="n">
        <f aca="false">IF(G11019="Male",VLOOKUP(H11019,'Shoe size conversion table'!$B$6:$D$22,3),VLOOKUP(H11019,'Shoe size conversion table'!$J$6:$L$22,3))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MONTH(C11019:C25986)</f>
        <v>6</v>
      </c>
      <c r="O11019" s="8" t="n">
        <f aca="false">K11019*(1-L11019)</f>
        <v>189</v>
      </c>
    </row>
    <row r="11020" customFormat="false" ht="11.4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IF(G11020="Male",VLOOKUP(H11020,'Shoe size conversion table'!$B$6:$D$22,2),VLOOKUP(H11020,'Shoe size conversion table'!$J$6:$L$22,2))</f>
        <v>42</v>
      </c>
      <c r="J11020" s="12" t="n">
        <f aca="false">IF(G11020="Male",VLOOKUP(H11020,'Shoe size conversion table'!$B$6:$D$22,3),VLOOKUP(H11020,'Shoe size conversion table'!$J$6:$L$22,3))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MONTH(C11020:C25987)</f>
        <v>6</v>
      </c>
      <c r="O11020" s="8" t="n">
        <f aca="false">K11020*(1-L11020)</f>
        <v>139</v>
      </c>
    </row>
    <row r="11021" customFormat="false" ht="11.4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IF(G11021="Male",VLOOKUP(H11021,'Shoe size conversion table'!$B$6:$D$22,2),VLOOKUP(H11021,'Shoe size conversion table'!$J$6:$L$22,2))</f>
        <v>38</v>
      </c>
      <c r="J11021" s="12" t="n">
        <f aca="false">IF(G11021="Male",VLOOKUP(H11021,'Shoe size conversion table'!$B$6:$D$22,3),VLOOKUP(H11021,'Shoe size conversion table'!$J$6:$L$22,3))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MONTH(C11021:C25988)</f>
        <v>6</v>
      </c>
      <c r="O11021" s="8" t="n">
        <f aca="false">K11021*(1-L11021)</f>
        <v>199</v>
      </c>
    </row>
    <row r="11022" customFormat="false" ht="11.4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IF(G11022="Male",VLOOKUP(H11022,'Shoe size conversion table'!$B$6:$D$22,2),VLOOKUP(H11022,'Shoe size conversion table'!$J$6:$L$22,2))</f>
        <v>40-41</v>
      </c>
      <c r="J11022" s="12" t="n">
        <f aca="false">IF(G11022="Male",VLOOKUP(H11022,'Shoe size conversion table'!$B$6:$D$22,3),VLOOKUP(H11022,'Shoe size conversion table'!$J$6:$L$22,3))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MONTH(C11022:C25989)</f>
        <v>6</v>
      </c>
      <c r="O11022" s="8" t="n">
        <f aca="false">K11022*(1-L11022)</f>
        <v>199</v>
      </c>
    </row>
    <row r="11023" customFormat="false" ht="11.4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IF(G11023="Male",VLOOKUP(H11023,'Shoe size conversion table'!$B$6:$D$22,2),VLOOKUP(H11023,'Shoe size conversion table'!$J$6:$L$22,2))</f>
        <v>37-38</v>
      </c>
      <c r="J11023" s="12" t="n">
        <f aca="false">IF(G11023="Male",VLOOKUP(H11023,'Shoe size conversion table'!$B$6:$D$22,3),VLOOKUP(H11023,'Shoe size conversion table'!$J$6:$L$22,3))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MONTH(C11023:C25990)</f>
        <v>6</v>
      </c>
      <c r="O11023" s="8" t="n">
        <f aca="false">K11023*(1-L11023)</f>
        <v>129</v>
      </c>
    </row>
    <row r="11024" customFormat="false" ht="11.4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IF(G11024="Male",VLOOKUP(H11024,'Shoe size conversion table'!$B$6:$D$22,2),VLOOKUP(H11024,'Shoe size conversion table'!$J$6:$L$22,2))</f>
        <v>40</v>
      </c>
      <c r="J11024" s="12" t="n">
        <f aca="false">IF(G11024="Male",VLOOKUP(H11024,'Shoe size conversion table'!$B$6:$D$22,3),VLOOKUP(H11024,'Shoe size conversion table'!$J$6:$L$22,3))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MONTH(C11024:C25991)</f>
        <v>6</v>
      </c>
      <c r="O11024" s="8" t="n">
        <f aca="false">K11024*(1-L11024)</f>
        <v>189</v>
      </c>
    </row>
    <row r="11025" customFormat="false" ht="11.4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IF(G11025="Male",VLOOKUP(H11025,'Shoe size conversion table'!$B$6:$D$22,2),VLOOKUP(H11025,'Shoe size conversion table'!$J$6:$L$22,2))</f>
        <v>40</v>
      </c>
      <c r="J11025" s="12" t="n">
        <f aca="false">IF(G11025="Male",VLOOKUP(H11025,'Shoe size conversion table'!$B$6:$D$22,3),VLOOKUP(H11025,'Shoe size conversion table'!$J$6:$L$22,3))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MONTH(C11025:C25992)</f>
        <v>6</v>
      </c>
      <c r="O11025" s="8" t="n">
        <f aca="false">K11025*(1-L11025)</f>
        <v>129</v>
      </c>
    </row>
    <row r="11026" customFormat="false" ht="11.4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IF(G11026="Male",VLOOKUP(H11026,'Shoe size conversion table'!$B$6:$D$22,2),VLOOKUP(H11026,'Shoe size conversion table'!$J$6:$L$22,2))</f>
        <v>43</v>
      </c>
      <c r="J11026" s="12" t="n">
        <f aca="false">IF(G11026="Male",VLOOKUP(H11026,'Shoe size conversion table'!$B$6:$D$22,3),VLOOKUP(H11026,'Shoe size conversion table'!$J$6:$L$22,3))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MONTH(C11026:C25993)</f>
        <v>6</v>
      </c>
      <c r="O11026" s="8" t="n">
        <f aca="false">K11026*(1-L11026)</f>
        <v>149</v>
      </c>
    </row>
    <row r="11027" customFormat="false" ht="11.4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IF(G11027="Male",VLOOKUP(H11027,'Shoe size conversion table'!$B$6:$D$22,2),VLOOKUP(H11027,'Shoe size conversion table'!$J$6:$L$22,2))</f>
        <v>43-44</v>
      </c>
      <c r="J11027" s="12" t="n">
        <f aca="false">IF(G11027="Male",VLOOKUP(H11027,'Shoe size conversion table'!$B$6:$D$22,3),VLOOKUP(H11027,'Shoe size conversion table'!$J$6:$L$22,3))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MONTH(C11027:C25994)</f>
        <v>6</v>
      </c>
      <c r="O11027" s="8" t="n">
        <f aca="false">K11027*(1-L11027)</f>
        <v>169</v>
      </c>
    </row>
    <row r="11028" customFormat="false" ht="11.4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IF(G11028="Male",VLOOKUP(H11028,'Shoe size conversion table'!$B$6:$D$22,2),VLOOKUP(H11028,'Shoe size conversion table'!$J$6:$L$22,2))</f>
        <v>38</v>
      </c>
      <c r="J11028" s="12" t="n">
        <f aca="false">IF(G11028="Male",VLOOKUP(H11028,'Shoe size conversion table'!$B$6:$D$22,3),VLOOKUP(H11028,'Shoe size conversion table'!$J$6:$L$22,3))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MONTH(C11028:C25995)</f>
        <v>6</v>
      </c>
      <c r="O11028" s="8" t="n">
        <f aca="false">K11028*(1-L11028)</f>
        <v>159</v>
      </c>
    </row>
    <row r="11029" customFormat="false" ht="11.4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IF(G11029="Male",VLOOKUP(H11029,'Shoe size conversion table'!$B$6:$D$22,2),VLOOKUP(H11029,'Shoe size conversion table'!$J$6:$L$22,2))</f>
        <v>43</v>
      </c>
      <c r="J11029" s="12" t="n">
        <f aca="false">IF(G11029="Male",VLOOKUP(H11029,'Shoe size conversion table'!$B$6:$D$22,3),VLOOKUP(H11029,'Shoe size conversion table'!$J$6:$L$22,3))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MONTH(C11029:C25996)</f>
        <v>6</v>
      </c>
      <c r="O11029" s="8" t="n">
        <f aca="false">K11029*(1-L11029)</f>
        <v>179</v>
      </c>
    </row>
    <row r="11030" customFormat="false" ht="11.4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IF(G11030="Male",VLOOKUP(H11030,'Shoe size conversion table'!$B$6:$D$22,2),VLOOKUP(H11030,'Shoe size conversion table'!$J$6:$L$22,2))</f>
        <v>42</v>
      </c>
      <c r="J11030" s="12" t="n">
        <f aca="false">IF(G11030="Male",VLOOKUP(H11030,'Shoe size conversion table'!$B$6:$D$22,3),VLOOKUP(H11030,'Shoe size conversion table'!$J$6:$L$22,3))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MONTH(C11030:C25997)</f>
        <v>6</v>
      </c>
      <c r="O11030" s="8" t="n">
        <f aca="false">K11030*(1-L11030)</f>
        <v>89.5</v>
      </c>
    </row>
    <row r="11031" customFormat="false" ht="11.4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IF(G11031="Male",VLOOKUP(H11031,'Shoe size conversion table'!$B$6:$D$22,2),VLOOKUP(H11031,'Shoe size conversion table'!$J$6:$L$22,2))</f>
        <v>39</v>
      </c>
      <c r="J11031" s="12" t="n">
        <f aca="false">IF(G11031="Male",VLOOKUP(H11031,'Shoe size conversion table'!$B$6:$D$22,3),VLOOKUP(H11031,'Shoe size conversion table'!$J$6:$L$22,3))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MONTH(C11031:C25998)</f>
        <v>6</v>
      </c>
      <c r="O11031" s="8" t="n">
        <f aca="false">K11031*(1-L11031)</f>
        <v>125.1</v>
      </c>
    </row>
    <row r="11032" customFormat="false" ht="11.4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IF(G11032="Male",VLOOKUP(H11032,'Shoe size conversion table'!$B$6:$D$22,2),VLOOKUP(H11032,'Shoe size conversion table'!$J$6:$L$22,2))</f>
        <v>43-44</v>
      </c>
      <c r="J11032" s="12" t="n">
        <f aca="false">IF(G11032="Male",VLOOKUP(H11032,'Shoe size conversion table'!$B$6:$D$22,3),VLOOKUP(H11032,'Shoe size conversion table'!$J$6:$L$22,3))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MONTH(C11032:C25999)</f>
        <v>6</v>
      </c>
      <c r="O11032" s="8" t="n">
        <f aca="false">K11032*(1-L11032)</f>
        <v>97.3</v>
      </c>
    </row>
    <row r="11033" customFormat="false" ht="11.4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IF(G11033="Male",VLOOKUP(H11033,'Shoe size conversion table'!$B$6:$D$22,2),VLOOKUP(H11033,'Shoe size conversion table'!$J$6:$L$22,2))</f>
        <v>42-43</v>
      </c>
      <c r="J11033" s="12" t="n">
        <f aca="false">IF(G11033="Male",VLOOKUP(H11033,'Shoe size conversion table'!$B$6:$D$22,3),VLOOKUP(H11033,'Shoe size conversion table'!$J$6:$L$22,3))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MONTH(C11033:C26000)</f>
        <v>6</v>
      </c>
      <c r="O11033" s="8" t="n">
        <f aca="false">K11033*(1-L11033)</f>
        <v>111.3</v>
      </c>
    </row>
    <row r="11034" customFormat="false" ht="11.4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IF(G11034="Male",VLOOKUP(H11034,'Shoe size conversion table'!$B$6:$D$22,2),VLOOKUP(H11034,'Shoe size conversion table'!$J$6:$L$22,2))</f>
        <v>42-43</v>
      </c>
      <c r="J11034" s="12" t="n">
        <f aca="false">IF(G11034="Male",VLOOKUP(H11034,'Shoe size conversion table'!$B$6:$D$22,3),VLOOKUP(H11034,'Shoe size conversion table'!$J$6:$L$22,3))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MONTH(C11034:C26001)</f>
        <v>6</v>
      </c>
      <c r="O11034" s="8" t="n">
        <f aca="false">K11034*(1-L11034)</f>
        <v>139</v>
      </c>
    </row>
    <row r="11035" customFormat="false" ht="11.4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IF(G11035="Male",VLOOKUP(H11035,'Shoe size conversion table'!$B$6:$D$22,2),VLOOKUP(H11035,'Shoe size conversion table'!$J$6:$L$22,2))</f>
        <v>42</v>
      </c>
      <c r="J11035" s="12" t="n">
        <f aca="false">IF(G11035="Male",VLOOKUP(H11035,'Shoe size conversion table'!$B$6:$D$22,3),VLOOKUP(H11035,'Shoe size conversion table'!$J$6:$L$22,3))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MONTH(C11035:C26002)</f>
        <v>6</v>
      </c>
      <c r="O11035" s="8" t="n">
        <f aca="false">K11035*(1-L11035)</f>
        <v>94.5</v>
      </c>
    </row>
    <row r="11036" customFormat="false" ht="11.4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IF(G11036="Male",VLOOKUP(H11036,'Shoe size conversion table'!$B$6:$D$22,2),VLOOKUP(H11036,'Shoe size conversion table'!$J$6:$L$22,2))</f>
        <v>43-44</v>
      </c>
      <c r="J11036" s="12" t="n">
        <f aca="false">IF(G11036="Male",VLOOKUP(H11036,'Shoe size conversion table'!$B$6:$D$22,3),VLOOKUP(H11036,'Shoe size conversion table'!$J$6:$L$22,3))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MONTH(C11036:C26003)</f>
        <v>6</v>
      </c>
      <c r="O11036" s="8" t="n">
        <f aca="false">K11036*(1-L11036)</f>
        <v>139</v>
      </c>
    </row>
    <row r="11037" customFormat="false" ht="11.4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IF(G11037="Male",VLOOKUP(H11037,'Shoe size conversion table'!$B$6:$D$22,2),VLOOKUP(H11037,'Shoe size conversion table'!$J$6:$L$22,2))</f>
        <v>42-43</v>
      </c>
      <c r="J11037" s="12" t="n">
        <f aca="false">IF(G11037="Male",VLOOKUP(H11037,'Shoe size conversion table'!$B$6:$D$22,3),VLOOKUP(H11037,'Shoe size conversion table'!$J$6:$L$22,3))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MONTH(C11037:C26004)</f>
        <v>6</v>
      </c>
      <c r="O11037" s="8" t="n">
        <f aca="false">K11037*(1-L11037)</f>
        <v>74.5</v>
      </c>
    </row>
    <row r="11038" customFormat="false" ht="11.4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IF(G11038="Male",VLOOKUP(H11038,'Shoe size conversion table'!$B$6:$D$22,2),VLOOKUP(H11038,'Shoe size conversion table'!$J$6:$L$22,2))</f>
        <v>44-45</v>
      </c>
      <c r="J11038" s="12" t="n">
        <f aca="false">IF(G11038="Male",VLOOKUP(H11038,'Shoe size conversion table'!$B$6:$D$22,3),VLOOKUP(H11038,'Shoe size conversion table'!$J$6:$L$22,3))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MONTH(C11038:C26005)</f>
        <v>6</v>
      </c>
      <c r="O11038" s="8" t="n">
        <f aca="false">K11038*(1-L11038)</f>
        <v>149</v>
      </c>
    </row>
    <row r="11039" customFormat="false" ht="11.4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IF(G11039="Male",VLOOKUP(H11039,'Shoe size conversion table'!$B$6:$D$22,2),VLOOKUP(H11039,'Shoe size conversion table'!$J$6:$L$22,2))</f>
        <v>43-44</v>
      </c>
      <c r="J11039" s="12" t="n">
        <f aca="false">IF(G11039="Male",VLOOKUP(H11039,'Shoe size conversion table'!$B$6:$D$22,3),VLOOKUP(H11039,'Shoe size conversion table'!$J$6:$L$22,3))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MONTH(C11039:C26006)</f>
        <v>6</v>
      </c>
      <c r="O11039" s="8" t="n">
        <f aca="false">K11039*(1-L11039)</f>
        <v>135.2</v>
      </c>
    </row>
    <row r="11040" customFormat="false" ht="11.4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IF(G11040="Male",VLOOKUP(H11040,'Shoe size conversion table'!$B$6:$D$22,2),VLOOKUP(H11040,'Shoe size conversion table'!$J$6:$L$22,2))</f>
        <v>43</v>
      </c>
      <c r="J11040" s="12" t="n">
        <f aca="false">IF(G11040="Male",VLOOKUP(H11040,'Shoe size conversion table'!$B$6:$D$22,3),VLOOKUP(H11040,'Shoe size conversion table'!$J$6:$L$22,3))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MONTH(C11040:C26007)</f>
        <v>6</v>
      </c>
      <c r="O11040" s="8" t="n">
        <f aca="false">K11040*(1-L11040)</f>
        <v>159.2</v>
      </c>
    </row>
    <row r="11041" customFormat="false" ht="11.4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IF(G11041="Male",VLOOKUP(H11041,'Shoe size conversion table'!$B$6:$D$22,2),VLOOKUP(H11041,'Shoe size conversion table'!$J$6:$L$22,2))</f>
        <v>40</v>
      </c>
      <c r="J11041" s="12" t="n">
        <f aca="false">IF(G11041="Male",VLOOKUP(H11041,'Shoe size conversion table'!$B$6:$D$22,3),VLOOKUP(H11041,'Shoe size conversion table'!$J$6:$L$22,3))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MONTH(C11041:C26008)</f>
        <v>6</v>
      </c>
      <c r="O11041" s="8" t="n">
        <f aca="false">K11041*(1-L11041)</f>
        <v>135.2</v>
      </c>
    </row>
    <row r="11042" customFormat="false" ht="11.4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IF(G11042="Male",VLOOKUP(H11042,'Shoe size conversion table'!$B$6:$D$22,2),VLOOKUP(H11042,'Shoe size conversion table'!$J$6:$L$22,2))</f>
        <v>39-40</v>
      </c>
      <c r="J11042" s="12" t="n">
        <f aca="false">IF(G11042="Male",VLOOKUP(H11042,'Shoe size conversion table'!$B$6:$D$22,3),VLOOKUP(H11042,'Shoe size conversion table'!$J$6:$L$22,3))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MONTH(C11042:C26009)</f>
        <v>6</v>
      </c>
      <c r="O11042" s="8" t="n">
        <f aca="false">K11042*(1-L11042)</f>
        <v>199</v>
      </c>
    </row>
    <row r="11043" customFormat="false" ht="11.4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IF(G11043="Male",VLOOKUP(H11043,'Shoe size conversion table'!$B$6:$D$22,2),VLOOKUP(H11043,'Shoe size conversion table'!$J$6:$L$22,2))</f>
        <v>42</v>
      </c>
      <c r="J11043" s="12" t="n">
        <f aca="false">IF(G11043="Male",VLOOKUP(H11043,'Shoe size conversion table'!$B$6:$D$22,3),VLOOKUP(H11043,'Shoe size conversion table'!$J$6:$L$22,3))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MONTH(C11043:C26010)</f>
        <v>6</v>
      </c>
      <c r="O11043" s="8" t="n">
        <f aca="false">K11043*(1-L11043)</f>
        <v>189</v>
      </c>
    </row>
    <row r="11044" customFormat="false" ht="11.4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IF(G11044="Male",VLOOKUP(H11044,'Shoe size conversion table'!$B$6:$D$22,2),VLOOKUP(H11044,'Shoe size conversion table'!$J$6:$L$22,2))</f>
        <v>42</v>
      </c>
      <c r="J11044" s="12" t="n">
        <f aca="false">IF(G11044="Male",VLOOKUP(H11044,'Shoe size conversion table'!$B$6:$D$22,3),VLOOKUP(H11044,'Shoe size conversion table'!$J$6:$L$22,3))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MONTH(C11044:C26011)</f>
        <v>6</v>
      </c>
      <c r="O11044" s="8" t="n">
        <f aca="false">K11044*(1-L11044)</f>
        <v>104.3</v>
      </c>
    </row>
    <row r="11045" customFormat="false" ht="11.4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IF(G11045="Male",VLOOKUP(H11045,'Shoe size conversion table'!$B$6:$D$22,2),VLOOKUP(H11045,'Shoe size conversion table'!$J$6:$L$22,2))</f>
        <v>41</v>
      </c>
      <c r="J11045" s="12" t="n">
        <f aca="false">IF(G11045="Male",VLOOKUP(H11045,'Shoe size conversion table'!$B$6:$D$22,3),VLOOKUP(H11045,'Shoe size conversion table'!$J$6:$L$22,3))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MONTH(C11045:C26012)</f>
        <v>6</v>
      </c>
      <c r="O11045" s="8" t="n">
        <f aca="false">K11045*(1-L11045)</f>
        <v>64.5</v>
      </c>
    </row>
    <row r="11046" customFormat="false" ht="11.4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IF(G11046="Male",VLOOKUP(H11046,'Shoe size conversion table'!$B$6:$D$22,2),VLOOKUP(H11046,'Shoe size conversion table'!$J$6:$L$22,2))</f>
        <v>42-43</v>
      </c>
      <c r="J11046" s="12" t="n">
        <f aca="false">IF(G11046="Male",VLOOKUP(H11046,'Shoe size conversion table'!$B$6:$D$22,3),VLOOKUP(H11046,'Shoe size conversion table'!$J$6:$L$22,3))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MONTH(C11046:C26013)</f>
        <v>6</v>
      </c>
      <c r="O11046" s="8" t="n">
        <f aca="false">K11046*(1-L11046)</f>
        <v>159</v>
      </c>
    </row>
    <row r="11047" customFormat="false" ht="11.4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IF(G11047="Male",VLOOKUP(H11047,'Shoe size conversion table'!$B$6:$D$22,2),VLOOKUP(H11047,'Shoe size conversion table'!$J$6:$L$22,2))</f>
        <v>35</v>
      </c>
      <c r="J11047" s="12" t="n">
        <f aca="false">IF(G11047="Male",VLOOKUP(H11047,'Shoe size conversion table'!$B$6:$D$22,3),VLOOKUP(H11047,'Shoe size conversion table'!$J$6:$L$22,3))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MONTH(C11047:C26014)</f>
        <v>6</v>
      </c>
      <c r="O11047" s="8" t="n">
        <f aca="false">K11047*(1-L11047)</f>
        <v>169</v>
      </c>
    </row>
    <row r="11048" customFormat="false" ht="11.4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IF(G11048="Male",VLOOKUP(H11048,'Shoe size conversion table'!$B$6:$D$22,2),VLOOKUP(H11048,'Shoe size conversion table'!$J$6:$L$22,2))</f>
        <v>44-45</v>
      </c>
      <c r="J11048" s="12" t="n">
        <f aca="false">IF(G11048="Male",VLOOKUP(H11048,'Shoe size conversion table'!$B$6:$D$22,3),VLOOKUP(H11048,'Shoe size conversion table'!$J$6:$L$22,3))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MONTH(C11048:C26015)</f>
        <v>6</v>
      </c>
      <c r="O11048" s="8" t="n">
        <f aca="false">K11048*(1-L11048)</f>
        <v>179</v>
      </c>
    </row>
    <row r="11049" customFormat="false" ht="11.4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IF(G11049="Male",VLOOKUP(H11049,'Shoe size conversion table'!$B$6:$D$22,2),VLOOKUP(H11049,'Shoe size conversion table'!$J$6:$L$22,2))</f>
        <v>42</v>
      </c>
      <c r="J11049" s="12" t="n">
        <f aca="false">IF(G11049="Male",VLOOKUP(H11049,'Shoe size conversion table'!$B$6:$D$22,3),VLOOKUP(H11049,'Shoe size conversion table'!$J$6:$L$22,3))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MONTH(C11049:C26016)</f>
        <v>6</v>
      </c>
      <c r="O11049" s="8" t="n">
        <f aca="false">K11049*(1-L11049)</f>
        <v>199</v>
      </c>
    </row>
    <row r="11050" customFormat="false" ht="11.4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IF(G11050="Male",VLOOKUP(H11050,'Shoe size conversion table'!$B$6:$D$22,2),VLOOKUP(H11050,'Shoe size conversion table'!$J$6:$L$22,2))</f>
        <v>39</v>
      </c>
      <c r="J11050" s="12" t="n">
        <f aca="false">IF(G11050="Male",VLOOKUP(H11050,'Shoe size conversion table'!$B$6:$D$22,3),VLOOKUP(H11050,'Shoe size conversion table'!$J$6:$L$22,3))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MONTH(C11050:C26017)</f>
        <v>6</v>
      </c>
      <c r="O11050" s="8" t="n">
        <f aca="false">K11050*(1-L11050)</f>
        <v>139</v>
      </c>
    </row>
    <row r="11051" customFormat="false" ht="11.4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IF(G11051="Male",VLOOKUP(H11051,'Shoe size conversion table'!$B$6:$D$22,2),VLOOKUP(H11051,'Shoe size conversion table'!$J$6:$L$22,2))</f>
        <v>44-45</v>
      </c>
      <c r="J11051" s="12" t="n">
        <f aca="false">IF(G11051="Male",VLOOKUP(H11051,'Shoe size conversion table'!$B$6:$D$22,3),VLOOKUP(H11051,'Shoe size conversion table'!$J$6:$L$22,3))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MONTH(C11051:C26018)</f>
        <v>6</v>
      </c>
      <c r="O11051" s="8" t="n">
        <f aca="false">K11051*(1-L11051)</f>
        <v>189</v>
      </c>
    </row>
    <row r="11052" customFormat="false" ht="11.4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IF(G11052="Male",VLOOKUP(H11052,'Shoe size conversion table'!$B$6:$D$22,2),VLOOKUP(H11052,'Shoe size conversion table'!$J$6:$L$22,2))</f>
        <v>39-40</v>
      </c>
      <c r="J11052" s="12" t="n">
        <f aca="false">IF(G11052="Male",VLOOKUP(H11052,'Shoe size conversion table'!$B$6:$D$22,3),VLOOKUP(H11052,'Shoe size conversion table'!$J$6:$L$22,3))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MONTH(C11052:C26019)</f>
        <v>6</v>
      </c>
      <c r="O11052" s="8" t="n">
        <f aca="false">K11052*(1-L11052)</f>
        <v>94.5</v>
      </c>
    </row>
    <row r="11053" customFormat="false" ht="11.4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IF(G11053="Male",VLOOKUP(H11053,'Shoe size conversion table'!$B$6:$D$22,2),VLOOKUP(H11053,'Shoe size conversion table'!$J$6:$L$22,2))</f>
        <v>39-40</v>
      </c>
      <c r="J11053" s="12" t="n">
        <f aca="false">IF(G11053="Male",VLOOKUP(H11053,'Shoe size conversion table'!$B$6:$D$22,3),VLOOKUP(H11053,'Shoe size conversion table'!$J$6:$L$22,3))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MONTH(C11053:C26020)</f>
        <v>6</v>
      </c>
      <c r="O11053" s="8" t="n">
        <f aca="false">K11053*(1-L11053)</f>
        <v>159.2</v>
      </c>
    </row>
    <row r="11054" customFormat="false" ht="11.4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IF(G11054="Male",VLOOKUP(H11054,'Shoe size conversion table'!$B$6:$D$22,2),VLOOKUP(H11054,'Shoe size conversion table'!$J$6:$L$22,2))</f>
        <v>39</v>
      </c>
      <c r="J11054" s="12" t="n">
        <f aca="false">IF(G11054="Male",VLOOKUP(H11054,'Shoe size conversion table'!$B$6:$D$22,3),VLOOKUP(H11054,'Shoe size conversion table'!$J$6:$L$22,3))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MONTH(C11054:C26021)</f>
        <v>6</v>
      </c>
      <c r="O11054" s="8" t="n">
        <f aca="false">K11054*(1-L11054)</f>
        <v>143.1</v>
      </c>
    </row>
    <row r="11055" customFormat="false" ht="11.4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IF(G11055="Male",VLOOKUP(H11055,'Shoe size conversion table'!$B$6:$D$22,2),VLOOKUP(H11055,'Shoe size conversion table'!$J$6:$L$22,2))</f>
        <v>42</v>
      </c>
      <c r="J11055" s="12" t="n">
        <f aca="false">IF(G11055="Male",VLOOKUP(H11055,'Shoe size conversion table'!$B$6:$D$22,3),VLOOKUP(H11055,'Shoe size conversion table'!$J$6:$L$22,3))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MONTH(C11055:C26022)</f>
        <v>6</v>
      </c>
      <c r="O11055" s="8" t="n">
        <f aca="false">K11055*(1-L11055)</f>
        <v>159</v>
      </c>
    </row>
    <row r="11056" customFormat="false" ht="11.4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IF(G11056="Male",VLOOKUP(H11056,'Shoe size conversion table'!$B$6:$D$22,2),VLOOKUP(H11056,'Shoe size conversion table'!$J$6:$L$22,2))</f>
        <v>43-44</v>
      </c>
      <c r="J11056" s="12" t="n">
        <f aca="false">IF(G11056="Male",VLOOKUP(H11056,'Shoe size conversion table'!$B$6:$D$22,3),VLOOKUP(H11056,'Shoe size conversion table'!$J$6:$L$22,3))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MONTH(C11056:C26023)</f>
        <v>6</v>
      </c>
      <c r="O11056" s="8" t="n">
        <f aca="false">K11056*(1-L11056)</f>
        <v>69.5</v>
      </c>
    </row>
    <row r="11057" customFormat="false" ht="11.4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IF(G11057="Male",VLOOKUP(H11057,'Shoe size conversion table'!$B$6:$D$22,2),VLOOKUP(H11057,'Shoe size conversion table'!$J$6:$L$22,2))</f>
        <v>42-43</v>
      </c>
      <c r="J11057" s="12" t="n">
        <f aca="false">IF(G11057="Male",VLOOKUP(H11057,'Shoe size conversion table'!$B$6:$D$22,3),VLOOKUP(H11057,'Shoe size conversion table'!$J$6:$L$22,3))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MONTH(C11057:C26024)</f>
        <v>6</v>
      </c>
      <c r="O11057" s="8" t="n">
        <f aca="false">K11057*(1-L11057)</f>
        <v>159</v>
      </c>
    </row>
    <row r="11058" customFormat="false" ht="11.4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IF(G11058="Male",VLOOKUP(H11058,'Shoe size conversion table'!$B$6:$D$22,2),VLOOKUP(H11058,'Shoe size conversion table'!$J$6:$L$22,2))</f>
        <v>42-43</v>
      </c>
      <c r="J11058" s="12" t="n">
        <f aca="false">IF(G11058="Male",VLOOKUP(H11058,'Shoe size conversion table'!$B$6:$D$22,3),VLOOKUP(H11058,'Shoe size conversion table'!$J$6:$L$22,3))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MONTH(C11058:C26025)</f>
        <v>6</v>
      </c>
      <c r="O11058" s="8" t="n">
        <f aca="false">K11058*(1-L11058)</f>
        <v>189</v>
      </c>
    </row>
    <row r="11059" customFormat="false" ht="11.4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IF(G11059="Male",VLOOKUP(H11059,'Shoe size conversion table'!$B$6:$D$22,2),VLOOKUP(H11059,'Shoe size conversion table'!$J$6:$L$22,2))</f>
        <v>43</v>
      </c>
      <c r="J11059" s="12" t="n">
        <f aca="false">IF(G11059="Male",VLOOKUP(H11059,'Shoe size conversion table'!$B$6:$D$22,3),VLOOKUP(H11059,'Shoe size conversion table'!$J$6:$L$22,3))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MONTH(C11059:C26026)</f>
        <v>6</v>
      </c>
      <c r="O11059" s="8" t="n">
        <f aca="false">K11059*(1-L11059)</f>
        <v>139</v>
      </c>
    </row>
    <row r="11060" customFormat="false" ht="11.4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IF(G11060="Male",VLOOKUP(H11060,'Shoe size conversion table'!$B$6:$D$22,2),VLOOKUP(H11060,'Shoe size conversion table'!$J$6:$L$22,2))</f>
        <v>42</v>
      </c>
      <c r="J11060" s="12" t="n">
        <f aca="false">IF(G11060="Male",VLOOKUP(H11060,'Shoe size conversion table'!$B$6:$D$22,3),VLOOKUP(H11060,'Shoe size conversion table'!$J$6:$L$22,3))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MONTH(C11060:C26027)</f>
        <v>6</v>
      </c>
      <c r="O11060" s="8" t="n">
        <f aca="false">K11060*(1-L11060)</f>
        <v>169</v>
      </c>
    </row>
    <row r="11061" customFormat="false" ht="11.4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IF(G11061="Male",VLOOKUP(H11061,'Shoe size conversion table'!$B$6:$D$22,2),VLOOKUP(H11061,'Shoe size conversion table'!$J$6:$L$22,2))</f>
        <v>43</v>
      </c>
      <c r="J11061" s="12" t="n">
        <f aca="false">IF(G11061="Male",VLOOKUP(H11061,'Shoe size conversion table'!$B$6:$D$22,3),VLOOKUP(H11061,'Shoe size conversion table'!$J$6:$L$22,3))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MONTH(C11061:C26028)</f>
        <v>6</v>
      </c>
      <c r="O11061" s="8" t="n">
        <f aca="false">K11061*(1-L11061)</f>
        <v>169</v>
      </c>
    </row>
    <row r="11062" customFormat="false" ht="11.4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IF(G11062="Male",VLOOKUP(H11062,'Shoe size conversion table'!$B$6:$D$22,2),VLOOKUP(H11062,'Shoe size conversion table'!$J$6:$L$22,2))</f>
        <v>42-43</v>
      </c>
      <c r="J11062" s="12" t="n">
        <f aca="false">IF(G11062="Male",VLOOKUP(H11062,'Shoe size conversion table'!$B$6:$D$22,3),VLOOKUP(H11062,'Shoe size conversion table'!$J$6:$L$22,3))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MONTH(C11062:C26029)</f>
        <v>6</v>
      </c>
      <c r="O11062" s="8" t="n">
        <f aca="false">K11062*(1-L11062)</f>
        <v>169</v>
      </c>
    </row>
    <row r="11063" customFormat="false" ht="11.4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IF(G11063="Male",VLOOKUP(H11063,'Shoe size conversion table'!$B$6:$D$22,2),VLOOKUP(H11063,'Shoe size conversion table'!$J$6:$L$22,2))</f>
        <v>42-43</v>
      </c>
      <c r="J11063" s="12" t="n">
        <f aca="false">IF(G11063="Male",VLOOKUP(H11063,'Shoe size conversion table'!$B$6:$D$22,3),VLOOKUP(H11063,'Shoe size conversion table'!$J$6:$L$22,3))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MONTH(C11063:C26030)</f>
        <v>6</v>
      </c>
      <c r="O11063" s="8" t="n">
        <f aca="false">K11063*(1-L11063)</f>
        <v>179</v>
      </c>
    </row>
    <row r="11064" customFormat="false" ht="11.4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IF(G11064="Male",VLOOKUP(H11064,'Shoe size conversion table'!$B$6:$D$22,2),VLOOKUP(H11064,'Shoe size conversion table'!$J$6:$L$22,2))</f>
        <v>39-40</v>
      </c>
      <c r="J11064" s="12" t="n">
        <f aca="false">IF(G11064="Male",VLOOKUP(H11064,'Shoe size conversion table'!$B$6:$D$22,3),VLOOKUP(H11064,'Shoe size conversion table'!$J$6:$L$22,3))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MONTH(C11064:C26031)</f>
        <v>6</v>
      </c>
      <c r="O11064" s="8" t="n">
        <f aca="false">K11064*(1-L11064)</f>
        <v>97.3</v>
      </c>
    </row>
    <row r="11065" customFormat="false" ht="11.4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IF(G11065="Male",VLOOKUP(H11065,'Shoe size conversion table'!$B$6:$D$22,2),VLOOKUP(H11065,'Shoe size conversion table'!$J$6:$L$22,2))</f>
        <v>46</v>
      </c>
      <c r="J11065" s="12" t="n">
        <f aca="false">IF(G11065="Male",VLOOKUP(H11065,'Shoe size conversion table'!$B$6:$D$22,3),VLOOKUP(H11065,'Shoe size conversion table'!$J$6:$L$22,3))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MONTH(C11065:C26032)</f>
        <v>6</v>
      </c>
      <c r="O11065" s="8" t="n">
        <f aca="false">K11065*(1-L11065)</f>
        <v>169</v>
      </c>
    </row>
    <row r="11066" customFormat="false" ht="11.4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IF(G11066="Male",VLOOKUP(H11066,'Shoe size conversion table'!$B$6:$D$22,2),VLOOKUP(H11066,'Shoe size conversion table'!$J$6:$L$22,2))</f>
        <v>42</v>
      </c>
      <c r="J11066" s="12" t="n">
        <f aca="false">IF(G11066="Male",VLOOKUP(H11066,'Shoe size conversion table'!$B$6:$D$22,3),VLOOKUP(H11066,'Shoe size conversion table'!$J$6:$L$22,3))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MONTH(C11066:C26033)</f>
        <v>6</v>
      </c>
      <c r="O11066" s="8" t="n">
        <f aca="false">K11066*(1-L11066)</f>
        <v>199</v>
      </c>
    </row>
    <row r="11067" customFormat="false" ht="11.4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IF(G11067="Male",VLOOKUP(H11067,'Shoe size conversion table'!$B$6:$D$22,2),VLOOKUP(H11067,'Shoe size conversion table'!$J$6:$L$22,2))</f>
        <v>44</v>
      </c>
      <c r="J11067" s="12" t="n">
        <f aca="false">IF(G11067="Male",VLOOKUP(H11067,'Shoe size conversion table'!$B$6:$D$22,3),VLOOKUP(H11067,'Shoe size conversion table'!$J$6:$L$22,3))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MONTH(C11067:C26034)</f>
        <v>6</v>
      </c>
      <c r="O11067" s="8" t="n">
        <f aca="false">K11067*(1-L11067)</f>
        <v>179</v>
      </c>
    </row>
    <row r="11068" customFormat="false" ht="11.4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IF(G11068="Male",VLOOKUP(H11068,'Shoe size conversion table'!$B$6:$D$22,2),VLOOKUP(H11068,'Shoe size conversion table'!$J$6:$L$22,2))</f>
        <v>41</v>
      </c>
      <c r="J11068" s="12" t="n">
        <f aca="false">IF(G11068="Male",VLOOKUP(H11068,'Shoe size conversion table'!$B$6:$D$22,3),VLOOKUP(H11068,'Shoe size conversion table'!$J$6:$L$22,3))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MONTH(C11068:C26035)</f>
        <v>6</v>
      </c>
      <c r="O11068" s="8" t="n">
        <f aca="false">K11068*(1-L11068)</f>
        <v>169</v>
      </c>
    </row>
    <row r="11069" customFormat="false" ht="11.4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IF(G11069="Male",VLOOKUP(H11069,'Shoe size conversion table'!$B$6:$D$22,2),VLOOKUP(H11069,'Shoe size conversion table'!$J$6:$L$22,2))</f>
        <v>42</v>
      </c>
      <c r="J11069" s="12" t="n">
        <f aca="false">IF(G11069="Male",VLOOKUP(H11069,'Shoe size conversion table'!$B$6:$D$22,3),VLOOKUP(H11069,'Shoe size conversion table'!$J$6:$L$22,3))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MONTH(C11069:C26036)</f>
        <v>6</v>
      </c>
      <c r="O11069" s="8" t="n">
        <f aca="false">K11069*(1-L11069)</f>
        <v>84.5</v>
      </c>
    </row>
    <row r="11070" customFormat="false" ht="11.4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IF(G11070="Male",VLOOKUP(H11070,'Shoe size conversion table'!$B$6:$D$22,2),VLOOKUP(H11070,'Shoe size conversion table'!$J$6:$L$22,2))</f>
        <v>44</v>
      </c>
      <c r="J11070" s="12" t="n">
        <f aca="false">IF(G11070="Male",VLOOKUP(H11070,'Shoe size conversion table'!$B$6:$D$22,3),VLOOKUP(H11070,'Shoe size conversion table'!$J$6:$L$22,3))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MONTH(C11070:C26037)</f>
        <v>6</v>
      </c>
      <c r="O11070" s="8" t="n">
        <f aca="false">K11070*(1-L11070)</f>
        <v>159</v>
      </c>
    </row>
    <row r="11071" customFormat="false" ht="11.4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IF(G11071="Male",VLOOKUP(H11071,'Shoe size conversion table'!$B$6:$D$22,2),VLOOKUP(H11071,'Shoe size conversion table'!$J$6:$L$22,2))</f>
        <v>39-40</v>
      </c>
      <c r="J11071" s="12" t="n">
        <f aca="false">IF(G11071="Male",VLOOKUP(H11071,'Shoe size conversion table'!$B$6:$D$22,3),VLOOKUP(H11071,'Shoe size conversion table'!$J$6:$L$22,3))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MONTH(C11071:C26038)</f>
        <v>6</v>
      </c>
      <c r="O11071" s="8" t="n">
        <f aca="false">K11071*(1-L11071)</f>
        <v>139</v>
      </c>
    </row>
    <row r="11072" customFormat="false" ht="11.4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IF(G11072="Male",VLOOKUP(H11072,'Shoe size conversion table'!$B$6:$D$22,2),VLOOKUP(H11072,'Shoe size conversion table'!$J$6:$L$22,2))</f>
        <v>39-40</v>
      </c>
      <c r="J11072" s="12" t="n">
        <f aca="false">IF(G11072="Male",VLOOKUP(H11072,'Shoe size conversion table'!$B$6:$D$22,3),VLOOKUP(H11072,'Shoe size conversion table'!$J$6:$L$22,3))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MONTH(C11072:C26039)</f>
        <v>6</v>
      </c>
      <c r="O11072" s="8" t="n">
        <f aca="false">K11072*(1-L11072)</f>
        <v>143.2</v>
      </c>
    </row>
    <row r="11073" customFormat="false" ht="11.4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IF(G11073="Male",VLOOKUP(H11073,'Shoe size conversion table'!$B$6:$D$22,2),VLOOKUP(H11073,'Shoe size conversion table'!$J$6:$L$22,2))</f>
        <v>47</v>
      </c>
      <c r="J11073" s="12" t="n">
        <f aca="false">IF(G11073="Male",VLOOKUP(H11073,'Shoe size conversion table'!$B$6:$D$22,3),VLOOKUP(H11073,'Shoe size conversion table'!$J$6:$L$22,3))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MONTH(C11073:C26040)</f>
        <v>6</v>
      </c>
      <c r="O11073" s="8" t="n">
        <f aca="false">K11073*(1-L11073)</f>
        <v>125.3</v>
      </c>
    </row>
    <row r="11074" customFormat="false" ht="11.4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IF(G11074="Male",VLOOKUP(H11074,'Shoe size conversion table'!$B$6:$D$22,2),VLOOKUP(H11074,'Shoe size conversion table'!$J$6:$L$22,2))</f>
        <v>42</v>
      </c>
      <c r="J11074" s="12" t="n">
        <f aca="false">IF(G11074="Male",VLOOKUP(H11074,'Shoe size conversion table'!$B$6:$D$22,3),VLOOKUP(H11074,'Shoe size conversion table'!$J$6:$L$22,3))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MONTH(C11074:C26041)</f>
        <v>6</v>
      </c>
      <c r="O11074" s="8" t="n">
        <f aca="false">K11074*(1-L11074)</f>
        <v>139</v>
      </c>
    </row>
    <row r="11075" customFormat="false" ht="11.4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IF(G11075="Male",VLOOKUP(H11075,'Shoe size conversion table'!$B$6:$D$22,2),VLOOKUP(H11075,'Shoe size conversion table'!$J$6:$L$22,2))</f>
        <v>44-45</v>
      </c>
      <c r="J11075" s="12" t="n">
        <f aca="false">IF(G11075="Male",VLOOKUP(H11075,'Shoe size conversion table'!$B$6:$D$22,3),VLOOKUP(H11075,'Shoe size conversion table'!$J$6:$L$22,3))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MONTH(C11075:C26042)</f>
        <v>6</v>
      </c>
      <c r="O11075" s="8" t="n">
        <f aca="false">K11075*(1-L11075)</f>
        <v>129</v>
      </c>
    </row>
    <row r="11076" customFormat="false" ht="11.4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IF(G11076="Male",VLOOKUP(H11076,'Shoe size conversion table'!$B$6:$D$22,2),VLOOKUP(H11076,'Shoe size conversion table'!$J$6:$L$22,2))</f>
        <v>43</v>
      </c>
      <c r="J11076" s="12" t="n">
        <f aca="false">IF(G11076="Male",VLOOKUP(H11076,'Shoe size conversion table'!$B$6:$D$22,3),VLOOKUP(H11076,'Shoe size conversion table'!$J$6:$L$22,3))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MONTH(C11076:C26043)</f>
        <v>6</v>
      </c>
      <c r="O11076" s="8" t="n">
        <f aca="false">K11076*(1-L11076)</f>
        <v>111.3</v>
      </c>
    </row>
    <row r="11077" customFormat="false" ht="11.4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IF(G11077="Male",VLOOKUP(H11077,'Shoe size conversion table'!$B$6:$D$22,2),VLOOKUP(H11077,'Shoe size conversion table'!$J$6:$L$22,2))</f>
        <v>39-40</v>
      </c>
      <c r="J11077" s="12" t="n">
        <f aca="false">IF(G11077="Male",VLOOKUP(H11077,'Shoe size conversion table'!$B$6:$D$22,3),VLOOKUP(H11077,'Shoe size conversion table'!$J$6:$L$22,3))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MONTH(C11077:C26044)</f>
        <v>6</v>
      </c>
      <c r="O11077" s="8" t="n">
        <f aca="false">K11077*(1-L11077)</f>
        <v>159</v>
      </c>
    </row>
    <row r="11078" customFormat="false" ht="11.4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IF(G11078="Male",VLOOKUP(H11078,'Shoe size conversion table'!$B$6:$D$22,2),VLOOKUP(H11078,'Shoe size conversion table'!$J$6:$L$22,2))</f>
        <v>40</v>
      </c>
      <c r="J11078" s="12" t="n">
        <f aca="false">IF(G11078="Male",VLOOKUP(H11078,'Shoe size conversion table'!$B$6:$D$22,3),VLOOKUP(H11078,'Shoe size conversion table'!$J$6:$L$22,3))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MONTH(C11078:C26045)</f>
        <v>6</v>
      </c>
      <c r="O11078" s="8" t="n">
        <f aca="false">K11078*(1-L11078)</f>
        <v>125.3</v>
      </c>
    </row>
    <row r="11079" customFormat="false" ht="11.4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IF(G11079="Male",VLOOKUP(H11079,'Shoe size conversion table'!$B$6:$D$22,2),VLOOKUP(H11079,'Shoe size conversion table'!$J$6:$L$22,2))</f>
        <v>39-40</v>
      </c>
      <c r="J11079" s="12" t="n">
        <f aca="false">IF(G11079="Male",VLOOKUP(H11079,'Shoe size conversion table'!$B$6:$D$22,3),VLOOKUP(H11079,'Shoe size conversion table'!$J$6:$L$22,3))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MONTH(C11079:C26046)</f>
        <v>6</v>
      </c>
      <c r="O11079" s="8" t="n">
        <f aca="false">K11079*(1-L11079)</f>
        <v>179</v>
      </c>
    </row>
    <row r="11080" customFormat="false" ht="11.4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IF(G11080="Male",VLOOKUP(H11080,'Shoe size conversion table'!$B$6:$D$22,2),VLOOKUP(H11080,'Shoe size conversion table'!$J$6:$L$22,2))</f>
        <v>42</v>
      </c>
      <c r="J11080" s="12" t="n">
        <f aca="false">IF(G11080="Male",VLOOKUP(H11080,'Shoe size conversion table'!$B$6:$D$22,3),VLOOKUP(H11080,'Shoe size conversion table'!$J$6:$L$22,3))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MONTH(C11080:C26047)</f>
        <v>6</v>
      </c>
      <c r="O11080" s="8" t="n">
        <f aca="false">K11080*(1-L11080)</f>
        <v>90.3</v>
      </c>
    </row>
    <row r="11081" customFormat="false" ht="11.4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IF(G11081="Male",VLOOKUP(H11081,'Shoe size conversion table'!$B$6:$D$22,2),VLOOKUP(H11081,'Shoe size conversion table'!$J$6:$L$22,2))</f>
        <v>43-44</v>
      </c>
      <c r="J11081" s="12" t="n">
        <f aca="false">IF(G11081="Male",VLOOKUP(H11081,'Shoe size conversion table'!$B$6:$D$22,3),VLOOKUP(H11081,'Shoe size conversion table'!$J$6:$L$22,3))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MONTH(C11081:C26048)</f>
        <v>6</v>
      </c>
      <c r="O11081" s="8" t="n">
        <f aca="false">K11081*(1-L11081)</f>
        <v>199</v>
      </c>
    </row>
    <row r="11082" customFormat="false" ht="11.4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IF(G11082="Male",VLOOKUP(H11082,'Shoe size conversion table'!$B$6:$D$22,2),VLOOKUP(H11082,'Shoe size conversion table'!$J$6:$L$22,2))</f>
        <v>38</v>
      </c>
      <c r="J11082" s="12" t="n">
        <f aca="false">IF(G11082="Male",VLOOKUP(H11082,'Shoe size conversion table'!$B$6:$D$22,3),VLOOKUP(H11082,'Shoe size conversion table'!$J$6:$L$22,3))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MONTH(C11082:C26049)</f>
        <v>6</v>
      </c>
      <c r="O11082" s="8" t="n">
        <f aca="false">K11082*(1-L11082)</f>
        <v>129</v>
      </c>
    </row>
    <row r="11083" customFormat="false" ht="11.4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IF(G11083="Male",VLOOKUP(H11083,'Shoe size conversion table'!$B$6:$D$22,2),VLOOKUP(H11083,'Shoe size conversion table'!$J$6:$L$22,2))</f>
        <v>38-39</v>
      </c>
      <c r="J11083" s="12" t="n">
        <f aca="false">IF(G11083="Male",VLOOKUP(H11083,'Shoe size conversion table'!$B$6:$D$22,3),VLOOKUP(H11083,'Shoe size conversion table'!$J$6:$L$22,3))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MONTH(C11083:C26050)</f>
        <v>6</v>
      </c>
      <c r="O11083" s="8" t="n">
        <f aca="false">K11083*(1-L11083)</f>
        <v>149</v>
      </c>
    </row>
    <row r="11084" customFormat="false" ht="11.4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IF(G11084="Male",VLOOKUP(H11084,'Shoe size conversion table'!$B$6:$D$22,2),VLOOKUP(H11084,'Shoe size conversion table'!$J$6:$L$22,2))</f>
        <v>42</v>
      </c>
      <c r="J11084" s="12" t="n">
        <f aca="false">IF(G11084="Male",VLOOKUP(H11084,'Shoe size conversion table'!$B$6:$D$22,3),VLOOKUP(H11084,'Shoe size conversion table'!$J$6:$L$22,3))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MONTH(C11084:C26051)</f>
        <v>6</v>
      </c>
      <c r="O11084" s="8" t="n">
        <f aca="false">K11084*(1-L11084)</f>
        <v>139</v>
      </c>
    </row>
    <row r="11085" customFormat="false" ht="11.4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IF(G11085="Male",VLOOKUP(H11085,'Shoe size conversion table'!$B$6:$D$22,2),VLOOKUP(H11085,'Shoe size conversion table'!$J$6:$L$22,2))</f>
        <v>38-39</v>
      </c>
      <c r="J11085" s="12" t="n">
        <f aca="false">IF(G11085="Male",VLOOKUP(H11085,'Shoe size conversion table'!$B$6:$D$22,3),VLOOKUP(H11085,'Shoe size conversion table'!$J$6:$L$22,3))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MONTH(C11085:C26052)</f>
        <v>6</v>
      </c>
      <c r="O11085" s="8" t="n">
        <f aca="false">K11085*(1-L11085)</f>
        <v>189</v>
      </c>
    </row>
    <row r="11086" customFormat="false" ht="11.4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IF(G11086="Male",VLOOKUP(H11086,'Shoe size conversion table'!$B$6:$D$22,2),VLOOKUP(H11086,'Shoe size conversion table'!$J$6:$L$22,2))</f>
        <v>40</v>
      </c>
      <c r="J11086" s="12" t="n">
        <f aca="false">IF(G11086="Male",VLOOKUP(H11086,'Shoe size conversion table'!$B$6:$D$22,3),VLOOKUP(H11086,'Shoe size conversion table'!$J$6:$L$22,3))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MONTH(C11086:C26053)</f>
        <v>6</v>
      </c>
      <c r="O11086" s="8" t="n">
        <f aca="false">K11086*(1-L11086)</f>
        <v>89.5</v>
      </c>
    </row>
    <row r="11087" customFormat="false" ht="11.4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IF(G11087="Male",VLOOKUP(H11087,'Shoe size conversion table'!$B$6:$D$22,2),VLOOKUP(H11087,'Shoe size conversion table'!$J$6:$L$22,2))</f>
        <v>38</v>
      </c>
      <c r="J11087" s="12" t="n">
        <f aca="false">IF(G11087="Male",VLOOKUP(H11087,'Shoe size conversion table'!$B$6:$D$22,3),VLOOKUP(H11087,'Shoe size conversion table'!$J$6:$L$22,3))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MONTH(C11087:C26054)</f>
        <v>6</v>
      </c>
      <c r="O11087" s="8" t="n">
        <f aca="false">K11087*(1-L11087)</f>
        <v>132.3</v>
      </c>
    </row>
    <row r="11088" customFormat="false" ht="11.4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IF(G11088="Male",VLOOKUP(H11088,'Shoe size conversion table'!$B$6:$D$22,2),VLOOKUP(H11088,'Shoe size conversion table'!$J$6:$L$22,2))</f>
        <v>38-39</v>
      </c>
      <c r="J11088" s="12" t="n">
        <f aca="false">IF(G11088="Male",VLOOKUP(H11088,'Shoe size conversion table'!$B$6:$D$22,3),VLOOKUP(H11088,'Shoe size conversion table'!$J$6:$L$22,3))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MONTH(C11088:C26055)</f>
        <v>6</v>
      </c>
      <c r="O11088" s="8" t="n">
        <f aca="false">K11088*(1-L11088)</f>
        <v>179.1</v>
      </c>
    </row>
    <row r="11089" customFormat="false" ht="11.4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IF(G11089="Male",VLOOKUP(H11089,'Shoe size conversion table'!$B$6:$D$22,2),VLOOKUP(H11089,'Shoe size conversion table'!$J$6:$L$22,2))</f>
        <v>43</v>
      </c>
      <c r="J11089" s="12" t="n">
        <f aca="false">IF(G11089="Male",VLOOKUP(H11089,'Shoe size conversion table'!$B$6:$D$22,3),VLOOKUP(H11089,'Shoe size conversion table'!$J$6:$L$22,3))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MONTH(C11089:C26056)</f>
        <v>6</v>
      </c>
      <c r="O11089" s="8" t="n">
        <f aca="false">K11089*(1-L11089)</f>
        <v>134.1</v>
      </c>
    </row>
    <row r="11090" customFormat="false" ht="11.4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IF(G11090="Male",VLOOKUP(H11090,'Shoe size conversion table'!$B$6:$D$22,2),VLOOKUP(H11090,'Shoe size conversion table'!$J$6:$L$22,2))</f>
        <v>43</v>
      </c>
      <c r="J11090" s="12" t="n">
        <f aca="false">IF(G11090="Male",VLOOKUP(H11090,'Shoe size conversion table'!$B$6:$D$22,3),VLOOKUP(H11090,'Shoe size conversion table'!$J$6:$L$22,3))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MONTH(C11090:C26057)</f>
        <v>6</v>
      </c>
      <c r="O11090" s="8" t="n">
        <f aca="false">K11090*(1-L11090)</f>
        <v>111.3</v>
      </c>
    </row>
    <row r="11091" customFormat="false" ht="11.4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IF(G11091="Male",VLOOKUP(H11091,'Shoe size conversion table'!$B$6:$D$22,2),VLOOKUP(H11091,'Shoe size conversion table'!$J$6:$L$22,2))</f>
        <v>42-43</v>
      </c>
      <c r="J11091" s="12" t="n">
        <f aca="false">IF(G11091="Male",VLOOKUP(H11091,'Shoe size conversion table'!$B$6:$D$22,3),VLOOKUP(H11091,'Shoe size conversion table'!$J$6:$L$22,3))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MONTH(C11091:C26058)</f>
        <v>6</v>
      </c>
      <c r="O11091" s="8" t="n">
        <f aca="false">K11091*(1-L11091)</f>
        <v>74.5</v>
      </c>
    </row>
    <row r="11092" customFormat="false" ht="11.4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IF(G11092="Male",VLOOKUP(H11092,'Shoe size conversion table'!$B$6:$D$22,2),VLOOKUP(H11092,'Shoe size conversion table'!$J$6:$L$22,2))</f>
        <v>39-40</v>
      </c>
      <c r="J11092" s="12" t="n">
        <f aca="false">IF(G11092="Male",VLOOKUP(H11092,'Shoe size conversion table'!$B$6:$D$22,3),VLOOKUP(H11092,'Shoe size conversion table'!$J$6:$L$22,3))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MONTH(C11092:C26059)</f>
        <v>6</v>
      </c>
      <c r="O11092" s="8" t="n">
        <f aca="false">K11092*(1-L11092)</f>
        <v>143.1</v>
      </c>
    </row>
    <row r="11093" customFormat="false" ht="11.4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IF(G11093="Male",VLOOKUP(H11093,'Shoe size conversion table'!$B$6:$D$22,2),VLOOKUP(H11093,'Shoe size conversion table'!$J$6:$L$22,2))</f>
        <v>42-43</v>
      </c>
      <c r="J11093" s="12" t="n">
        <f aca="false">IF(G11093="Male",VLOOKUP(H11093,'Shoe size conversion table'!$B$6:$D$22,3),VLOOKUP(H11093,'Shoe size conversion table'!$J$6:$L$22,3))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MONTH(C11093:C26060)</f>
        <v>6</v>
      </c>
      <c r="O11093" s="8" t="n">
        <f aca="false">K11093*(1-L11093)</f>
        <v>159</v>
      </c>
    </row>
    <row r="11094" customFormat="false" ht="11.4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IF(G11094="Male",VLOOKUP(H11094,'Shoe size conversion table'!$B$6:$D$22,2),VLOOKUP(H11094,'Shoe size conversion table'!$J$6:$L$22,2))</f>
        <v>37-38</v>
      </c>
      <c r="J11094" s="12" t="n">
        <f aca="false">IF(G11094="Male",VLOOKUP(H11094,'Shoe size conversion table'!$B$6:$D$22,3),VLOOKUP(H11094,'Shoe size conversion table'!$J$6:$L$22,3))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MONTH(C11094:C26061)</f>
        <v>6</v>
      </c>
      <c r="O11094" s="8" t="n">
        <f aca="false">K11094*(1-L11094)</f>
        <v>125.3</v>
      </c>
    </row>
    <row r="11095" customFormat="false" ht="11.4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IF(G11095="Male",VLOOKUP(H11095,'Shoe size conversion table'!$B$6:$D$22,2),VLOOKUP(H11095,'Shoe size conversion table'!$J$6:$L$22,2))</f>
        <v>41</v>
      </c>
      <c r="J11095" s="12" t="n">
        <f aca="false">IF(G11095="Male",VLOOKUP(H11095,'Shoe size conversion table'!$B$6:$D$22,3),VLOOKUP(H11095,'Shoe size conversion table'!$J$6:$L$22,3))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MONTH(C11095:C26062)</f>
        <v>6</v>
      </c>
      <c r="O11095" s="8" t="n">
        <f aca="false">K11095*(1-L11095)</f>
        <v>149</v>
      </c>
    </row>
    <row r="11096" customFormat="false" ht="11.4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IF(G11096="Male",VLOOKUP(H11096,'Shoe size conversion table'!$B$6:$D$22,2),VLOOKUP(H11096,'Shoe size conversion table'!$J$6:$L$22,2))</f>
        <v>42</v>
      </c>
      <c r="J11096" s="12" t="n">
        <f aca="false">IF(G11096="Male",VLOOKUP(H11096,'Shoe size conversion table'!$B$6:$D$22,3),VLOOKUP(H11096,'Shoe size conversion table'!$J$6:$L$22,3))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MONTH(C11096:C26063)</f>
        <v>6</v>
      </c>
      <c r="O11096" s="8" t="n">
        <f aca="false">K11096*(1-L11096)</f>
        <v>179.1</v>
      </c>
    </row>
    <row r="11097" customFormat="false" ht="11.4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IF(G11097="Male",VLOOKUP(H11097,'Shoe size conversion table'!$B$6:$D$22,2),VLOOKUP(H11097,'Shoe size conversion table'!$J$6:$L$22,2))</f>
        <v>41</v>
      </c>
      <c r="J11097" s="12" t="n">
        <f aca="false">IF(G11097="Male",VLOOKUP(H11097,'Shoe size conversion table'!$B$6:$D$22,3),VLOOKUP(H11097,'Shoe size conversion table'!$J$6:$L$22,3))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MONTH(C11097:C26064)</f>
        <v>6</v>
      </c>
      <c r="O11097" s="8" t="n">
        <f aca="false">K11097*(1-L11097)</f>
        <v>64.5</v>
      </c>
    </row>
    <row r="11098" customFormat="false" ht="11.4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IF(G11098="Male",VLOOKUP(H11098,'Shoe size conversion table'!$B$6:$D$22,2),VLOOKUP(H11098,'Shoe size conversion table'!$J$6:$L$22,2))</f>
        <v>44</v>
      </c>
      <c r="J11098" s="12" t="n">
        <f aca="false">IF(G11098="Male",VLOOKUP(H11098,'Shoe size conversion table'!$B$6:$D$22,3),VLOOKUP(H11098,'Shoe size conversion table'!$J$6:$L$22,3))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MONTH(C11098:C26065)</f>
        <v>6</v>
      </c>
      <c r="O11098" s="8" t="n">
        <f aca="false">K11098*(1-L11098)</f>
        <v>151.2</v>
      </c>
    </row>
    <row r="11099" customFormat="false" ht="11.4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IF(G11099="Male",VLOOKUP(H11099,'Shoe size conversion table'!$B$6:$D$22,2),VLOOKUP(H11099,'Shoe size conversion table'!$J$6:$L$22,2))</f>
        <v>43</v>
      </c>
      <c r="J11099" s="12" t="n">
        <f aca="false">IF(G11099="Male",VLOOKUP(H11099,'Shoe size conversion table'!$B$6:$D$22,3),VLOOKUP(H11099,'Shoe size conversion table'!$J$6:$L$22,3))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MONTH(C11099:C26066)</f>
        <v>6</v>
      </c>
      <c r="O11099" s="8" t="n">
        <f aca="false">K11099*(1-L11099)</f>
        <v>116.1</v>
      </c>
    </row>
    <row r="11100" customFormat="false" ht="11.4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IF(G11100="Male",VLOOKUP(H11100,'Shoe size conversion table'!$B$6:$D$22,2),VLOOKUP(H11100,'Shoe size conversion table'!$J$6:$L$22,2))</f>
        <v>40</v>
      </c>
      <c r="J11100" s="12" t="n">
        <f aca="false">IF(G11100="Male",VLOOKUP(H11100,'Shoe size conversion table'!$B$6:$D$22,3),VLOOKUP(H11100,'Shoe size conversion table'!$J$6:$L$22,3))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MONTH(C11100:C26067)</f>
        <v>6</v>
      </c>
      <c r="O11100" s="8" t="n">
        <f aca="false">K11100*(1-L11100)</f>
        <v>189</v>
      </c>
    </row>
    <row r="11101" customFormat="false" ht="11.4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IF(G11101="Male",VLOOKUP(H11101,'Shoe size conversion table'!$B$6:$D$22,2),VLOOKUP(H11101,'Shoe size conversion table'!$J$6:$L$22,2))</f>
        <v>43-44</v>
      </c>
      <c r="J11101" s="12" t="n">
        <f aca="false">IF(G11101="Male",VLOOKUP(H11101,'Shoe size conversion table'!$B$6:$D$22,3),VLOOKUP(H11101,'Shoe size conversion table'!$J$6:$L$22,3))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MONTH(C11101:C26068)</f>
        <v>6</v>
      </c>
      <c r="O11101" s="8" t="n">
        <f aca="false">K11101*(1-L11101)</f>
        <v>97.3</v>
      </c>
    </row>
    <row r="11102" customFormat="false" ht="11.4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IF(G11102="Male",VLOOKUP(H11102,'Shoe size conversion table'!$B$6:$D$22,2),VLOOKUP(H11102,'Shoe size conversion table'!$J$6:$L$22,2))</f>
        <v>39-40</v>
      </c>
      <c r="J11102" s="12" t="n">
        <f aca="false">IF(G11102="Male",VLOOKUP(H11102,'Shoe size conversion table'!$B$6:$D$22,3),VLOOKUP(H11102,'Shoe size conversion table'!$J$6:$L$22,3))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MONTH(C11102:C26069)</f>
        <v>6</v>
      </c>
      <c r="O11102" s="8" t="n">
        <f aca="false">K11102*(1-L11102)</f>
        <v>125.1</v>
      </c>
    </row>
    <row r="11103" customFormat="false" ht="11.4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IF(G11103="Male",VLOOKUP(H11103,'Shoe size conversion table'!$B$6:$D$22,2),VLOOKUP(H11103,'Shoe size conversion table'!$J$6:$L$22,2))</f>
        <v>38</v>
      </c>
      <c r="J11103" s="12" t="n">
        <f aca="false">IF(G11103="Male",VLOOKUP(H11103,'Shoe size conversion table'!$B$6:$D$22,3),VLOOKUP(H11103,'Shoe size conversion table'!$J$6:$L$22,3))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MONTH(C11103:C26070)</f>
        <v>6</v>
      </c>
      <c r="O11103" s="8" t="n">
        <f aca="false">K11103*(1-L11103)</f>
        <v>199</v>
      </c>
    </row>
    <row r="11104" customFormat="false" ht="11.4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IF(G11104="Male",VLOOKUP(H11104,'Shoe size conversion table'!$B$6:$D$22,2),VLOOKUP(H11104,'Shoe size conversion table'!$J$6:$L$22,2))</f>
        <v>38</v>
      </c>
      <c r="J11104" s="12" t="n">
        <f aca="false">IF(G11104="Male",VLOOKUP(H11104,'Shoe size conversion table'!$B$6:$D$22,3),VLOOKUP(H11104,'Shoe size conversion table'!$J$6:$L$22,3))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MONTH(C11104:C26071)</f>
        <v>6</v>
      </c>
      <c r="O11104" s="8" t="n">
        <f aca="false">K11104*(1-L11104)</f>
        <v>179.1</v>
      </c>
    </row>
    <row r="11105" customFormat="false" ht="11.4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IF(G11105="Male",VLOOKUP(H11105,'Shoe size conversion table'!$B$6:$D$22,2),VLOOKUP(H11105,'Shoe size conversion table'!$J$6:$L$22,2))</f>
        <v>39</v>
      </c>
      <c r="J11105" s="12" t="n">
        <f aca="false">IF(G11105="Male",VLOOKUP(H11105,'Shoe size conversion table'!$B$6:$D$22,3),VLOOKUP(H11105,'Shoe size conversion table'!$J$6:$L$22,3))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MONTH(C11105:C26072)</f>
        <v>6</v>
      </c>
      <c r="O11105" s="8" t="n">
        <f aca="false">K11105*(1-L11105)</f>
        <v>69.5</v>
      </c>
    </row>
    <row r="11106" customFormat="false" ht="11.4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IF(G11106="Male",VLOOKUP(H11106,'Shoe size conversion table'!$B$6:$D$22,2),VLOOKUP(H11106,'Shoe size conversion table'!$J$6:$L$22,2))</f>
        <v>41</v>
      </c>
      <c r="J11106" s="12" t="n">
        <f aca="false">IF(G11106="Male",VLOOKUP(H11106,'Shoe size conversion table'!$B$6:$D$22,3),VLOOKUP(H11106,'Shoe size conversion table'!$J$6:$L$22,3))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MONTH(C11106:C26073)</f>
        <v>6</v>
      </c>
      <c r="O11106" s="8" t="n">
        <f aca="false">K11106*(1-L11106)</f>
        <v>179</v>
      </c>
    </row>
    <row r="11107" customFormat="false" ht="11.4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IF(G11107="Male",VLOOKUP(H11107,'Shoe size conversion table'!$B$6:$D$22,2),VLOOKUP(H11107,'Shoe size conversion table'!$J$6:$L$22,2))</f>
        <v>43-44</v>
      </c>
      <c r="J11107" s="12" t="n">
        <f aca="false">IF(G11107="Male",VLOOKUP(H11107,'Shoe size conversion table'!$B$6:$D$22,3),VLOOKUP(H11107,'Shoe size conversion table'!$J$6:$L$22,3))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MONTH(C11107:C26074)</f>
        <v>6</v>
      </c>
      <c r="O11107" s="8" t="n">
        <f aca="false">K11107*(1-L11107)</f>
        <v>161.1</v>
      </c>
    </row>
    <row r="11108" customFormat="false" ht="11.4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IF(G11108="Male",VLOOKUP(H11108,'Shoe size conversion table'!$B$6:$D$22,2),VLOOKUP(H11108,'Shoe size conversion table'!$J$6:$L$22,2))</f>
        <v>42</v>
      </c>
      <c r="J11108" s="12" t="n">
        <f aca="false">IF(G11108="Male",VLOOKUP(H11108,'Shoe size conversion table'!$B$6:$D$22,3),VLOOKUP(H11108,'Shoe size conversion table'!$J$6:$L$22,3))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MONTH(C11108:C26075)</f>
        <v>6</v>
      </c>
      <c r="O11108" s="8" t="n">
        <f aca="false">K11108*(1-L11108)</f>
        <v>74.5</v>
      </c>
    </row>
    <row r="11109" customFormat="false" ht="11.4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IF(G11109="Male",VLOOKUP(H11109,'Shoe size conversion table'!$B$6:$D$22,2),VLOOKUP(H11109,'Shoe size conversion table'!$J$6:$L$22,2))</f>
        <v>40</v>
      </c>
      <c r="J11109" s="12" t="n">
        <f aca="false">IF(G11109="Male",VLOOKUP(H11109,'Shoe size conversion table'!$B$6:$D$22,3),VLOOKUP(H11109,'Shoe size conversion table'!$J$6:$L$22,3))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MONTH(C11109:C26076)</f>
        <v>6</v>
      </c>
      <c r="O11109" s="8" t="n">
        <f aca="false">K11109*(1-L11109)</f>
        <v>159.2</v>
      </c>
    </row>
    <row r="11110" customFormat="false" ht="11.4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IF(G11110="Male",VLOOKUP(H11110,'Shoe size conversion table'!$B$6:$D$22,2),VLOOKUP(H11110,'Shoe size conversion table'!$J$6:$L$22,2))</f>
        <v>43-44</v>
      </c>
      <c r="J11110" s="12" t="n">
        <f aca="false">IF(G11110="Male",VLOOKUP(H11110,'Shoe size conversion table'!$B$6:$D$22,3),VLOOKUP(H11110,'Shoe size conversion table'!$J$6:$L$22,3))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MONTH(C11110:C26077)</f>
        <v>6</v>
      </c>
      <c r="O11110" s="8" t="n">
        <f aca="false">K11110*(1-L11110)</f>
        <v>179</v>
      </c>
    </row>
    <row r="11111" customFormat="false" ht="11.4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IF(G11111="Male",VLOOKUP(H11111,'Shoe size conversion table'!$B$6:$D$22,2),VLOOKUP(H11111,'Shoe size conversion table'!$J$6:$L$22,2))</f>
        <v>41</v>
      </c>
      <c r="J11111" s="12" t="n">
        <f aca="false">IF(G11111="Male",VLOOKUP(H11111,'Shoe size conversion table'!$B$6:$D$22,3),VLOOKUP(H11111,'Shoe size conversion table'!$J$6:$L$22,3))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MONTH(C11111:C26078)</f>
        <v>6</v>
      </c>
      <c r="O11111" s="8" t="n">
        <f aca="false">K11111*(1-L11111)</f>
        <v>169</v>
      </c>
    </row>
    <row r="11112" customFormat="false" ht="11.4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IF(G11112="Male",VLOOKUP(H11112,'Shoe size conversion table'!$B$6:$D$22,2),VLOOKUP(H11112,'Shoe size conversion table'!$J$6:$L$22,2))</f>
        <v>42-43</v>
      </c>
      <c r="J11112" s="12" t="n">
        <f aca="false">IF(G11112="Male",VLOOKUP(H11112,'Shoe size conversion table'!$B$6:$D$22,3),VLOOKUP(H11112,'Shoe size conversion table'!$J$6:$L$22,3))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MONTH(C11112:C26079)</f>
        <v>6</v>
      </c>
      <c r="O11112" s="8" t="n">
        <f aca="false">K11112*(1-L11112)</f>
        <v>199</v>
      </c>
    </row>
    <row r="11113" customFormat="false" ht="11.4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IF(G11113="Male",VLOOKUP(H11113,'Shoe size conversion table'!$B$6:$D$22,2),VLOOKUP(H11113,'Shoe size conversion table'!$J$6:$L$22,2))</f>
        <v>43</v>
      </c>
      <c r="J11113" s="12" t="n">
        <f aca="false">IF(G11113="Male",VLOOKUP(H11113,'Shoe size conversion table'!$B$6:$D$22,3),VLOOKUP(H11113,'Shoe size conversion table'!$J$6:$L$22,3))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MONTH(C11113:C26080)</f>
        <v>6</v>
      </c>
      <c r="O11113" s="8" t="n">
        <f aca="false">K11113*(1-L11113)</f>
        <v>159</v>
      </c>
    </row>
    <row r="11114" customFormat="false" ht="11.4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IF(G11114="Male",VLOOKUP(H11114,'Shoe size conversion table'!$B$6:$D$22,2),VLOOKUP(H11114,'Shoe size conversion table'!$J$6:$L$22,2))</f>
        <v>39</v>
      </c>
      <c r="J11114" s="12" t="n">
        <f aca="false">IF(G11114="Male",VLOOKUP(H11114,'Shoe size conversion table'!$B$6:$D$22,3),VLOOKUP(H11114,'Shoe size conversion table'!$J$6:$L$22,3))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MONTH(C11114:C26081)</f>
        <v>6</v>
      </c>
      <c r="O11114" s="8" t="n">
        <f aca="false">K11114*(1-L11114)</f>
        <v>149</v>
      </c>
    </row>
    <row r="11115" customFormat="false" ht="11.4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IF(G11115="Male",VLOOKUP(H11115,'Shoe size conversion table'!$B$6:$D$22,2),VLOOKUP(H11115,'Shoe size conversion table'!$J$6:$L$22,2))</f>
        <v>36</v>
      </c>
      <c r="J11115" s="12" t="n">
        <f aca="false">IF(G11115="Male",VLOOKUP(H11115,'Shoe size conversion table'!$B$6:$D$22,3),VLOOKUP(H11115,'Shoe size conversion table'!$J$6:$L$22,3))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MONTH(C11115:C26082)</f>
        <v>6</v>
      </c>
      <c r="O11115" s="8" t="n">
        <f aca="false">K11115*(1-L11115)</f>
        <v>64.5</v>
      </c>
    </row>
    <row r="11116" customFormat="false" ht="11.4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IF(G11116="Male",VLOOKUP(H11116,'Shoe size conversion table'!$B$6:$D$22,2),VLOOKUP(H11116,'Shoe size conversion table'!$J$6:$L$22,2))</f>
        <v>43</v>
      </c>
      <c r="J11116" s="12" t="n">
        <f aca="false">IF(G11116="Male",VLOOKUP(H11116,'Shoe size conversion table'!$B$6:$D$22,3),VLOOKUP(H11116,'Shoe size conversion table'!$J$6:$L$22,3))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MONTH(C11116:C26083)</f>
        <v>6</v>
      </c>
      <c r="O11116" s="8" t="n">
        <f aca="false">K11116*(1-L11116)</f>
        <v>169</v>
      </c>
    </row>
    <row r="11117" customFormat="false" ht="11.4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IF(G11117="Male",VLOOKUP(H11117,'Shoe size conversion table'!$B$6:$D$22,2),VLOOKUP(H11117,'Shoe size conversion table'!$J$6:$L$22,2))</f>
        <v>39-40</v>
      </c>
      <c r="J11117" s="12" t="n">
        <f aca="false">IF(G11117="Male",VLOOKUP(H11117,'Shoe size conversion table'!$B$6:$D$22,3),VLOOKUP(H11117,'Shoe size conversion table'!$J$6:$L$22,3))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MONTH(C11117:C26084)</f>
        <v>6</v>
      </c>
      <c r="O11117" s="8" t="n">
        <f aca="false">K11117*(1-L11117)</f>
        <v>159.2</v>
      </c>
    </row>
    <row r="11118" customFormat="false" ht="11.4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IF(G11118="Male",VLOOKUP(H11118,'Shoe size conversion table'!$B$6:$D$22,2),VLOOKUP(H11118,'Shoe size conversion table'!$J$6:$L$22,2))</f>
        <v>43</v>
      </c>
      <c r="J11118" s="12" t="n">
        <f aca="false">IF(G11118="Male",VLOOKUP(H11118,'Shoe size conversion table'!$B$6:$D$22,3),VLOOKUP(H11118,'Shoe size conversion table'!$J$6:$L$22,3))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MONTH(C11118:C26085)</f>
        <v>6</v>
      </c>
      <c r="O11118" s="8" t="n">
        <f aca="false">K11118*(1-L11118)</f>
        <v>169</v>
      </c>
    </row>
    <row r="11119" customFormat="false" ht="11.4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IF(G11119="Male",VLOOKUP(H11119,'Shoe size conversion table'!$B$6:$D$22,2),VLOOKUP(H11119,'Shoe size conversion table'!$J$6:$L$22,2))</f>
        <v>39-40</v>
      </c>
      <c r="J11119" s="12" t="n">
        <f aca="false">IF(G11119="Male",VLOOKUP(H11119,'Shoe size conversion table'!$B$6:$D$22,3),VLOOKUP(H11119,'Shoe size conversion table'!$J$6:$L$22,3))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MONTH(C11119:C26086)</f>
        <v>6</v>
      </c>
      <c r="O11119" s="8" t="n">
        <f aca="false">K11119*(1-L11119)</f>
        <v>149</v>
      </c>
    </row>
    <row r="11120" customFormat="false" ht="11.4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IF(G11120="Male",VLOOKUP(H11120,'Shoe size conversion table'!$B$6:$D$22,2),VLOOKUP(H11120,'Shoe size conversion table'!$J$6:$L$22,2))</f>
        <v>42-43</v>
      </c>
      <c r="J11120" s="12" t="n">
        <f aca="false">IF(G11120="Male",VLOOKUP(H11120,'Shoe size conversion table'!$B$6:$D$22,3),VLOOKUP(H11120,'Shoe size conversion table'!$J$6:$L$22,3))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MONTH(C11120:C26087)</f>
        <v>6</v>
      </c>
      <c r="O11120" s="8" t="n">
        <f aca="false">K11120*(1-L11120)</f>
        <v>149</v>
      </c>
    </row>
    <row r="11121" customFormat="false" ht="11.4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IF(G11121="Male",VLOOKUP(H11121,'Shoe size conversion table'!$B$6:$D$22,2),VLOOKUP(H11121,'Shoe size conversion table'!$J$6:$L$22,2))</f>
        <v>44</v>
      </c>
      <c r="J11121" s="12" t="n">
        <f aca="false">IF(G11121="Male",VLOOKUP(H11121,'Shoe size conversion table'!$B$6:$D$22,3),VLOOKUP(H11121,'Shoe size conversion table'!$J$6:$L$22,3))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MONTH(C11121:C26088)</f>
        <v>6</v>
      </c>
      <c r="O11121" s="8" t="n">
        <f aca="false">K11121*(1-L11121)</f>
        <v>104.3</v>
      </c>
    </row>
    <row r="11122" customFormat="false" ht="11.4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IF(G11122="Male",VLOOKUP(H11122,'Shoe size conversion table'!$B$6:$D$22,2),VLOOKUP(H11122,'Shoe size conversion table'!$J$6:$L$22,2))</f>
        <v>42</v>
      </c>
      <c r="J11122" s="12" t="n">
        <f aca="false">IF(G11122="Male",VLOOKUP(H11122,'Shoe size conversion table'!$B$6:$D$22,3),VLOOKUP(H11122,'Shoe size conversion table'!$J$6:$L$22,3))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MONTH(C11122:C26089)</f>
        <v>6</v>
      </c>
      <c r="O11122" s="8" t="n">
        <f aca="false">K11122*(1-L11122)</f>
        <v>149</v>
      </c>
    </row>
    <row r="11123" customFormat="false" ht="11.4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IF(G11123="Male",VLOOKUP(H11123,'Shoe size conversion table'!$B$6:$D$22,2),VLOOKUP(H11123,'Shoe size conversion table'!$J$6:$L$22,2))</f>
        <v>38</v>
      </c>
      <c r="J11123" s="12" t="n">
        <f aca="false">IF(G11123="Male",VLOOKUP(H11123,'Shoe size conversion table'!$B$6:$D$22,3),VLOOKUP(H11123,'Shoe size conversion table'!$J$6:$L$22,3))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MONTH(C11123:C26090)</f>
        <v>6</v>
      </c>
      <c r="O11123" s="8" t="n">
        <f aca="false">K11123*(1-L11123)</f>
        <v>127.2</v>
      </c>
    </row>
    <row r="11124" customFormat="false" ht="11.4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IF(G11124="Male",VLOOKUP(H11124,'Shoe size conversion table'!$B$6:$D$22,2),VLOOKUP(H11124,'Shoe size conversion table'!$J$6:$L$22,2))</f>
        <v>36-37</v>
      </c>
      <c r="J11124" s="12" t="n">
        <f aca="false">IF(G11124="Male",VLOOKUP(H11124,'Shoe size conversion table'!$B$6:$D$22,3),VLOOKUP(H11124,'Shoe size conversion table'!$J$6:$L$22,3))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MONTH(C11124:C26091)</f>
        <v>6</v>
      </c>
      <c r="O11124" s="8" t="n">
        <f aca="false">K11124*(1-L11124)</f>
        <v>129</v>
      </c>
    </row>
    <row r="11125" customFormat="false" ht="11.4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IF(G11125="Male",VLOOKUP(H11125,'Shoe size conversion table'!$B$6:$D$22,2),VLOOKUP(H11125,'Shoe size conversion table'!$J$6:$L$22,2))</f>
        <v>42</v>
      </c>
      <c r="J11125" s="12" t="n">
        <f aca="false">IF(G11125="Male",VLOOKUP(H11125,'Shoe size conversion table'!$B$6:$D$22,3),VLOOKUP(H11125,'Shoe size conversion table'!$J$6:$L$22,3))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MONTH(C11125:C26092)</f>
        <v>6</v>
      </c>
      <c r="O11125" s="8" t="n">
        <f aca="false">K11125*(1-L11125)</f>
        <v>159</v>
      </c>
    </row>
    <row r="11126" customFormat="false" ht="11.4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IF(G11126="Male",VLOOKUP(H11126,'Shoe size conversion table'!$B$6:$D$22,2),VLOOKUP(H11126,'Shoe size conversion table'!$J$6:$L$22,2))</f>
        <v>44</v>
      </c>
      <c r="J11126" s="12" t="n">
        <f aca="false">IF(G11126="Male",VLOOKUP(H11126,'Shoe size conversion table'!$B$6:$D$22,3),VLOOKUP(H11126,'Shoe size conversion table'!$J$6:$L$22,3))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MONTH(C11126:C26093)</f>
        <v>6</v>
      </c>
      <c r="O11126" s="8" t="n">
        <f aca="false">K11126*(1-L11126)</f>
        <v>199</v>
      </c>
    </row>
    <row r="11127" customFormat="false" ht="11.4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IF(G11127="Male",VLOOKUP(H11127,'Shoe size conversion table'!$B$6:$D$22,2),VLOOKUP(H11127,'Shoe size conversion table'!$J$6:$L$22,2))</f>
        <v>43-44</v>
      </c>
      <c r="J11127" s="12" t="n">
        <f aca="false">IF(G11127="Male",VLOOKUP(H11127,'Shoe size conversion table'!$B$6:$D$22,3),VLOOKUP(H11127,'Shoe size conversion table'!$J$6:$L$22,3))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MONTH(C11127:C26094)</f>
        <v>6</v>
      </c>
      <c r="O11127" s="8" t="n">
        <f aca="false">K11127*(1-L11127)</f>
        <v>129</v>
      </c>
    </row>
    <row r="11128" customFormat="false" ht="11.4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IF(G11128="Male",VLOOKUP(H11128,'Shoe size conversion table'!$B$6:$D$22,2),VLOOKUP(H11128,'Shoe size conversion table'!$J$6:$L$22,2))</f>
        <v>40</v>
      </c>
      <c r="J11128" s="12" t="n">
        <f aca="false">IF(G11128="Male",VLOOKUP(H11128,'Shoe size conversion table'!$B$6:$D$22,3),VLOOKUP(H11128,'Shoe size conversion table'!$J$6:$L$22,3))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MONTH(C11128:C26095)</f>
        <v>6</v>
      </c>
      <c r="O11128" s="8" t="n">
        <f aca="false">K11128*(1-L11128)</f>
        <v>64.5</v>
      </c>
    </row>
    <row r="11129" customFormat="false" ht="11.4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IF(G11129="Male",VLOOKUP(H11129,'Shoe size conversion table'!$B$6:$D$22,2),VLOOKUP(H11129,'Shoe size conversion table'!$J$6:$L$22,2))</f>
        <v>38-39</v>
      </c>
      <c r="J11129" s="12" t="n">
        <f aca="false">IF(G11129="Male",VLOOKUP(H11129,'Shoe size conversion table'!$B$6:$D$22,3),VLOOKUP(H11129,'Shoe size conversion table'!$J$6:$L$22,3))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MONTH(C11129:C26096)</f>
        <v>6</v>
      </c>
      <c r="O11129" s="8" t="n">
        <f aca="false">K11129*(1-L11129)</f>
        <v>159</v>
      </c>
    </row>
    <row r="11130" customFormat="false" ht="11.4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IF(G11130="Male",VLOOKUP(H11130,'Shoe size conversion table'!$B$6:$D$22,2),VLOOKUP(H11130,'Shoe size conversion table'!$J$6:$L$22,2))</f>
        <v>38</v>
      </c>
      <c r="J11130" s="12" t="n">
        <f aca="false">IF(G11130="Male",VLOOKUP(H11130,'Shoe size conversion table'!$B$6:$D$22,3),VLOOKUP(H11130,'Shoe size conversion table'!$J$6:$L$22,3))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MONTH(C11130:C26097)</f>
        <v>6</v>
      </c>
      <c r="O11130" s="8" t="n">
        <f aca="false">K11130*(1-L11130)</f>
        <v>149</v>
      </c>
    </row>
    <row r="11131" customFormat="false" ht="11.4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IF(G11131="Male",VLOOKUP(H11131,'Shoe size conversion table'!$B$6:$D$22,2),VLOOKUP(H11131,'Shoe size conversion table'!$J$6:$L$22,2))</f>
        <v>42</v>
      </c>
      <c r="J11131" s="12" t="n">
        <f aca="false">IF(G11131="Male",VLOOKUP(H11131,'Shoe size conversion table'!$B$6:$D$22,3),VLOOKUP(H11131,'Shoe size conversion table'!$J$6:$L$22,3))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MONTH(C11131:C26098)</f>
        <v>6</v>
      </c>
      <c r="O11131" s="8" t="n">
        <f aca="false">K11131*(1-L11131)</f>
        <v>199</v>
      </c>
    </row>
    <row r="11132" customFormat="false" ht="11.4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IF(G11132="Male",VLOOKUP(H11132,'Shoe size conversion table'!$B$6:$D$22,2),VLOOKUP(H11132,'Shoe size conversion table'!$J$6:$L$22,2))</f>
        <v>37</v>
      </c>
      <c r="J11132" s="12" t="n">
        <f aca="false">IF(G11132="Male",VLOOKUP(H11132,'Shoe size conversion table'!$B$6:$D$22,3),VLOOKUP(H11132,'Shoe size conversion table'!$J$6:$L$22,3))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MONTH(C11132:C26099)</f>
        <v>6</v>
      </c>
      <c r="O11132" s="8" t="n">
        <f aca="false">K11132*(1-L11132)</f>
        <v>99.5</v>
      </c>
    </row>
    <row r="11133" customFormat="false" ht="11.4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IF(G11133="Male",VLOOKUP(H11133,'Shoe size conversion table'!$B$6:$D$22,2),VLOOKUP(H11133,'Shoe size conversion table'!$J$6:$L$22,2))</f>
        <v>41-42</v>
      </c>
      <c r="J11133" s="12" t="n">
        <f aca="false">IF(G11133="Male",VLOOKUP(H11133,'Shoe size conversion table'!$B$6:$D$22,3),VLOOKUP(H11133,'Shoe size conversion table'!$J$6:$L$22,3))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MONTH(C11133:C26100)</f>
        <v>6</v>
      </c>
      <c r="O11133" s="8" t="n">
        <f aca="false">K11133*(1-L11133)</f>
        <v>199</v>
      </c>
    </row>
    <row r="11134" customFormat="false" ht="11.4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IF(G11134="Male",VLOOKUP(H11134,'Shoe size conversion table'!$B$6:$D$22,2),VLOOKUP(H11134,'Shoe size conversion table'!$J$6:$L$22,2))</f>
        <v>39</v>
      </c>
      <c r="J11134" s="12" t="n">
        <f aca="false">IF(G11134="Male",VLOOKUP(H11134,'Shoe size conversion table'!$B$6:$D$22,3),VLOOKUP(H11134,'Shoe size conversion table'!$J$6:$L$22,3))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MONTH(C11134:C26101)</f>
        <v>6</v>
      </c>
      <c r="O11134" s="8" t="n">
        <f aca="false">K11134*(1-L11134)</f>
        <v>139</v>
      </c>
    </row>
    <row r="11135" customFormat="false" ht="11.4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IF(G11135="Male",VLOOKUP(H11135,'Shoe size conversion table'!$B$6:$D$22,2),VLOOKUP(H11135,'Shoe size conversion table'!$J$6:$L$22,2))</f>
        <v>39</v>
      </c>
      <c r="J11135" s="12" t="n">
        <f aca="false">IF(G11135="Male",VLOOKUP(H11135,'Shoe size conversion table'!$B$6:$D$22,3),VLOOKUP(H11135,'Shoe size conversion table'!$J$6:$L$22,3))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MONTH(C11135:C26102)</f>
        <v>6</v>
      </c>
      <c r="O11135" s="8" t="n">
        <f aca="false">K11135*(1-L11135)</f>
        <v>169</v>
      </c>
    </row>
    <row r="11136" customFormat="false" ht="11.4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IF(G11136="Male",VLOOKUP(H11136,'Shoe size conversion table'!$B$6:$D$22,2),VLOOKUP(H11136,'Shoe size conversion table'!$J$6:$L$22,2))</f>
        <v>36</v>
      </c>
      <c r="J11136" s="12" t="n">
        <f aca="false">IF(G11136="Male",VLOOKUP(H11136,'Shoe size conversion table'!$B$6:$D$22,3),VLOOKUP(H11136,'Shoe size conversion table'!$J$6:$L$22,3))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MONTH(C11136:C26103)</f>
        <v>6</v>
      </c>
      <c r="O11136" s="8" t="n">
        <f aca="false">K11136*(1-L11136)</f>
        <v>199</v>
      </c>
    </row>
    <row r="11137" customFormat="false" ht="11.4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IF(G11137="Male",VLOOKUP(H11137,'Shoe size conversion table'!$B$6:$D$22,2),VLOOKUP(H11137,'Shoe size conversion table'!$J$6:$L$22,2))</f>
        <v>38-39</v>
      </c>
      <c r="J11137" s="12" t="n">
        <f aca="false">IF(G11137="Male",VLOOKUP(H11137,'Shoe size conversion table'!$B$6:$D$22,3),VLOOKUP(H11137,'Shoe size conversion table'!$J$6:$L$22,3))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MONTH(C11137:C26104)</f>
        <v>6</v>
      </c>
      <c r="O11137" s="8" t="n">
        <f aca="false">K11137*(1-L11137)</f>
        <v>64.5</v>
      </c>
    </row>
    <row r="11138" customFormat="false" ht="11.4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IF(G11138="Male",VLOOKUP(H11138,'Shoe size conversion table'!$B$6:$D$22,2),VLOOKUP(H11138,'Shoe size conversion table'!$J$6:$L$22,2))</f>
        <v>42</v>
      </c>
      <c r="J11138" s="12" t="n">
        <f aca="false">IF(G11138="Male",VLOOKUP(H11138,'Shoe size conversion table'!$B$6:$D$22,3),VLOOKUP(H11138,'Shoe size conversion table'!$J$6:$L$22,3))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MONTH(C11138:C26105)</f>
        <v>6</v>
      </c>
      <c r="O11138" s="8" t="n">
        <f aca="false">K11138*(1-L11138)</f>
        <v>149</v>
      </c>
    </row>
    <row r="11139" customFormat="false" ht="11.4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IF(G11139="Male",VLOOKUP(H11139,'Shoe size conversion table'!$B$6:$D$22,2),VLOOKUP(H11139,'Shoe size conversion table'!$J$6:$L$22,2))</f>
        <v>42</v>
      </c>
      <c r="J11139" s="12" t="n">
        <f aca="false">IF(G11139="Male",VLOOKUP(H11139,'Shoe size conversion table'!$B$6:$D$22,3),VLOOKUP(H11139,'Shoe size conversion table'!$J$6:$L$22,3))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MONTH(C11139:C26106)</f>
        <v>6</v>
      </c>
      <c r="O11139" s="8" t="n">
        <f aca="false">K11139*(1-L11139)</f>
        <v>139</v>
      </c>
    </row>
    <row r="11140" customFormat="false" ht="11.4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IF(G11140="Male",VLOOKUP(H11140,'Shoe size conversion table'!$B$6:$D$22,2),VLOOKUP(H11140,'Shoe size conversion table'!$J$6:$L$22,2))</f>
        <v>43-44</v>
      </c>
      <c r="J11140" s="12" t="n">
        <f aca="false">IF(G11140="Male",VLOOKUP(H11140,'Shoe size conversion table'!$B$6:$D$22,3),VLOOKUP(H11140,'Shoe size conversion table'!$J$6:$L$22,3))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MONTH(C11140:C26107)</f>
        <v>6</v>
      </c>
      <c r="O11140" s="8" t="n">
        <f aca="false">K11140*(1-L11140)</f>
        <v>89.5</v>
      </c>
    </row>
    <row r="11141" customFormat="false" ht="11.4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IF(G11141="Male",VLOOKUP(H11141,'Shoe size conversion table'!$B$6:$D$22,2),VLOOKUP(H11141,'Shoe size conversion table'!$J$6:$L$22,2))</f>
        <v>44</v>
      </c>
      <c r="J11141" s="12" t="n">
        <f aca="false">IF(G11141="Male",VLOOKUP(H11141,'Shoe size conversion table'!$B$6:$D$22,3),VLOOKUP(H11141,'Shoe size conversion table'!$J$6:$L$22,3))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MONTH(C11141:C26108)</f>
        <v>6</v>
      </c>
      <c r="O11141" s="8" t="n">
        <f aca="false">K11141*(1-L11141)</f>
        <v>129</v>
      </c>
    </row>
    <row r="11142" customFormat="false" ht="11.4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IF(G11142="Male",VLOOKUP(H11142,'Shoe size conversion table'!$B$6:$D$22,2),VLOOKUP(H11142,'Shoe size conversion table'!$J$6:$L$22,2))</f>
        <v>42-43</v>
      </c>
      <c r="J11142" s="12" t="n">
        <f aca="false">IF(G11142="Male",VLOOKUP(H11142,'Shoe size conversion table'!$B$6:$D$22,3),VLOOKUP(H11142,'Shoe size conversion table'!$J$6:$L$22,3))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MONTH(C11142:C26109)</f>
        <v>6</v>
      </c>
      <c r="O11142" s="8" t="n">
        <f aca="false">K11142*(1-L11142)</f>
        <v>84.5</v>
      </c>
    </row>
    <row r="11143" customFormat="false" ht="11.4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IF(G11143="Male",VLOOKUP(H11143,'Shoe size conversion table'!$B$6:$D$22,2),VLOOKUP(H11143,'Shoe size conversion table'!$J$6:$L$22,2))</f>
        <v>42</v>
      </c>
      <c r="J11143" s="12" t="n">
        <f aca="false">IF(G11143="Male",VLOOKUP(H11143,'Shoe size conversion table'!$B$6:$D$22,3),VLOOKUP(H11143,'Shoe size conversion table'!$J$6:$L$22,3))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MONTH(C11143:C26110)</f>
        <v>6</v>
      </c>
      <c r="O11143" s="8" t="n">
        <f aca="false">K11143*(1-L11143)</f>
        <v>169</v>
      </c>
    </row>
    <row r="11144" customFormat="false" ht="11.4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IF(G11144="Male",VLOOKUP(H11144,'Shoe size conversion table'!$B$6:$D$22,2),VLOOKUP(H11144,'Shoe size conversion table'!$J$6:$L$22,2))</f>
        <v>41</v>
      </c>
      <c r="J11144" s="12" t="n">
        <f aca="false">IF(G11144="Male",VLOOKUP(H11144,'Shoe size conversion table'!$B$6:$D$22,3),VLOOKUP(H11144,'Shoe size conversion table'!$J$6:$L$22,3))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MONTH(C11144:C26111)</f>
        <v>6</v>
      </c>
      <c r="O11144" s="8" t="n">
        <f aca="false">K11144*(1-L11144)</f>
        <v>151.2</v>
      </c>
    </row>
    <row r="11145" customFormat="false" ht="11.4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IF(G11145="Male",VLOOKUP(H11145,'Shoe size conversion table'!$B$6:$D$22,2),VLOOKUP(H11145,'Shoe size conversion table'!$J$6:$L$22,2))</f>
        <v>42-43</v>
      </c>
      <c r="J11145" s="12" t="n">
        <f aca="false">IF(G11145="Male",VLOOKUP(H11145,'Shoe size conversion table'!$B$6:$D$22,3),VLOOKUP(H11145,'Shoe size conversion table'!$J$6:$L$22,3))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MONTH(C11145:C26112)</f>
        <v>6</v>
      </c>
      <c r="O11145" s="8" t="n">
        <f aca="false">K11145*(1-L11145)</f>
        <v>125.3</v>
      </c>
    </row>
    <row r="11146" customFormat="false" ht="11.4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IF(G11146="Male",VLOOKUP(H11146,'Shoe size conversion table'!$B$6:$D$22,2),VLOOKUP(H11146,'Shoe size conversion table'!$J$6:$L$22,2))</f>
        <v>42-43</v>
      </c>
      <c r="J11146" s="12" t="n">
        <f aca="false">IF(G11146="Male",VLOOKUP(H11146,'Shoe size conversion table'!$B$6:$D$22,3),VLOOKUP(H11146,'Shoe size conversion table'!$J$6:$L$22,3))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MONTH(C11146:C26113)</f>
        <v>6</v>
      </c>
      <c r="O11146" s="8" t="n">
        <f aca="false">K11146*(1-L11146)</f>
        <v>125.3</v>
      </c>
    </row>
    <row r="11147" customFormat="false" ht="11.4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IF(G11147="Male",VLOOKUP(H11147,'Shoe size conversion table'!$B$6:$D$22,2),VLOOKUP(H11147,'Shoe size conversion table'!$J$6:$L$22,2))</f>
        <v>44</v>
      </c>
      <c r="J11147" s="12" t="n">
        <f aca="false">IF(G11147="Male",VLOOKUP(H11147,'Shoe size conversion table'!$B$6:$D$22,3),VLOOKUP(H11147,'Shoe size conversion table'!$J$6:$L$22,3))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MONTH(C11147:C26114)</f>
        <v>6</v>
      </c>
      <c r="O11147" s="8" t="n">
        <f aca="false">K11147*(1-L11147)</f>
        <v>149</v>
      </c>
    </row>
    <row r="11148" customFormat="false" ht="11.4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IF(G11148="Male",VLOOKUP(H11148,'Shoe size conversion table'!$B$6:$D$22,2),VLOOKUP(H11148,'Shoe size conversion table'!$J$6:$L$22,2))</f>
        <v>43</v>
      </c>
      <c r="J11148" s="12" t="n">
        <f aca="false">IF(G11148="Male",VLOOKUP(H11148,'Shoe size conversion table'!$B$6:$D$22,3),VLOOKUP(H11148,'Shoe size conversion table'!$J$6:$L$22,3))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MONTH(C11148:C26115)</f>
        <v>6</v>
      </c>
      <c r="O11148" s="8" t="n">
        <f aca="false">K11148*(1-L11148)</f>
        <v>84.5</v>
      </c>
    </row>
    <row r="11149" customFormat="false" ht="11.4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IF(G11149="Male",VLOOKUP(H11149,'Shoe size conversion table'!$B$6:$D$22,2),VLOOKUP(H11149,'Shoe size conversion table'!$J$6:$L$22,2))</f>
        <v>42</v>
      </c>
      <c r="J11149" s="12" t="n">
        <f aca="false">IF(G11149="Male",VLOOKUP(H11149,'Shoe size conversion table'!$B$6:$D$22,3),VLOOKUP(H11149,'Shoe size conversion table'!$J$6:$L$22,3))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MONTH(C11149:C26116)</f>
        <v>6</v>
      </c>
      <c r="O11149" s="8" t="n">
        <f aca="false">K11149*(1-L11149)</f>
        <v>119.2</v>
      </c>
    </row>
    <row r="11150" customFormat="false" ht="11.4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IF(G11150="Male",VLOOKUP(H11150,'Shoe size conversion table'!$B$6:$D$22,2),VLOOKUP(H11150,'Shoe size conversion table'!$J$6:$L$22,2))</f>
        <v>44-45</v>
      </c>
      <c r="J11150" s="12" t="n">
        <f aca="false">IF(G11150="Male",VLOOKUP(H11150,'Shoe size conversion table'!$B$6:$D$22,3),VLOOKUP(H11150,'Shoe size conversion table'!$J$6:$L$22,3))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MONTH(C11150:C26117)</f>
        <v>6</v>
      </c>
      <c r="O11150" s="8" t="n">
        <f aca="false">K11150*(1-L11150)</f>
        <v>74.5</v>
      </c>
    </row>
    <row r="11151" customFormat="false" ht="11.4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IF(G11151="Male",VLOOKUP(H11151,'Shoe size conversion table'!$B$6:$D$22,2),VLOOKUP(H11151,'Shoe size conversion table'!$J$6:$L$22,2))</f>
        <v>42-43</v>
      </c>
      <c r="J11151" s="12" t="n">
        <f aca="false">IF(G11151="Male",VLOOKUP(H11151,'Shoe size conversion table'!$B$6:$D$22,3),VLOOKUP(H11151,'Shoe size conversion table'!$J$6:$L$22,3))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MONTH(C11151:C26118)</f>
        <v>6</v>
      </c>
      <c r="O11151" s="8" t="n">
        <f aca="false">K11151*(1-L11151)</f>
        <v>116.1</v>
      </c>
    </row>
    <row r="11152" customFormat="false" ht="11.4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IF(G11152="Male",VLOOKUP(H11152,'Shoe size conversion table'!$B$6:$D$22,2),VLOOKUP(H11152,'Shoe size conversion table'!$J$6:$L$22,2))</f>
        <v>35</v>
      </c>
      <c r="J11152" s="12" t="n">
        <f aca="false">IF(G11152="Male",VLOOKUP(H11152,'Shoe size conversion table'!$B$6:$D$22,3),VLOOKUP(H11152,'Shoe size conversion table'!$J$6:$L$22,3))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MONTH(C11152:C26119)</f>
        <v>6</v>
      </c>
      <c r="O11152" s="8" t="n">
        <f aca="false">K11152*(1-L11152)</f>
        <v>129</v>
      </c>
    </row>
    <row r="11153" customFormat="false" ht="11.4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IF(G11153="Male",VLOOKUP(H11153,'Shoe size conversion table'!$B$6:$D$22,2),VLOOKUP(H11153,'Shoe size conversion table'!$J$6:$L$22,2))</f>
        <v>41-42</v>
      </c>
      <c r="J11153" s="12" t="n">
        <f aca="false">IF(G11153="Male",VLOOKUP(H11153,'Shoe size conversion table'!$B$6:$D$22,3),VLOOKUP(H11153,'Shoe size conversion table'!$J$6:$L$22,3))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MONTH(C11153:C26120)</f>
        <v>7</v>
      </c>
      <c r="O11153" s="8" t="n">
        <f aca="false">K11153*(1-L11153)</f>
        <v>84.5</v>
      </c>
    </row>
    <row r="11154" customFormat="false" ht="11.4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IF(G11154="Male",VLOOKUP(H11154,'Shoe size conversion table'!$B$6:$D$22,2),VLOOKUP(H11154,'Shoe size conversion table'!$J$6:$L$22,2))</f>
        <v>42-43</v>
      </c>
      <c r="J11154" s="12" t="n">
        <f aca="false">IF(G11154="Male",VLOOKUP(H11154,'Shoe size conversion table'!$B$6:$D$22,3),VLOOKUP(H11154,'Shoe size conversion table'!$J$6:$L$22,3))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MONTH(C11154:C26121)</f>
        <v>7</v>
      </c>
      <c r="O11154" s="8" t="n">
        <f aca="false">K11154*(1-L11154)</f>
        <v>103.2</v>
      </c>
    </row>
    <row r="11155" customFormat="false" ht="11.4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IF(G11155="Male",VLOOKUP(H11155,'Shoe size conversion table'!$B$6:$D$22,2),VLOOKUP(H11155,'Shoe size conversion table'!$J$6:$L$22,2))</f>
        <v>42-43</v>
      </c>
      <c r="J11155" s="12" t="n">
        <f aca="false">IF(G11155="Male",VLOOKUP(H11155,'Shoe size conversion table'!$B$6:$D$22,3),VLOOKUP(H11155,'Shoe size conversion table'!$J$6:$L$22,3))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MONTH(C11155:C26122)</f>
        <v>7</v>
      </c>
      <c r="O11155" s="8" t="n">
        <f aca="false">K11155*(1-L11155)</f>
        <v>169</v>
      </c>
    </row>
    <row r="11156" customFormat="false" ht="11.4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IF(G11156="Male",VLOOKUP(H11156,'Shoe size conversion table'!$B$6:$D$22,2),VLOOKUP(H11156,'Shoe size conversion table'!$J$6:$L$22,2))</f>
        <v>41-42</v>
      </c>
      <c r="J11156" s="12" t="n">
        <f aca="false">IF(G11156="Male",VLOOKUP(H11156,'Shoe size conversion table'!$B$6:$D$22,3),VLOOKUP(H11156,'Shoe size conversion table'!$J$6:$L$22,3))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MONTH(C11156:C26123)</f>
        <v>7</v>
      </c>
      <c r="O11156" s="8" t="n">
        <f aca="false">K11156*(1-L11156)</f>
        <v>159.2</v>
      </c>
    </row>
    <row r="11157" customFormat="false" ht="11.4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IF(G11157="Male",VLOOKUP(H11157,'Shoe size conversion table'!$B$6:$D$22,2),VLOOKUP(H11157,'Shoe size conversion table'!$J$6:$L$22,2))</f>
        <v>43-44</v>
      </c>
      <c r="J11157" s="12" t="n">
        <f aca="false">IF(G11157="Male",VLOOKUP(H11157,'Shoe size conversion table'!$B$6:$D$22,3),VLOOKUP(H11157,'Shoe size conversion table'!$J$6:$L$22,3))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MONTH(C11157:C26124)</f>
        <v>7</v>
      </c>
      <c r="O11157" s="8" t="n">
        <f aca="false">K11157*(1-L11157)</f>
        <v>84.5</v>
      </c>
    </row>
    <row r="11158" customFormat="false" ht="11.4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IF(G11158="Male",VLOOKUP(H11158,'Shoe size conversion table'!$B$6:$D$22,2),VLOOKUP(H11158,'Shoe size conversion table'!$J$6:$L$22,2))</f>
        <v>42-43</v>
      </c>
      <c r="J11158" s="12" t="n">
        <f aca="false">IF(G11158="Male",VLOOKUP(H11158,'Shoe size conversion table'!$B$6:$D$22,3),VLOOKUP(H11158,'Shoe size conversion table'!$J$6:$L$22,3))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MONTH(C11158:C26125)</f>
        <v>7</v>
      </c>
      <c r="O11158" s="8" t="n">
        <f aca="false">K11158*(1-L11158)</f>
        <v>159</v>
      </c>
    </row>
    <row r="11159" customFormat="false" ht="11.4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IF(G11159="Male",VLOOKUP(H11159,'Shoe size conversion table'!$B$6:$D$22,2),VLOOKUP(H11159,'Shoe size conversion table'!$J$6:$L$22,2))</f>
        <v>37</v>
      </c>
      <c r="J11159" s="12" t="n">
        <f aca="false">IF(G11159="Male",VLOOKUP(H11159,'Shoe size conversion table'!$B$6:$D$22,3),VLOOKUP(H11159,'Shoe size conversion table'!$J$6:$L$22,3))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MONTH(C11159:C26126)</f>
        <v>7</v>
      </c>
      <c r="O11159" s="8" t="n">
        <f aca="false">K11159*(1-L11159)</f>
        <v>189</v>
      </c>
    </row>
    <row r="11160" customFormat="false" ht="11.4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IF(G11160="Male",VLOOKUP(H11160,'Shoe size conversion table'!$B$6:$D$22,2),VLOOKUP(H11160,'Shoe size conversion table'!$J$6:$L$22,2))</f>
        <v>40</v>
      </c>
      <c r="J11160" s="12" t="n">
        <f aca="false">IF(G11160="Male",VLOOKUP(H11160,'Shoe size conversion table'!$B$6:$D$22,3),VLOOKUP(H11160,'Shoe size conversion table'!$J$6:$L$22,3))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MONTH(C11160:C26127)</f>
        <v>7</v>
      </c>
      <c r="O11160" s="8" t="n">
        <f aca="false">K11160*(1-L11160)</f>
        <v>179</v>
      </c>
    </row>
    <row r="11161" customFormat="false" ht="11.4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IF(G11161="Male",VLOOKUP(H11161,'Shoe size conversion table'!$B$6:$D$22,2),VLOOKUP(H11161,'Shoe size conversion table'!$J$6:$L$22,2))</f>
        <v>41</v>
      </c>
      <c r="J11161" s="12" t="n">
        <f aca="false">IF(G11161="Male",VLOOKUP(H11161,'Shoe size conversion table'!$B$6:$D$22,3),VLOOKUP(H11161,'Shoe size conversion table'!$J$6:$L$22,3))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MONTH(C11161:C26128)</f>
        <v>7</v>
      </c>
      <c r="O11161" s="8" t="n">
        <f aca="false">K11161*(1-L11161)</f>
        <v>129</v>
      </c>
    </row>
    <row r="11162" customFormat="false" ht="11.4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IF(G11162="Male",VLOOKUP(H11162,'Shoe size conversion table'!$B$6:$D$22,2),VLOOKUP(H11162,'Shoe size conversion table'!$J$6:$L$22,2))</f>
        <v>40</v>
      </c>
      <c r="J11162" s="12" t="n">
        <f aca="false">IF(G11162="Male",VLOOKUP(H11162,'Shoe size conversion table'!$B$6:$D$22,3),VLOOKUP(H11162,'Shoe size conversion table'!$J$6:$L$22,3))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MONTH(C11162:C26129)</f>
        <v>7</v>
      </c>
      <c r="O11162" s="8" t="n">
        <f aca="false">K11162*(1-L11162)</f>
        <v>89.5</v>
      </c>
    </row>
    <row r="11163" customFormat="false" ht="11.4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IF(G11163="Male",VLOOKUP(H11163,'Shoe size conversion table'!$B$6:$D$22,2),VLOOKUP(H11163,'Shoe size conversion table'!$J$6:$L$22,2))</f>
        <v>36</v>
      </c>
      <c r="J11163" s="12" t="n">
        <f aca="false">IF(G11163="Male",VLOOKUP(H11163,'Shoe size conversion table'!$B$6:$D$22,3),VLOOKUP(H11163,'Shoe size conversion table'!$J$6:$L$22,3))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MONTH(C11163:C26130)</f>
        <v>7</v>
      </c>
      <c r="O11163" s="8" t="n">
        <f aca="false">K11163*(1-L11163)</f>
        <v>170.1</v>
      </c>
    </row>
    <row r="11164" customFormat="false" ht="11.4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IF(G11164="Male",VLOOKUP(H11164,'Shoe size conversion table'!$B$6:$D$22,2),VLOOKUP(H11164,'Shoe size conversion table'!$J$6:$L$22,2))</f>
        <v>39</v>
      </c>
      <c r="J11164" s="12" t="n">
        <f aca="false">IF(G11164="Male",VLOOKUP(H11164,'Shoe size conversion table'!$B$6:$D$22,3),VLOOKUP(H11164,'Shoe size conversion table'!$J$6:$L$22,3))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MONTH(C11164:C26131)</f>
        <v>7</v>
      </c>
      <c r="O11164" s="8" t="n">
        <f aca="false">K11164*(1-L11164)</f>
        <v>143.1</v>
      </c>
    </row>
    <row r="11165" customFormat="false" ht="11.4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IF(G11165="Male",VLOOKUP(H11165,'Shoe size conversion table'!$B$6:$D$22,2),VLOOKUP(H11165,'Shoe size conversion table'!$J$6:$L$22,2))</f>
        <v>39-40</v>
      </c>
      <c r="J11165" s="12" t="n">
        <f aca="false">IF(G11165="Male",VLOOKUP(H11165,'Shoe size conversion table'!$B$6:$D$22,3),VLOOKUP(H11165,'Shoe size conversion table'!$J$6:$L$22,3))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MONTH(C11165:C26132)</f>
        <v>7</v>
      </c>
      <c r="O11165" s="8" t="n">
        <f aca="false">K11165*(1-L11165)</f>
        <v>159</v>
      </c>
    </row>
    <row r="11166" customFormat="false" ht="11.4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IF(G11166="Male",VLOOKUP(H11166,'Shoe size conversion table'!$B$6:$D$22,2),VLOOKUP(H11166,'Shoe size conversion table'!$J$6:$L$22,2))</f>
        <v>43</v>
      </c>
      <c r="J11166" s="12" t="n">
        <f aca="false">IF(G11166="Male",VLOOKUP(H11166,'Shoe size conversion table'!$B$6:$D$22,3),VLOOKUP(H11166,'Shoe size conversion table'!$J$6:$L$22,3))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MONTH(C11166:C26133)</f>
        <v>7</v>
      </c>
      <c r="O11166" s="8" t="n">
        <f aca="false">K11166*(1-L11166)</f>
        <v>69.5</v>
      </c>
    </row>
    <row r="11167" customFormat="false" ht="11.4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IF(G11167="Male",VLOOKUP(H11167,'Shoe size conversion table'!$B$6:$D$22,2),VLOOKUP(H11167,'Shoe size conversion table'!$J$6:$L$22,2))</f>
        <v>38</v>
      </c>
      <c r="J11167" s="12" t="n">
        <f aca="false">IF(G11167="Male",VLOOKUP(H11167,'Shoe size conversion table'!$B$6:$D$22,3),VLOOKUP(H11167,'Shoe size conversion table'!$J$6:$L$22,3))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MONTH(C11167:C26134)</f>
        <v>7</v>
      </c>
      <c r="O11167" s="8" t="n">
        <f aca="false">K11167*(1-L11167)</f>
        <v>159.2</v>
      </c>
    </row>
    <row r="11168" customFormat="false" ht="11.4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IF(G11168="Male",VLOOKUP(H11168,'Shoe size conversion table'!$B$6:$D$22,2),VLOOKUP(H11168,'Shoe size conversion table'!$J$6:$L$22,2))</f>
        <v>39</v>
      </c>
      <c r="J11168" s="12" t="n">
        <f aca="false">IF(G11168="Male",VLOOKUP(H11168,'Shoe size conversion table'!$B$6:$D$22,3),VLOOKUP(H11168,'Shoe size conversion table'!$J$6:$L$22,3))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MONTH(C11168:C26135)</f>
        <v>7</v>
      </c>
      <c r="O11168" s="8" t="n">
        <f aca="false">K11168*(1-L11168)</f>
        <v>139</v>
      </c>
    </row>
    <row r="11169" customFormat="false" ht="11.4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IF(G11169="Male",VLOOKUP(H11169,'Shoe size conversion table'!$B$6:$D$22,2),VLOOKUP(H11169,'Shoe size conversion table'!$J$6:$L$22,2))</f>
        <v>43-44</v>
      </c>
      <c r="J11169" s="12" t="n">
        <f aca="false">IF(G11169="Male",VLOOKUP(H11169,'Shoe size conversion table'!$B$6:$D$22,3),VLOOKUP(H11169,'Shoe size conversion table'!$J$6:$L$22,3))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MONTH(C11169:C26136)</f>
        <v>7</v>
      </c>
      <c r="O11169" s="8" t="n">
        <f aca="false">K11169*(1-L11169)</f>
        <v>129</v>
      </c>
    </row>
    <row r="11170" customFormat="false" ht="11.4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IF(G11170="Male",VLOOKUP(H11170,'Shoe size conversion table'!$B$6:$D$22,2),VLOOKUP(H11170,'Shoe size conversion table'!$J$6:$L$22,2))</f>
        <v>38-39</v>
      </c>
      <c r="J11170" s="12" t="n">
        <f aca="false">IF(G11170="Male",VLOOKUP(H11170,'Shoe size conversion table'!$B$6:$D$22,3),VLOOKUP(H11170,'Shoe size conversion table'!$J$6:$L$22,3))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MONTH(C11170:C26137)</f>
        <v>7</v>
      </c>
      <c r="O11170" s="8" t="n">
        <f aca="false">K11170*(1-L11170)</f>
        <v>139</v>
      </c>
    </row>
    <row r="11171" customFormat="false" ht="11.4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IF(G11171="Male",VLOOKUP(H11171,'Shoe size conversion table'!$B$6:$D$22,2),VLOOKUP(H11171,'Shoe size conversion table'!$J$6:$L$22,2))</f>
        <v>45</v>
      </c>
      <c r="J11171" s="12" t="n">
        <f aca="false">IF(G11171="Male",VLOOKUP(H11171,'Shoe size conversion table'!$B$6:$D$22,3),VLOOKUP(H11171,'Shoe size conversion table'!$J$6:$L$22,3))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MONTH(C11171:C26138)</f>
        <v>7</v>
      </c>
      <c r="O11171" s="8" t="n">
        <f aca="false">K11171*(1-L11171)</f>
        <v>169</v>
      </c>
    </row>
    <row r="11172" customFormat="false" ht="11.4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IF(G11172="Male",VLOOKUP(H11172,'Shoe size conversion table'!$B$6:$D$22,2),VLOOKUP(H11172,'Shoe size conversion table'!$J$6:$L$22,2))</f>
        <v>37</v>
      </c>
      <c r="J11172" s="12" t="n">
        <f aca="false">IF(G11172="Male",VLOOKUP(H11172,'Shoe size conversion table'!$B$6:$D$22,3),VLOOKUP(H11172,'Shoe size conversion table'!$J$6:$L$22,3))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MONTH(C11172:C26139)</f>
        <v>7</v>
      </c>
      <c r="O11172" s="8" t="n">
        <f aca="false">K11172*(1-L11172)</f>
        <v>169</v>
      </c>
    </row>
    <row r="11173" customFormat="false" ht="11.4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IF(G11173="Male",VLOOKUP(H11173,'Shoe size conversion table'!$B$6:$D$22,2),VLOOKUP(H11173,'Shoe size conversion table'!$J$6:$L$22,2))</f>
        <v>39</v>
      </c>
      <c r="J11173" s="12" t="n">
        <f aca="false">IF(G11173="Male",VLOOKUP(H11173,'Shoe size conversion table'!$B$6:$D$22,3),VLOOKUP(H11173,'Shoe size conversion table'!$J$6:$L$22,3))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MONTH(C11173:C26140)</f>
        <v>7</v>
      </c>
      <c r="O11173" s="8" t="n">
        <f aca="false">K11173*(1-L11173)</f>
        <v>179</v>
      </c>
    </row>
    <row r="11174" customFormat="false" ht="11.4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IF(G11174="Male",VLOOKUP(H11174,'Shoe size conversion table'!$B$6:$D$22,2),VLOOKUP(H11174,'Shoe size conversion table'!$J$6:$L$22,2))</f>
        <v>41-42</v>
      </c>
      <c r="J11174" s="12" t="n">
        <f aca="false">IF(G11174="Male",VLOOKUP(H11174,'Shoe size conversion table'!$B$6:$D$22,3),VLOOKUP(H11174,'Shoe size conversion table'!$J$6:$L$22,3))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MONTH(C11174:C26141)</f>
        <v>7</v>
      </c>
      <c r="O11174" s="8" t="n">
        <f aca="false">K11174*(1-L11174)</f>
        <v>84.5</v>
      </c>
    </row>
    <row r="11175" customFormat="false" ht="11.4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IF(G11175="Male",VLOOKUP(H11175,'Shoe size conversion table'!$B$6:$D$22,2),VLOOKUP(H11175,'Shoe size conversion table'!$J$6:$L$22,2))</f>
        <v>42</v>
      </c>
      <c r="J11175" s="12" t="n">
        <f aca="false">IF(G11175="Male",VLOOKUP(H11175,'Shoe size conversion table'!$B$6:$D$22,3),VLOOKUP(H11175,'Shoe size conversion table'!$J$6:$L$22,3))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MONTH(C11175:C26142)</f>
        <v>7</v>
      </c>
      <c r="O11175" s="8" t="n">
        <f aca="false">K11175*(1-L11175)</f>
        <v>139</v>
      </c>
    </row>
    <row r="11176" customFormat="false" ht="11.4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IF(G11176="Male",VLOOKUP(H11176,'Shoe size conversion table'!$B$6:$D$22,2),VLOOKUP(H11176,'Shoe size conversion table'!$J$6:$L$22,2))</f>
        <v>38-39</v>
      </c>
      <c r="J11176" s="12" t="n">
        <f aca="false">IF(G11176="Male",VLOOKUP(H11176,'Shoe size conversion table'!$B$6:$D$22,3),VLOOKUP(H11176,'Shoe size conversion table'!$J$6:$L$22,3))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MONTH(C11176:C26143)</f>
        <v>7</v>
      </c>
      <c r="O11176" s="8" t="n">
        <f aca="false">K11176*(1-L11176)</f>
        <v>139</v>
      </c>
    </row>
    <row r="11177" customFormat="false" ht="11.4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IF(G11177="Male",VLOOKUP(H11177,'Shoe size conversion table'!$B$6:$D$22,2),VLOOKUP(H11177,'Shoe size conversion table'!$J$6:$L$22,2))</f>
        <v>42-43</v>
      </c>
      <c r="J11177" s="12" t="n">
        <f aca="false">IF(G11177="Male",VLOOKUP(H11177,'Shoe size conversion table'!$B$6:$D$22,3),VLOOKUP(H11177,'Shoe size conversion table'!$J$6:$L$22,3))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MONTH(C11177:C26144)</f>
        <v>7</v>
      </c>
      <c r="O11177" s="8" t="n">
        <f aca="false">K11177*(1-L11177)</f>
        <v>169</v>
      </c>
    </row>
    <row r="11178" customFormat="false" ht="11.4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IF(G11178="Male",VLOOKUP(H11178,'Shoe size conversion table'!$B$6:$D$22,2),VLOOKUP(H11178,'Shoe size conversion table'!$J$6:$L$22,2))</f>
        <v>39</v>
      </c>
      <c r="J11178" s="12" t="n">
        <f aca="false">IF(G11178="Male",VLOOKUP(H11178,'Shoe size conversion table'!$B$6:$D$22,3),VLOOKUP(H11178,'Shoe size conversion table'!$J$6:$L$22,3))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MONTH(C11178:C26145)</f>
        <v>7</v>
      </c>
      <c r="O11178" s="8" t="n">
        <f aca="false">K11178*(1-L11178)</f>
        <v>111.3</v>
      </c>
    </row>
    <row r="11179" customFormat="false" ht="11.4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IF(G11179="Male",VLOOKUP(H11179,'Shoe size conversion table'!$B$6:$D$22,2),VLOOKUP(H11179,'Shoe size conversion table'!$J$6:$L$22,2))</f>
        <v>39</v>
      </c>
      <c r="J11179" s="12" t="n">
        <f aca="false">IF(G11179="Male",VLOOKUP(H11179,'Shoe size conversion table'!$B$6:$D$22,3),VLOOKUP(H11179,'Shoe size conversion table'!$J$6:$L$22,3))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MONTH(C11179:C26146)</f>
        <v>7</v>
      </c>
      <c r="O11179" s="8" t="n">
        <f aca="false">K11179*(1-L11179)</f>
        <v>90.3</v>
      </c>
    </row>
    <row r="11180" customFormat="false" ht="11.4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IF(G11180="Male",VLOOKUP(H11180,'Shoe size conversion table'!$B$6:$D$22,2),VLOOKUP(H11180,'Shoe size conversion table'!$J$6:$L$22,2))</f>
        <v>41-42</v>
      </c>
      <c r="J11180" s="12" t="n">
        <f aca="false">IF(G11180="Male",VLOOKUP(H11180,'Shoe size conversion table'!$B$6:$D$22,3),VLOOKUP(H11180,'Shoe size conversion table'!$J$6:$L$22,3))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MONTH(C11180:C26147)</f>
        <v>7</v>
      </c>
      <c r="O11180" s="8" t="n">
        <f aca="false">K11180*(1-L11180)</f>
        <v>139.3</v>
      </c>
    </row>
    <row r="11181" customFormat="false" ht="11.4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IF(G11181="Male",VLOOKUP(H11181,'Shoe size conversion table'!$B$6:$D$22,2),VLOOKUP(H11181,'Shoe size conversion table'!$J$6:$L$22,2))</f>
        <v>44-45</v>
      </c>
      <c r="J11181" s="12" t="n">
        <f aca="false">IF(G11181="Male",VLOOKUP(H11181,'Shoe size conversion table'!$B$6:$D$22,3),VLOOKUP(H11181,'Shoe size conversion table'!$J$6:$L$22,3))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MONTH(C11181:C26148)</f>
        <v>7</v>
      </c>
      <c r="O11181" s="8" t="n">
        <f aca="false">K11181*(1-L11181)</f>
        <v>111.3</v>
      </c>
    </row>
    <row r="11182" customFormat="false" ht="11.4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IF(G11182="Male",VLOOKUP(H11182,'Shoe size conversion table'!$B$6:$D$22,2),VLOOKUP(H11182,'Shoe size conversion table'!$J$6:$L$22,2))</f>
        <v>39-40</v>
      </c>
      <c r="J11182" s="12" t="n">
        <f aca="false">IF(G11182="Male",VLOOKUP(H11182,'Shoe size conversion table'!$B$6:$D$22,3),VLOOKUP(H11182,'Shoe size conversion table'!$J$6:$L$22,3))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MONTH(C11182:C26149)</f>
        <v>7</v>
      </c>
      <c r="O11182" s="8" t="n">
        <f aca="false">K11182*(1-L11182)</f>
        <v>199</v>
      </c>
    </row>
    <row r="11183" customFormat="false" ht="11.4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IF(G11183="Male",VLOOKUP(H11183,'Shoe size conversion table'!$B$6:$D$22,2),VLOOKUP(H11183,'Shoe size conversion table'!$J$6:$L$22,2))</f>
        <v>41</v>
      </c>
      <c r="J11183" s="12" t="n">
        <f aca="false">IF(G11183="Male",VLOOKUP(H11183,'Shoe size conversion table'!$B$6:$D$22,3),VLOOKUP(H11183,'Shoe size conversion table'!$J$6:$L$22,3))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MONTH(C11183:C26150)</f>
        <v>7</v>
      </c>
      <c r="O11183" s="8" t="n">
        <f aca="false">K11183*(1-L11183)</f>
        <v>179</v>
      </c>
    </row>
    <row r="11184" customFormat="false" ht="11.4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IF(G11184="Male",VLOOKUP(H11184,'Shoe size conversion table'!$B$6:$D$22,2),VLOOKUP(H11184,'Shoe size conversion table'!$J$6:$L$22,2))</f>
        <v>42</v>
      </c>
      <c r="J11184" s="12" t="n">
        <f aca="false">IF(G11184="Male",VLOOKUP(H11184,'Shoe size conversion table'!$B$6:$D$22,3),VLOOKUP(H11184,'Shoe size conversion table'!$J$6:$L$22,3))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MONTH(C11184:C26151)</f>
        <v>7</v>
      </c>
      <c r="O11184" s="8" t="n">
        <f aca="false">K11184*(1-L11184)</f>
        <v>74.5</v>
      </c>
    </row>
    <row r="11185" customFormat="false" ht="11.4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IF(G11185="Male",VLOOKUP(H11185,'Shoe size conversion table'!$B$6:$D$22,2),VLOOKUP(H11185,'Shoe size conversion table'!$J$6:$L$22,2))</f>
        <v>44</v>
      </c>
      <c r="J11185" s="12" t="n">
        <f aca="false">IF(G11185="Male",VLOOKUP(H11185,'Shoe size conversion table'!$B$6:$D$22,3),VLOOKUP(H11185,'Shoe size conversion table'!$J$6:$L$22,3))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MONTH(C11185:C26152)</f>
        <v>7</v>
      </c>
      <c r="O11185" s="8" t="n">
        <f aca="false">K11185*(1-L11185)</f>
        <v>189</v>
      </c>
    </row>
    <row r="11186" customFormat="false" ht="11.4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IF(G11186="Male",VLOOKUP(H11186,'Shoe size conversion table'!$B$6:$D$22,2),VLOOKUP(H11186,'Shoe size conversion table'!$J$6:$L$22,2))</f>
        <v>38</v>
      </c>
      <c r="J11186" s="12" t="n">
        <f aca="false">IF(G11186="Male",VLOOKUP(H11186,'Shoe size conversion table'!$B$6:$D$22,3),VLOOKUP(H11186,'Shoe size conversion table'!$J$6:$L$22,3))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MONTH(C11186:C26153)</f>
        <v>7</v>
      </c>
      <c r="O11186" s="8" t="n">
        <f aca="false">K11186*(1-L11186)</f>
        <v>97.3</v>
      </c>
    </row>
    <row r="11187" customFormat="false" ht="11.4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IF(G11187="Male",VLOOKUP(H11187,'Shoe size conversion table'!$B$6:$D$22,2),VLOOKUP(H11187,'Shoe size conversion table'!$J$6:$L$22,2))</f>
        <v>44-45</v>
      </c>
      <c r="J11187" s="12" t="n">
        <f aca="false">IF(G11187="Male",VLOOKUP(H11187,'Shoe size conversion table'!$B$6:$D$22,3),VLOOKUP(H11187,'Shoe size conversion table'!$J$6:$L$22,3))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MONTH(C11187:C26154)</f>
        <v>7</v>
      </c>
      <c r="O11187" s="8" t="n">
        <f aca="false">K11187*(1-L11187)</f>
        <v>129</v>
      </c>
    </row>
    <row r="11188" customFormat="false" ht="11.4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IF(G11188="Male",VLOOKUP(H11188,'Shoe size conversion table'!$B$6:$D$22,2),VLOOKUP(H11188,'Shoe size conversion table'!$J$6:$L$22,2))</f>
        <v>39-40</v>
      </c>
      <c r="J11188" s="12" t="n">
        <f aca="false">IF(G11188="Male",VLOOKUP(H11188,'Shoe size conversion table'!$B$6:$D$22,3),VLOOKUP(H11188,'Shoe size conversion table'!$J$6:$L$22,3))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MONTH(C11188:C26155)</f>
        <v>7</v>
      </c>
      <c r="O11188" s="8" t="n">
        <f aca="false">K11188*(1-L11188)</f>
        <v>97.3</v>
      </c>
    </row>
    <row r="11189" customFormat="false" ht="11.4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IF(G11189="Male",VLOOKUP(H11189,'Shoe size conversion table'!$B$6:$D$22,2),VLOOKUP(H11189,'Shoe size conversion table'!$J$6:$L$22,2))</f>
        <v>40-41</v>
      </c>
      <c r="J11189" s="12" t="n">
        <f aca="false">IF(G11189="Male",VLOOKUP(H11189,'Shoe size conversion table'!$B$6:$D$22,3),VLOOKUP(H11189,'Shoe size conversion table'!$J$6:$L$22,3))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MONTH(C11189:C26156)</f>
        <v>7</v>
      </c>
      <c r="O11189" s="8" t="n">
        <f aca="false">K11189*(1-L11189)</f>
        <v>169</v>
      </c>
    </row>
    <row r="11190" customFormat="false" ht="11.4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IF(G11190="Male",VLOOKUP(H11190,'Shoe size conversion table'!$B$6:$D$22,2),VLOOKUP(H11190,'Shoe size conversion table'!$J$6:$L$22,2))</f>
        <v>38</v>
      </c>
      <c r="J11190" s="12" t="n">
        <f aca="false">IF(G11190="Male",VLOOKUP(H11190,'Shoe size conversion table'!$B$6:$D$22,3),VLOOKUP(H11190,'Shoe size conversion table'!$J$6:$L$22,3))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MONTH(C11190:C26157)</f>
        <v>7</v>
      </c>
      <c r="O11190" s="8" t="n">
        <f aca="false">K11190*(1-L11190)</f>
        <v>199</v>
      </c>
    </row>
    <row r="11191" customFormat="false" ht="11.4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IF(G11191="Male",VLOOKUP(H11191,'Shoe size conversion table'!$B$6:$D$22,2),VLOOKUP(H11191,'Shoe size conversion table'!$J$6:$L$22,2))</f>
        <v>39</v>
      </c>
      <c r="J11191" s="12" t="n">
        <f aca="false">IF(G11191="Male",VLOOKUP(H11191,'Shoe size conversion table'!$B$6:$D$22,3),VLOOKUP(H11191,'Shoe size conversion table'!$J$6:$L$22,3))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MONTH(C11191:C26158)</f>
        <v>7</v>
      </c>
      <c r="O11191" s="8" t="n">
        <f aca="false">K11191*(1-L11191)</f>
        <v>135.2</v>
      </c>
    </row>
    <row r="11192" customFormat="false" ht="11.4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IF(G11192="Male",VLOOKUP(H11192,'Shoe size conversion table'!$B$6:$D$22,2),VLOOKUP(H11192,'Shoe size conversion table'!$J$6:$L$22,2))</f>
        <v>42-43</v>
      </c>
      <c r="J11192" s="12" t="n">
        <f aca="false">IF(G11192="Male",VLOOKUP(H11192,'Shoe size conversion table'!$B$6:$D$22,3),VLOOKUP(H11192,'Shoe size conversion table'!$J$6:$L$22,3))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MONTH(C11192:C26159)</f>
        <v>7</v>
      </c>
      <c r="O11192" s="8" t="n">
        <f aca="false">K11192*(1-L11192)</f>
        <v>169</v>
      </c>
    </row>
    <row r="11193" customFormat="false" ht="11.4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IF(G11193="Male",VLOOKUP(H11193,'Shoe size conversion table'!$B$6:$D$22,2),VLOOKUP(H11193,'Shoe size conversion table'!$J$6:$L$22,2))</f>
        <v>36</v>
      </c>
      <c r="J11193" s="12" t="n">
        <f aca="false">IF(G11193="Male",VLOOKUP(H11193,'Shoe size conversion table'!$B$6:$D$22,3),VLOOKUP(H11193,'Shoe size conversion table'!$J$6:$L$22,3))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MONTH(C11193:C26160)</f>
        <v>7</v>
      </c>
      <c r="O11193" s="8" t="n">
        <f aca="false">K11193*(1-L11193)</f>
        <v>64.5</v>
      </c>
    </row>
    <row r="11194" customFormat="false" ht="11.4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IF(G11194="Male",VLOOKUP(H11194,'Shoe size conversion table'!$B$6:$D$22,2),VLOOKUP(H11194,'Shoe size conversion table'!$J$6:$L$22,2))</f>
        <v>38</v>
      </c>
      <c r="J11194" s="12" t="n">
        <f aca="false">IF(G11194="Male",VLOOKUP(H11194,'Shoe size conversion table'!$B$6:$D$22,3),VLOOKUP(H11194,'Shoe size conversion table'!$J$6:$L$22,3))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MONTH(C11194:C26161)</f>
        <v>7</v>
      </c>
      <c r="O11194" s="8" t="n">
        <f aca="false">K11194*(1-L11194)</f>
        <v>169</v>
      </c>
    </row>
    <row r="11195" customFormat="false" ht="11.4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IF(G11195="Male",VLOOKUP(H11195,'Shoe size conversion table'!$B$6:$D$22,2),VLOOKUP(H11195,'Shoe size conversion table'!$J$6:$L$22,2))</f>
        <v>42</v>
      </c>
      <c r="J11195" s="12" t="n">
        <f aca="false">IF(G11195="Male",VLOOKUP(H11195,'Shoe size conversion table'!$B$6:$D$22,3),VLOOKUP(H11195,'Shoe size conversion table'!$J$6:$L$22,3))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MONTH(C11195:C26162)</f>
        <v>7</v>
      </c>
      <c r="O11195" s="8" t="n">
        <f aca="false">K11195*(1-L11195)</f>
        <v>97.3</v>
      </c>
    </row>
    <row r="11196" customFormat="false" ht="11.4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IF(G11196="Male",VLOOKUP(H11196,'Shoe size conversion table'!$B$6:$D$22,2),VLOOKUP(H11196,'Shoe size conversion table'!$J$6:$L$22,2))</f>
        <v>38</v>
      </c>
      <c r="J11196" s="12" t="n">
        <f aca="false">IF(G11196="Male",VLOOKUP(H11196,'Shoe size conversion table'!$B$6:$D$22,3),VLOOKUP(H11196,'Shoe size conversion table'!$J$6:$L$22,3))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MONTH(C11196:C26163)</f>
        <v>7</v>
      </c>
      <c r="O11196" s="8" t="n">
        <f aca="false">K11196*(1-L11196)</f>
        <v>103.2</v>
      </c>
    </row>
    <row r="11197" customFormat="false" ht="11.4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IF(G11197="Male",VLOOKUP(H11197,'Shoe size conversion table'!$B$6:$D$22,2),VLOOKUP(H11197,'Shoe size conversion table'!$J$6:$L$22,2))</f>
        <v>38</v>
      </c>
      <c r="J11197" s="12" t="n">
        <f aca="false">IF(G11197="Male",VLOOKUP(H11197,'Shoe size conversion table'!$B$6:$D$22,3),VLOOKUP(H11197,'Shoe size conversion table'!$J$6:$L$22,3))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MONTH(C11197:C26164)</f>
        <v>7</v>
      </c>
      <c r="O11197" s="8" t="n">
        <f aca="false">K11197*(1-L11197)</f>
        <v>152.1</v>
      </c>
    </row>
    <row r="11198" customFormat="false" ht="11.4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IF(G11198="Male",VLOOKUP(H11198,'Shoe size conversion table'!$B$6:$D$22,2),VLOOKUP(H11198,'Shoe size conversion table'!$J$6:$L$22,2))</f>
        <v>43</v>
      </c>
      <c r="J11198" s="12" t="n">
        <f aca="false">IF(G11198="Male",VLOOKUP(H11198,'Shoe size conversion table'!$B$6:$D$22,3),VLOOKUP(H11198,'Shoe size conversion table'!$J$6:$L$22,3))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MONTH(C11198:C26165)</f>
        <v>7</v>
      </c>
      <c r="O11198" s="8" t="n">
        <f aca="false">K11198*(1-L11198)</f>
        <v>189</v>
      </c>
    </row>
    <row r="11199" customFormat="false" ht="11.4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IF(G11199="Male",VLOOKUP(H11199,'Shoe size conversion table'!$B$6:$D$22,2),VLOOKUP(H11199,'Shoe size conversion table'!$J$6:$L$22,2))</f>
        <v>43-44</v>
      </c>
      <c r="J11199" s="12" t="n">
        <f aca="false">IF(G11199="Male",VLOOKUP(H11199,'Shoe size conversion table'!$B$6:$D$22,3),VLOOKUP(H11199,'Shoe size conversion table'!$J$6:$L$22,3))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MONTH(C11199:C26166)</f>
        <v>7</v>
      </c>
      <c r="O11199" s="8" t="n">
        <f aca="false">K11199*(1-L11199)</f>
        <v>129</v>
      </c>
    </row>
    <row r="11200" customFormat="false" ht="11.4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IF(G11200="Male",VLOOKUP(H11200,'Shoe size conversion table'!$B$6:$D$22,2),VLOOKUP(H11200,'Shoe size conversion table'!$J$6:$L$22,2))</f>
        <v>41</v>
      </c>
      <c r="J11200" s="12" t="n">
        <f aca="false">IF(G11200="Male",VLOOKUP(H11200,'Shoe size conversion table'!$B$6:$D$22,3),VLOOKUP(H11200,'Shoe size conversion table'!$J$6:$L$22,3))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MONTH(C11200:C26167)</f>
        <v>7</v>
      </c>
      <c r="O11200" s="8" t="n">
        <f aca="false">K11200*(1-L11200)</f>
        <v>134.1</v>
      </c>
    </row>
    <row r="11201" customFormat="false" ht="11.4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IF(G11201="Male",VLOOKUP(H11201,'Shoe size conversion table'!$B$6:$D$22,2),VLOOKUP(H11201,'Shoe size conversion table'!$J$6:$L$22,2))</f>
        <v>42-43</v>
      </c>
      <c r="J11201" s="12" t="n">
        <f aca="false">IF(G11201="Male",VLOOKUP(H11201,'Shoe size conversion table'!$B$6:$D$22,3),VLOOKUP(H11201,'Shoe size conversion table'!$J$6:$L$22,3))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MONTH(C11201:C26168)</f>
        <v>7</v>
      </c>
      <c r="O11201" s="8" t="n">
        <f aca="false">K11201*(1-L11201)</f>
        <v>189</v>
      </c>
    </row>
    <row r="11202" customFormat="false" ht="11.4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IF(G11202="Male",VLOOKUP(H11202,'Shoe size conversion table'!$B$6:$D$22,2),VLOOKUP(H11202,'Shoe size conversion table'!$J$6:$L$22,2))</f>
        <v>44-45</v>
      </c>
      <c r="J11202" s="12" t="n">
        <f aca="false">IF(G11202="Male",VLOOKUP(H11202,'Shoe size conversion table'!$B$6:$D$22,3),VLOOKUP(H11202,'Shoe size conversion table'!$J$6:$L$22,3))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MONTH(C11202:C26169)</f>
        <v>7</v>
      </c>
      <c r="O11202" s="8" t="n">
        <f aca="false">K11202*(1-L11202)</f>
        <v>151.2</v>
      </c>
    </row>
    <row r="11203" customFormat="false" ht="11.4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IF(G11203="Male",VLOOKUP(H11203,'Shoe size conversion table'!$B$6:$D$22,2),VLOOKUP(H11203,'Shoe size conversion table'!$J$6:$L$22,2))</f>
        <v>39</v>
      </c>
      <c r="J11203" s="12" t="n">
        <f aca="false">IF(G11203="Male",VLOOKUP(H11203,'Shoe size conversion table'!$B$6:$D$22,3),VLOOKUP(H11203,'Shoe size conversion table'!$J$6:$L$22,3))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MONTH(C11203:C26170)</f>
        <v>7</v>
      </c>
      <c r="O11203" s="8" t="n">
        <f aca="false">K11203*(1-L11203)</f>
        <v>89.5</v>
      </c>
    </row>
    <row r="11204" customFormat="false" ht="11.4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IF(G11204="Male",VLOOKUP(H11204,'Shoe size conversion table'!$B$6:$D$22,2),VLOOKUP(H11204,'Shoe size conversion table'!$J$6:$L$22,2))</f>
        <v>40</v>
      </c>
      <c r="J11204" s="12" t="n">
        <f aca="false">IF(G11204="Male",VLOOKUP(H11204,'Shoe size conversion table'!$B$6:$D$22,3),VLOOKUP(H11204,'Shoe size conversion table'!$J$6:$L$22,3))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MONTH(C11204:C26171)</f>
        <v>7</v>
      </c>
      <c r="O11204" s="8" t="n">
        <f aca="false">K11204*(1-L11204)</f>
        <v>89.5</v>
      </c>
    </row>
    <row r="11205" customFormat="false" ht="11.4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IF(G11205="Male",VLOOKUP(H11205,'Shoe size conversion table'!$B$6:$D$22,2),VLOOKUP(H11205,'Shoe size conversion table'!$J$6:$L$22,2))</f>
        <v>41-42</v>
      </c>
      <c r="J11205" s="12" t="n">
        <f aca="false">IF(G11205="Male",VLOOKUP(H11205,'Shoe size conversion table'!$B$6:$D$22,3),VLOOKUP(H11205,'Shoe size conversion table'!$J$6:$L$22,3))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MONTH(C11205:C26172)</f>
        <v>7</v>
      </c>
      <c r="O11205" s="8" t="n">
        <f aca="false">K11205*(1-L11205)</f>
        <v>159</v>
      </c>
    </row>
    <row r="11206" customFormat="false" ht="11.4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IF(G11206="Male",VLOOKUP(H11206,'Shoe size conversion table'!$B$6:$D$22,2),VLOOKUP(H11206,'Shoe size conversion table'!$J$6:$L$22,2))</f>
        <v>42-43</v>
      </c>
      <c r="J11206" s="12" t="n">
        <f aca="false">IF(G11206="Male",VLOOKUP(H11206,'Shoe size conversion table'!$B$6:$D$22,3),VLOOKUP(H11206,'Shoe size conversion table'!$J$6:$L$22,3))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MONTH(C11206:C26173)</f>
        <v>7</v>
      </c>
      <c r="O11206" s="8" t="n">
        <f aca="false">K11206*(1-L11206)</f>
        <v>179</v>
      </c>
    </row>
    <row r="11207" customFormat="false" ht="11.4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IF(G11207="Male",VLOOKUP(H11207,'Shoe size conversion table'!$B$6:$D$22,2),VLOOKUP(H11207,'Shoe size conversion table'!$J$6:$L$22,2))</f>
        <v>38</v>
      </c>
      <c r="J11207" s="12" t="n">
        <f aca="false">IF(G11207="Male",VLOOKUP(H11207,'Shoe size conversion table'!$B$6:$D$22,3),VLOOKUP(H11207,'Shoe size conversion table'!$J$6:$L$22,3))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MONTH(C11207:C26174)</f>
        <v>7</v>
      </c>
      <c r="O11207" s="8" t="n">
        <f aca="false">K11207*(1-L11207)</f>
        <v>97.3</v>
      </c>
    </row>
    <row r="11208" customFormat="false" ht="11.4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IF(G11208="Male",VLOOKUP(H11208,'Shoe size conversion table'!$B$6:$D$22,2),VLOOKUP(H11208,'Shoe size conversion table'!$J$6:$L$22,2))</f>
        <v>43-44</v>
      </c>
      <c r="J11208" s="12" t="n">
        <f aca="false">IF(G11208="Male",VLOOKUP(H11208,'Shoe size conversion table'!$B$6:$D$22,3),VLOOKUP(H11208,'Shoe size conversion table'!$J$6:$L$22,3))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MONTH(C11208:C26175)</f>
        <v>7</v>
      </c>
      <c r="O11208" s="8" t="n">
        <f aca="false">K11208*(1-L11208)</f>
        <v>169</v>
      </c>
    </row>
    <row r="11209" customFormat="false" ht="11.4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IF(G11209="Male",VLOOKUP(H11209,'Shoe size conversion table'!$B$6:$D$22,2),VLOOKUP(H11209,'Shoe size conversion table'!$J$6:$L$22,2))</f>
        <v>42-43</v>
      </c>
      <c r="J11209" s="12" t="n">
        <f aca="false">IF(G11209="Male",VLOOKUP(H11209,'Shoe size conversion table'!$B$6:$D$22,3),VLOOKUP(H11209,'Shoe size conversion table'!$J$6:$L$22,3))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MONTH(C11209:C26176)</f>
        <v>7</v>
      </c>
      <c r="O11209" s="8" t="n">
        <f aca="false">K11209*(1-L11209)</f>
        <v>159</v>
      </c>
    </row>
    <row r="11210" customFormat="false" ht="11.4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IF(G11210="Male",VLOOKUP(H11210,'Shoe size conversion table'!$B$6:$D$22,2),VLOOKUP(H11210,'Shoe size conversion table'!$J$6:$L$22,2))</f>
        <v>44-45</v>
      </c>
      <c r="J11210" s="12" t="n">
        <f aca="false">IF(G11210="Male",VLOOKUP(H11210,'Shoe size conversion table'!$B$6:$D$22,3),VLOOKUP(H11210,'Shoe size conversion table'!$J$6:$L$22,3))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MONTH(C11210:C26177)</f>
        <v>7</v>
      </c>
      <c r="O11210" s="8" t="n">
        <f aca="false">K11210*(1-L11210)</f>
        <v>179</v>
      </c>
    </row>
    <row r="11211" customFormat="false" ht="11.4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IF(G11211="Male",VLOOKUP(H11211,'Shoe size conversion table'!$B$6:$D$22,2),VLOOKUP(H11211,'Shoe size conversion table'!$J$6:$L$22,2))</f>
        <v>38</v>
      </c>
      <c r="J11211" s="12" t="n">
        <f aca="false">IF(G11211="Male",VLOOKUP(H11211,'Shoe size conversion table'!$B$6:$D$22,3),VLOOKUP(H11211,'Shoe size conversion table'!$J$6:$L$22,3))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MONTH(C11211:C26178)</f>
        <v>7</v>
      </c>
      <c r="O11211" s="8" t="n">
        <f aca="false">K11211*(1-L11211)</f>
        <v>179</v>
      </c>
    </row>
    <row r="11212" customFormat="false" ht="11.4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IF(G11212="Male",VLOOKUP(H11212,'Shoe size conversion table'!$B$6:$D$22,2),VLOOKUP(H11212,'Shoe size conversion table'!$J$6:$L$22,2))</f>
        <v>38-39</v>
      </c>
      <c r="J11212" s="12" t="n">
        <f aca="false">IF(G11212="Male",VLOOKUP(H11212,'Shoe size conversion table'!$B$6:$D$22,3),VLOOKUP(H11212,'Shoe size conversion table'!$J$6:$L$22,3))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MONTH(C11212:C26179)</f>
        <v>7</v>
      </c>
      <c r="O11212" s="8" t="n">
        <f aca="false">K11212*(1-L11212)</f>
        <v>139</v>
      </c>
    </row>
    <row r="11213" customFormat="false" ht="11.4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IF(G11213="Male",VLOOKUP(H11213,'Shoe size conversion table'!$B$6:$D$22,2),VLOOKUP(H11213,'Shoe size conversion table'!$J$6:$L$22,2))</f>
        <v>43-44</v>
      </c>
      <c r="J11213" s="12" t="n">
        <f aca="false">IF(G11213="Male",VLOOKUP(H11213,'Shoe size conversion table'!$B$6:$D$22,3),VLOOKUP(H11213,'Shoe size conversion table'!$J$6:$L$22,3))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MONTH(C11213:C26180)</f>
        <v>7</v>
      </c>
      <c r="O11213" s="8" t="n">
        <f aca="false">K11213*(1-L11213)</f>
        <v>129</v>
      </c>
    </row>
    <row r="11214" customFormat="false" ht="11.4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IF(G11214="Male",VLOOKUP(H11214,'Shoe size conversion table'!$B$6:$D$22,2),VLOOKUP(H11214,'Shoe size conversion table'!$J$6:$L$22,2))</f>
        <v>36</v>
      </c>
      <c r="J11214" s="12" t="n">
        <f aca="false">IF(G11214="Male",VLOOKUP(H11214,'Shoe size conversion table'!$B$6:$D$22,3),VLOOKUP(H11214,'Shoe size conversion table'!$J$6:$L$22,3))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MONTH(C11214:C26181)</f>
        <v>7</v>
      </c>
      <c r="O11214" s="8" t="n">
        <f aca="false">K11214*(1-L11214)</f>
        <v>111.2</v>
      </c>
    </row>
    <row r="11215" customFormat="false" ht="11.4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IF(G11215="Male",VLOOKUP(H11215,'Shoe size conversion table'!$B$6:$D$22,2),VLOOKUP(H11215,'Shoe size conversion table'!$J$6:$L$22,2))</f>
        <v>41-42</v>
      </c>
      <c r="J11215" s="12" t="n">
        <f aca="false">IF(G11215="Male",VLOOKUP(H11215,'Shoe size conversion table'!$B$6:$D$22,3),VLOOKUP(H11215,'Shoe size conversion table'!$J$6:$L$22,3))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MONTH(C11215:C26182)</f>
        <v>7</v>
      </c>
      <c r="O11215" s="8" t="n">
        <f aca="false">K11215*(1-L11215)</f>
        <v>169</v>
      </c>
    </row>
    <row r="11216" customFormat="false" ht="11.4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IF(G11216="Male",VLOOKUP(H11216,'Shoe size conversion table'!$B$6:$D$22,2),VLOOKUP(H11216,'Shoe size conversion table'!$J$6:$L$22,2))</f>
        <v>43-44</v>
      </c>
      <c r="J11216" s="12" t="n">
        <f aca="false">IF(G11216="Male",VLOOKUP(H11216,'Shoe size conversion table'!$B$6:$D$22,3),VLOOKUP(H11216,'Shoe size conversion table'!$J$6:$L$22,3))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MONTH(C11216:C26183)</f>
        <v>7</v>
      </c>
      <c r="O11216" s="8" t="n">
        <f aca="false">K11216*(1-L11216)</f>
        <v>69.5</v>
      </c>
    </row>
    <row r="11217" customFormat="false" ht="11.4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IF(G11217="Male",VLOOKUP(H11217,'Shoe size conversion table'!$B$6:$D$22,2),VLOOKUP(H11217,'Shoe size conversion table'!$J$6:$L$22,2))</f>
        <v>41-42</v>
      </c>
      <c r="J11217" s="12" t="n">
        <f aca="false">IF(G11217="Male",VLOOKUP(H11217,'Shoe size conversion table'!$B$6:$D$22,3),VLOOKUP(H11217,'Shoe size conversion table'!$J$6:$L$22,3))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MONTH(C11217:C26184)</f>
        <v>7</v>
      </c>
      <c r="O11217" s="8" t="n">
        <f aca="false">K11217*(1-L11217)</f>
        <v>104.3</v>
      </c>
    </row>
    <row r="11218" customFormat="false" ht="11.4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IF(G11218="Male",VLOOKUP(H11218,'Shoe size conversion table'!$B$6:$D$22,2),VLOOKUP(H11218,'Shoe size conversion table'!$J$6:$L$22,2))</f>
        <v>38-39</v>
      </c>
      <c r="J11218" s="12" t="n">
        <f aca="false">IF(G11218="Male",VLOOKUP(H11218,'Shoe size conversion table'!$B$6:$D$22,3),VLOOKUP(H11218,'Shoe size conversion table'!$J$6:$L$22,3))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MONTH(C11218:C26185)</f>
        <v>7</v>
      </c>
      <c r="O11218" s="8" t="n">
        <f aca="false">K11218*(1-L11218)</f>
        <v>159</v>
      </c>
    </row>
    <row r="11219" customFormat="false" ht="11.4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IF(G11219="Male",VLOOKUP(H11219,'Shoe size conversion table'!$B$6:$D$22,2),VLOOKUP(H11219,'Shoe size conversion table'!$J$6:$L$22,2))</f>
        <v>44</v>
      </c>
      <c r="J11219" s="12" t="n">
        <f aca="false">IF(G11219="Male",VLOOKUP(H11219,'Shoe size conversion table'!$B$6:$D$22,3),VLOOKUP(H11219,'Shoe size conversion table'!$J$6:$L$22,3))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MONTH(C11219:C26186)</f>
        <v>7</v>
      </c>
      <c r="O11219" s="8" t="n">
        <f aca="false">K11219*(1-L11219)</f>
        <v>111.3</v>
      </c>
    </row>
    <row r="11220" customFormat="false" ht="11.4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IF(G11220="Male",VLOOKUP(H11220,'Shoe size conversion table'!$B$6:$D$22,2),VLOOKUP(H11220,'Shoe size conversion table'!$J$6:$L$22,2))</f>
        <v>38-39</v>
      </c>
      <c r="J11220" s="12" t="n">
        <f aca="false">IF(G11220="Male",VLOOKUP(H11220,'Shoe size conversion table'!$B$6:$D$22,3),VLOOKUP(H11220,'Shoe size conversion table'!$J$6:$L$22,3))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MONTH(C11220:C26187)</f>
        <v>7</v>
      </c>
      <c r="O11220" s="8" t="n">
        <f aca="false">K11220*(1-L11220)</f>
        <v>139</v>
      </c>
    </row>
    <row r="11221" customFormat="false" ht="11.4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IF(G11221="Male",VLOOKUP(H11221,'Shoe size conversion table'!$B$6:$D$22,2),VLOOKUP(H11221,'Shoe size conversion table'!$J$6:$L$22,2))</f>
        <v>41-42</v>
      </c>
      <c r="J11221" s="12" t="n">
        <f aca="false">IF(G11221="Male",VLOOKUP(H11221,'Shoe size conversion table'!$B$6:$D$22,3),VLOOKUP(H11221,'Shoe size conversion table'!$J$6:$L$22,3))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MONTH(C11221:C26188)</f>
        <v>7</v>
      </c>
      <c r="O11221" s="8" t="n">
        <f aca="false">K11221*(1-L11221)</f>
        <v>179.1</v>
      </c>
    </row>
    <row r="11222" customFormat="false" ht="11.4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IF(G11222="Male",VLOOKUP(H11222,'Shoe size conversion table'!$B$6:$D$22,2),VLOOKUP(H11222,'Shoe size conversion table'!$J$6:$L$22,2))</f>
        <v>38</v>
      </c>
      <c r="J11222" s="12" t="n">
        <f aca="false">IF(G11222="Male",VLOOKUP(H11222,'Shoe size conversion table'!$B$6:$D$22,3),VLOOKUP(H11222,'Shoe size conversion table'!$J$6:$L$22,3))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MONTH(C11222:C26189)</f>
        <v>7</v>
      </c>
      <c r="O11222" s="8" t="n">
        <f aca="false">K11222*(1-L11222)</f>
        <v>179.1</v>
      </c>
    </row>
    <row r="11223" customFormat="false" ht="11.4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IF(G11223="Male",VLOOKUP(H11223,'Shoe size conversion table'!$B$6:$D$22,2),VLOOKUP(H11223,'Shoe size conversion table'!$J$6:$L$22,2))</f>
        <v>40-41</v>
      </c>
      <c r="J11223" s="12" t="n">
        <f aca="false">IF(G11223="Male",VLOOKUP(H11223,'Shoe size conversion table'!$B$6:$D$22,3),VLOOKUP(H11223,'Shoe size conversion table'!$J$6:$L$22,3))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MONTH(C11223:C26190)</f>
        <v>7</v>
      </c>
      <c r="O11223" s="8" t="n">
        <f aca="false">K11223*(1-L11223)</f>
        <v>179.1</v>
      </c>
    </row>
    <row r="11224" customFormat="false" ht="11.4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IF(G11224="Male",VLOOKUP(H11224,'Shoe size conversion table'!$B$6:$D$22,2),VLOOKUP(H11224,'Shoe size conversion table'!$J$6:$L$22,2))</f>
        <v>39-40</v>
      </c>
      <c r="J11224" s="12" t="n">
        <f aca="false">IF(G11224="Male",VLOOKUP(H11224,'Shoe size conversion table'!$B$6:$D$22,3),VLOOKUP(H11224,'Shoe size conversion table'!$J$6:$L$22,3))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MONTH(C11224:C26191)</f>
        <v>7</v>
      </c>
      <c r="O11224" s="8" t="n">
        <f aca="false">K11224*(1-L11224)</f>
        <v>64.5</v>
      </c>
    </row>
    <row r="11225" customFormat="false" ht="11.4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IF(G11225="Male",VLOOKUP(H11225,'Shoe size conversion table'!$B$6:$D$22,2),VLOOKUP(H11225,'Shoe size conversion table'!$J$6:$L$22,2))</f>
        <v>38</v>
      </c>
      <c r="J11225" s="12" t="n">
        <f aca="false">IF(G11225="Male",VLOOKUP(H11225,'Shoe size conversion table'!$B$6:$D$22,3),VLOOKUP(H11225,'Shoe size conversion table'!$J$6:$L$22,3))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MONTH(C11225:C26192)</f>
        <v>7</v>
      </c>
      <c r="O11225" s="8" t="n">
        <f aca="false">K11225*(1-L11225)</f>
        <v>152.1</v>
      </c>
    </row>
    <row r="11226" customFormat="false" ht="11.4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IF(G11226="Male",VLOOKUP(H11226,'Shoe size conversion table'!$B$6:$D$22,2),VLOOKUP(H11226,'Shoe size conversion table'!$J$6:$L$22,2))</f>
        <v>43-44</v>
      </c>
      <c r="J11226" s="12" t="n">
        <f aca="false">IF(G11226="Male",VLOOKUP(H11226,'Shoe size conversion table'!$B$6:$D$22,3),VLOOKUP(H11226,'Shoe size conversion table'!$J$6:$L$22,3))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MONTH(C11226:C26193)</f>
        <v>7</v>
      </c>
      <c r="O11226" s="8" t="n">
        <f aca="false">K11226*(1-L11226)</f>
        <v>139</v>
      </c>
    </row>
    <row r="11227" customFormat="false" ht="11.4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IF(G11227="Male",VLOOKUP(H11227,'Shoe size conversion table'!$B$6:$D$22,2),VLOOKUP(H11227,'Shoe size conversion table'!$J$6:$L$22,2))</f>
        <v>42-43</v>
      </c>
      <c r="J11227" s="12" t="n">
        <f aca="false">IF(G11227="Male",VLOOKUP(H11227,'Shoe size conversion table'!$B$6:$D$22,3),VLOOKUP(H11227,'Shoe size conversion table'!$J$6:$L$22,3))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MONTH(C11227:C26194)</f>
        <v>7</v>
      </c>
      <c r="O11227" s="8" t="n">
        <f aca="false">K11227*(1-L11227)</f>
        <v>125.3</v>
      </c>
    </row>
    <row r="11228" customFormat="false" ht="11.4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IF(G11228="Male",VLOOKUP(H11228,'Shoe size conversion table'!$B$6:$D$22,2),VLOOKUP(H11228,'Shoe size conversion table'!$J$6:$L$22,2))</f>
        <v>42-43</v>
      </c>
      <c r="J11228" s="12" t="n">
        <f aca="false">IF(G11228="Male",VLOOKUP(H11228,'Shoe size conversion table'!$B$6:$D$22,3),VLOOKUP(H11228,'Shoe size conversion table'!$J$6:$L$22,3))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MONTH(C11228:C26195)</f>
        <v>7</v>
      </c>
      <c r="O11228" s="8" t="n">
        <f aca="false">K11228*(1-L11228)</f>
        <v>189</v>
      </c>
    </row>
    <row r="11229" customFormat="false" ht="11.4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IF(G11229="Male",VLOOKUP(H11229,'Shoe size conversion table'!$B$6:$D$22,2),VLOOKUP(H11229,'Shoe size conversion table'!$J$6:$L$22,2))</f>
        <v>41-42</v>
      </c>
      <c r="J11229" s="12" t="n">
        <f aca="false">IF(G11229="Male",VLOOKUP(H11229,'Shoe size conversion table'!$B$6:$D$22,3),VLOOKUP(H11229,'Shoe size conversion table'!$J$6:$L$22,3))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MONTH(C11229:C26196)</f>
        <v>7</v>
      </c>
      <c r="O11229" s="8" t="n">
        <f aca="false">K11229*(1-L11229)</f>
        <v>199</v>
      </c>
    </row>
    <row r="11230" customFormat="false" ht="11.4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IF(G11230="Male",VLOOKUP(H11230,'Shoe size conversion table'!$B$6:$D$22,2),VLOOKUP(H11230,'Shoe size conversion table'!$J$6:$L$22,2))</f>
        <v>44-45</v>
      </c>
      <c r="J11230" s="12" t="n">
        <f aca="false">IF(G11230="Male",VLOOKUP(H11230,'Shoe size conversion table'!$B$6:$D$22,3),VLOOKUP(H11230,'Shoe size conversion table'!$J$6:$L$22,3))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MONTH(C11230:C26197)</f>
        <v>7</v>
      </c>
      <c r="O11230" s="8" t="n">
        <f aca="false">K11230*(1-L11230)</f>
        <v>151.2</v>
      </c>
    </row>
    <row r="11231" customFormat="false" ht="11.4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IF(G11231="Male",VLOOKUP(H11231,'Shoe size conversion table'!$B$6:$D$22,2),VLOOKUP(H11231,'Shoe size conversion table'!$J$6:$L$22,2))</f>
        <v>43-44</v>
      </c>
      <c r="J11231" s="12" t="n">
        <f aca="false">IF(G11231="Male",VLOOKUP(H11231,'Shoe size conversion table'!$B$6:$D$22,3),VLOOKUP(H11231,'Shoe size conversion table'!$J$6:$L$22,3))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MONTH(C11231:C26198)</f>
        <v>7</v>
      </c>
      <c r="O11231" s="8" t="n">
        <f aca="false">K11231*(1-L11231)</f>
        <v>199</v>
      </c>
    </row>
    <row r="11232" customFormat="false" ht="11.4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IF(G11232="Male",VLOOKUP(H11232,'Shoe size conversion table'!$B$6:$D$22,2),VLOOKUP(H11232,'Shoe size conversion table'!$J$6:$L$22,2))</f>
        <v>42</v>
      </c>
      <c r="J11232" s="12" t="n">
        <f aca="false">IF(G11232="Male",VLOOKUP(H11232,'Shoe size conversion table'!$B$6:$D$22,3),VLOOKUP(H11232,'Shoe size conversion table'!$J$6:$L$22,3))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MONTH(C11232:C26199)</f>
        <v>7</v>
      </c>
      <c r="O11232" s="8" t="n">
        <f aca="false">K11232*(1-L11232)</f>
        <v>90.3</v>
      </c>
    </row>
    <row r="11233" customFormat="false" ht="11.4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IF(G11233="Male",VLOOKUP(H11233,'Shoe size conversion table'!$B$6:$D$22,2),VLOOKUP(H11233,'Shoe size conversion table'!$J$6:$L$22,2))</f>
        <v>43-44</v>
      </c>
      <c r="J11233" s="12" t="n">
        <f aca="false">IF(G11233="Male",VLOOKUP(H11233,'Shoe size conversion table'!$B$6:$D$22,3),VLOOKUP(H11233,'Shoe size conversion table'!$J$6:$L$22,3))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MONTH(C11233:C26200)</f>
        <v>7</v>
      </c>
      <c r="O11233" s="8" t="n">
        <f aca="false">K11233*(1-L11233)</f>
        <v>169</v>
      </c>
    </row>
    <row r="11234" customFormat="false" ht="11.4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IF(G11234="Male",VLOOKUP(H11234,'Shoe size conversion table'!$B$6:$D$22,2),VLOOKUP(H11234,'Shoe size conversion table'!$J$6:$L$22,2))</f>
        <v>42</v>
      </c>
      <c r="J11234" s="12" t="n">
        <f aca="false">IF(G11234="Male",VLOOKUP(H11234,'Shoe size conversion table'!$B$6:$D$22,3),VLOOKUP(H11234,'Shoe size conversion table'!$J$6:$L$22,3))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MONTH(C11234:C26201)</f>
        <v>7</v>
      </c>
      <c r="O11234" s="8" t="n">
        <f aca="false">K11234*(1-L11234)</f>
        <v>116.1</v>
      </c>
    </row>
    <row r="11235" customFormat="false" ht="11.4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IF(G11235="Male",VLOOKUP(H11235,'Shoe size conversion table'!$B$6:$D$22,2),VLOOKUP(H11235,'Shoe size conversion table'!$J$6:$L$22,2))</f>
        <v>39-40</v>
      </c>
      <c r="J11235" s="12" t="n">
        <f aca="false">IF(G11235="Male",VLOOKUP(H11235,'Shoe size conversion table'!$B$6:$D$22,3),VLOOKUP(H11235,'Shoe size conversion table'!$J$6:$L$22,3))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MONTH(C11235:C26202)</f>
        <v>7</v>
      </c>
      <c r="O11235" s="8" t="n">
        <f aca="false">K11235*(1-L11235)</f>
        <v>139</v>
      </c>
    </row>
    <row r="11236" customFormat="false" ht="11.4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IF(G11236="Male",VLOOKUP(H11236,'Shoe size conversion table'!$B$6:$D$22,2),VLOOKUP(H11236,'Shoe size conversion table'!$J$6:$L$22,2))</f>
        <v>43</v>
      </c>
      <c r="J11236" s="12" t="n">
        <f aca="false">IF(G11236="Male",VLOOKUP(H11236,'Shoe size conversion table'!$B$6:$D$22,3),VLOOKUP(H11236,'Shoe size conversion table'!$J$6:$L$22,3))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MONTH(C11236:C26203)</f>
        <v>7</v>
      </c>
      <c r="O11236" s="8" t="n">
        <f aca="false">K11236*(1-L11236)</f>
        <v>149</v>
      </c>
    </row>
    <row r="11237" customFormat="false" ht="11.4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IF(G11237="Male",VLOOKUP(H11237,'Shoe size conversion table'!$B$6:$D$22,2),VLOOKUP(H11237,'Shoe size conversion table'!$J$6:$L$22,2))</f>
        <v>39</v>
      </c>
      <c r="J11237" s="12" t="n">
        <f aca="false">IF(G11237="Male",VLOOKUP(H11237,'Shoe size conversion table'!$B$6:$D$22,3),VLOOKUP(H11237,'Shoe size conversion table'!$J$6:$L$22,3))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MONTH(C11237:C26204)</f>
        <v>7</v>
      </c>
      <c r="O11237" s="8" t="n">
        <f aca="false">K11237*(1-L11237)</f>
        <v>97.3</v>
      </c>
    </row>
    <row r="11238" customFormat="false" ht="11.4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IF(G11238="Male",VLOOKUP(H11238,'Shoe size conversion table'!$B$6:$D$22,2),VLOOKUP(H11238,'Shoe size conversion table'!$J$6:$L$22,2))</f>
        <v>41-42</v>
      </c>
      <c r="J11238" s="12" t="n">
        <f aca="false">IF(G11238="Male",VLOOKUP(H11238,'Shoe size conversion table'!$B$6:$D$22,3),VLOOKUP(H11238,'Shoe size conversion table'!$J$6:$L$22,3))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MONTH(C11238:C26205)</f>
        <v>7</v>
      </c>
      <c r="O11238" s="8" t="n">
        <f aca="false">K11238*(1-L11238)</f>
        <v>143.1</v>
      </c>
    </row>
    <row r="11239" customFormat="false" ht="11.4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IF(G11239="Male",VLOOKUP(H11239,'Shoe size conversion table'!$B$6:$D$22,2),VLOOKUP(H11239,'Shoe size conversion table'!$J$6:$L$22,2))</f>
        <v>39-40</v>
      </c>
      <c r="J11239" s="12" t="n">
        <f aca="false">IF(G11239="Male",VLOOKUP(H11239,'Shoe size conversion table'!$B$6:$D$22,3),VLOOKUP(H11239,'Shoe size conversion table'!$J$6:$L$22,3))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MONTH(C11239:C26206)</f>
        <v>7</v>
      </c>
      <c r="O11239" s="8" t="n">
        <f aca="false">K11239*(1-L11239)</f>
        <v>97.3</v>
      </c>
    </row>
    <row r="11240" customFormat="false" ht="11.4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IF(G11240="Male",VLOOKUP(H11240,'Shoe size conversion table'!$B$6:$D$22,2),VLOOKUP(H11240,'Shoe size conversion table'!$J$6:$L$22,2))</f>
        <v>38-39</v>
      </c>
      <c r="J11240" s="12" t="n">
        <f aca="false">IF(G11240="Male",VLOOKUP(H11240,'Shoe size conversion table'!$B$6:$D$22,3),VLOOKUP(H11240,'Shoe size conversion table'!$J$6:$L$22,3))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MONTH(C11240:C26207)</f>
        <v>7</v>
      </c>
      <c r="O11240" s="8" t="n">
        <f aca="false">K11240*(1-L11240)</f>
        <v>159</v>
      </c>
    </row>
    <row r="11241" customFormat="false" ht="11.4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IF(G11241="Male",VLOOKUP(H11241,'Shoe size conversion table'!$B$6:$D$22,2),VLOOKUP(H11241,'Shoe size conversion table'!$J$6:$L$22,2))</f>
        <v>42</v>
      </c>
      <c r="J11241" s="12" t="n">
        <f aca="false">IF(G11241="Male",VLOOKUP(H11241,'Shoe size conversion table'!$B$6:$D$22,3),VLOOKUP(H11241,'Shoe size conversion table'!$J$6:$L$22,3))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MONTH(C11241:C26208)</f>
        <v>7</v>
      </c>
      <c r="O11241" s="8" t="n">
        <f aca="false">K11241*(1-L11241)</f>
        <v>179.1</v>
      </c>
    </row>
    <row r="11242" customFormat="false" ht="11.4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IF(G11242="Male",VLOOKUP(H11242,'Shoe size conversion table'!$B$6:$D$22,2),VLOOKUP(H11242,'Shoe size conversion table'!$J$6:$L$22,2))</f>
        <v>41-42</v>
      </c>
      <c r="J11242" s="12" t="n">
        <f aca="false">IF(G11242="Male",VLOOKUP(H11242,'Shoe size conversion table'!$B$6:$D$22,3),VLOOKUP(H11242,'Shoe size conversion table'!$J$6:$L$22,3))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MONTH(C11242:C26209)</f>
        <v>7</v>
      </c>
      <c r="O11242" s="8" t="n">
        <f aca="false">K11242*(1-L11242)</f>
        <v>159</v>
      </c>
    </row>
    <row r="11243" customFormat="false" ht="11.4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IF(G11243="Male",VLOOKUP(H11243,'Shoe size conversion table'!$B$6:$D$22,2),VLOOKUP(H11243,'Shoe size conversion table'!$J$6:$L$22,2))</f>
        <v>41</v>
      </c>
      <c r="J11243" s="12" t="n">
        <f aca="false">IF(G11243="Male",VLOOKUP(H11243,'Shoe size conversion table'!$B$6:$D$22,3),VLOOKUP(H11243,'Shoe size conversion table'!$J$6:$L$22,3))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MONTH(C11243:C26210)</f>
        <v>7</v>
      </c>
      <c r="O11243" s="8" t="n">
        <f aca="false">K11243*(1-L11243)</f>
        <v>169</v>
      </c>
    </row>
    <row r="11244" customFormat="false" ht="11.4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IF(G11244="Male",VLOOKUP(H11244,'Shoe size conversion table'!$B$6:$D$22,2),VLOOKUP(H11244,'Shoe size conversion table'!$J$6:$L$22,2))</f>
        <v>37</v>
      </c>
      <c r="J11244" s="12" t="n">
        <f aca="false">IF(G11244="Male",VLOOKUP(H11244,'Shoe size conversion table'!$B$6:$D$22,3),VLOOKUP(H11244,'Shoe size conversion table'!$J$6:$L$22,3))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MONTH(C11244:C26211)</f>
        <v>7</v>
      </c>
      <c r="O11244" s="8" t="n">
        <f aca="false">K11244*(1-L11244)</f>
        <v>139</v>
      </c>
    </row>
    <row r="11245" customFormat="false" ht="11.4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IF(G11245="Male",VLOOKUP(H11245,'Shoe size conversion table'!$B$6:$D$22,2),VLOOKUP(H11245,'Shoe size conversion table'!$J$6:$L$22,2))</f>
        <v>44-45</v>
      </c>
      <c r="J11245" s="12" t="n">
        <f aca="false">IF(G11245="Male",VLOOKUP(H11245,'Shoe size conversion table'!$B$6:$D$22,3),VLOOKUP(H11245,'Shoe size conversion table'!$J$6:$L$22,3))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MONTH(C11245:C26212)</f>
        <v>7</v>
      </c>
      <c r="O11245" s="8" t="n">
        <f aca="false">K11245*(1-L11245)</f>
        <v>132.3</v>
      </c>
    </row>
    <row r="11246" customFormat="false" ht="11.4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IF(G11246="Male",VLOOKUP(H11246,'Shoe size conversion table'!$B$6:$D$22,2),VLOOKUP(H11246,'Shoe size conversion table'!$J$6:$L$22,2))</f>
        <v>42-43</v>
      </c>
      <c r="J11246" s="12" t="n">
        <f aca="false">IF(G11246="Male",VLOOKUP(H11246,'Shoe size conversion table'!$B$6:$D$22,3),VLOOKUP(H11246,'Shoe size conversion table'!$J$6:$L$22,3))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MONTH(C11246:C26213)</f>
        <v>7</v>
      </c>
      <c r="O11246" s="8" t="n">
        <f aca="false">K11246*(1-L11246)</f>
        <v>64.5</v>
      </c>
    </row>
    <row r="11247" customFormat="false" ht="11.4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IF(G11247="Male",VLOOKUP(H11247,'Shoe size conversion table'!$B$6:$D$22,2),VLOOKUP(H11247,'Shoe size conversion table'!$J$6:$L$22,2))</f>
        <v>42-43</v>
      </c>
      <c r="J11247" s="12" t="n">
        <f aca="false">IF(G11247="Male",VLOOKUP(H11247,'Shoe size conversion table'!$B$6:$D$22,3),VLOOKUP(H11247,'Shoe size conversion table'!$J$6:$L$22,3))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MONTH(C11247:C26214)</f>
        <v>7</v>
      </c>
      <c r="O11247" s="8" t="n">
        <f aca="false">K11247*(1-L11247)</f>
        <v>139</v>
      </c>
    </row>
    <row r="11248" customFormat="false" ht="11.4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IF(G11248="Male",VLOOKUP(H11248,'Shoe size conversion table'!$B$6:$D$22,2),VLOOKUP(H11248,'Shoe size conversion table'!$J$6:$L$22,2))</f>
        <v>43</v>
      </c>
      <c r="J11248" s="12" t="n">
        <f aca="false">IF(G11248="Male",VLOOKUP(H11248,'Shoe size conversion table'!$B$6:$D$22,3),VLOOKUP(H11248,'Shoe size conversion table'!$J$6:$L$22,3))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MONTH(C11248:C26215)</f>
        <v>7</v>
      </c>
      <c r="O11248" s="8" t="n">
        <f aca="false">K11248*(1-L11248)</f>
        <v>149</v>
      </c>
    </row>
    <row r="11249" customFormat="false" ht="11.4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IF(G11249="Male",VLOOKUP(H11249,'Shoe size conversion table'!$B$6:$D$22,2),VLOOKUP(H11249,'Shoe size conversion table'!$J$6:$L$22,2))</f>
        <v>41-42</v>
      </c>
      <c r="J11249" s="12" t="n">
        <f aca="false">IF(G11249="Male",VLOOKUP(H11249,'Shoe size conversion table'!$B$6:$D$22,3),VLOOKUP(H11249,'Shoe size conversion table'!$J$6:$L$22,3))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MONTH(C11249:C26216)</f>
        <v>7</v>
      </c>
      <c r="O11249" s="8" t="n">
        <f aca="false">K11249*(1-L11249)</f>
        <v>159.2</v>
      </c>
    </row>
    <row r="11250" customFormat="false" ht="11.4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IF(G11250="Male",VLOOKUP(H11250,'Shoe size conversion table'!$B$6:$D$22,2),VLOOKUP(H11250,'Shoe size conversion table'!$J$6:$L$22,2))</f>
        <v>43</v>
      </c>
      <c r="J11250" s="12" t="n">
        <f aca="false">IF(G11250="Male",VLOOKUP(H11250,'Shoe size conversion table'!$B$6:$D$22,3),VLOOKUP(H11250,'Shoe size conversion table'!$J$6:$L$22,3))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MONTH(C11250:C26217)</f>
        <v>7</v>
      </c>
      <c r="O11250" s="8" t="n">
        <f aca="false">K11250*(1-L11250)</f>
        <v>199</v>
      </c>
    </row>
    <row r="11251" customFormat="false" ht="11.4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IF(G11251="Male",VLOOKUP(H11251,'Shoe size conversion table'!$B$6:$D$22,2),VLOOKUP(H11251,'Shoe size conversion table'!$J$6:$L$22,2))</f>
        <v>41-42</v>
      </c>
      <c r="J11251" s="12" t="n">
        <f aca="false">IF(G11251="Male",VLOOKUP(H11251,'Shoe size conversion table'!$B$6:$D$22,3),VLOOKUP(H11251,'Shoe size conversion table'!$J$6:$L$22,3))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MONTH(C11251:C26218)</f>
        <v>7</v>
      </c>
      <c r="O11251" s="8" t="n">
        <f aca="false">K11251*(1-L11251)</f>
        <v>84.5</v>
      </c>
    </row>
    <row r="11252" customFormat="false" ht="11.4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IF(G11252="Male",VLOOKUP(H11252,'Shoe size conversion table'!$B$6:$D$22,2),VLOOKUP(H11252,'Shoe size conversion table'!$J$6:$L$22,2))</f>
        <v>43-44</v>
      </c>
      <c r="J11252" s="12" t="n">
        <f aca="false">IF(G11252="Male",VLOOKUP(H11252,'Shoe size conversion table'!$B$6:$D$22,3),VLOOKUP(H11252,'Shoe size conversion table'!$J$6:$L$22,3))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MONTH(C11252:C26219)</f>
        <v>7</v>
      </c>
      <c r="O11252" s="8" t="n">
        <f aca="false">K11252*(1-L11252)</f>
        <v>189</v>
      </c>
    </row>
    <row r="11253" customFormat="false" ht="11.4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IF(G11253="Male",VLOOKUP(H11253,'Shoe size conversion table'!$B$6:$D$22,2),VLOOKUP(H11253,'Shoe size conversion table'!$J$6:$L$22,2))</f>
        <v>41-42</v>
      </c>
      <c r="J11253" s="12" t="n">
        <f aca="false">IF(G11253="Male",VLOOKUP(H11253,'Shoe size conversion table'!$B$6:$D$22,3),VLOOKUP(H11253,'Shoe size conversion table'!$J$6:$L$22,3))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MONTH(C11253:C26220)</f>
        <v>7</v>
      </c>
      <c r="O11253" s="8" t="n">
        <f aca="false">K11253*(1-L11253)</f>
        <v>199</v>
      </c>
    </row>
    <row r="11254" customFormat="false" ht="11.4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IF(G11254="Male",VLOOKUP(H11254,'Shoe size conversion table'!$B$6:$D$22,2),VLOOKUP(H11254,'Shoe size conversion table'!$J$6:$L$22,2))</f>
        <v>44-45</v>
      </c>
      <c r="J11254" s="12" t="n">
        <f aca="false">IF(G11254="Male",VLOOKUP(H11254,'Shoe size conversion table'!$B$6:$D$22,3),VLOOKUP(H11254,'Shoe size conversion table'!$J$6:$L$22,3))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MONTH(C11254:C26221)</f>
        <v>7</v>
      </c>
      <c r="O11254" s="8" t="n">
        <f aca="false">K11254*(1-L11254)</f>
        <v>151.2</v>
      </c>
    </row>
    <row r="11255" customFormat="false" ht="11.4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IF(G11255="Male",VLOOKUP(H11255,'Shoe size conversion table'!$B$6:$D$22,2),VLOOKUP(H11255,'Shoe size conversion table'!$J$6:$L$22,2))</f>
        <v>39</v>
      </c>
      <c r="J11255" s="12" t="n">
        <f aca="false">IF(G11255="Male",VLOOKUP(H11255,'Shoe size conversion table'!$B$6:$D$22,3),VLOOKUP(H11255,'Shoe size conversion table'!$J$6:$L$22,3))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MONTH(C11255:C26222)</f>
        <v>7</v>
      </c>
      <c r="O11255" s="8" t="n">
        <f aca="false">K11255*(1-L11255)</f>
        <v>94.5</v>
      </c>
    </row>
    <row r="11256" customFormat="false" ht="11.4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IF(G11256="Male",VLOOKUP(H11256,'Shoe size conversion table'!$B$6:$D$22,2),VLOOKUP(H11256,'Shoe size conversion table'!$J$6:$L$22,2))</f>
        <v>39</v>
      </c>
      <c r="J11256" s="12" t="n">
        <f aca="false">IF(G11256="Male",VLOOKUP(H11256,'Shoe size conversion table'!$B$6:$D$22,3),VLOOKUP(H11256,'Shoe size conversion table'!$J$6:$L$22,3))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MONTH(C11256:C26223)</f>
        <v>7</v>
      </c>
      <c r="O11256" s="8" t="n">
        <f aca="false">K11256*(1-L11256)</f>
        <v>139</v>
      </c>
    </row>
    <row r="11257" customFormat="false" ht="11.4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IF(G11257="Male",VLOOKUP(H11257,'Shoe size conversion table'!$B$6:$D$22,2),VLOOKUP(H11257,'Shoe size conversion table'!$J$6:$L$22,2))</f>
        <v>37</v>
      </c>
      <c r="J11257" s="12" t="n">
        <f aca="false">IF(G11257="Male",VLOOKUP(H11257,'Shoe size conversion table'!$B$6:$D$22,3),VLOOKUP(H11257,'Shoe size conversion table'!$J$6:$L$22,3))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MONTH(C11257:C26224)</f>
        <v>7</v>
      </c>
      <c r="O11257" s="8" t="n">
        <f aca="false">K11257*(1-L11257)</f>
        <v>64.5</v>
      </c>
    </row>
    <row r="11258" customFormat="false" ht="11.4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IF(G11258="Male",VLOOKUP(H11258,'Shoe size conversion table'!$B$6:$D$22,2),VLOOKUP(H11258,'Shoe size conversion table'!$J$6:$L$22,2))</f>
        <v>41</v>
      </c>
      <c r="J11258" s="12" t="n">
        <f aca="false">IF(G11258="Male",VLOOKUP(H11258,'Shoe size conversion table'!$B$6:$D$22,3),VLOOKUP(H11258,'Shoe size conversion table'!$J$6:$L$22,3))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MONTH(C11258:C26225)</f>
        <v>7</v>
      </c>
      <c r="O11258" s="8" t="n">
        <f aca="false">K11258*(1-L11258)</f>
        <v>189</v>
      </c>
    </row>
    <row r="11259" customFormat="false" ht="11.4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IF(G11259="Male",VLOOKUP(H11259,'Shoe size conversion table'!$B$6:$D$22,2),VLOOKUP(H11259,'Shoe size conversion table'!$J$6:$L$22,2))</f>
        <v>40</v>
      </c>
      <c r="J11259" s="12" t="n">
        <f aca="false">IF(G11259="Male",VLOOKUP(H11259,'Shoe size conversion table'!$B$6:$D$22,3),VLOOKUP(H11259,'Shoe size conversion table'!$J$6:$L$22,3))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MONTH(C11259:C26226)</f>
        <v>7</v>
      </c>
      <c r="O11259" s="8" t="n">
        <f aca="false">K11259*(1-L11259)</f>
        <v>159.2</v>
      </c>
    </row>
    <row r="11260" customFormat="false" ht="11.4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IF(G11260="Male",VLOOKUP(H11260,'Shoe size conversion table'!$B$6:$D$22,2),VLOOKUP(H11260,'Shoe size conversion table'!$J$6:$L$22,2))</f>
        <v>41-42</v>
      </c>
      <c r="J11260" s="12" t="n">
        <f aca="false">IF(G11260="Male",VLOOKUP(H11260,'Shoe size conversion table'!$B$6:$D$22,3),VLOOKUP(H11260,'Shoe size conversion table'!$J$6:$L$22,3))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MONTH(C11260:C26227)</f>
        <v>7</v>
      </c>
      <c r="O11260" s="8" t="n">
        <f aca="false">K11260*(1-L11260)</f>
        <v>139.3</v>
      </c>
    </row>
    <row r="11261" customFormat="false" ht="11.4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IF(G11261="Male",VLOOKUP(H11261,'Shoe size conversion table'!$B$6:$D$22,2),VLOOKUP(H11261,'Shoe size conversion table'!$J$6:$L$22,2))</f>
        <v>42</v>
      </c>
      <c r="J11261" s="12" t="n">
        <f aca="false">IF(G11261="Male",VLOOKUP(H11261,'Shoe size conversion table'!$B$6:$D$22,3),VLOOKUP(H11261,'Shoe size conversion table'!$J$6:$L$22,3))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MONTH(C11261:C26228)</f>
        <v>7</v>
      </c>
      <c r="O11261" s="8" t="n">
        <f aca="false">K11261*(1-L11261)</f>
        <v>189</v>
      </c>
    </row>
    <row r="11262" customFormat="false" ht="11.4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IF(G11262="Male",VLOOKUP(H11262,'Shoe size conversion table'!$B$6:$D$22,2),VLOOKUP(H11262,'Shoe size conversion table'!$J$6:$L$22,2))</f>
        <v>43-44</v>
      </c>
      <c r="J11262" s="12" t="n">
        <f aca="false">IF(G11262="Male",VLOOKUP(H11262,'Shoe size conversion table'!$B$6:$D$22,3),VLOOKUP(H11262,'Shoe size conversion table'!$J$6:$L$22,3))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MONTH(C11262:C26229)</f>
        <v>7</v>
      </c>
      <c r="O11262" s="8" t="n">
        <f aca="false">K11262*(1-L11262)</f>
        <v>89.5</v>
      </c>
    </row>
    <row r="11263" customFormat="false" ht="11.4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IF(G11263="Male",VLOOKUP(H11263,'Shoe size conversion table'!$B$6:$D$22,2),VLOOKUP(H11263,'Shoe size conversion table'!$J$6:$L$22,2))</f>
        <v>41-42</v>
      </c>
      <c r="J11263" s="12" t="n">
        <f aca="false">IF(G11263="Male",VLOOKUP(H11263,'Shoe size conversion table'!$B$6:$D$22,3),VLOOKUP(H11263,'Shoe size conversion table'!$J$6:$L$22,3))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MONTH(C11263:C26230)</f>
        <v>7</v>
      </c>
      <c r="O11263" s="8" t="n">
        <f aca="false">K11263*(1-L11263)</f>
        <v>143.1</v>
      </c>
    </row>
    <row r="11264" customFormat="false" ht="11.4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IF(G11264="Male",VLOOKUP(H11264,'Shoe size conversion table'!$B$6:$D$22,2),VLOOKUP(H11264,'Shoe size conversion table'!$J$6:$L$22,2))</f>
        <v>42-43</v>
      </c>
      <c r="J11264" s="12" t="n">
        <f aca="false">IF(G11264="Male",VLOOKUP(H11264,'Shoe size conversion table'!$B$6:$D$22,3),VLOOKUP(H11264,'Shoe size conversion table'!$J$6:$L$22,3))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MONTH(C11264:C26231)</f>
        <v>7</v>
      </c>
      <c r="O11264" s="8" t="n">
        <f aca="false">K11264*(1-L11264)</f>
        <v>169</v>
      </c>
    </row>
    <row r="11265" customFormat="false" ht="11.4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IF(G11265="Male",VLOOKUP(H11265,'Shoe size conversion table'!$B$6:$D$22,2),VLOOKUP(H11265,'Shoe size conversion table'!$J$6:$L$22,2))</f>
        <v>40</v>
      </c>
      <c r="J11265" s="12" t="n">
        <f aca="false">IF(G11265="Male",VLOOKUP(H11265,'Shoe size conversion table'!$B$6:$D$22,3),VLOOKUP(H11265,'Shoe size conversion table'!$J$6:$L$22,3))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MONTH(C11265:C26232)</f>
        <v>7</v>
      </c>
      <c r="O11265" s="8" t="n">
        <f aca="false">K11265*(1-L11265)</f>
        <v>179</v>
      </c>
    </row>
    <row r="11266" customFormat="false" ht="11.4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IF(G11266="Male",VLOOKUP(H11266,'Shoe size conversion table'!$B$6:$D$22,2),VLOOKUP(H11266,'Shoe size conversion table'!$J$6:$L$22,2))</f>
        <v>38</v>
      </c>
      <c r="J11266" s="12" t="n">
        <f aca="false">IF(G11266="Male",VLOOKUP(H11266,'Shoe size conversion table'!$B$6:$D$22,3),VLOOKUP(H11266,'Shoe size conversion table'!$J$6:$L$22,3))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MONTH(C11266:C26233)</f>
        <v>7</v>
      </c>
      <c r="O11266" s="8" t="n">
        <f aca="false">K11266*(1-L11266)</f>
        <v>179</v>
      </c>
    </row>
    <row r="11267" customFormat="false" ht="11.4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IF(G11267="Male",VLOOKUP(H11267,'Shoe size conversion table'!$B$6:$D$22,2),VLOOKUP(H11267,'Shoe size conversion table'!$J$6:$L$22,2))</f>
        <v>39-40</v>
      </c>
      <c r="J11267" s="12" t="n">
        <f aca="false">IF(G11267="Male",VLOOKUP(H11267,'Shoe size conversion table'!$B$6:$D$22,3),VLOOKUP(H11267,'Shoe size conversion table'!$J$6:$L$22,3))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MONTH(C11267:C26234)</f>
        <v>7</v>
      </c>
      <c r="O11267" s="8" t="n">
        <f aca="false">K11267*(1-L11267)</f>
        <v>199</v>
      </c>
    </row>
    <row r="11268" customFormat="false" ht="11.4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IF(G11268="Male",VLOOKUP(H11268,'Shoe size conversion table'!$B$6:$D$22,2),VLOOKUP(H11268,'Shoe size conversion table'!$J$6:$L$22,2))</f>
        <v>40</v>
      </c>
      <c r="J11268" s="12" t="n">
        <f aca="false">IF(G11268="Male",VLOOKUP(H11268,'Shoe size conversion table'!$B$6:$D$22,3),VLOOKUP(H11268,'Shoe size conversion table'!$J$6:$L$22,3))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MONTH(C11268:C26235)</f>
        <v>7</v>
      </c>
      <c r="O11268" s="8" t="n">
        <f aca="false">K11268*(1-L11268)</f>
        <v>79.5</v>
      </c>
    </row>
    <row r="11269" customFormat="false" ht="11.4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IF(G11269="Male",VLOOKUP(H11269,'Shoe size conversion table'!$B$6:$D$22,2),VLOOKUP(H11269,'Shoe size conversion table'!$J$6:$L$22,2))</f>
        <v>38-39</v>
      </c>
      <c r="J11269" s="12" t="n">
        <f aca="false">IF(G11269="Male",VLOOKUP(H11269,'Shoe size conversion table'!$B$6:$D$22,3),VLOOKUP(H11269,'Shoe size conversion table'!$J$6:$L$22,3))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MONTH(C11269:C26236)</f>
        <v>7</v>
      </c>
      <c r="O11269" s="8" t="n">
        <f aca="false">K11269*(1-L11269)</f>
        <v>97.3</v>
      </c>
    </row>
    <row r="11270" customFormat="false" ht="11.4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IF(G11270="Male",VLOOKUP(H11270,'Shoe size conversion table'!$B$6:$D$22,2),VLOOKUP(H11270,'Shoe size conversion table'!$J$6:$L$22,2))</f>
        <v>39-40</v>
      </c>
      <c r="J11270" s="12" t="n">
        <f aca="false">IF(G11270="Male",VLOOKUP(H11270,'Shoe size conversion table'!$B$6:$D$22,3),VLOOKUP(H11270,'Shoe size conversion table'!$J$6:$L$22,3))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MONTH(C11270:C26237)</f>
        <v>7</v>
      </c>
      <c r="O11270" s="8" t="n">
        <f aca="false">K11270*(1-L11270)</f>
        <v>199</v>
      </c>
    </row>
    <row r="11271" customFormat="false" ht="11.4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IF(G11271="Male",VLOOKUP(H11271,'Shoe size conversion table'!$B$6:$D$22,2),VLOOKUP(H11271,'Shoe size conversion table'!$J$6:$L$22,2))</f>
        <v>39</v>
      </c>
      <c r="J11271" s="12" t="n">
        <f aca="false">IF(G11271="Male",VLOOKUP(H11271,'Shoe size conversion table'!$B$6:$D$22,3),VLOOKUP(H11271,'Shoe size conversion table'!$J$6:$L$22,3))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MONTH(C11271:C26238)</f>
        <v>7</v>
      </c>
      <c r="O11271" s="8" t="n">
        <f aca="false">K11271*(1-L11271)</f>
        <v>151.2</v>
      </c>
    </row>
    <row r="11272" customFormat="false" ht="11.4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IF(G11272="Male",VLOOKUP(H11272,'Shoe size conversion table'!$B$6:$D$22,2),VLOOKUP(H11272,'Shoe size conversion table'!$J$6:$L$22,2))</f>
        <v>43</v>
      </c>
      <c r="J11272" s="12" t="n">
        <f aca="false">IF(G11272="Male",VLOOKUP(H11272,'Shoe size conversion table'!$B$6:$D$22,3),VLOOKUP(H11272,'Shoe size conversion table'!$J$6:$L$22,3))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MONTH(C11272:C26239)</f>
        <v>7</v>
      </c>
      <c r="O11272" s="8" t="n">
        <f aca="false">K11272*(1-L11272)</f>
        <v>139</v>
      </c>
    </row>
    <row r="11273" customFormat="false" ht="11.4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IF(G11273="Male",VLOOKUP(H11273,'Shoe size conversion table'!$B$6:$D$22,2),VLOOKUP(H11273,'Shoe size conversion table'!$J$6:$L$22,2))</f>
        <v>39</v>
      </c>
      <c r="J11273" s="12" t="n">
        <f aca="false">IF(G11273="Male",VLOOKUP(H11273,'Shoe size conversion table'!$B$6:$D$22,3),VLOOKUP(H11273,'Shoe size conversion table'!$J$6:$L$22,3))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MONTH(C11273:C26240)</f>
        <v>7</v>
      </c>
      <c r="O11273" s="8" t="n">
        <f aca="false">K11273*(1-L11273)</f>
        <v>134.1</v>
      </c>
    </row>
    <row r="11274" customFormat="false" ht="11.4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IF(G11274="Male",VLOOKUP(H11274,'Shoe size conversion table'!$B$6:$D$22,2),VLOOKUP(H11274,'Shoe size conversion table'!$J$6:$L$22,2))</f>
        <v>40</v>
      </c>
      <c r="J11274" s="12" t="n">
        <f aca="false">IF(G11274="Male",VLOOKUP(H11274,'Shoe size conversion table'!$B$6:$D$22,3),VLOOKUP(H11274,'Shoe size conversion table'!$J$6:$L$22,3))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MONTH(C11274:C26241)</f>
        <v>7</v>
      </c>
      <c r="O11274" s="8" t="n">
        <f aca="false">K11274*(1-L11274)</f>
        <v>64.5</v>
      </c>
    </row>
    <row r="11275" customFormat="false" ht="11.4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IF(G11275="Male",VLOOKUP(H11275,'Shoe size conversion table'!$B$6:$D$22,2),VLOOKUP(H11275,'Shoe size conversion table'!$J$6:$L$22,2))</f>
        <v>42</v>
      </c>
      <c r="J11275" s="12" t="n">
        <f aca="false">IF(G11275="Male",VLOOKUP(H11275,'Shoe size conversion table'!$B$6:$D$22,3),VLOOKUP(H11275,'Shoe size conversion table'!$J$6:$L$22,3))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MONTH(C11275:C26242)</f>
        <v>7</v>
      </c>
      <c r="O11275" s="8" t="n">
        <f aca="false">K11275*(1-L11275)</f>
        <v>103.2</v>
      </c>
    </row>
    <row r="11276" customFormat="false" ht="11.4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IF(G11276="Male",VLOOKUP(H11276,'Shoe size conversion table'!$B$6:$D$22,2),VLOOKUP(H11276,'Shoe size conversion table'!$J$6:$L$22,2))</f>
        <v>42-43</v>
      </c>
      <c r="J11276" s="12" t="n">
        <f aca="false">IF(G11276="Male",VLOOKUP(H11276,'Shoe size conversion table'!$B$6:$D$22,3),VLOOKUP(H11276,'Shoe size conversion table'!$J$6:$L$22,3))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MONTH(C11276:C26243)</f>
        <v>7</v>
      </c>
      <c r="O11276" s="8" t="n">
        <f aca="false">K11276*(1-L11276)</f>
        <v>135.2</v>
      </c>
    </row>
    <row r="11277" customFormat="false" ht="11.4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IF(G11277="Male",VLOOKUP(H11277,'Shoe size conversion table'!$B$6:$D$22,2),VLOOKUP(H11277,'Shoe size conversion table'!$J$6:$L$22,2))</f>
        <v>40-41</v>
      </c>
      <c r="J11277" s="12" t="n">
        <f aca="false">IF(G11277="Male",VLOOKUP(H11277,'Shoe size conversion table'!$B$6:$D$22,3),VLOOKUP(H11277,'Shoe size conversion table'!$J$6:$L$22,3))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MONTH(C11277:C26244)</f>
        <v>7</v>
      </c>
      <c r="O11277" s="8" t="n">
        <f aca="false">K11277*(1-L11277)</f>
        <v>179</v>
      </c>
    </row>
    <row r="11278" customFormat="false" ht="11.4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IF(G11278="Male",VLOOKUP(H11278,'Shoe size conversion table'!$B$6:$D$22,2),VLOOKUP(H11278,'Shoe size conversion table'!$J$6:$L$22,2))</f>
        <v>41-42</v>
      </c>
      <c r="J11278" s="12" t="n">
        <f aca="false">IF(G11278="Male",VLOOKUP(H11278,'Shoe size conversion table'!$B$6:$D$22,3),VLOOKUP(H11278,'Shoe size conversion table'!$J$6:$L$22,3))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MONTH(C11278:C26245)</f>
        <v>7</v>
      </c>
      <c r="O11278" s="8" t="n">
        <f aca="false">K11278*(1-L11278)</f>
        <v>90.3</v>
      </c>
    </row>
    <row r="11279" customFormat="false" ht="11.4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IF(G11279="Male",VLOOKUP(H11279,'Shoe size conversion table'!$B$6:$D$22,2),VLOOKUP(H11279,'Shoe size conversion table'!$J$6:$L$22,2))</f>
        <v>43-44</v>
      </c>
      <c r="J11279" s="12" t="n">
        <f aca="false">IF(G11279="Male",VLOOKUP(H11279,'Shoe size conversion table'!$B$6:$D$22,3),VLOOKUP(H11279,'Shoe size conversion table'!$J$6:$L$22,3))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MONTH(C11279:C26246)</f>
        <v>7</v>
      </c>
      <c r="O11279" s="8" t="n">
        <f aca="false">K11279*(1-L11279)</f>
        <v>135.2</v>
      </c>
    </row>
    <row r="11280" customFormat="false" ht="11.4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IF(G11280="Male",VLOOKUP(H11280,'Shoe size conversion table'!$B$6:$D$22,2),VLOOKUP(H11280,'Shoe size conversion table'!$J$6:$L$22,2))</f>
        <v>42</v>
      </c>
      <c r="J11280" s="12" t="n">
        <f aca="false">IF(G11280="Male",VLOOKUP(H11280,'Shoe size conversion table'!$B$6:$D$22,3),VLOOKUP(H11280,'Shoe size conversion table'!$J$6:$L$22,3))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MONTH(C11280:C26247)</f>
        <v>7</v>
      </c>
      <c r="O11280" s="8" t="n">
        <f aca="false">K11280*(1-L11280)</f>
        <v>199</v>
      </c>
    </row>
    <row r="11281" customFormat="false" ht="11.4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IF(G11281="Male",VLOOKUP(H11281,'Shoe size conversion table'!$B$6:$D$22,2),VLOOKUP(H11281,'Shoe size conversion table'!$J$6:$L$22,2))</f>
        <v>39</v>
      </c>
      <c r="J11281" s="12" t="n">
        <f aca="false">IF(G11281="Male",VLOOKUP(H11281,'Shoe size conversion table'!$B$6:$D$22,3),VLOOKUP(H11281,'Shoe size conversion table'!$J$6:$L$22,3))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MONTH(C11281:C26248)</f>
        <v>7</v>
      </c>
      <c r="O11281" s="8" t="n">
        <f aca="false">K11281*(1-L11281)</f>
        <v>94.5</v>
      </c>
    </row>
    <row r="11282" customFormat="false" ht="11.4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IF(G11282="Male",VLOOKUP(H11282,'Shoe size conversion table'!$B$6:$D$22,2),VLOOKUP(H11282,'Shoe size conversion table'!$J$6:$L$22,2))</f>
        <v>43</v>
      </c>
      <c r="J11282" s="12" t="n">
        <f aca="false">IF(G11282="Male",VLOOKUP(H11282,'Shoe size conversion table'!$B$6:$D$22,3),VLOOKUP(H11282,'Shoe size conversion table'!$J$6:$L$22,3))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MONTH(C11282:C26249)</f>
        <v>7</v>
      </c>
      <c r="O11282" s="8" t="n">
        <f aca="false">K11282*(1-L11282)</f>
        <v>111.3</v>
      </c>
    </row>
    <row r="11283" customFormat="false" ht="11.4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IF(G11283="Male",VLOOKUP(H11283,'Shoe size conversion table'!$B$6:$D$22,2),VLOOKUP(H11283,'Shoe size conversion table'!$J$6:$L$22,2))</f>
        <v>43</v>
      </c>
      <c r="J11283" s="12" t="n">
        <f aca="false">IF(G11283="Male",VLOOKUP(H11283,'Shoe size conversion table'!$B$6:$D$22,3),VLOOKUP(H11283,'Shoe size conversion table'!$J$6:$L$22,3))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MONTH(C11283:C26250)</f>
        <v>7</v>
      </c>
      <c r="O11283" s="8" t="n">
        <f aca="false">K11283*(1-L11283)</f>
        <v>149</v>
      </c>
    </row>
    <row r="11284" customFormat="false" ht="11.4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IF(G11284="Male",VLOOKUP(H11284,'Shoe size conversion table'!$B$6:$D$22,2),VLOOKUP(H11284,'Shoe size conversion table'!$J$6:$L$22,2))</f>
        <v>42-43</v>
      </c>
      <c r="J11284" s="12" t="n">
        <f aca="false">IF(G11284="Male",VLOOKUP(H11284,'Shoe size conversion table'!$B$6:$D$22,3),VLOOKUP(H11284,'Shoe size conversion table'!$J$6:$L$22,3))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MONTH(C11284:C26251)</f>
        <v>7</v>
      </c>
      <c r="O11284" s="8" t="n">
        <f aca="false">K11284*(1-L11284)</f>
        <v>134.1</v>
      </c>
    </row>
    <row r="11285" customFormat="false" ht="11.4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IF(G11285="Male",VLOOKUP(H11285,'Shoe size conversion table'!$B$6:$D$22,2),VLOOKUP(H11285,'Shoe size conversion table'!$J$6:$L$22,2))</f>
        <v>42</v>
      </c>
      <c r="J11285" s="12" t="n">
        <f aca="false">IF(G11285="Male",VLOOKUP(H11285,'Shoe size conversion table'!$B$6:$D$22,3),VLOOKUP(H11285,'Shoe size conversion table'!$J$6:$L$22,3))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MONTH(C11285:C26252)</f>
        <v>7</v>
      </c>
      <c r="O11285" s="8" t="n">
        <f aca="false">K11285*(1-L11285)</f>
        <v>84.5</v>
      </c>
    </row>
    <row r="11286" customFormat="false" ht="11.4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IF(G11286="Male",VLOOKUP(H11286,'Shoe size conversion table'!$B$6:$D$22,2),VLOOKUP(H11286,'Shoe size conversion table'!$J$6:$L$22,2))</f>
        <v>42-43</v>
      </c>
      <c r="J11286" s="12" t="n">
        <f aca="false">IF(G11286="Male",VLOOKUP(H11286,'Shoe size conversion table'!$B$6:$D$22,3),VLOOKUP(H11286,'Shoe size conversion table'!$J$6:$L$22,3))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MONTH(C11286:C26253)</f>
        <v>7</v>
      </c>
      <c r="O11286" s="8" t="n">
        <f aca="false">K11286*(1-L11286)</f>
        <v>199</v>
      </c>
    </row>
    <row r="11287" customFormat="false" ht="11.4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IF(G11287="Male",VLOOKUP(H11287,'Shoe size conversion table'!$B$6:$D$22,2),VLOOKUP(H11287,'Shoe size conversion table'!$J$6:$L$22,2))</f>
        <v>44</v>
      </c>
      <c r="J11287" s="12" t="n">
        <f aca="false">IF(G11287="Male",VLOOKUP(H11287,'Shoe size conversion table'!$B$6:$D$22,3),VLOOKUP(H11287,'Shoe size conversion table'!$J$6:$L$22,3))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MONTH(C11287:C26254)</f>
        <v>7</v>
      </c>
      <c r="O11287" s="8" t="n">
        <f aca="false">K11287*(1-L11287)</f>
        <v>139</v>
      </c>
    </row>
    <row r="11288" customFormat="false" ht="11.4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IF(G11288="Male",VLOOKUP(H11288,'Shoe size conversion table'!$B$6:$D$22,2),VLOOKUP(H11288,'Shoe size conversion table'!$J$6:$L$22,2))</f>
        <v>43-44</v>
      </c>
      <c r="J11288" s="12" t="n">
        <f aca="false">IF(G11288="Male",VLOOKUP(H11288,'Shoe size conversion table'!$B$6:$D$22,3),VLOOKUP(H11288,'Shoe size conversion table'!$J$6:$L$22,3))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MONTH(C11288:C26255)</f>
        <v>7</v>
      </c>
      <c r="O11288" s="8" t="n">
        <f aca="false">K11288*(1-L11288)</f>
        <v>129</v>
      </c>
    </row>
    <row r="11289" customFormat="false" ht="11.4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IF(G11289="Male",VLOOKUP(H11289,'Shoe size conversion table'!$B$6:$D$22,2),VLOOKUP(H11289,'Shoe size conversion table'!$J$6:$L$22,2))</f>
        <v>43-44</v>
      </c>
      <c r="J11289" s="12" t="n">
        <f aca="false">IF(G11289="Male",VLOOKUP(H11289,'Shoe size conversion table'!$B$6:$D$22,3),VLOOKUP(H11289,'Shoe size conversion table'!$J$6:$L$22,3))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MONTH(C11289:C26256)</f>
        <v>7</v>
      </c>
      <c r="O11289" s="8" t="n">
        <f aca="false">K11289*(1-L11289)</f>
        <v>89.5</v>
      </c>
    </row>
    <row r="11290" customFormat="false" ht="11.4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IF(G11290="Male",VLOOKUP(H11290,'Shoe size conversion table'!$B$6:$D$22,2),VLOOKUP(H11290,'Shoe size conversion table'!$J$6:$L$22,2))</f>
        <v>39-40</v>
      </c>
      <c r="J11290" s="12" t="n">
        <f aca="false">IF(G11290="Male",VLOOKUP(H11290,'Shoe size conversion table'!$B$6:$D$22,3),VLOOKUP(H11290,'Shoe size conversion table'!$J$6:$L$22,3))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MONTH(C11290:C26257)</f>
        <v>7</v>
      </c>
      <c r="O11290" s="8" t="n">
        <f aca="false">K11290*(1-L11290)</f>
        <v>125.1</v>
      </c>
    </row>
    <row r="11291" customFormat="false" ht="11.4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IF(G11291="Male",VLOOKUP(H11291,'Shoe size conversion table'!$B$6:$D$22,2),VLOOKUP(H11291,'Shoe size conversion table'!$J$6:$L$22,2))</f>
        <v>46</v>
      </c>
      <c r="J11291" s="12" t="n">
        <f aca="false">IF(G11291="Male",VLOOKUP(H11291,'Shoe size conversion table'!$B$6:$D$22,3),VLOOKUP(H11291,'Shoe size conversion table'!$J$6:$L$22,3))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MONTH(C11291:C26258)</f>
        <v>7</v>
      </c>
      <c r="O11291" s="8" t="n">
        <f aca="false">K11291*(1-L11291)</f>
        <v>139</v>
      </c>
    </row>
    <row r="11292" customFormat="false" ht="11.4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IF(G11292="Male",VLOOKUP(H11292,'Shoe size conversion table'!$B$6:$D$22,2),VLOOKUP(H11292,'Shoe size conversion table'!$J$6:$L$22,2))</f>
        <v>39</v>
      </c>
      <c r="J11292" s="12" t="n">
        <f aca="false">IF(G11292="Male",VLOOKUP(H11292,'Shoe size conversion table'!$B$6:$D$22,3),VLOOKUP(H11292,'Shoe size conversion table'!$J$6:$L$22,3))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MONTH(C11292:C26259)</f>
        <v>7</v>
      </c>
      <c r="O11292" s="8" t="n">
        <f aca="false">K11292*(1-L11292)</f>
        <v>74.5</v>
      </c>
    </row>
    <row r="11293" customFormat="false" ht="11.4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IF(G11293="Male",VLOOKUP(H11293,'Shoe size conversion table'!$B$6:$D$22,2),VLOOKUP(H11293,'Shoe size conversion table'!$J$6:$L$22,2))</f>
        <v>43</v>
      </c>
      <c r="J11293" s="12" t="n">
        <f aca="false">IF(G11293="Male",VLOOKUP(H11293,'Shoe size conversion table'!$B$6:$D$22,3),VLOOKUP(H11293,'Shoe size conversion table'!$J$6:$L$22,3))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MONTH(C11293:C26260)</f>
        <v>7</v>
      </c>
      <c r="O11293" s="8" t="n">
        <f aca="false">K11293*(1-L11293)</f>
        <v>99.5</v>
      </c>
    </row>
    <row r="11294" customFormat="false" ht="11.4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IF(G11294="Male",VLOOKUP(H11294,'Shoe size conversion table'!$B$6:$D$22,2),VLOOKUP(H11294,'Shoe size conversion table'!$J$6:$L$22,2))</f>
        <v>42</v>
      </c>
      <c r="J11294" s="12" t="n">
        <f aca="false">IF(G11294="Male",VLOOKUP(H11294,'Shoe size conversion table'!$B$6:$D$22,3),VLOOKUP(H11294,'Shoe size conversion table'!$J$6:$L$22,3))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MONTH(C11294:C26261)</f>
        <v>7</v>
      </c>
      <c r="O11294" s="8" t="n">
        <f aca="false">K11294*(1-L11294)</f>
        <v>170.1</v>
      </c>
    </row>
    <row r="11295" customFormat="false" ht="11.4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IF(G11295="Male",VLOOKUP(H11295,'Shoe size conversion table'!$B$6:$D$22,2),VLOOKUP(H11295,'Shoe size conversion table'!$J$6:$L$22,2))</f>
        <v>39-40</v>
      </c>
      <c r="J11295" s="12" t="n">
        <f aca="false">IF(G11295="Male",VLOOKUP(H11295,'Shoe size conversion table'!$B$6:$D$22,3),VLOOKUP(H11295,'Shoe size conversion table'!$J$6:$L$22,3))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MONTH(C11295:C26262)</f>
        <v>7</v>
      </c>
      <c r="O11295" s="8" t="n">
        <f aca="false">K11295*(1-L11295)</f>
        <v>97.3</v>
      </c>
    </row>
    <row r="11296" customFormat="false" ht="11.4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IF(G11296="Male",VLOOKUP(H11296,'Shoe size conversion table'!$B$6:$D$22,2),VLOOKUP(H11296,'Shoe size conversion table'!$J$6:$L$22,2))</f>
        <v>43</v>
      </c>
      <c r="J11296" s="12" t="n">
        <f aca="false">IF(G11296="Male",VLOOKUP(H11296,'Shoe size conversion table'!$B$6:$D$22,3),VLOOKUP(H11296,'Shoe size conversion table'!$J$6:$L$22,3))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MONTH(C11296:C26263)</f>
        <v>7</v>
      </c>
      <c r="O11296" s="8" t="n">
        <f aca="false">K11296*(1-L11296)</f>
        <v>116.1</v>
      </c>
    </row>
    <row r="11297" customFormat="false" ht="11.4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IF(G11297="Male",VLOOKUP(H11297,'Shoe size conversion table'!$B$6:$D$22,2),VLOOKUP(H11297,'Shoe size conversion table'!$J$6:$L$22,2))</f>
        <v>42</v>
      </c>
      <c r="J11297" s="12" t="n">
        <f aca="false">IF(G11297="Male",VLOOKUP(H11297,'Shoe size conversion table'!$B$6:$D$22,3),VLOOKUP(H11297,'Shoe size conversion table'!$J$6:$L$22,3))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MONTH(C11297:C26264)</f>
        <v>7</v>
      </c>
      <c r="O11297" s="8" t="n">
        <f aca="false">K11297*(1-L11297)</f>
        <v>139.3</v>
      </c>
    </row>
    <row r="11298" customFormat="false" ht="11.4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IF(G11298="Male",VLOOKUP(H11298,'Shoe size conversion table'!$B$6:$D$22,2),VLOOKUP(H11298,'Shoe size conversion table'!$J$6:$L$22,2))</f>
        <v>39-40</v>
      </c>
      <c r="J11298" s="12" t="n">
        <f aca="false">IF(G11298="Male",VLOOKUP(H11298,'Shoe size conversion table'!$B$6:$D$22,3),VLOOKUP(H11298,'Shoe size conversion table'!$J$6:$L$22,3))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MONTH(C11298:C26265)</f>
        <v>7</v>
      </c>
      <c r="O11298" s="8" t="n">
        <f aca="false">K11298*(1-L11298)</f>
        <v>199</v>
      </c>
    </row>
    <row r="11299" customFormat="false" ht="11.4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IF(G11299="Male",VLOOKUP(H11299,'Shoe size conversion table'!$B$6:$D$22,2),VLOOKUP(H11299,'Shoe size conversion table'!$J$6:$L$22,2))</f>
        <v>39</v>
      </c>
      <c r="J11299" s="12" t="n">
        <f aca="false">IF(G11299="Male",VLOOKUP(H11299,'Shoe size conversion table'!$B$6:$D$22,3),VLOOKUP(H11299,'Shoe size conversion table'!$J$6:$L$22,3))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MONTH(C11299:C26266)</f>
        <v>7</v>
      </c>
      <c r="O11299" s="8" t="n">
        <f aca="false">K11299*(1-L11299)</f>
        <v>199</v>
      </c>
    </row>
    <row r="11300" customFormat="false" ht="11.4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IF(G11300="Male",VLOOKUP(H11300,'Shoe size conversion table'!$B$6:$D$22,2),VLOOKUP(H11300,'Shoe size conversion table'!$J$6:$L$22,2))</f>
        <v>40-41</v>
      </c>
      <c r="J11300" s="12" t="n">
        <f aca="false">IF(G11300="Male",VLOOKUP(H11300,'Shoe size conversion table'!$B$6:$D$22,3),VLOOKUP(H11300,'Shoe size conversion table'!$J$6:$L$22,3))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MONTH(C11300:C26267)</f>
        <v>7</v>
      </c>
      <c r="O11300" s="8" t="n">
        <f aca="false">K11300*(1-L11300)</f>
        <v>64.5</v>
      </c>
    </row>
    <row r="11301" customFormat="false" ht="11.4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IF(G11301="Male",VLOOKUP(H11301,'Shoe size conversion table'!$B$6:$D$22,2),VLOOKUP(H11301,'Shoe size conversion table'!$J$6:$L$22,2))</f>
        <v>40-41</v>
      </c>
      <c r="J11301" s="12" t="n">
        <f aca="false">IF(G11301="Male",VLOOKUP(H11301,'Shoe size conversion table'!$B$6:$D$22,3),VLOOKUP(H11301,'Shoe size conversion table'!$J$6:$L$22,3))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MONTH(C11301:C26268)</f>
        <v>7</v>
      </c>
      <c r="O11301" s="8" t="n">
        <f aca="false">K11301*(1-L11301)</f>
        <v>79.5</v>
      </c>
    </row>
    <row r="11302" customFormat="false" ht="11.4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IF(G11302="Male",VLOOKUP(H11302,'Shoe size conversion table'!$B$6:$D$22,2),VLOOKUP(H11302,'Shoe size conversion table'!$J$6:$L$22,2))</f>
        <v>42-43</v>
      </c>
      <c r="J11302" s="12" t="n">
        <f aca="false">IF(G11302="Male",VLOOKUP(H11302,'Shoe size conversion table'!$B$6:$D$22,3),VLOOKUP(H11302,'Shoe size conversion table'!$J$6:$L$22,3))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MONTH(C11302:C26269)</f>
        <v>7</v>
      </c>
      <c r="O11302" s="8" t="n">
        <f aca="false">K11302*(1-L11302)</f>
        <v>116.1</v>
      </c>
    </row>
    <row r="11303" customFormat="false" ht="11.4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IF(G11303="Male",VLOOKUP(H11303,'Shoe size conversion table'!$B$6:$D$22,2),VLOOKUP(H11303,'Shoe size conversion table'!$J$6:$L$22,2))</f>
        <v>38-39</v>
      </c>
      <c r="J11303" s="12" t="n">
        <f aca="false">IF(G11303="Male",VLOOKUP(H11303,'Shoe size conversion table'!$B$6:$D$22,3),VLOOKUP(H11303,'Shoe size conversion table'!$J$6:$L$22,3))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MONTH(C11303:C26270)</f>
        <v>7</v>
      </c>
      <c r="O11303" s="8" t="n">
        <f aca="false">K11303*(1-L11303)</f>
        <v>199</v>
      </c>
    </row>
    <row r="11304" customFormat="false" ht="11.4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IF(G11304="Male",VLOOKUP(H11304,'Shoe size conversion table'!$B$6:$D$22,2),VLOOKUP(H11304,'Shoe size conversion table'!$J$6:$L$22,2))</f>
        <v>43</v>
      </c>
      <c r="J11304" s="12" t="n">
        <f aca="false">IF(G11304="Male",VLOOKUP(H11304,'Shoe size conversion table'!$B$6:$D$22,3),VLOOKUP(H11304,'Shoe size conversion table'!$J$6:$L$22,3))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MONTH(C11304:C26271)</f>
        <v>7</v>
      </c>
      <c r="O11304" s="8" t="n">
        <f aca="false">K11304*(1-L11304)</f>
        <v>199</v>
      </c>
    </row>
    <row r="11305" customFormat="false" ht="11.4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IF(G11305="Male",VLOOKUP(H11305,'Shoe size conversion table'!$B$6:$D$22,2),VLOOKUP(H11305,'Shoe size conversion table'!$J$6:$L$22,2))</f>
        <v>42-43</v>
      </c>
      <c r="J11305" s="12" t="n">
        <f aca="false">IF(G11305="Male",VLOOKUP(H11305,'Shoe size conversion table'!$B$6:$D$22,3),VLOOKUP(H11305,'Shoe size conversion table'!$J$6:$L$22,3))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MONTH(C11305:C26272)</f>
        <v>7</v>
      </c>
      <c r="O11305" s="8" t="n">
        <f aca="false">K11305*(1-L11305)</f>
        <v>159</v>
      </c>
    </row>
    <row r="11306" customFormat="false" ht="11.4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IF(G11306="Male",VLOOKUP(H11306,'Shoe size conversion table'!$B$6:$D$22,2),VLOOKUP(H11306,'Shoe size conversion table'!$J$6:$L$22,2))</f>
        <v>42</v>
      </c>
      <c r="J11306" s="12" t="n">
        <f aca="false">IF(G11306="Male",VLOOKUP(H11306,'Shoe size conversion table'!$B$6:$D$22,3),VLOOKUP(H11306,'Shoe size conversion table'!$J$6:$L$22,3))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MONTH(C11306:C26273)</f>
        <v>7</v>
      </c>
      <c r="O11306" s="8" t="n">
        <f aca="false">K11306*(1-L11306)</f>
        <v>199</v>
      </c>
    </row>
    <row r="11307" customFormat="false" ht="11.4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IF(G11307="Male",VLOOKUP(H11307,'Shoe size conversion table'!$B$6:$D$22,2),VLOOKUP(H11307,'Shoe size conversion table'!$J$6:$L$22,2))</f>
        <v>42</v>
      </c>
      <c r="J11307" s="12" t="n">
        <f aca="false">IF(G11307="Male",VLOOKUP(H11307,'Shoe size conversion table'!$B$6:$D$22,3),VLOOKUP(H11307,'Shoe size conversion table'!$J$6:$L$22,3))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MONTH(C11307:C26274)</f>
        <v>7</v>
      </c>
      <c r="O11307" s="8" t="n">
        <f aca="false">K11307*(1-L11307)</f>
        <v>189</v>
      </c>
    </row>
    <row r="11308" customFormat="false" ht="11.4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IF(G11308="Male",VLOOKUP(H11308,'Shoe size conversion table'!$B$6:$D$22,2),VLOOKUP(H11308,'Shoe size conversion table'!$J$6:$L$22,2))</f>
        <v>39</v>
      </c>
      <c r="J11308" s="12" t="n">
        <f aca="false">IF(G11308="Male",VLOOKUP(H11308,'Shoe size conversion table'!$B$6:$D$22,3),VLOOKUP(H11308,'Shoe size conversion table'!$J$6:$L$22,3))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MONTH(C11308:C26275)</f>
        <v>7</v>
      </c>
      <c r="O11308" s="8" t="n">
        <f aca="false">K11308*(1-L11308)</f>
        <v>159</v>
      </c>
    </row>
    <row r="11309" customFormat="false" ht="11.4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IF(G11309="Male",VLOOKUP(H11309,'Shoe size conversion table'!$B$6:$D$22,2),VLOOKUP(H11309,'Shoe size conversion table'!$J$6:$L$22,2))</f>
        <v>42</v>
      </c>
      <c r="J11309" s="12" t="n">
        <f aca="false">IF(G11309="Male",VLOOKUP(H11309,'Shoe size conversion table'!$B$6:$D$22,3),VLOOKUP(H11309,'Shoe size conversion table'!$J$6:$L$22,3))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MONTH(C11309:C26276)</f>
        <v>7</v>
      </c>
      <c r="O11309" s="8" t="n">
        <f aca="false">K11309*(1-L11309)</f>
        <v>97.3</v>
      </c>
    </row>
    <row r="11310" customFormat="false" ht="11.4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IF(G11310="Male",VLOOKUP(H11310,'Shoe size conversion table'!$B$6:$D$22,2),VLOOKUP(H11310,'Shoe size conversion table'!$J$6:$L$22,2))</f>
        <v>41-42</v>
      </c>
      <c r="J11310" s="12" t="n">
        <f aca="false">IF(G11310="Male",VLOOKUP(H11310,'Shoe size conversion table'!$B$6:$D$22,3),VLOOKUP(H11310,'Shoe size conversion table'!$J$6:$L$22,3))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MONTH(C11310:C26277)</f>
        <v>7</v>
      </c>
      <c r="O11310" s="8" t="n">
        <f aca="false">K11310*(1-L11310)</f>
        <v>74.5</v>
      </c>
    </row>
    <row r="11311" customFormat="false" ht="11.4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IF(G11311="Male",VLOOKUP(H11311,'Shoe size conversion table'!$B$6:$D$22,2),VLOOKUP(H11311,'Shoe size conversion table'!$J$6:$L$22,2))</f>
        <v>35-36</v>
      </c>
      <c r="J11311" s="12" t="n">
        <f aca="false">IF(G11311="Male",VLOOKUP(H11311,'Shoe size conversion table'!$B$6:$D$22,3),VLOOKUP(H11311,'Shoe size conversion table'!$J$6:$L$22,3))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MONTH(C11311:C26278)</f>
        <v>7</v>
      </c>
      <c r="O11311" s="8" t="n">
        <f aca="false">K11311*(1-L11311)</f>
        <v>179</v>
      </c>
    </row>
    <row r="11312" customFormat="false" ht="11.4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IF(G11312="Male",VLOOKUP(H11312,'Shoe size conversion table'!$B$6:$D$22,2),VLOOKUP(H11312,'Shoe size conversion table'!$J$6:$L$22,2))</f>
        <v>42-43</v>
      </c>
      <c r="J11312" s="12" t="n">
        <f aca="false">IF(G11312="Male",VLOOKUP(H11312,'Shoe size conversion table'!$B$6:$D$22,3),VLOOKUP(H11312,'Shoe size conversion table'!$J$6:$L$22,3))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MONTH(C11312:C26279)</f>
        <v>7</v>
      </c>
      <c r="O11312" s="8" t="n">
        <f aca="false">K11312*(1-L11312)</f>
        <v>159.2</v>
      </c>
    </row>
    <row r="11313" customFormat="false" ht="11.4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IF(G11313="Male",VLOOKUP(H11313,'Shoe size conversion table'!$B$6:$D$22,2),VLOOKUP(H11313,'Shoe size conversion table'!$J$6:$L$22,2))</f>
        <v>40</v>
      </c>
      <c r="J11313" s="12" t="n">
        <f aca="false">IF(G11313="Male",VLOOKUP(H11313,'Shoe size conversion table'!$B$6:$D$22,3),VLOOKUP(H11313,'Shoe size conversion table'!$J$6:$L$22,3))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MONTH(C11313:C26280)</f>
        <v>7</v>
      </c>
      <c r="O11313" s="8" t="n">
        <f aca="false">K11313*(1-L11313)</f>
        <v>169</v>
      </c>
    </row>
    <row r="11314" customFormat="false" ht="11.4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IF(G11314="Male",VLOOKUP(H11314,'Shoe size conversion table'!$B$6:$D$22,2),VLOOKUP(H11314,'Shoe size conversion table'!$J$6:$L$22,2))</f>
        <v>43-44</v>
      </c>
      <c r="J11314" s="12" t="n">
        <f aca="false">IF(G11314="Male",VLOOKUP(H11314,'Shoe size conversion table'!$B$6:$D$22,3),VLOOKUP(H11314,'Shoe size conversion table'!$J$6:$L$22,3))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MONTH(C11314:C26281)</f>
        <v>7</v>
      </c>
      <c r="O11314" s="8" t="n">
        <f aca="false">K11314*(1-L11314)</f>
        <v>89.5</v>
      </c>
    </row>
    <row r="11315" customFormat="false" ht="11.4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IF(G11315="Male",VLOOKUP(H11315,'Shoe size conversion table'!$B$6:$D$22,2),VLOOKUP(H11315,'Shoe size conversion table'!$J$6:$L$22,2))</f>
        <v>43</v>
      </c>
      <c r="J11315" s="12" t="n">
        <f aca="false">IF(G11315="Male",VLOOKUP(H11315,'Shoe size conversion table'!$B$6:$D$22,3),VLOOKUP(H11315,'Shoe size conversion table'!$J$6:$L$22,3))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MONTH(C11315:C26282)</f>
        <v>7</v>
      </c>
      <c r="O11315" s="8" t="n">
        <f aca="false">K11315*(1-L11315)</f>
        <v>111.3</v>
      </c>
    </row>
    <row r="11316" customFormat="false" ht="11.4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IF(G11316="Male",VLOOKUP(H11316,'Shoe size conversion table'!$B$6:$D$22,2),VLOOKUP(H11316,'Shoe size conversion table'!$J$6:$L$22,2))</f>
        <v>41-42</v>
      </c>
      <c r="J11316" s="12" t="n">
        <f aca="false">IF(G11316="Male",VLOOKUP(H11316,'Shoe size conversion table'!$B$6:$D$22,3),VLOOKUP(H11316,'Shoe size conversion table'!$J$6:$L$22,3))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MONTH(C11316:C26283)</f>
        <v>7</v>
      </c>
      <c r="O11316" s="8" t="n">
        <f aca="false">K11316*(1-L11316)</f>
        <v>179</v>
      </c>
    </row>
    <row r="11317" customFormat="false" ht="11.4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IF(G11317="Male",VLOOKUP(H11317,'Shoe size conversion table'!$B$6:$D$22,2),VLOOKUP(H11317,'Shoe size conversion table'!$J$6:$L$22,2))</f>
        <v>44-45</v>
      </c>
      <c r="J11317" s="12" t="n">
        <f aca="false">IF(G11317="Male",VLOOKUP(H11317,'Shoe size conversion table'!$B$6:$D$22,3),VLOOKUP(H11317,'Shoe size conversion table'!$J$6:$L$22,3))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MONTH(C11317:C26284)</f>
        <v>7</v>
      </c>
      <c r="O11317" s="8" t="n">
        <f aca="false">K11317*(1-L11317)</f>
        <v>179</v>
      </c>
    </row>
    <row r="11318" customFormat="false" ht="11.4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IF(G11318="Male",VLOOKUP(H11318,'Shoe size conversion table'!$B$6:$D$22,2),VLOOKUP(H11318,'Shoe size conversion table'!$J$6:$L$22,2))</f>
        <v>42-43</v>
      </c>
      <c r="J11318" s="12" t="n">
        <f aca="false">IF(G11318="Male",VLOOKUP(H11318,'Shoe size conversion table'!$B$6:$D$22,3),VLOOKUP(H11318,'Shoe size conversion table'!$J$6:$L$22,3))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MONTH(C11318:C26285)</f>
        <v>7</v>
      </c>
      <c r="O11318" s="8" t="n">
        <f aca="false">K11318*(1-L11318)</f>
        <v>139.3</v>
      </c>
    </row>
    <row r="11319" customFormat="false" ht="11.4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IF(G11319="Male",VLOOKUP(H11319,'Shoe size conversion table'!$B$6:$D$22,2),VLOOKUP(H11319,'Shoe size conversion table'!$J$6:$L$22,2))</f>
        <v>41-42</v>
      </c>
      <c r="J11319" s="12" t="n">
        <f aca="false">IF(G11319="Male",VLOOKUP(H11319,'Shoe size conversion table'!$B$6:$D$22,3),VLOOKUP(H11319,'Shoe size conversion table'!$J$6:$L$22,3))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MONTH(C11319:C26286)</f>
        <v>7</v>
      </c>
      <c r="O11319" s="8" t="n">
        <f aca="false">K11319*(1-L11319)</f>
        <v>143.1</v>
      </c>
    </row>
    <row r="11320" customFormat="false" ht="11.4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IF(G11320="Male",VLOOKUP(H11320,'Shoe size conversion table'!$B$6:$D$22,2),VLOOKUP(H11320,'Shoe size conversion table'!$J$6:$L$22,2))</f>
        <v>41-42</v>
      </c>
      <c r="J11320" s="12" t="n">
        <f aca="false">IF(G11320="Male",VLOOKUP(H11320,'Shoe size conversion table'!$B$6:$D$22,3),VLOOKUP(H11320,'Shoe size conversion table'!$J$6:$L$22,3))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MONTH(C11320:C26287)</f>
        <v>7</v>
      </c>
      <c r="O11320" s="8" t="n">
        <f aca="false">K11320*(1-L11320)</f>
        <v>151.2</v>
      </c>
    </row>
    <row r="11321" customFormat="false" ht="11.4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IF(G11321="Male",VLOOKUP(H11321,'Shoe size conversion table'!$B$6:$D$22,2),VLOOKUP(H11321,'Shoe size conversion table'!$J$6:$L$22,2))</f>
        <v>43-44</v>
      </c>
      <c r="J11321" s="12" t="n">
        <f aca="false">IF(G11321="Male",VLOOKUP(H11321,'Shoe size conversion table'!$B$6:$D$22,3),VLOOKUP(H11321,'Shoe size conversion table'!$J$6:$L$22,3))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MONTH(C11321:C26288)</f>
        <v>7</v>
      </c>
      <c r="O11321" s="8" t="n">
        <f aca="false">K11321*(1-L11321)</f>
        <v>179</v>
      </c>
    </row>
    <row r="11322" customFormat="false" ht="11.4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IF(G11322="Male",VLOOKUP(H11322,'Shoe size conversion table'!$B$6:$D$22,2),VLOOKUP(H11322,'Shoe size conversion table'!$J$6:$L$22,2))</f>
        <v>41-42</v>
      </c>
      <c r="J11322" s="12" t="n">
        <f aca="false">IF(G11322="Male",VLOOKUP(H11322,'Shoe size conversion table'!$B$6:$D$22,3),VLOOKUP(H11322,'Shoe size conversion table'!$J$6:$L$22,3))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MONTH(C11322:C26289)</f>
        <v>7</v>
      </c>
      <c r="O11322" s="8" t="n">
        <f aca="false">K11322*(1-L11322)</f>
        <v>90.3</v>
      </c>
    </row>
    <row r="11323" customFormat="false" ht="11.4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IF(G11323="Male",VLOOKUP(H11323,'Shoe size conversion table'!$B$6:$D$22,2),VLOOKUP(H11323,'Shoe size conversion table'!$J$6:$L$22,2))</f>
        <v>40-41</v>
      </c>
      <c r="J11323" s="12" t="n">
        <f aca="false">IF(G11323="Male",VLOOKUP(H11323,'Shoe size conversion table'!$B$6:$D$22,3),VLOOKUP(H11323,'Shoe size conversion table'!$J$6:$L$22,3))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MONTH(C11323:C26290)</f>
        <v>7</v>
      </c>
      <c r="O11323" s="8" t="n">
        <f aca="false">K11323*(1-L11323)</f>
        <v>179</v>
      </c>
    </row>
    <row r="11324" customFormat="false" ht="11.4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IF(G11324="Male",VLOOKUP(H11324,'Shoe size conversion table'!$B$6:$D$22,2),VLOOKUP(H11324,'Shoe size conversion table'!$J$6:$L$22,2))</f>
        <v>42-43</v>
      </c>
      <c r="J11324" s="12" t="n">
        <f aca="false">IF(G11324="Male",VLOOKUP(H11324,'Shoe size conversion table'!$B$6:$D$22,3),VLOOKUP(H11324,'Shoe size conversion table'!$J$6:$L$22,3))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MONTH(C11324:C26291)</f>
        <v>7</v>
      </c>
      <c r="O11324" s="8" t="n">
        <f aca="false">K11324*(1-L11324)</f>
        <v>189</v>
      </c>
    </row>
    <row r="11325" customFormat="false" ht="11.4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IF(G11325="Male",VLOOKUP(H11325,'Shoe size conversion table'!$B$6:$D$22,2),VLOOKUP(H11325,'Shoe size conversion table'!$J$6:$L$22,2))</f>
        <v>38-39</v>
      </c>
      <c r="J11325" s="12" t="n">
        <f aca="false">IF(G11325="Male",VLOOKUP(H11325,'Shoe size conversion table'!$B$6:$D$22,3),VLOOKUP(H11325,'Shoe size conversion table'!$J$6:$L$22,3))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MONTH(C11325:C26292)</f>
        <v>7</v>
      </c>
      <c r="O11325" s="8" t="n">
        <f aca="false">K11325*(1-L11325)</f>
        <v>129</v>
      </c>
    </row>
    <row r="11326" customFormat="false" ht="11.4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IF(G11326="Male",VLOOKUP(H11326,'Shoe size conversion table'!$B$6:$D$22,2),VLOOKUP(H11326,'Shoe size conversion table'!$J$6:$L$22,2))</f>
        <v>38-39</v>
      </c>
      <c r="J11326" s="12" t="n">
        <f aca="false">IF(G11326="Male",VLOOKUP(H11326,'Shoe size conversion table'!$B$6:$D$22,3),VLOOKUP(H11326,'Shoe size conversion table'!$J$6:$L$22,3))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MONTH(C11326:C26293)</f>
        <v>7</v>
      </c>
      <c r="O11326" s="8" t="n">
        <f aca="false">K11326*(1-L11326)</f>
        <v>97.3</v>
      </c>
    </row>
    <row r="11327" customFormat="false" ht="11.4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IF(G11327="Male",VLOOKUP(H11327,'Shoe size conversion table'!$B$6:$D$22,2),VLOOKUP(H11327,'Shoe size conversion table'!$J$6:$L$22,2))</f>
        <v>39</v>
      </c>
      <c r="J11327" s="12" t="n">
        <f aca="false">IF(G11327="Male",VLOOKUP(H11327,'Shoe size conversion table'!$B$6:$D$22,3),VLOOKUP(H11327,'Shoe size conversion table'!$J$6:$L$22,3))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MONTH(C11327:C26294)</f>
        <v>7</v>
      </c>
      <c r="O11327" s="8" t="n">
        <f aca="false">K11327*(1-L11327)</f>
        <v>129</v>
      </c>
    </row>
    <row r="11328" customFormat="false" ht="11.4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IF(G11328="Male",VLOOKUP(H11328,'Shoe size conversion table'!$B$6:$D$22,2),VLOOKUP(H11328,'Shoe size conversion table'!$J$6:$L$22,2))</f>
        <v>42-43</v>
      </c>
      <c r="J11328" s="12" t="n">
        <f aca="false">IF(G11328="Male",VLOOKUP(H11328,'Shoe size conversion table'!$B$6:$D$22,3),VLOOKUP(H11328,'Shoe size conversion table'!$J$6:$L$22,3))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MONTH(C11328:C26295)</f>
        <v>7</v>
      </c>
      <c r="O11328" s="8" t="n">
        <f aca="false">K11328*(1-L11328)</f>
        <v>189</v>
      </c>
    </row>
    <row r="11329" customFormat="false" ht="11.4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IF(G11329="Male",VLOOKUP(H11329,'Shoe size conversion table'!$B$6:$D$22,2),VLOOKUP(H11329,'Shoe size conversion table'!$J$6:$L$22,2))</f>
        <v>39-40</v>
      </c>
      <c r="J11329" s="12" t="n">
        <f aca="false">IF(G11329="Male",VLOOKUP(H11329,'Shoe size conversion table'!$B$6:$D$22,3),VLOOKUP(H11329,'Shoe size conversion table'!$J$6:$L$22,3))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MONTH(C11329:C26296)</f>
        <v>7</v>
      </c>
      <c r="O11329" s="8" t="n">
        <f aca="false">K11329*(1-L11329)</f>
        <v>129</v>
      </c>
    </row>
    <row r="11330" customFormat="false" ht="11.4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IF(G11330="Male",VLOOKUP(H11330,'Shoe size conversion table'!$B$6:$D$22,2),VLOOKUP(H11330,'Shoe size conversion table'!$J$6:$L$22,2))</f>
        <v>42</v>
      </c>
      <c r="J11330" s="12" t="n">
        <f aca="false">IF(G11330="Male",VLOOKUP(H11330,'Shoe size conversion table'!$B$6:$D$22,3),VLOOKUP(H11330,'Shoe size conversion table'!$J$6:$L$22,3))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MONTH(C11330:C26297)</f>
        <v>7</v>
      </c>
      <c r="O11330" s="8" t="n">
        <f aca="false">K11330*(1-L11330)</f>
        <v>199</v>
      </c>
    </row>
    <row r="11331" customFormat="false" ht="11.4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IF(G11331="Male",VLOOKUP(H11331,'Shoe size conversion table'!$B$6:$D$22,2),VLOOKUP(H11331,'Shoe size conversion table'!$J$6:$L$22,2))</f>
        <v>40-41</v>
      </c>
      <c r="J11331" s="12" t="n">
        <f aca="false">IF(G11331="Male",VLOOKUP(H11331,'Shoe size conversion table'!$B$6:$D$22,3),VLOOKUP(H11331,'Shoe size conversion table'!$J$6:$L$22,3))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MONTH(C11331:C26298)</f>
        <v>7</v>
      </c>
      <c r="O11331" s="8" t="n">
        <f aca="false">K11331*(1-L11331)</f>
        <v>161.1</v>
      </c>
    </row>
    <row r="11332" customFormat="false" ht="11.4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IF(G11332="Male",VLOOKUP(H11332,'Shoe size conversion table'!$B$6:$D$22,2),VLOOKUP(H11332,'Shoe size conversion table'!$J$6:$L$22,2))</f>
        <v>41</v>
      </c>
      <c r="J11332" s="12" t="n">
        <f aca="false">IF(G11332="Male",VLOOKUP(H11332,'Shoe size conversion table'!$B$6:$D$22,3),VLOOKUP(H11332,'Shoe size conversion table'!$J$6:$L$22,3))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MONTH(C11332:C26299)</f>
        <v>7</v>
      </c>
      <c r="O11332" s="8" t="n">
        <f aca="false">K11332*(1-L11332)</f>
        <v>189</v>
      </c>
    </row>
    <row r="11333" customFormat="false" ht="11.4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IF(G11333="Male",VLOOKUP(H11333,'Shoe size conversion table'!$B$6:$D$22,2),VLOOKUP(H11333,'Shoe size conversion table'!$J$6:$L$22,2))</f>
        <v>42</v>
      </c>
      <c r="J11333" s="12" t="n">
        <f aca="false">IF(G11333="Male",VLOOKUP(H11333,'Shoe size conversion table'!$B$6:$D$22,3),VLOOKUP(H11333,'Shoe size conversion table'!$J$6:$L$22,3))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MONTH(C11333:C26300)</f>
        <v>7</v>
      </c>
      <c r="O11333" s="8" t="n">
        <f aca="false">K11333*(1-L11333)</f>
        <v>79.5</v>
      </c>
    </row>
    <row r="11334" customFormat="false" ht="11.4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IF(G11334="Male",VLOOKUP(H11334,'Shoe size conversion table'!$B$6:$D$22,2),VLOOKUP(H11334,'Shoe size conversion table'!$J$6:$L$22,2))</f>
        <v>41-42</v>
      </c>
      <c r="J11334" s="12" t="n">
        <f aca="false">IF(G11334="Male",VLOOKUP(H11334,'Shoe size conversion table'!$B$6:$D$22,3),VLOOKUP(H11334,'Shoe size conversion table'!$J$6:$L$22,3))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MONTH(C11334:C26301)</f>
        <v>7</v>
      </c>
      <c r="O11334" s="8" t="n">
        <f aca="false">K11334*(1-L11334)</f>
        <v>97.3</v>
      </c>
    </row>
    <row r="11335" customFormat="false" ht="11.4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IF(G11335="Male",VLOOKUP(H11335,'Shoe size conversion table'!$B$6:$D$22,2),VLOOKUP(H11335,'Shoe size conversion table'!$J$6:$L$22,2))</f>
        <v>39</v>
      </c>
      <c r="J11335" s="12" t="n">
        <f aca="false">IF(G11335="Male",VLOOKUP(H11335,'Shoe size conversion table'!$B$6:$D$22,3),VLOOKUP(H11335,'Shoe size conversion table'!$J$6:$L$22,3))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MONTH(C11335:C26302)</f>
        <v>7</v>
      </c>
      <c r="O11335" s="8" t="n">
        <f aca="false">K11335*(1-L11335)</f>
        <v>169</v>
      </c>
    </row>
    <row r="11336" customFormat="false" ht="11.4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IF(G11336="Male",VLOOKUP(H11336,'Shoe size conversion table'!$B$6:$D$22,2),VLOOKUP(H11336,'Shoe size conversion table'!$J$6:$L$22,2))</f>
        <v>37</v>
      </c>
      <c r="J11336" s="12" t="n">
        <f aca="false">IF(G11336="Male",VLOOKUP(H11336,'Shoe size conversion table'!$B$6:$D$22,3),VLOOKUP(H11336,'Shoe size conversion table'!$J$6:$L$22,3))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MONTH(C11336:C26303)</f>
        <v>7</v>
      </c>
      <c r="O11336" s="8" t="n">
        <f aca="false">K11336*(1-L11336)</f>
        <v>118.3</v>
      </c>
    </row>
    <row r="11337" customFormat="false" ht="11.4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IF(G11337="Male",VLOOKUP(H11337,'Shoe size conversion table'!$B$6:$D$22,2),VLOOKUP(H11337,'Shoe size conversion table'!$J$6:$L$22,2))</f>
        <v>44-45</v>
      </c>
      <c r="J11337" s="12" t="n">
        <f aca="false">IF(G11337="Male",VLOOKUP(H11337,'Shoe size conversion table'!$B$6:$D$22,3),VLOOKUP(H11337,'Shoe size conversion table'!$J$6:$L$22,3))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MONTH(C11337:C26304)</f>
        <v>7</v>
      </c>
      <c r="O11337" s="8" t="n">
        <f aca="false">K11337*(1-L11337)</f>
        <v>111.3</v>
      </c>
    </row>
    <row r="11338" customFormat="false" ht="11.4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IF(G11338="Male",VLOOKUP(H11338,'Shoe size conversion table'!$B$6:$D$22,2),VLOOKUP(H11338,'Shoe size conversion table'!$J$6:$L$22,2))</f>
        <v>41-42</v>
      </c>
      <c r="J11338" s="12" t="n">
        <f aca="false">IF(G11338="Male",VLOOKUP(H11338,'Shoe size conversion table'!$B$6:$D$22,3),VLOOKUP(H11338,'Shoe size conversion table'!$J$6:$L$22,3))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MONTH(C11338:C26305)</f>
        <v>7</v>
      </c>
      <c r="O11338" s="8" t="n">
        <f aca="false">K11338*(1-L11338)</f>
        <v>169</v>
      </c>
    </row>
    <row r="11339" customFormat="false" ht="11.4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IF(G11339="Male",VLOOKUP(H11339,'Shoe size conversion table'!$B$6:$D$22,2),VLOOKUP(H11339,'Shoe size conversion table'!$J$6:$L$22,2))</f>
        <v>43-44</v>
      </c>
      <c r="J11339" s="12" t="n">
        <f aca="false">IF(G11339="Male",VLOOKUP(H11339,'Shoe size conversion table'!$B$6:$D$22,3),VLOOKUP(H11339,'Shoe size conversion table'!$J$6:$L$22,3))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MONTH(C11339:C26306)</f>
        <v>7</v>
      </c>
      <c r="O11339" s="8" t="n">
        <f aca="false">K11339*(1-L11339)</f>
        <v>199</v>
      </c>
    </row>
    <row r="11340" customFormat="false" ht="11.4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IF(G11340="Male",VLOOKUP(H11340,'Shoe size conversion table'!$B$6:$D$22,2),VLOOKUP(H11340,'Shoe size conversion table'!$J$6:$L$22,2))</f>
        <v>35-36</v>
      </c>
      <c r="J11340" s="12" t="n">
        <f aca="false">IF(G11340="Male",VLOOKUP(H11340,'Shoe size conversion table'!$B$6:$D$22,3),VLOOKUP(H11340,'Shoe size conversion table'!$J$6:$L$22,3))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MONTH(C11340:C26307)</f>
        <v>7</v>
      </c>
      <c r="O11340" s="8" t="n">
        <f aca="false">K11340*(1-L11340)</f>
        <v>159</v>
      </c>
    </row>
    <row r="11341" customFormat="false" ht="11.4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IF(G11341="Male",VLOOKUP(H11341,'Shoe size conversion table'!$B$6:$D$22,2),VLOOKUP(H11341,'Shoe size conversion table'!$J$6:$L$22,2))</f>
        <v>43</v>
      </c>
      <c r="J11341" s="12" t="n">
        <f aca="false">IF(G11341="Male",VLOOKUP(H11341,'Shoe size conversion table'!$B$6:$D$22,3),VLOOKUP(H11341,'Shoe size conversion table'!$J$6:$L$22,3))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MONTH(C11341:C26308)</f>
        <v>7</v>
      </c>
      <c r="O11341" s="8" t="n">
        <f aca="false">K11341*(1-L11341)</f>
        <v>169</v>
      </c>
    </row>
    <row r="11342" customFormat="false" ht="11.4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IF(G11342="Male",VLOOKUP(H11342,'Shoe size conversion table'!$B$6:$D$22,2),VLOOKUP(H11342,'Shoe size conversion table'!$J$6:$L$22,2))</f>
        <v>43-44</v>
      </c>
      <c r="J11342" s="12" t="n">
        <f aca="false">IF(G11342="Male",VLOOKUP(H11342,'Shoe size conversion table'!$B$6:$D$22,3),VLOOKUP(H11342,'Shoe size conversion table'!$J$6:$L$22,3))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MONTH(C11342:C26309)</f>
        <v>7</v>
      </c>
      <c r="O11342" s="8" t="n">
        <f aca="false">K11342*(1-L11342)</f>
        <v>89.5</v>
      </c>
    </row>
    <row r="11343" customFormat="false" ht="11.4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IF(G11343="Male",VLOOKUP(H11343,'Shoe size conversion table'!$B$6:$D$22,2),VLOOKUP(H11343,'Shoe size conversion table'!$J$6:$L$22,2))</f>
        <v>41-42</v>
      </c>
      <c r="J11343" s="12" t="n">
        <f aca="false">IF(G11343="Male",VLOOKUP(H11343,'Shoe size conversion table'!$B$6:$D$22,3),VLOOKUP(H11343,'Shoe size conversion table'!$J$6:$L$22,3))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MONTH(C11343:C26310)</f>
        <v>7</v>
      </c>
      <c r="O11343" s="8" t="n">
        <f aca="false">K11343*(1-L11343)</f>
        <v>169</v>
      </c>
    </row>
    <row r="11344" customFormat="false" ht="11.4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IF(G11344="Male",VLOOKUP(H11344,'Shoe size conversion table'!$B$6:$D$22,2),VLOOKUP(H11344,'Shoe size conversion table'!$J$6:$L$22,2))</f>
        <v>43-44</v>
      </c>
      <c r="J11344" s="12" t="n">
        <f aca="false">IF(G11344="Male",VLOOKUP(H11344,'Shoe size conversion table'!$B$6:$D$22,3),VLOOKUP(H11344,'Shoe size conversion table'!$J$6:$L$22,3))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MONTH(C11344:C26311)</f>
        <v>7</v>
      </c>
      <c r="O11344" s="8" t="n">
        <f aca="false">K11344*(1-L11344)</f>
        <v>189</v>
      </c>
    </row>
    <row r="11345" customFormat="false" ht="11.4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IF(G11345="Male",VLOOKUP(H11345,'Shoe size conversion table'!$B$6:$D$22,2),VLOOKUP(H11345,'Shoe size conversion table'!$J$6:$L$22,2))</f>
        <v>38</v>
      </c>
      <c r="J11345" s="12" t="n">
        <f aca="false">IF(G11345="Male",VLOOKUP(H11345,'Shoe size conversion table'!$B$6:$D$22,3),VLOOKUP(H11345,'Shoe size conversion table'!$J$6:$L$22,3))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MONTH(C11345:C26312)</f>
        <v>7</v>
      </c>
      <c r="O11345" s="8" t="n">
        <f aca="false">K11345*(1-L11345)</f>
        <v>69.5</v>
      </c>
    </row>
    <row r="11346" customFormat="false" ht="11.4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IF(G11346="Male",VLOOKUP(H11346,'Shoe size conversion table'!$B$6:$D$22,2),VLOOKUP(H11346,'Shoe size conversion table'!$J$6:$L$22,2))</f>
        <v>39-40</v>
      </c>
      <c r="J11346" s="12" t="n">
        <f aca="false">IF(G11346="Male",VLOOKUP(H11346,'Shoe size conversion table'!$B$6:$D$22,3),VLOOKUP(H11346,'Shoe size conversion table'!$J$6:$L$22,3))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MONTH(C11346:C26313)</f>
        <v>7</v>
      </c>
      <c r="O11346" s="8" t="n">
        <f aca="false">K11346*(1-L11346)</f>
        <v>129</v>
      </c>
    </row>
    <row r="11347" customFormat="false" ht="11.4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IF(G11347="Male",VLOOKUP(H11347,'Shoe size conversion table'!$B$6:$D$22,2),VLOOKUP(H11347,'Shoe size conversion table'!$J$6:$L$22,2))</f>
        <v>39</v>
      </c>
      <c r="J11347" s="12" t="n">
        <f aca="false">IF(G11347="Male",VLOOKUP(H11347,'Shoe size conversion table'!$B$6:$D$22,3),VLOOKUP(H11347,'Shoe size conversion table'!$J$6:$L$22,3))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MONTH(C11347:C26314)</f>
        <v>7</v>
      </c>
      <c r="O11347" s="8" t="n">
        <f aca="false">K11347*(1-L11347)</f>
        <v>169</v>
      </c>
    </row>
    <row r="11348" customFormat="false" ht="11.4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IF(G11348="Male",VLOOKUP(H11348,'Shoe size conversion table'!$B$6:$D$22,2),VLOOKUP(H11348,'Shoe size conversion table'!$J$6:$L$22,2))</f>
        <v>43-44</v>
      </c>
      <c r="J11348" s="12" t="n">
        <f aca="false">IF(G11348="Male",VLOOKUP(H11348,'Shoe size conversion table'!$B$6:$D$22,3),VLOOKUP(H11348,'Shoe size conversion table'!$J$6:$L$22,3))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MONTH(C11348:C26315)</f>
        <v>7</v>
      </c>
      <c r="O11348" s="8" t="n">
        <f aca="false">K11348*(1-L11348)</f>
        <v>139</v>
      </c>
    </row>
    <row r="11349" customFormat="false" ht="11.4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IF(G11349="Male",VLOOKUP(H11349,'Shoe size conversion table'!$B$6:$D$22,2),VLOOKUP(H11349,'Shoe size conversion table'!$J$6:$L$22,2))</f>
        <v>38-39</v>
      </c>
      <c r="J11349" s="12" t="n">
        <f aca="false">IF(G11349="Male",VLOOKUP(H11349,'Shoe size conversion table'!$B$6:$D$22,3),VLOOKUP(H11349,'Shoe size conversion table'!$J$6:$L$22,3))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MONTH(C11349:C26316)</f>
        <v>7</v>
      </c>
      <c r="O11349" s="8" t="n">
        <f aca="false">K11349*(1-L11349)</f>
        <v>170.1</v>
      </c>
    </row>
    <row r="11350" customFormat="false" ht="11.4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IF(G11350="Male",VLOOKUP(H11350,'Shoe size conversion table'!$B$6:$D$22,2),VLOOKUP(H11350,'Shoe size conversion table'!$J$6:$L$22,2))</f>
        <v>42</v>
      </c>
      <c r="J11350" s="12" t="n">
        <f aca="false">IF(G11350="Male",VLOOKUP(H11350,'Shoe size conversion table'!$B$6:$D$22,3),VLOOKUP(H11350,'Shoe size conversion table'!$J$6:$L$22,3))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MONTH(C11350:C26317)</f>
        <v>7</v>
      </c>
      <c r="O11350" s="8" t="n">
        <f aca="false">K11350*(1-L11350)</f>
        <v>135.2</v>
      </c>
    </row>
    <row r="11351" customFormat="false" ht="11.4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IF(G11351="Male",VLOOKUP(H11351,'Shoe size conversion table'!$B$6:$D$22,2),VLOOKUP(H11351,'Shoe size conversion table'!$J$6:$L$22,2))</f>
        <v>40</v>
      </c>
      <c r="J11351" s="12" t="n">
        <f aca="false">IF(G11351="Male",VLOOKUP(H11351,'Shoe size conversion table'!$B$6:$D$22,3),VLOOKUP(H11351,'Shoe size conversion table'!$J$6:$L$22,3))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MONTH(C11351:C26318)</f>
        <v>7</v>
      </c>
      <c r="O11351" s="8" t="n">
        <f aca="false">K11351*(1-L11351)</f>
        <v>129</v>
      </c>
    </row>
    <row r="11352" customFormat="false" ht="11.4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IF(G11352="Male",VLOOKUP(H11352,'Shoe size conversion table'!$B$6:$D$22,2),VLOOKUP(H11352,'Shoe size conversion table'!$J$6:$L$22,2))</f>
        <v>42</v>
      </c>
      <c r="J11352" s="12" t="n">
        <f aca="false">IF(G11352="Male",VLOOKUP(H11352,'Shoe size conversion table'!$B$6:$D$22,3),VLOOKUP(H11352,'Shoe size conversion table'!$J$6:$L$22,3))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MONTH(C11352:C26319)</f>
        <v>7</v>
      </c>
      <c r="O11352" s="8" t="n">
        <f aca="false">K11352*(1-L11352)</f>
        <v>189</v>
      </c>
    </row>
    <row r="11353" customFormat="false" ht="11.4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IF(G11353="Male",VLOOKUP(H11353,'Shoe size conversion table'!$B$6:$D$22,2),VLOOKUP(H11353,'Shoe size conversion table'!$J$6:$L$22,2))</f>
        <v>39-40</v>
      </c>
      <c r="J11353" s="12" t="n">
        <f aca="false">IF(G11353="Male",VLOOKUP(H11353,'Shoe size conversion table'!$B$6:$D$22,3),VLOOKUP(H11353,'Shoe size conversion table'!$J$6:$L$22,3))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MONTH(C11353:C26320)</f>
        <v>7</v>
      </c>
      <c r="O11353" s="8" t="n">
        <f aca="false">K11353*(1-L11353)</f>
        <v>139</v>
      </c>
    </row>
    <row r="11354" customFormat="false" ht="11.4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IF(G11354="Male",VLOOKUP(H11354,'Shoe size conversion table'!$B$6:$D$22,2),VLOOKUP(H11354,'Shoe size conversion table'!$J$6:$L$22,2))</f>
        <v>42</v>
      </c>
      <c r="J11354" s="12" t="n">
        <f aca="false">IF(G11354="Male",VLOOKUP(H11354,'Shoe size conversion table'!$B$6:$D$22,3),VLOOKUP(H11354,'Shoe size conversion table'!$J$6:$L$22,3))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MONTH(C11354:C26321)</f>
        <v>7</v>
      </c>
      <c r="O11354" s="8" t="n">
        <f aca="false">K11354*(1-L11354)</f>
        <v>149</v>
      </c>
    </row>
    <row r="11355" customFormat="false" ht="11.4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IF(G11355="Male",VLOOKUP(H11355,'Shoe size conversion table'!$B$6:$D$22,2),VLOOKUP(H11355,'Shoe size conversion table'!$J$6:$L$22,2))</f>
        <v>43</v>
      </c>
      <c r="J11355" s="12" t="n">
        <f aca="false">IF(G11355="Male",VLOOKUP(H11355,'Shoe size conversion table'!$B$6:$D$22,3),VLOOKUP(H11355,'Shoe size conversion table'!$J$6:$L$22,3))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MONTH(C11355:C26322)</f>
        <v>7</v>
      </c>
      <c r="O11355" s="8" t="n">
        <f aca="false">K11355*(1-L11355)</f>
        <v>125.1</v>
      </c>
    </row>
    <row r="11356" customFormat="false" ht="11.4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IF(G11356="Male",VLOOKUP(H11356,'Shoe size conversion table'!$B$6:$D$22,2),VLOOKUP(H11356,'Shoe size conversion table'!$J$6:$L$22,2))</f>
        <v>39</v>
      </c>
      <c r="J11356" s="12" t="n">
        <f aca="false">IF(G11356="Male",VLOOKUP(H11356,'Shoe size conversion table'!$B$6:$D$22,3),VLOOKUP(H11356,'Shoe size conversion table'!$J$6:$L$22,3))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MONTH(C11356:C26323)</f>
        <v>7</v>
      </c>
      <c r="O11356" s="8" t="n">
        <f aca="false">K11356*(1-L11356)</f>
        <v>90.3</v>
      </c>
    </row>
    <row r="11357" customFormat="false" ht="11.4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IF(G11357="Male",VLOOKUP(H11357,'Shoe size conversion table'!$B$6:$D$22,2),VLOOKUP(H11357,'Shoe size conversion table'!$J$6:$L$22,2))</f>
        <v>48</v>
      </c>
      <c r="J11357" s="12" t="n">
        <f aca="false">IF(G11357="Male",VLOOKUP(H11357,'Shoe size conversion table'!$B$6:$D$22,3),VLOOKUP(H11357,'Shoe size conversion table'!$J$6:$L$22,3))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MONTH(C11357:C26324)</f>
        <v>7</v>
      </c>
      <c r="O11357" s="8" t="n">
        <f aca="false">K11357*(1-L11357)</f>
        <v>97.3</v>
      </c>
    </row>
    <row r="11358" customFormat="false" ht="11.4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IF(G11358="Male",VLOOKUP(H11358,'Shoe size conversion table'!$B$6:$D$22,2),VLOOKUP(H11358,'Shoe size conversion table'!$J$6:$L$22,2))</f>
        <v>42-43</v>
      </c>
      <c r="J11358" s="12" t="n">
        <f aca="false">IF(G11358="Male",VLOOKUP(H11358,'Shoe size conversion table'!$B$6:$D$22,3),VLOOKUP(H11358,'Shoe size conversion table'!$J$6:$L$22,3))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MONTH(C11358:C26325)</f>
        <v>7</v>
      </c>
      <c r="O11358" s="8" t="n">
        <f aca="false">K11358*(1-L11358)</f>
        <v>179</v>
      </c>
    </row>
    <row r="11359" customFormat="false" ht="11.4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IF(G11359="Male",VLOOKUP(H11359,'Shoe size conversion table'!$B$6:$D$22,2),VLOOKUP(H11359,'Shoe size conversion table'!$J$6:$L$22,2))</f>
        <v>44-45</v>
      </c>
      <c r="J11359" s="12" t="n">
        <f aca="false">IF(G11359="Male",VLOOKUP(H11359,'Shoe size conversion table'!$B$6:$D$22,3),VLOOKUP(H11359,'Shoe size conversion table'!$J$6:$L$22,3))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MONTH(C11359:C26326)</f>
        <v>7</v>
      </c>
      <c r="O11359" s="8" t="n">
        <f aca="false">K11359*(1-L11359)</f>
        <v>129</v>
      </c>
    </row>
    <row r="11360" customFormat="false" ht="11.4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IF(G11360="Male",VLOOKUP(H11360,'Shoe size conversion table'!$B$6:$D$22,2),VLOOKUP(H11360,'Shoe size conversion table'!$J$6:$L$22,2))</f>
        <v>39</v>
      </c>
      <c r="J11360" s="12" t="n">
        <f aca="false">IF(G11360="Male",VLOOKUP(H11360,'Shoe size conversion table'!$B$6:$D$22,3),VLOOKUP(H11360,'Shoe size conversion table'!$J$6:$L$22,3))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MONTH(C11360:C26327)</f>
        <v>7</v>
      </c>
      <c r="O11360" s="8" t="n">
        <f aca="false">K11360*(1-L11360)</f>
        <v>159</v>
      </c>
    </row>
    <row r="11361" customFormat="false" ht="11.4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IF(G11361="Male",VLOOKUP(H11361,'Shoe size conversion table'!$B$6:$D$22,2),VLOOKUP(H11361,'Shoe size conversion table'!$J$6:$L$22,2))</f>
        <v>42</v>
      </c>
      <c r="J11361" s="12" t="n">
        <f aca="false">IF(G11361="Male",VLOOKUP(H11361,'Shoe size conversion table'!$B$6:$D$22,3),VLOOKUP(H11361,'Shoe size conversion table'!$J$6:$L$22,3))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MONTH(C11361:C26328)</f>
        <v>7</v>
      </c>
      <c r="O11361" s="8" t="n">
        <f aca="false">K11361*(1-L11361)</f>
        <v>111.2</v>
      </c>
    </row>
    <row r="11362" customFormat="false" ht="11.4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IF(G11362="Male",VLOOKUP(H11362,'Shoe size conversion table'!$B$6:$D$22,2),VLOOKUP(H11362,'Shoe size conversion table'!$J$6:$L$22,2))</f>
        <v>41</v>
      </c>
      <c r="J11362" s="12" t="n">
        <f aca="false">IF(G11362="Male",VLOOKUP(H11362,'Shoe size conversion table'!$B$6:$D$22,3),VLOOKUP(H11362,'Shoe size conversion table'!$J$6:$L$22,3))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MONTH(C11362:C26329)</f>
        <v>7</v>
      </c>
      <c r="O11362" s="8" t="n">
        <f aca="false">K11362*(1-L11362)</f>
        <v>169</v>
      </c>
    </row>
    <row r="11363" customFormat="false" ht="11.4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IF(G11363="Male",VLOOKUP(H11363,'Shoe size conversion table'!$B$6:$D$22,2),VLOOKUP(H11363,'Shoe size conversion table'!$J$6:$L$22,2))</f>
        <v>39</v>
      </c>
      <c r="J11363" s="12" t="n">
        <f aca="false">IF(G11363="Male",VLOOKUP(H11363,'Shoe size conversion table'!$B$6:$D$22,3),VLOOKUP(H11363,'Shoe size conversion table'!$J$6:$L$22,3))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MONTH(C11363:C26330)</f>
        <v>7</v>
      </c>
      <c r="O11363" s="8" t="n">
        <f aca="false">K11363*(1-L11363)</f>
        <v>159</v>
      </c>
    </row>
    <row r="11364" customFormat="false" ht="11.4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IF(G11364="Male",VLOOKUP(H11364,'Shoe size conversion table'!$B$6:$D$22,2),VLOOKUP(H11364,'Shoe size conversion table'!$J$6:$L$22,2))</f>
        <v>37</v>
      </c>
      <c r="J11364" s="12" t="n">
        <f aca="false">IF(G11364="Male",VLOOKUP(H11364,'Shoe size conversion table'!$B$6:$D$22,3),VLOOKUP(H11364,'Shoe size conversion table'!$J$6:$L$22,3))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MONTH(C11364:C26331)</f>
        <v>7</v>
      </c>
      <c r="O11364" s="8" t="n">
        <f aca="false">K11364*(1-L11364)</f>
        <v>129</v>
      </c>
    </row>
    <row r="11365" customFormat="false" ht="11.4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IF(G11365="Male",VLOOKUP(H11365,'Shoe size conversion table'!$B$6:$D$22,2),VLOOKUP(H11365,'Shoe size conversion table'!$J$6:$L$22,2))</f>
        <v>40</v>
      </c>
      <c r="J11365" s="12" t="n">
        <f aca="false">IF(G11365="Male",VLOOKUP(H11365,'Shoe size conversion table'!$B$6:$D$22,3),VLOOKUP(H11365,'Shoe size conversion table'!$J$6:$L$22,3))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MONTH(C11365:C26332)</f>
        <v>7</v>
      </c>
      <c r="O11365" s="8" t="n">
        <f aca="false">K11365*(1-L11365)</f>
        <v>189</v>
      </c>
    </row>
    <row r="11366" customFormat="false" ht="11.4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IF(G11366="Male",VLOOKUP(H11366,'Shoe size conversion table'!$B$6:$D$22,2),VLOOKUP(H11366,'Shoe size conversion table'!$J$6:$L$22,2))</f>
        <v>38</v>
      </c>
      <c r="J11366" s="12" t="n">
        <f aca="false">IF(G11366="Male",VLOOKUP(H11366,'Shoe size conversion table'!$B$6:$D$22,3),VLOOKUP(H11366,'Shoe size conversion table'!$J$6:$L$22,3))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MONTH(C11366:C26333)</f>
        <v>7</v>
      </c>
      <c r="O11366" s="8" t="n">
        <f aca="false">K11366*(1-L11366)</f>
        <v>179</v>
      </c>
    </row>
    <row r="11367" customFormat="false" ht="11.4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IF(G11367="Male",VLOOKUP(H11367,'Shoe size conversion table'!$B$6:$D$22,2),VLOOKUP(H11367,'Shoe size conversion table'!$J$6:$L$22,2))</f>
        <v>42</v>
      </c>
      <c r="J11367" s="12" t="n">
        <f aca="false">IF(G11367="Male",VLOOKUP(H11367,'Shoe size conversion table'!$B$6:$D$22,3),VLOOKUP(H11367,'Shoe size conversion table'!$J$6:$L$22,3))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MONTH(C11367:C26334)</f>
        <v>7</v>
      </c>
      <c r="O11367" s="8" t="n">
        <f aca="false">K11367*(1-L11367)</f>
        <v>139</v>
      </c>
    </row>
    <row r="11368" customFormat="false" ht="11.4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IF(G11368="Male",VLOOKUP(H11368,'Shoe size conversion table'!$B$6:$D$22,2),VLOOKUP(H11368,'Shoe size conversion table'!$J$6:$L$22,2))</f>
        <v>41-42</v>
      </c>
      <c r="J11368" s="12" t="n">
        <f aca="false">IF(G11368="Male",VLOOKUP(H11368,'Shoe size conversion table'!$B$6:$D$22,3),VLOOKUP(H11368,'Shoe size conversion table'!$J$6:$L$22,3))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MONTH(C11368:C26335)</f>
        <v>7</v>
      </c>
      <c r="O11368" s="8" t="n">
        <f aca="false">K11368*(1-L11368)</f>
        <v>159</v>
      </c>
    </row>
    <row r="11369" customFormat="false" ht="11.4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IF(G11369="Male",VLOOKUP(H11369,'Shoe size conversion table'!$B$6:$D$22,2),VLOOKUP(H11369,'Shoe size conversion table'!$J$6:$L$22,2))</f>
        <v>41</v>
      </c>
      <c r="J11369" s="12" t="n">
        <f aca="false">IF(G11369="Male",VLOOKUP(H11369,'Shoe size conversion table'!$B$6:$D$22,3),VLOOKUP(H11369,'Shoe size conversion table'!$J$6:$L$22,3))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MONTH(C11369:C26336)</f>
        <v>7</v>
      </c>
      <c r="O11369" s="8" t="n">
        <f aca="false">K11369*(1-L11369)</f>
        <v>199</v>
      </c>
    </row>
    <row r="11370" customFormat="false" ht="11.4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IF(G11370="Male",VLOOKUP(H11370,'Shoe size conversion table'!$B$6:$D$22,2),VLOOKUP(H11370,'Shoe size conversion table'!$J$6:$L$22,2))</f>
        <v>44</v>
      </c>
      <c r="J11370" s="12" t="n">
        <f aca="false">IF(G11370="Male",VLOOKUP(H11370,'Shoe size conversion table'!$B$6:$D$22,3),VLOOKUP(H11370,'Shoe size conversion table'!$J$6:$L$22,3))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MONTH(C11370:C26337)</f>
        <v>7</v>
      </c>
      <c r="O11370" s="8" t="n">
        <f aca="false">K11370*(1-L11370)</f>
        <v>189</v>
      </c>
    </row>
    <row r="11371" customFormat="false" ht="11.4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IF(G11371="Male",VLOOKUP(H11371,'Shoe size conversion table'!$B$6:$D$22,2),VLOOKUP(H11371,'Shoe size conversion table'!$J$6:$L$22,2))</f>
        <v>39-40</v>
      </c>
      <c r="J11371" s="12" t="n">
        <f aca="false">IF(G11371="Male",VLOOKUP(H11371,'Shoe size conversion table'!$B$6:$D$22,3),VLOOKUP(H11371,'Shoe size conversion table'!$J$6:$L$22,3))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MONTH(C11371:C26338)</f>
        <v>7</v>
      </c>
      <c r="O11371" s="8" t="n">
        <f aca="false">K11371*(1-L11371)</f>
        <v>179</v>
      </c>
    </row>
    <row r="11372" customFormat="false" ht="11.4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IF(G11372="Male",VLOOKUP(H11372,'Shoe size conversion table'!$B$6:$D$22,2),VLOOKUP(H11372,'Shoe size conversion table'!$J$6:$L$22,2))</f>
        <v>42</v>
      </c>
      <c r="J11372" s="12" t="n">
        <f aca="false">IF(G11372="Male",VLOOKUP(H11372,'Shoe size conversion table'!$B$6:$D$22,3),VLOOKUP(H11372,'Shoe size conversion table'!$J$6:$L$22,3))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MONTH(C11372:C26339)</f>
        <v>7</v>
      </c>
      <c r="O11372" s="8" t="n">
        <f aca="false">K11372*(1-L11372)</f>
        <v>139</v>
      </c>
    </row>
    <row r="11373" customFormat="false" ht="11.4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IF(G11373="Male",VLOOKUP(H11373,'Shoe size conversion table'!$B$6:$D$22,2),VLOOKUP(H11373,'Shoe size conversion table'!$J$6:$L$22,2))</f>
        <v>42</v>
      </c>
      <c r="J11373" s="12" t="n">
        <f aca="false">IF(G11373="Male",VLOOKUP(H11373,'Shoe size conversion table'!$B$6:$D$22,3),VLOOKUP(H11373,'Shoe size conversion table'!$J$6:$L$22,3))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MONTH(C11373:C26340)</f>
        <v>7</v>
      </c>
      <c r="O11373" s="8" t="n">
        <f aca="false">K11373*(1-L11373)</f>
        <v>159</v>
      </c>
    </row>
    <row r="11374" customFormat="false" ht="11.4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IF(G11374="Male",VLOOKUP(H11374,'Shoe size conversion table'!$B$6:$D$22,2),VLOOKUP(H11374,'Shoe size conversion table'!$J$6:$L$22,2))</f>
        <v>43-44</v>
      </c>
      <c r="J11374" s="12" t="n">
        <f aca="false">IF(G11374="Male",VLOOKUP(H11374,'Shoe size conversion table'!$B$6:$D$22,3),VLOOKUP(H11374,'Shoe size conversion table'!$J$6:$L$22,3))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MONTH(C11374:C26341)</f>
        <v>7</v>
      </c>
      <c r="O11374" s="8" t="n">
        <f aca="false">K11374*(1-L11374)</f>
        <v>84.5</v>
      </c>
    </row>
    <row r="11375" customFormat="false" ht="11.4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IF(G11375="Male",VLOOKUP(H11375,'Shoe size conversion table'!$B$6:$D$22,2),VLOOKUP(H11375,'Shoe size conversion table'!$J$6:$L$22,2))</f>
        <v>38-39</v>
      </c>
      <c r="J11375" s="12" t="n">
        <f aca="false">IF(G11375="Male",VLOOKUP(H11375,'Shoe size conversion table'!$B$6:$D$22,3),VLOOKUP(H11375,'Shoe size conversion table'!$J$6:$L$22,3))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MONTH(C11375:C26342)</f>
        <v>7</v>
      </c>
      <c r="O11375" s="8" t="n">
        <f aca="false">K11375*(1-L11375)</f>
        <v>170.1</v>
      </c>
    </row>
    <row r="11376" customFormat="false" ht="11.4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IF(G11376="Male",VLOOKUP(H11376,'Shoe size conversion table'!$B$6:$D$22,2),VLOOKUP(H11376,'Shoe size conversion table'!$J$6:$L$22,2))</f>
        <v>38-39</v>
      </c>
      <c r="J11376" s="12" t="n">
        <f aca="false">IF(G11376="Male",VLOOKUP(H11376,'Shoe size conversion table'!$B$6:$D$22,3),VLOOKUP(H11376,'Shoe size conversion table'!$J$6:$L$22,3))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MONTH(C11376:C26343)</f>
        <v>7</v>
      </c>
      <c r="O11376" s="8" t="n">
        <f aca="false">K11376*(1-L11376)</f>
        <v>189</v>
      </c>
    </row>
    <row r="11377" customFormat="false" ht="11.4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IF(G11377="Male",VLOOKUP(H11377,'Shoe size conversion table'!$B$6:$D$22,2),VLOOKUP(H11377,'Shoe size conversion table'!$J$6:$L$22,2))</f>
        <v>42</v>
      </c>
      <c r="J11377" s="12" t="n">
        <f aca="false">IF(G11377="Male",VLOOKUP(H11377,'Shoe size conversion table'!$B$6:$D$22,3),VLOOKUP(H11377,'Shoe size conversion table'!$J$6:$L$22,3))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MONTH(C11377:C26344)</f>
        <v>7</v>
      </c>
      <c r="O11377" s="8" t="n">
        <f aca="false">K11377*(1-L11377)</f>
        <v>189</v>
      </c>
    </row>
    <row r="11378" customFormat="false" ht="11.4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IF(G11378="Male",VLOOKUP(H11378,'Shoe size conversion table'!$B$6:$D$22,2),VLOOKUP(H11378,'Shoe size conversion table'!$J$6:$L$22,2))</f>
        <v>43-44</v>
      </c>
      <c r="J11378" s="12" t="n">
        <f aca="false">IF(G11378="Male",VLOOKUP(H11378,'Shoe size conversion table'!$B$6:$D$22,3),VLOOKUP(H11378,'Shoe size conversion table'!$J$6:$L$22,3))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MONTH(C11378:C26345)</f>
        <v>7</v>
      </c>
      <c r="O11378" s="8" t="n">
        <f aca="false">K11378*(1-L11378)</f>
        <v>169</v>
      </c>
    </row>
    <row r="11379" customFormat="false" ht="11.4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IF(G11379="Male",VLOOKUP(H11379,'Shoe size conversion table'!$B$6:$D$22,2),VLOOKUP(H11379,'Shoe size conversion table'!$J$6:$L$22,2))</f>
        <v>39-40</v>
      </c>
      <c r="J11379" s="12" t="n">
        <f aca="false">IF(G11379="Male",VLOOKUP(H11379,'Shoe size conversion table'!$B$6:$D$22,3),VLOOKUP(H11379,'Shoe size conversion table'!$J$6:$L$22,3))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MONTH(C11379:C26346)</f>
        <v>7</v>
      </c>
      <c r="O11379" s="8" t="n">
        <f aca="false">K11379*(1-L11379)</f>
        <v>139</v>
      </c>
    </row>
    <row r="11380" customFormat="false" ht="11.4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IF(G11380="Male",VLOOKUP(H11380,'Shoe size conversion table'!$B$6:$D$22,2),VLOOKUP(H11380,'Shoe size conversion table'!$J$6:$L$22,2))</f>
        <v>39</v>
      </c>
      <c r="J11380" s="12" t="n">
        <f aca="false">IF(G11380="Male",VLOOKUP(H11380,'Shoe size conversion table'!$B$6:$D$22,3),VLOOKUP(H11380,'Shoe size conversion table'!$J$6:$L$22,3))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MONTH(C11380:C26347)</f>
        <v>7</v>
      </c>
      <c r="O11380" s="8" t="n">
        <f aca="false">K11380*(1-L11380)</f>
        <v>111.3</v>
      </c>
    </row>
    <row r="11381" customFormat="false" ht="11.4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IF(G11381="Male",VLOOKUP(H11381,'Shoe size conversion table'!$B$6:$D$22,2),VLOOKUP(H11381,'Shoe size conversion table'!$J$6:$L$22,2))</f>
        <v>38</v>
      </c>
      <c r="J11381" s="12" t="n">
        <f aca="false">IF(G11381="Male",VLOOKUP(H11381,'Shoe size conversion table'!$B$6:$D$22,3),VLOOKUP(H11381,'Shoe size conversion table'!$J$6:$L$22,3))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MONTH(C11381:C26348)</f>
        <v>7</v>
      </c>
      <c r="O11381" s="8" t="n">
        <f aca="false">K11381*(1-L11381)</f>
        <v>151.2</v>
      </c>
    </row>
    <row r="11382" customFormat="false" ht="11.4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IF(G11382="Male",VLOOKUP(H11382,'Shoe size conversion table'!$B$6:$D$22,2),VLOOKUP(H11382,'Shoe size conversion table'!$J$6:$L$22,2))</f>
        <v>48</v>
      </c>
      <c r="J11382" s="12" t="n">
        <f aca="false">IF(G11382="Male",VLOOKUP(H11382,'Shoe size conversion table'!$B$6:$D$22,3),VLOOKUP(H11382,'Shoe size conversion table'!$J$6:$L$22,3))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MONTH(C11382:C26349)</f>
        <v>7</v>
      </c>
      <c r="O11382" s="8" t="n">
        <f aca="false">K11382*(1-L11382)</f>
        <v>129</v>
      </c>
    </row>
    <row r="11383" customFormat="false" ht="11.4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IF(G11383="Male",VLOOKUP(H11383,'Shoe size conversion table'!$B$6:$D$22,2),VLOOKUP(H11383,'Shoe size conversion table'!$J$6:$L$22,2))</f>
        <v>39</v>
      </c>
      <c r="J11383" s="12" t="n">
        <f aca="false">IF(G11383="Male",VLOOKUP(H11383,'Shoe size conversion table'!$B$6:$D$22,3),VLOOKUP(H11383,'Shoe size conversion table'!$J$6:$L$22,3))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MONTH(C11383:C26350)</f>
        <v>7</v>
      </c>
      <c r="O11383" s="8" t="n">
        <f aca="false">K11383*(1-L11383)</f>
        <v>127.2</v>
      </c>
    </row>
    <row r="11384" customFormat="false" ht="11.4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IF(G11384="Male",VLOOKUP(H11384,'Shoe size conversion table'!$B$6:$D$22,2),VLOOKUP(H11384,'Shoe size conversion table'!$J$6:$L$22,2))</f>
        <v>43-44</v>
      </c>
      <c r="J11384" s="12" t="n">
        <f aca="false">IF(G11384="Male",VLOOKUP(H11384,'Shoe size conversion table'!$B$6:$D$22,3),VLOOKUP(H11384,'Shoe size conversion table'!$J$6:$L$22,3))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MONTH(C11384:C26351)</f>
        <v>7</v>
      </c>
      <c r="O11384" s="8" t="n">
        <f aca="false">K11384*(1-L11384)</f>
        <v>159</v>
      </c>
    </row>
    <row r="11385" customFormat="false" ht="11.4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IF(G11385="Male",VLOOKUP(H11385,'Shoe size conversion table'!$B$6:$D$22,2),VLOOKUP(H11385,'Shoe size conversion table'!$J$6:$L$22,2))</f>
        <v>48</v>
      </c>
      <c r="J11385" s="12" t="n">
        <f aca="false">IF(G11385="Male",VLOOKUP(H11385,'Shoe size conversion table'!$B$6:$D$22,3),VLOOKUP(H11385,'Shoe size conversion table'!$J$6:$L$22,3))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MONTH(C11385:C26352)</f>
        <v>7</v>
      </c>
      <c r="O11385" s="8" t="n">
        <f aca="false">K11385*(1-L11385)</f>
        <v>149</v>
      </c>
    </row>
    <row r="11386" customFormat="false" ht="11.4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IF(G11386="Male",VLOOKUP(H11386,'Shoe size conversion table'!$B$6:$D$22,2),VLOOKUP(H11386,'Shoe size conversion table'!$J$6:$L$22,2))</f>
        <v>43-44</v>
      </c>
      <c r="J11386" s="12" t="n">
        <f aca="false">IF(G11386="Male",VLOOKUP(H11386,'Shoe size conversion table'!$B$6:$D$22,3),VLOOKUP(H11386,'Shoe size conversion table'!$J$6:$L$22,3))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MONTH(C11386:C26353)</f>
        <v>7</v>
      </c>
      <c r="O11386" s="8" t="n">
        <f aca="false">K11386*(1-L11386)</f>
        <v>169</v>
      </c>
    </row>
    <row r="11387" customFormat="false" ht="11.4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IF(G11387="Male",VLOOKUP(H11387,'Shoe size conversion table'!$B$6:$D$22,2),VLOOKUP(H11387,'Shoe size conversion table'!$J$6:$L$22,2))</f>
        <v>39</v>
      </c>
      <c r="J11387" s="12" t="n">
        <f aca="false">IF(G11387="Male",VLOOKUP(H11387,'Shoe size conversion table'!$B$6:$D$22,3),VLOOKUP(H11387,'Shoe size conversion table'!$J$6:$L$22,3))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MONTH(C11387:C26354)</f>
        <v>7</v>
      </c>
      <c r="O11387" s="8" t="n">
        <f aca="false">K11387*(1-L11387)</f>
        <v>90.3</v>
      </c>
    </row>
    <row r="11388" customFormat="false" ht="11.4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IF(G11388="Male",VLOOKUP(H11388,'Shoe size conversion table'!$B$6:$D$22,2),VLOOKUP(H11388,'Shoe size conversion table'!$J$6:$L$22,2))</f>
        <v>41</v>
      </c>
      <c r="J11388" s="12" t="n">
        <f aca="false">IF(G11388="Male",VLOOKUP(H11388,'Shoe size conversion table'!$B$6:$D$22,3),VLOOKUP(H11388,'Shoe size conversion table'!$J$6:$L$22,3))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MONTH(C11388:C26355)</f>
        <v>7</v>
      </c>
      <c r="O11388" s="8" t="n">
        <f aca="false">K11388*(1-L11388)</f>
        <v>169</v>
      </c>
    </row>
    <row r="11389" customFormat="false" ht="11.4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IF(G11389="Male",VLOOKUP(H11389,'Shoe size conversion table'!$B$6:$D$22,2),VLOOKUP(H11389,'Shoe size conversion table'!$J$6:$L$22,2))</f>
        <v>43-44</v>
      </c>
      <c r="J11389" s="12" t="n">
        <f aca="false">IF(G11389="Male",VLOOKUP(H11389,'Shoe size conversion table'!$B$6:$D$22,3),VLOOKUP(H11389,'Shoe size conversion table'!$J$6:$L$22,3))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MONTH(C11389:C26356)</f>
        <v>7</v>
      </c>
      <c r="O11389" s="8" t="n">
        <f aca="false">K11389*(1-L11389)</f>
        <v>134.1</v>
      </c>
    </row>
    <row r="11390" customFormat="false" ht="11.4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IF(G11390="Male",VLOOKUP(H11390,'Shoe size conversion table'!$B$6:$D$22,2),VLOOKUP(H11390,'Shoe size conversion table'!$J$6:$L$22,2))</f>
        <v>41</v>
      </c>
      <c r="J11390" s="12" t="n">
        <f aca="false">IF(G11390="Male",VLOOKUP(H11390,'Shoe size conversion table'!$B$6:$D$22,3),VLOOKUP(H11390,'Shoe size conversion table'!$J$6:$L$22,3))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MONTH(C11390:C26357)</f>
        <v>7</v>
      </c>
      <c r="O11390" s="8" t="n">
        <f aca="false">K11390*(1-L11390)</f>
        <v>129</v>
      </c>
    </row>
    <row r="11391" customFormat="false" ht="11.4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IF(G11391="Male",VLOOKUP(H11391,'Shoe size conversion table'!$B$6:$D$22,2),VLOOKUP(H11391,'Shoe size conversion table'!$J$6:$L$22,2))</f>
        <v>38</v>
      </c>
      <c r="J11391" s="12" t="n">
        <f aca="false">IF(G11391="Male",VLOOKUP(H11391,'Shoe size conversion table'!$B$6:$D$22,3),VLOOKUP(H11391,'Shoe size conversion table'!$J$6:$L$22,3))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MONTH(C11391:C26358)</f>
        <v>7</v>
      </c>
      <c r="O11391" s="8" t="n">
        <f aca="false">K11391*(1-L11391)</f>
        <v>169</v>
      </c>
    </row>
    <row r="11392" customFormat="false" ht="11.4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IF(G11392="Male",VLOOKUP(H11392,'Shoe size conversion table'!$B$6:$D$22,2),VLOOKUP(H11392,'Shoe size conversion table'!$J$6:$L$22,2))</f>
        <v>40-41</v>
      </c>
      <c r="J11392" s="12" t="n">
        <f aca="false">IF(G11392="Male",VLOOKUP(H11392,'Shoe size conversion table'!$B$6:$D$22,3),VLOOKUP(H11392,'Shoe size conversion table'!$J$6:$L$22,3))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MONTH(C11392:C26359)</f>
        <v>7</v>
      </c>
      <c r="O11392" s="8" t="n">
        <f aca="false">K11392*(1-L11392)</f>
        <v>161.1</v>
      </c>
    </row>
    <row r="11393" customFormat="false" ht="11.4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IF(G11393="Male",VLOOKUP(H11393,'Shoe size conversion table'!$B$6:$D$22,2),VLOOKUP(H11393,'Shoe size conversion table'!$J$6:$L$22,2))</f>
        <v>39</v>
      </c>
      <c r="J11393" s="12" t="n">
        <f aca="false">IF(G11393="Male",VLOOKUP(H11393,'Shoe size conversion table'!$B$6:$D$22,3),VLOOKUP(H11393,'Shoe size conversion table'!$J$6:$L$22,3))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MONTH(C11393:C26360)</f>
        <v>7</v>
      </c>
      <c r="O11393" s="8" t="n">
        <f aca="false">K11393*(1-L11393)</f>
        <v>149</v>
      </c>
    </row>
    <row r="11394" customFormat="false" ht="11.4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IF(G11394="Male",VLOOKUP(H11394,'Shoe size conversion table'!$B$6:$D$22,2),VLOOKUP(H11394,'Shoe size conversion table'!$J$6:$L$22,2))</f>
        <v>43-44</v>
      </c>
      <c r="J11394" s="12" t="n">
        <f aca="false">IF(G11394="Male",VLOOKUP(H11394,'Shoe size conversion table'!$B$6:$D$22,3),VLOOKUP(H11394,'Shoe size conversion table'!$J$6:$L$22,3))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MONTH(C11394:C26361)</f>
        <v>7</v>
      </c>
      <c r="O11394" s="8" t="n">
        <f aca="false">K11394*(1-L11394)</f>
        <v>89.5</v>
      </c>
    </row>
    <row r="11395" customFormat="false" ht="11.4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IF(G11395="Male",VLOOKUP(H11395,'Shoe size conversion table'!$B$6:$D$22,2),VLOOKUP(H11395,'Shoe size conversion table'!$J$6:$L$22,2))</f>
        <v>39</v>
      </c>
      <c r="J11395" s="12" t="n">
        <f aca="false">IF(G11395="Male",VLOOKUP(H11395,'Shoe size conversion table'!$B$6:$D$22,3),VLOOKUP(H11395,'Shoe size conversion table'!$J$6:$L$22,3))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MONTH(C11395:C26362)</f>
        <v>7</v>
      </c>
      <c r="O11395" s="8" t="n">
        <f aca="false">K11395*(1-L11395)</f>
        <v>199</v>
      </c>
    </row>
    <row r="11396" customFormat="false" ht="11.4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IF(G11396="Male",VLOOKUP(H11396,'Shoe size conversion table'!$B$6:$D$22,2),VLOOKUP(H11396,'Shoe size conversion table'!$J$6:$L$22,2))</f>
        <v>42-43</v>
      </c>
      <c r="J11396" s="12" t="n">
        <f aca="false">IF(G11396="Male",VLOOKUP(H11396,'Shoe size conversion table'!$B$6:$D$22,3),VLOOKUP(H11396,'Shoe size conversion table'!$J$6:$L$22,3))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MONTH(C11396:C26363)</f>
        <v>7</v>
      </c>
      <c r="O11396" s="8" t="n">
        <f aca="false">K11396*(1-L11396)</f>
        <v>134.1</v>
      </c>
    </row>
    <row r="11397" customFormat="false" ht="11.4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IF(G11397="Male",VLOOKUP(H11397,'Shoe size conversion table'!$B$6:$D$22,2),VLOOKUP(H11397,'Shoe size conversion table'!$J$6:$L$22,2))</f>
        <v>39</v>
      </c>
      <c r="J11397" s="12" t="n">
        <f aca="false">IF(G11397="Male",VLOOKUP(H11397,'Shoe size conversion table'!$B$6:$D$22,3),VLOOKUP(H11397,'Shoe size conversion table'!$J$6:$L$22,3))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MONTH(C11397:C26364)</f>
        <v>7</v>
      </c>
      <c r="O11397" s="8" t="n">
        <f aca="false">K11397*(1-L11397)</f>
        <v>179</v>
      </c>
    </row>
    <row r="11398" customFormat="false" ht="11.4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IF(G11398="Male",VLOOKUP(H11398,'Shoe size conversion table'!$B$6:$D$22,2),VLOOKUP(H11398,'Shoe size conversion table'!$J$6:$L$22,2))</f>
        <v>41</v>
      </c>
      <c r="J11398" s="12" t="n">
        <f aca="false">IF(G11398="Male",VLOOKUP(H11398,'Shoe size conversion table'!$B$6:$D$22,3),VLOOKUP(H11398,'Shoe size conversion table'!$J$6:$L$22,3))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MONTH(C11398:C26365)</f>
        <v>7</v>
      </c>
      <c r="O11398" s="8" t="n">
        <f aca="false">K11398*(1-L11398)</f>
        <v>134.1</v>
      </c>
    </row>
    <row r="11399" customFormat="false" ht="11.4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IF(G11399="Male",VLOOKUP(H11399,'Shoe size conversion table'!$B$6:$D$22,2),VLOOKUP(H11399,'Shoe size conversion table'!$J$6:$L$22,2))</f>
        <v>39</v>
      </c>
      <c r="J11399" s="12" t="n">
        <f aca="false">IF(G11399="Male",VLOOKUP(H11399,'Shoe size conversion table'!$B$6:$D$22,3),VLOOKUP(H11399,'Shoe size conversion table'!$J$6:$L$22,3))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MONTH(C11399:C26366)</f>
        <v>7</v>
      </c>
      <c r="O11399" s="8" t="n">
        <f aca="false">K11399*(1-L11399)</f>
        <v>149</v>
      </c>
    </row>
    <row r="11400" customFormat="false" ht="11.4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IF(G11400="Male",VLOOKUP(H11400,'Shoe size conversion table'!$B$6:$D$22,2),VLOOKUP(H11400,'Shoe size conversion table'!$J$6:$L$22,2))</f>
        <v>39</v>
      </c>
      <c r="J11400" s="12" t="n">
        <f aca="false">IF(G11400="Male",VLOOKUP(H11400,'Shoe size conversion table'!$B$6:$D$22,3),VLOOKUP(H11400,'Shoe size conversion table'!$J$6:$L$22,3))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MONTH(C11400:C26367)</f>
        <v>7</v>
      </c>
      <c r="O11400" s="8" t="n">
        <f aca="false">K11400*(1-L11400)</f>
        <v>169</v>
      </c>
    </row>
    <row r="11401" customFormat="false" ht="11.4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IF(G11401="Male",VLOOKUP(H11401,'Shoe size conversion table'!$B$6:$D$22,2),VLOOKUP(H11401,'Shoe size conversion table'!$J$6:$L$22,2))</f>
        <v>41-42</v>
      </c>
      <c r="J11401" s="12" t="n">
        <f aca="false">IF(G11401="Male",VLOOKUP(H11401,'Shoe size conversion table'!$B$6:$D$22,3),VLOOKUP(H11401,'Shoe size conversion table'!$J$6:$L$22,3))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MONTH(C11401:C26368)</f>
        <v>7</v>
      </c>
      <c r="O11401" s="8" t="n">
        <f aca="false">K11401*(1-L11401)</f>
        <v>179</v>
      </c>
    </row>
    <row r="11402" customFormat="false" ht="11.4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IF(G11402="Male",VLOOKUP(H11402,'Shoe size conversion table'!$B$6:$D$22,2),VLOOKUP(H11402,'Shoe size conversion table'!$J$6:$L$22,2))</f>
        <v>43</v>
      </c>
      <c r="J11402" s="12" t="n">
        <f aca="false">IF(G11402="Male",VLOOKUP(H11402,'Shoe size conversion table'!$B$6:$D$22,3),VLOOKUP(H11402,'Shoe size conversion table'!$J$6:$L$22,3))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MONTH(C11402:C26369)</f>
        <v>7</v>
      </c>
      <c r="O11402" s="8" t="n">
        <f aca="false">K11402*(1-L11402)</f>
        <v>104.3</v>
      </c>
    </row>
    <row r="11403" customFormat="false" ht="11.4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IF(G11403="Male",VLOOKUP(H11403,'Shoe size conversion table'!$B$6:$D$22,2),VLOOKUP(H11403,'Shoe size conversion table'!$J$6:$L$22,2))</f>
        <v>43</v>
      </c>
      <c r="J11403" s="12" t="n">
        <f aca="false">IF(G11403="Male",VLOOKUP(H11403,'Shoe size conversion table'!$B$6:$D$22,3),VLOOKUP(H11403,'Shoe size conversion table'!$J$6:$L$22,3))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MONTH(C11403:C26370)</f>
        <v>7</v>
      </c>
      <c r="O11403" s="8" t="n">
        <f aca="false">K11403*(1-L11403)</f>
        <v>90.3</v>
      </c>
    </row>
    <row r="11404" customFormat="false" ht="11.4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IF(G11404="Male",VLOOKUP(H11404,'Shoe size conversion table'!$B$6:$D$22,2),VLOOKUP(H11404,'Shoe size conversion table'!$J$6:$L$22,2))</f>
        <v>43</v>
      </c>
      <c r="J11404" s="12" t="n">
        <f aca="false">IF(G11404="Male",VLOOKUP(H11404,'Shoe size conversion table'!$B$6:$D$22,3),VLOOKUP(H11404,'Shoe size conversion table'!$J$6:$L$22,3))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MONTH(C11404:C26371)</f>
        <v>7</v>
      </c>
      <c r="O11404" s="8" t="n">
        <f aca="false">K11404*(1-L11404)</f>
        <v>149</v>
      </c>
    </row>
    <row r="11405" customFormat="false" ht="11.4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IF(G11405="Male",VLOOKUP(H11405,'Shoe size conversion table'!$B$6:$D$22,2),VLOOKUP(H11405,'Shoe size conversion table'!$J$6:$L$22,2))</f>
        <v>43</v>
      </c>
      <c r="J11405" s="12" t="n">
        <f aca="false">IF(G11405="Male",VLOOKUP(H11405,'Shoe size conversion table'!$B$6:$D$22,3),VLOOKUP(H11405,'Shoe size conversion table'!$J$6:$L$22,3))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MONTH(C11405:C26372)</f>
        <v>7</v>
      </c>
      <c r="O11405" s="8" t="n">
        <f aca="false">K11405*(1-L11405)</f>
        <v>111.3</v>
      </c>
    </row>
    <row r="11406" customFormat="false" ht="11.4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IF(G11406="Male",VLOOKUP(H11406,'Shoe size conversion table'!$B$6:$D$22,2),VLOOKUP(H11406,'Shoe size conversion table'!$J$6:$L$22,2))</f>
        <v>42-43</v>
      </c>
      <c r="J11406" s="12" t="n">
        <f aca="false">IF(G11406="Male",VLOOKUP(H11406,'Shoe size conversion table'!$B$6:$D$22,3),VLOOKUP(H11406,'Shoe size conversion table'!$J$6:$L$22,3))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MONTH(C11406:C26373)</f>
        <v>7</v>
      </c>
      <c r="O11406" s="8" t="n">
        <f aca="false">K11406*(1-L11406)</f>
        <v>159</v>
      </c>
    </row>
    <row r="11407" customFormat="false" ht="11.4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IF(G11407="Male",VLOOKUP(H11407,'Shoe size conversion table'!$B$6:$D$22,2),VLOOKUP(H11407,'Shoe size conversion table'!$J$6:$L$22,2))</f>
        <v>39</v>
      </c>
      <c r="J11407" s="12" t="n">
        <f aca="false">IF(G11407="Male",VLOOKUP(H11407,'Shoe size conversion table'!$B$6:$D$22,3),VLOOKUP(H11407,'Shoe size conversion table'!$J$6:$L$22,3))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MONTH(C11407:C26374)</f>
        <v>7</v>
      </c>
      <c r="O11407" s="8" t="n">
        <f aca="false">K11407*(1-L11407)</f>
        <v>159</v>
      </c>
    </row>
    <row r="11408" customFormat="false" ht="11.4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IF(G11408="Male",VLOOKUP(H11408,'Shoe size conversion table'!$B$6:$D$22,2),VLOOKUP(H11408,'Shoe size conversion table'!$J$6:$L$22,2))</f>
        <v>43</v>
      </c>
      <c r="J11408" s="12" t="n">
        <f aca="false">IF(G11408="Male",VLOOKUP(H11408,'Shoe size conversion table'!$B$6:$D$22,3),VLOOKUP(H11408,'Shoe size conversion table'!$J$6:$L$22,3))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MONTH(C11408:C26375)</f>
        <v>7</v>
      </c>
      <c r="O11408" s="8" t="n">
        <f aca="false">K11408*(1-L11408)</f>
        <v>169</v>
      </c>
    </row>
    <row r="11409" customFormat="false" ht="11.4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IF(G11409="Male",VLOOKUP(H11409,'Shoe size conversion table'!$B$6:$D$22,2),VLOOKUP(H11409,'Shoe size conversion table'!$J$6:$L$22,2))</f>
        <v>42-43</v>
      </c>
      <c r="J11409" s="12" t="n">
        <f aca="false">IF(G11409="Male",VLOOKUP(H11409,'Shoe size conversion table'!$B$6:$D$22,3),VLOOKUP(H11409,'Shoe size conversion table'!$J$6:$L$22,3))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MONTH(C11409:C26376)</f>
        <v>7</v>
      </c>
      <c r="O11409" s="8" t="n">
        <f aca="false">K11409*(1-L11409)</f>
        <v>170.1</v>
      </c>
    </row>
    <row r="11410" customFormat="false" ht="11.4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IF(G11410="Male",VLOOKUP(H11410,'Shoe size conversion table'!$B$6:$D$22,2),VLOOKUP(H11410,'Shoe size conversion table'!$J$6:$L$22,2))</f>
        <v>38-39</v>
      </c>
      <c r="J11410" s="12" t="n">
        <f aca="false">IF(G11410="Male",VLOOKUP(H11410,'Shoe size conversion table'!$B$6:$D$22,3),VLOOKUP(H11410,'Shoe size conversion table'!$J$6:$L$22,3))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MONTH(C11410:C26377)</f>
        <v>7</v>
      </c>
      <c r="O11410" s="8" t="n">
        <f aca="false">K11410*(1-L11410)</f>
        <v>179.1</v>
      </c>
    </row>
    <row r="11411" customFormat="false" ht="11.4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IF(G11411="Male",VLOOKUP(H11411,'Shoe size conversion table'!$B$6:$D$22,2),VLOOKUP(H11411,'Shoe size conversion table'!$J$6:$L$22,2))</f>
        <v>38-39</v>
      </c>
      <c r="J11411" s="12" t="n">
        <f aca="false">IF(G11411="Male",VLOOKUP(H11411,'Shoe size conversion table'!$B$6:$D$22,3),VLOOKUP(H11411,'Shoe size conversion table'!$J$6:$L$22,3))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MONTH(C11411:C26378)</f>
        <v>7</v>
      </c>
      <c r="O11411" s="8" t="n">
        <f aca="false">K11411*(1-L11411)</f>
        <v>116.1</v>
      </c>
    </row>
    <row r="11412" customFormat="false" ht="11.4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IF(G11412="Male",VLOOKUP(H11412,'Shoe size conversion table'!$B$6:$D$22,2),VLOOKUP(H11412,'Shoe size conversion table'!$J$6:$L$22,2))</f>
        <v>42</v>
      </c>
      <c r="J11412" s="12" t="n">
        <f aca="false">IF(G11412="Male",VLOOKUP(H11412,'Shoe size conversion table'!$B$6:$D$22,3),VLOOKUP(H11412,'Shoe size conversion table'!$J$6:$L$22,3))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MONTH(C11412:C26379)</f>
        <v>7</v>
      </c>
      <c r="O11412" s="8" t="n">
        <f aca="false">K11412*(1-L11412)</f>
        <v>149</v>
      </c>
    </row>
    <row r="11413" customFormat="false" ht="11.4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IF(G11413="Male",VLOOKUP(H11413,'Shoe size conversion table'!$B$6:$D$22,2),VLOOKUP(H11413,'Shoe size conversion table'!$J$6:$L$22,2))</f>
        <v>39</v>
      </c>
      <c r="J11413" s="12" t="n">
        <f aca="false">IF(G11413="Male",VLOOKUP(H11413,'Shoe size conversion table'!$B$6:$D$22,3),VLOOKUP(H11413,'Shoe size conversion table'!$J$6:$L$22,3))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MONTH(C11413:C26380)</f>
        <v>7</v>
      </c>
      <c r="O11413" s="8" t="n">
        <f aca="false">K11413*(1-L11413)</f>
        <v>139</v>
      </c>
    </row>
    <row r="11414" customFormat="false" ht="11.4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IF(G11414="Male",VLOOKUP(H11414,'Shoe size conversion table'!$B$6:$D$22,2),VLOOKUP(H11414,'Shoe size conversion table'!$J$6:$L$22,2))</f>
        <v>43-44</v>
      </c>
      <c r="J11414" s="12" t="n">
        <f aca="false">IF(G11414="Male",VLOOKUP(H11414,'Shoe size conversion table'!$B$6:$D$22,3),VLOOKUP(H11414,'Shoe size conversion table'!$J$6:$L$22,3))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MONTH(C11414:C26381)</f>
        <v>7</v>
      </c>
      <c r="O11414" s="8" t="n">
        <f aca="false">K11414*(1-L11414)</f>
        <v>189</v>
      </c>
    </row>
    <row r="11415" customFormat="false" ht="11.4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IF(G11415="Male",VLOOKUP(H11415,'Shoe size conversion table'!$B$6:$D$22,2),VLOOKUP(H11415,'Shoe size conversion table'!$J$6:$L$22,2))</f>
        <v>41</v>
      </c>
      <c r="J11415" s="12" t="n">
        <f aca="false">IF(G11415="Male",VLOOKUP(H11415,'Shoe size conversion table'!$B$6:$D$22,3),VLOOKUP(H11415,'Shoe size conversion table'!$J$6:$L$22,3))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MONTH(C11415:C26382)</f>
        <v>7</v>
      </c>
      <c r="O11415" s="8" t="n">
        <f aca="false">K11415*(1-L11415)</f>
        <v>189</v>
      </c>
    </row>
    <row r="11416" customFormat="false" ht="11.4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IF(G11416="Male",VLOOKUP(H11416,'Shoe size conversion table'!$B$6:$D$22,2),VLOOKUP(H11416,'Shoe size conversion table'!$J$6:$L$22,2))</f>
        <v>43</v>
      </c>
      <c r="J11416" s="12" t="n">
        <f aca="false">IF(G11416="Male",VLOOKUP(H11416,'Shoe size conversion table'!$B$6:$D$22,3),VLOOKUP(H11416,'Shoe size conversion table'!$J$6:$L$22,3))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MONTH(C11416:C26383)</f>
        <v>7</v>
      </c>
      <c r="O11416" s="8" t="n">
        <f aca="false">K11416*(1-L11416)</f>
        <v>189</v>
      </c>
    </row>
    <row r="11417" customFormat="false" ht="11.4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IF(G11417="Male",VLOOKUP(H11417,'Shoe size conversion table'!$B$6:$D$22,2),VLOOKUP(H11417,'Shoe size conversion table'!$J$6:$L$22,2))</f>
        <v>39-40</v>
      </c>
      <c r="J11417" s="12" t="n">
        <f aca="false">IF(G11417="Male",VLOOKUP(H11417,'Shoe size conversion table'!$B$6:$D$22,3),VLOOKUP(H11417,'Shoe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MONTH(C11417:C26384)</f>
        <v>7</v>
      </c>
      <c r="O11417" s="8" t="n">
        <f aca="false">K11417*(1-L11417)</f>
        <v>111.3</v>
      </c>
    </row>
    <row r="11418" customFormat="false" ht="11.4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IF(G11418="Male",VLOOKUP(H11418,'Shoe size conversion table'!$B$6:$D$22,2),VLOOKUP(H11418,'Shoe size conversion table'!$J$6:$L$22,2))</f>
        <v>43</v>
      </c>
      <c r="J11418" s="12" t="n">
        <f aca="false">IF(G11418="Male",VLOOKUP(H11418,'Shoe size conversion table'!$B$6:$D$22,3),VLOOKUP(H11418,'Shoe size conversion table'!$J$6:$L$22,3))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MONTH(C11418:C26385)</f>
        <v>7</v>
      </c>
      <c r="O11418" s="8" t="n">
        <f aca="false">K11418*(1-L11418)</f>
        <v>149</v>
      </c>
    </row>
    <row r="11419" customFormat="false" ht="11.4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IF(G11419="Male",VLOOKUP(H11419,'Shoe size conversion table'!$B$6:$D$22,2),VLOOKUP(H11419,'Shoe size conversion table'!$J$6:$L$22,2))</f>
        <v>44</v>
      </c>
      <c r="J11419" s="12" t="n">
        <f aca="false">IF(G11419="Male",VLOOKUP(H11419,'Shoe size conversion table'!$B$6:$D$22,3),VLOOKUP(H11419,'Shoe size conversion table'!$J$6:$L$22,3))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MONTH(C11419:C26386)</f>
        <v>7</v>
      </c>
      <c r="O11419" s="8" t="n">
        <f aca="false">K11419*(1-L11419)</f>
        <v>129</v>
      </c>
    </row>
    <row r="11420" customFormat="false" ht="11.4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IF(G11420="Male",VLOOKUP(H11420,'Shoe size conversion table'!$B$6:$D$22,2),VLOOKUP(H11420,'Shoe size conversion table'!$J$6:$L$22,2))</f>
        <v>41</v>
      </c>
      <c r="J11420" s="12" t="n">
        <f aca="false">IF(G11420="Male",VLOOKUP(H11420,'Shoe size conversion table'!$B$6:$D$22,3),VLOOKUP(H11420,'Shoe size conversion table'!$J$6:$L$22,3))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MONTH(C11420:C26387)</f>
        <v>7</v>
      </c>
      <c r="O11420" s="8" t="n">
        <f aca="false">K11420*(1-L11420)</f>
        <v>125.1</v>
      </c>
    </row>
    <row r="11421" customFormat="false" ht="11.4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IF(G11421="Male",VLOOKUP(H11421,'Shoe size conversion table'!$B$6:$D$22,2),VLOOKUP(H11421,'Shoe size conversion table'!$J$6:$L$22,2))</f>
        <v>42-43</v>
      </c>
      <c r="J11421" s="12" t="n">
        <f aca="false">IF(G11421="Male",VLOOKUP(H11421,'Shoe size conversion table'!$B$6:$D$22,3),VLOOKUP(H11421,'Shoe size conversion table'!$J$6:$L$22,3))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MONTH(C11421:C26388)</f>
        <v>7</v>
      </c>
      <c r="O11421" s="8" t="n">
        <f aca="false">K11421*(1-L11421)</f>
        <v>129</v>
      </c>
    </row>
    <row r="11422" customFormat="false" ht="11.4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IF(G11422="Male",VLOOKUP(H11422,'Shoe size conversion table'!$B$6:$D$22,2),VLOOKUP(H11422,'Shoe size conversion table'!$J$6:$L$22,2))</f>
        <v>39</v>
      </c>
      <c r="J11422" s="12" t="n">
        <f aca="false">IF(G11422="Male",VLOOKUP(H11422,'Shoe size conversion table'!$B$6:$D$22,3),VLOOKUP(H11422,'Shoe size conversion table'!$J$6:$L$22,3))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MONTH(C11422:C26389)</f>
        <v>7</v>
      </c>
      <c r="O11422" s="8" t="n">
        <f aca="false">K11422*(1-L11422)</f>
        <v>199</v>
      </c>
    </row>
    <row r="11423" customFormat="false" ht="11.4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IF(G11423="Male",VLOOKUP(H11423,'Shoe size conversion table'!$B$6:$D$22,2),VLOOKUP(H11423,'Shoe size conversion table'!$J$6:$L$22,2))</f>
        <v>43</v>
      </c>
      <c r="J11423" s="12" t="n">
        <f aca="false">IF(G11423="Male",VLOOKUP(H11423,'Shoe size conversion table'!$B$6:$D$22,3),VLOOKUP(H11423,'Shoe size conversion table'!$J$6:$L$22,3))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MONTH(C11423:C26390)</f>
        <v>7</v>
      </c>
      <c r="O11423" s="8" t="n">
        <f aca="false">K11423*(1-L11423)</f>
        <v>139.3</v>
      </c>
    </row>
    <row r="11424" customFormat="false" ht="11.4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IF(G11424="Male",VLOOKUP(H11424,'Shoe size conversion table'!$B$6:$D$22,2),VLOOKUP(H11424,'Shoe size conversion table'!$J$6:$L$22,2))</f>
        <v>35-36</v>
      </c>
      <c r="J11424" s="12" t="n">
        <f aca="false">IF(G11424="Male",VLOOKUP(H11424,'Shoe size conversion table'!$B$6:$D$22,3),VLOOKUP(H11424,'Shoe size conversion table'!$J$6:$L$22,3))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MONTH(C11424:C26391)</f>
        <v>7</v>
      </c>
      <c r="O11424" s="8" t="n">
        <f aca="false">K11424*(1-L11424)</f>
        <v>118.3</v>
      </c>
    </row>
    <row r="11425" customFormat="false" ht="11.4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IF(G11425="Male",VLOOKUP(H11425,'Shoe size conversion table'!$B$6:$D$22,2),VLOOKUP(H11425,'Shoe size conversion table'!$J$6:$L$22,2))</f>
        <v>41</v>
      </c>
      <c r="J11425" s="12" t="n">
        <f aca="false">IF(G11425="Male",VLOOKUP(H11425,'Shoe size conversion table'!$B$6:$D$22,3),VLOOKUP(H11425,'Shoe size conversion table'!$J$6:$L$22,3))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MONTH(C11425:C26392)</f>
        <v>7</v>
      </c>
      <c r="O11425" s="8" t="n">
        <f aca="false">K11425*(1-L11425)</f>
        <v>149</v>
      </c>
    </row>
    <row r="11426" customFormat="false" ht="11.4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IF(G11426="Male",VLOOKUP(H11426,'Shoe size conversion table'!$B$6:$D$22,2),VLOOKUP(H11426,'Shoe size conversion table'!$J$6:$L$22,2))</f>
        <v>39-40</v>
      </c>
      <c r="J11426" s="12" t="n">
        <f aca="false">IF(G11426="Male",VLOOKUP(H11426,'Shoe size conversion table'!$B$6:$D$22,3),VLOOKUP(H11426,'Shoe size conversion table'!$J$6:$L$22,3))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MONTH(C11426:C26393)</f>
        <v>7</v>
      </c>
      <c r="O11426" s="8" t="n">
        <f aca="false">K11426*(1-L11426)</f>
        <v>199</v>
      </c>
    </row>
    <row r="11427" customFormat="false" ht="11.4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IF(G11427="Male",VLOOKUP(H11427,'Shoe size conversion table'!$B$6:$D$22,2),VLOOKUP(H11427,'Shoe size conversion table'!$J$6:$L$22,2))</f>
        <v>43</v>
      </c>
      <c r="J11427" s="12" t="n">
        <f aca="false">IF(G11427="Male",VLOOKUP(H11427,'Shoe size conversion table'!$B$6:$D$22,3),VLOOKUP(H11427,'Shoe size conversion table'!$J$6:$L$22,3))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MONTH(C11427:C26394)</f>
        <v>7</v>
      </c>
      <c r="O11427" s="8" t="n">
        <f aca="false">K11427*(1-L11427)</f>
        <v>149</v>
      </c>
    </row>
    <row r="11428" customFormat="false" ht="11.4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IF(G11428="Male",VLOOKUP(H11428,'Shoe size conversion table'!$B$6:$D$22,2),VLOOKUP(H11428,'Shoe size conversion table'!$J$6:$L$22,2))</f>
        <v>42-43</v>
      </c>
      <c r="J11428" s="12" t="n">
        <f aca="false">IF(G11428="Male",VLOOKUP(H11428,'Shoe size conversion table'!$B$6:$D$22,3),VLOOKUP(H11428,'Shoe size conversion table'!$J$6:$L$22,3))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MONTH(C11428:C26395)</f>
        <v>7</v>
      </c>
      <c r="O11428" s="8" t="n">
        <f aca="false">K11428*(1-L11428)</f>
        <v>139.3</v>
      </c>
    </row>
    <row r="11429" customFormat="false" ht="11.4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IF(G11429="Male",VLOOKUP(H11429,'Shoe size conversion table'!$B$6:$D$22,2),VLOOKUP(H11429,'Shoe size conversion table'!$J$6:$L$22,2))</f>
        <v>48</v>
      </c>
      <c r="J11429" s="12" t="n">
        <f aca="false">IF(G11429="Male",VLOOKUP(H11429,'Shoe size conversion table'!$B$6:$D$22,3),VLOOKUP(H11429,'Shoe size conversion table'!$J$6:$L$22,3))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MONTH(C11429:C26396)</f>
        <v>7</v>
      </c>
      <c r="O11429" s="8" t="n">
        <f aca="false">K11429*(1-L11429)</f>
        <v>149</v>
      </c>
    </row>
    <row r="11430" customFormat="false" ht="11.4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IF(G11430="Male",VLOOKUP(H11430,'Shoe size conversion table'!$B$6:$D$22,2),VLOOKUP(H11430,'Shoe size conversion table'!$J$6:$L$22,2))</f>
        <v>39</v>
      </c>
      <c r="J11430" s="12" t="n">
        <f aca="false">IF(G11430="Male",VLOOKUP(H11430,'Shoe size conversion table'!$B$6:$D$22,3),VLOOKUP(H11430,'Shoe size conversion table'!$J$6:$L$22,3))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MONTH(C11430:C26397)</f>
        <v>7</v>
      </c>
      <c r="O11430" s="8" t="n">
        <f aca="false">K11430*(1-L11430)</f>
        <v>139</v>
      </c>
    </row>
    <row r="11431" customFormat="false" ht="11.4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IF(G11431="Male",VLOOKUP(H11431,'Shoe size conversion table'!$B$6:$D$22,2),VLOOKUP(H11431,'Shoe size conversion table'!$J$6:$L$22,2))</f>
        <v>38-39</v>
      </c>
      <c r="J11431" s="12" t="n">
        <f aca="false">IF(G11431="Male",VLOOKUP(H11431,'Shoe size conversion table'!$B$6:$D$22,3),VLOOKUP(H11431,'Shoe size conversion table'!$J$6:$L$22,3))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MONTH(C11431:C26398)</f>
        <v>7</v>
      </c>
      <c r="O11431" s="8" t="n">
        <f aca="false">K11431*(1-L11431)</f>
        <v>111.3</v>
      </c>
    </row>
    <row r="11432" customFormat="false" ht="11.4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IF(G11432="Male",VLOOKUP(H11432,'Shoe size conversion table'!$B$6:$D$22,2),VLOOKUP(H11432,'Shoe size conversion table'!$J$6:$L$22,2))</f>
        <v>43</v>
      </c>
      <c r="J11432" s="12" t="n">
        <f aca="false">IF(G11432="Male",VLOOKUP(H11432,'Shoe size conversion table'!$B$6:$D$22,3),VLOOKUP(H11432,'Shoe size conversion table'!$J$6:$L$22,3))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MONTH(C11432:C26399)</f>
        <v>7</v>
      </c>
      <c r="O11432" s="8" t="n">
        <f aca="false">K11432*(1-L11432)</f>
        <v>169</v>
      </c>
    </row>
    <row r="11433" customFormat="false" ht="11.4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IF(G11433="Male",VLOOKUP(H11433,'Shoe size conversion table'!$B$6:$D$22,2),VLOOKUP(H11433,'Shoe size conversion table'!$J$6:$L$22,2))</f>
        <v>41</v>
      </c>
      <c r="J11433" s="12" t="n">
        <f aca="false">IF(G11433="Male",VLOOKUP(H11433,'Shoe size conversion table'!$B$6:$D$22,3),VLOOKUP(H11433,'Shoe size conversion table'!$J$6:$L$22,3))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MONTH(C11433:C26400)</f>
        <v>7</v>
      </c>
      <c r="O11433" s="8" t="n">
        <f aca="false">K11433*(1-L11433)</f>
        <v>199</v>
      </c>
    </row>
    <row r="11434" customFormat="false" ht="11.4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IF(G11434="Male",VLOOKUP(H11434,'Shoe size conversion table'!$B$6:$D$22,2),VLOOKUP(H11434,'Shoe size conversion table'!$J$6:$L$22,2))</f>
        <v>42-43</v>
      </c>
      <c r="J11434" s="12" t="n">
        <f aca="false">IF(G11434="Male",VLOOKUP(H11434,'Shoe size conversion table'!$B$6:$D$22,3),VLOOKUP(H11434,'Shoe size conversion table'!$J$6:$L$22,3))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MONTH(C11434:C26401)</f>
        <v>7</v>
      </c>
      <c r="O11434" s="8" t="n">
        <f aca="false">K11434*(1-L11434)</f>
        <v>179.1</v>
      </c>
    </row>
    <row r="11435" customFormat="false" ht="11.4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IF(G11435="Male",VLOOKUP(H11435,'Shoe size conversion table'!$B$6:$D$22,2),VLOOKUP(H11435,'Shoe size conversion table'!$J$6:$L$22,2))</f>
        <v>39</v>
      </c>
      <c r="J11435" s="12" t="n">
        <f aca="false">IF(G11435="Male",VLOOKUP(H11435,'Shoe size conversion table'!$B$6:$D$22,3),VLOOKUP(H11435,'Shoe size conversion table'!$J$6:$L$22,3))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MONTH(C11435:C26402)</f>
        <v>7</v>
      </c>
      <c r="O11435" s="8" t="n">
        <f aca="false">K11435*(1-L11435)</f>
        <v>139</v>
      </c>
    </row>
    <row r="11436" customFormat="false" ht="11.4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IF(G11436="Male",VLOOKUP(H11436,'Shoe size conversion table'!$B$6:$D$22,2),VLOOKUP(H11436,'Shoe size conversion table'!$J$6:$L$22,2))</f>
        <v>43</v>
      </c>
      <c r="J11436" s="12" t="n">
        <f aca="false">IF(G11436="Male",VLOOKUP(H11436,'Shoe size conversion table'!$B$6:$D$22,3),VLOOKUP(H11436,'Shoe size conversion table'!$J$6:$L$22,3))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MONTH(C11436:C26403)</f>
        <v>7</v>
      </c>
      <c r="O11436" s="8" t="n">
        <f aca="false">K11436*(1-L11436)</f>
        <v>199</v>
      </c>
    </row>
    <row r="11437" customFormat="false" ht="11.4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IF(G11437="Male",VLOOKUP(H11437,'Shoe size conversion table'!$B$6:$D$22,2),VLOOKUP(H11437,'Shoe size conversion table'!$J$6:$L$22,2))</f>
        <v>39-40</v>
      </c>
      <c r="J11437" s="12" t="n">
        <f aca="false">IF(G11437="Male",VLOOKUP(H11437,'Shoe size conversion table'!$B$6:$D$22,3),VLOOKUP(H11437,'Shoe size conversion table'!$J$6:$L$22,3))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MONTH(C11437:C26404)</f>
        <v>7</v>
      </c>
      <c r="O11437" s="8" t="n">
        <f aca="false">K11437*(1-L11437)</f>
        <v>159</v>
      </c>
    </row>
    <row r="11438" customFormat="false" ht="11.4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IF(G11438="Male",VLOOKUP(H11438,'Shoe size conversion table'!$B$6:$D$22,2),VLOOKUP(H11438,'Shoe size conversion table'!$J$6:$L$22,2))</f>
        <v>41</v>
      </c>
      <c r="J11438" s="12" t="n">
        <f aca="false">IF(G11438="Male",VLOOKUP(H11438,'Shoe size conversion table'!$B$6:$D$22,3),VLOOKUP(H11438,'Shoe size conversion table'!$J$6:$L$22,3))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MONTH(C11438:C26405)</f>
        <v>7</v>
      </c>
      <c r="O11438" s="8" t="n">
        <f aca="false">K11438*(1-L11438)</f>
        <v>152.1</v>
      </c>
    </row>
    <row r="11439" customFormat="false" ht="11.4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IF(G11439="Male",VLOOKUP(H11439,'Shoe size conversion table'!$B$6:$D$22,2),VLOOKUP(H11439,'Shoe size conversion table'!$J$6:$L$22,2))</f>
        <v>44-45</v>
      </c>
      <c r="J11439" s="12" t="n">
        <f aca="false">IF(G11439="Male",VLOOKUP(H11439,'Shoe size conversion table'!$B$6:$D$22,3),VLOOKUP(H11439,'Shoe size conversion table'!$J$6:$L$22,3))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MONTH(C11439:C26406)</f>
        <v>7</v>
      </c>
      <c r="O11439" s="8" t="n">
        <f aca="false">K11439*(1-L11439)</f>
        <v>179</v>
      </c>
    </row>
    <row r="11440" customFormat="false" ht="11.4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IF(G11440="Male",VLOOKUP(H11440,'Shoe size conversion table'!$B$6:$D$22,2),VLOOKUP(H11440,'Shoe size conversion table'!$J$6:$L$22,2))</f>
        <v>45</v>
      </c>
      <c r="J11440" s="12" t="n">
        <f aca="false">IF(G11440="Male",VLOOKUP(H11440,'Shoe size conversion table'!$B$6:$D$22,3),VLOOKUP(H11440,'Shoe size conversion table'!$J$6:$L$22,3))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MONTH(C11440:C26407)</f>
        <v>7</v>
      </c>
      <c r="O11440" s="8" t="n">
        <f aca="false">K11440*(1-L11440)</f>
        <v>179</v>
      </c>
    </row>
    <row r="11441" customFormat="false" ht="11.4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IF(G11441="Male",VLOOKUP(H11441,'Shoe size conversion table'!$B$6:$D$22,2),VLOOKUP(H11441,'Shoe size conversion table'!$J$6:$L$22,2))</f>
        <v>43-44</v>
      </c>
      <c r="J11441" s="12" t="n">
        <f aca="false">IF(G11441="Male",VLOOKUP(H11441,'Shoe size conversion table'!$B$6:$D$22,3),VLOOKUP(H11441,'Shoe size conversion table'!$J$6:$L$22,3))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MONTH(C11441:C26408)</f>
        <v>7</v>
      </c>
      <c r="O11441" s="8" t="n">
        <f aca="false">K11441*(1-L11441)</f>
        <v>127.2</v>
      </c>
    </row>
    <row r="11442" customFormat="false" ht="11.4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IF(G11442="Male",VLOOKUP(H11442,'Shoe size conversion table'!$B$6:$D$22,2),VLOOKUP(H11442,'Shoe size conversion table'!$J$6:$L$22,2))</f>
        <v>41-42</v>
      </c>
      <c r="J11442" s="12" t="n">
        <f aca="false">IF(G11442="Male",VLOOKUP(H11442,'Shoe size conversion table'!$B$6:$D$22,3),VLOOKUP(H11442,'Shoe size conversion table'!$J$6:$L$22,3))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MONTH(C11442:C26409)</f>
        <v>7</v>
      </c>
      <c r="O11442" s="8" t="n">
        <f aca="false">K11442*(1-L11442)</f>
        <v>125.3</v>
      </c>
    </row>
    <row r="11443" customFormat="false" ht="11.4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IF(G11443="Male",VLOOKUP(H11443,'Shoe size conversion table'!$B$6:$D$22,2),VLOOKUP(H11443,'Shoe size conversion table'!$J$6:$L$22,2))</f>
        <v>39</v>
      </c>
      <c r="J11443" s="12" t="n">
        <f aca="false">IF(G11443="Male",VLOOKUP(H11443,'Shoe size conversion table'!$B$6:$D$22,3),VLOOKUP(H11443,'Shoe size conversion table'!$J$6:$L$22,3))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MONTH(C11443:C26410)</f>
        <v>7</v>
      </c>
      <c r="O11443" s="8" t="n">
        <f aca="false">K11443*(1-L11443)</f>
        <v>179</v>
      </c>
    </row>
    <row r="11444" customFormat="false" ht="11.4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IF(G11444="Male",VLOOKUP(H11444,'Shoe size conversion table'!$B$6:$D$22,2),VLOOKUP(H11444,'Shoe size conversion table'!$J$6:$L$22,2))</f>
        <v>42</v>
      </c>
      <c r="J11444" s="12" t="n">
        <f aca="false">IF(G11444="Male",VLOOKUP(H11444,'Shoe size conversion table'!$B$6:$D$22,3),VLOOKUP(H11444,'Shoe size conversion table'!$J$6:$L$22,3))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MONTH(C11444:C26411)</f>
        <v>7</v>
      </c>
      <c r="O11444" s="8" t="n">
        <f aca="false">K11444*(1-L11444)</f>
        <v>189</v>
      </c>
    </row>
    <row r="11445" customFormat="false" ht="11.4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IF(G11445="Male",VLOOKUP(H11445,'Shoe size conversion table'!$B$6:$D$22,2),VLOOKUP(H11445,'Shoe size conversion table'!$J$6:$L$22,2))</f>
        <v>43</v>
      </c>
      <c r="J11445" s="12" t="n">
        <f aca="false">IF(G11445="Male",VLOOKUP(H11445,'Shoe size conversion table'!$B$6:$D$22,3),VLOOKUP(H11445,'Shoe size conversion table'!$J$6:$L$22,3))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MONTH(C11445:C26412)</f>
        <v>7</v>
      </c>
      <c r="O11445" s="8" t="n">
        <f aca="false">K11445*(1-L11445)</f>
        <v>139.3</v>
      </c>
    </row>
    <row r="11446" customFormat="false" ht="11.4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IF(G11446="Male",VLOOKUP(H11446,'Shoe size conversion table'!$B$6:$D$22,2),VLOOKUP(H11446,'Shoe size conversion table'!$J$6:$L$22,2))</f>
        <v>47</v>
      </c>
      <c r="J11446" s="12" t="n">
        <f aca="false">IF(G11446="Male",VLOOKUP(H11446,'Shoe size conversion table'!$B$6:$D$22,3),VLOOKUP(H11446,'Shoe size conversion table'!$J$6:$L$22,3))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MONTH(C11446:C26413)</f>
        <v>7</v>
      </c>
      <c r="O11446" s="8" t="n">
        <f aca="false">K11446*(1-L11446)</f>
        <v>189</v>
      </c>
    </row>
    <row r="11447" customFormat="false" ht="11.4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IF(G11447="Male",VLOOKUP(H11447,'Shoe size conversion table'!$B$6:$D$22,2),VLOOKUP(H11447,'Shoe size conversion table'!$J$6:$L$22,2))</f>
        <v>39</v>
      </c>
      <c r="J11447" s="12" t="n">
        <f aca="false">IF(G11447="Male",VLOOKUP(H11447,'Shoe size conversion table'!$B$6:$D$22,3),VLOOKUP(H11447,'Shoe size conversion table'!$J$6:$L$22,3))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MONTH(C11447:C26414)</f>
        <v>7</v>
      </c>
      <c r="O11447" s="8" t="n">
        <f aca="false">K11447*(1-L11447)</f>
        <v>149</v>
      </c>
    </row>
    <row r="11448" customFormat="false" ht="11.4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IF(G11448="Male",VLOOKUP(H11448,'Shoe size conversion table'!$B$6:$D$22,2),VLOOKUP(H11448,'Shoe size conversion table'!$J$6:$L$22,2))</f>
        <v>42</v>
      </c>
      <c r="J11448" s="12" t="n">
        <f aca="false">IF(G11448="Male",VLOOKUP(H11448,'Shoe size conversion table'!$B$6:$D$22,3),VLOOKUP(H11448,'Shoe size conversion table'!$J$6:$L$22,3))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MONTH(C11448:C26415)</f>
        <v>7</v>
      </c>
      <c r="O11448" s="8" t="n">
        <f aca="false">K11448*(1-L11448)</f>
        <v>149</v>
      </c>
    </row>
    <row r="11449" customFormat="false" ht="11.4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IF(G11449="Male",VLOOKUP(H11449,'Shoe size conversion table'!$B$6:$D$22,2),VLOOKUP(H11449,'Shoe size conversion table'!$J$6:$L$22,2))</f>
        <v>42-43</v>
      </c>
      <c r="J11449" s="12" t="n">
        <f aca="false">IF(G11449="Male",VLOOKUP(H11449,'Shoe size conversion table'!$B$6:$D$22,3),VLOOKUP(H11449,'Shoe size conversion table'!$J$6:$L$22,3))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MONTH(C11449:C26416)</f>
        <v>7</v>
      </c>
      <c r="O11449" s="8" t="n">
        <f aca="false">K11449*(1-L11449)</f>
        <v>179</v>
      </c>
    </row>
    <row r="11450" customFormat="false" ht="11.4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IF(G11450="Male",VLOOKUP(H11450,'Shoe size conversion table'!$B$6:$D$22,2),VLOOKUP(H11450,'Shoe size conversion table'!$J$6:$L$22,2))</f>
        <v>43-44</v>
      </c>
      <c r="J11450" s="12" t="n">
        <f aca="false">IF(G11450="Male",VLOOKUP(H11450,'Shoe size conversion table'!$B$6:$D$22,3),VLOOKUP(H11450,'Shoe size conversion table'!$J$6:$L$22,3))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MONTH(C11450:C26417)</f>
        <v>7</v>
      </c>
      <c r="O11450" s="8" t="n">
        <f aca="false">K11450*(1-L11450)</f>
        <v>189</v>
      </c>
    </row>
    <row r="11451" customFormat="false" ht="11.4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IF(G11451="Male",VLOOKUP(H11451,'Shoe size conversion table'!$B$6:$D$22,2),VLOOKUP(H11451,'Shoe size conversion table'!$J$6:$L$22,2))</f>
        <v>39</v>
      </c>
      <c r="J11451" s="12" t="n">
        <f aca="false">IF(G11451="Male",VLOOKUP(H11451,'Shoe size conversion table'!$B$6:$D$22,3),VLOOKUP(H11451,'Shoe size conversion table'!$J$6:$L$22,3))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MONTH(C11451:C26418)</f>
        <v>7</v>
      </c>
      <c r="O11451" s="8" t="n">
        <f aca="false">K11451*(1-L11451)</f>
        <v>111.2</v>
      </c>
    </row>
    <row r="11452" customFormat="false" ht="11.4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IF(G11452="Male",VLOOKUP(H11452,'Shoe size conversion table'!$B$6:$D$22,2),VLOOKUP(H11452,'Shoe size conversion table'!$J$6:$L$22,2))</f>
        <v>41</v>
      </c>
      <c r="J11452" s="12" t="n">
        <f aca="false">IF(G11452="Male",VLOOKUP(H11452,'Shoe size conversion table'!$B$6:$D$22,3),VLOOKUP(H11452,'Shoe size conversion table'!$J$6:$L$22,3))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MONTH(C11452:C26419)</f>
        <v>7</v>
      </c>
      <c r="O11452" s="8" t="n">
        <f aca="false">K11452*(1-L11452)</f>
        <v>159</v>
      </c>
    </row>
    <row r="11453" customFormat="false" ht="11.4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IF(G11453="Male",VLOOKUP(H11453,'Shoe size conversion table'!$B$6:$D$22,2),VLOOKUP(H11453,'Shoe size conversion table'!$J$6:$L$22,2))</f>
        <v>40-41</v>
      </c>
      <c r="J11453" s="12" t="n">
        <f aca="false">IF(G11453="Male",VLOOKUP(H11453,'Shoe size conversion table'!$B$6:$D$22,3),VLOOKUP(H11453,'Shoe size conversion table'!$J$6:$L$22,3))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MONTH(C11453:C26420)</f>
        <v>7</v>
      </c>
      <c r="O11453" s="8" t="n">
        <f aca="false">K11453*(1-L11453)</f>
        <v>111.2</v>
      </c>
    </row>
    <row r="11454" customFormat="false" ht="11.4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IF(G11454="Male",VLOOKUP(H11454,'Shoe size conversion table'!$B$6:$D$22,2),VLOOKUP(H11454,'Shoe size conversion table'!$J$6:$L$22,2))</f>
        <v>41-42</v>
      </c>
      <c r="J11454" s="12" t="n">
        <f aca="false">IF(G11454="Male",VLOOKUP(H11454,'Shoe size conversion table'!$B$6:$D$22,3),VLOOKUP(H11454,'Shoe size conversion table'!$J$6:$L$22,3))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MONTH(C11454:C26421)</f>
        <v>7</v>
      </c>
      <c r="O11454" s="8" t="n">
        <f aca="false">K11454*(1-L11454)</f>
        <v>179</v>
      </c>
    </row>
    <row r="11455" customFormat="false" ht="11.4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IF(G11455="Male",VLOOKUP(H11455,'Shoe size conversion table'!$B$6:$D$22,2),VLOOKUP(H11455,'Shoe size conversion table'!$J$6:$L$22,2))</f>
        <v>39</v>
      </c>
      <c r="J11455" s="12" t="n">
        <f aca="false">IF(G11455="Male",VLOOKUP(H11455,'Shoe size conversion table'!$B$6:$D$22,3),VLOOKUP(H11455,'Shoe size conversion table'!$J$6:$L$22,3))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MONTH(C11455:C26422)</f>
        <v>7</v>
      </c>
      <c r="O11455" s="8" t="n">
        <f aca="false">K11455*(1-L11455)</f>
        <v>169</v>
      </c>
    </row>
    <row r="11456" customFormat="false" ht="11.4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IF(G11456="Male",VLOOKUP(H11456,'Shoe size conversion table'!$B$6:$D$22,2),VLOOKUP(H11456,'Shoe size conversion table'!$J$6:$L$22,2))</f>
        <v>42</v>
      </c>
      <c r="J11456" s="12" t="n">
        <f aca="false">IF(G11456="Male",VLOOKUP(H11456,'Shoe size conversion table'!$B$6:$D$22,3),VLOOKUP(H11456,'Shoe size conversion table'!$J$6:$L$22,3))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MONTH(C11456:C26423)</f>
        <v>7</v>
      </c>
      <c r="O11456" s="8" t="n">
        <f aca="false">K11456*(1-L11456)</f>
        <v>125.3</v>
      </c>
    </row>
    <row r="11457" customFormat="false" ht="11.4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IF(G11457="Male",VLOOKUP(H11457,'Shoe size conversion table'!$B$6:$D$22,2),VLOOKUP(H11457,'Shoe size conversion table'!$J$6:$L$22,2))</f>
        <v>42-43</v>
      </c>
      <c r="J11457" s="12" t="n">
        <f aca="false">IF(G11457="Male",VLOOKUP(H11457,'Shoe size conversion table'!$B$6:$D$22,3),VLOOKUP(H11457,'Shoe size conversion table'!$J$6:$L$22,3))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MONTH(C11457:C26424)</f>
        <v>7</v>
      </c>
      <c r="O11457" s="8" t="n">
        <f aca="false">K11457*(1-L11457)</f>
        <v>159</v>
      </c>
    </row>
    <row r="11458" customFormat="false" ht="11.4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IF(G11458="Male",VLOOKUP(H11458,'Shoe size conversion table'!$B$6:$D$22,2),VLOOKUP(H11458,'Shoe size conversion table'!$J$6:$L$22,2))</f>
        <v>42-43</v>
      </c>
      <c r="J11458" s="12" t="n">
        <f aca="false">IF(G11458="Male",VLOOKUP(H11458,'Shoe size conversion table'!$B$6:$D$22,3),VLOOKUP(H11458,'Shoe size conversion table'!$J$6:$L$22,3))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MONTH(C11458:C26425)</f>
        <v>7</v>
      </c>
      <c r="O11458" s="8" t="n">
        <f aca="false">K11458*(1-L11458)</f>
        <v>104.3</v>
      </c>
    </row>
    <row r="11459" customFormat="false" ht="11.4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IF(G11459="Male",VLOOKUP(H11459,'Shoe size conversion table'!$B$6:$D$22,2),VLOOKUP(H11459,'Shoe size conversion table'!$J$6:$L$22,2))</f>
        <v>38-39</v>
      </c>
      <c r="J11459" s="12" t="n">
        <f aca="false">IF(G11459="Male",VLOOKUP(H11459,'Shoe size conversion table'!$B$6:$D$22,3),VLOOKUP(H11459,'Shoe size conversion table'!$J$6:$L$22,3))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MONTH(C11459:C26426)</f>
        <v>7</v>
      </c>
      <c r="O11459" s="8" t="n">
        <f aca="false">K11459*(1-L11459)</f>
        <v>189</v>
      </c>
    </row>
    <row r="11460" customFormat="false" ht="11.4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IF(G11460="Male",VLOOKUP(H11460,'Shoe size conversion table'!$B$6:$D$22,2),VLOOKUP(H11460,'Shoe size conversion table'!$J$6:$L$22,2))</f>
        <v>41</v>
      </c>
      <c r="J11460" s="12" t="n">
        <f aca="false">IF(G11460="Male",VLOOKUP(H11460,'Shoe size conversion table'!$B$6:$D$22,3),VLOOKUP(H11460,'Shoe size conversion table'!$J$6:$L$22,3))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MONTH(C11460:C26427)</f>
        <v>7</v>
      </c>
      <c r="O11460" s="8" t="n">
        <f aca="false">K11460*(1-L11460)</f>
        <v>132.3</v>
      </c>
    </row>
    <row r="11461" customFormat="false" ht="11.4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IF(G11461="Male",VLOOKUP(H11461,'Shoe size conversion table'!$B$6:$D$22,2),VLOOKUP(H11461,'Shoe size conversion table'!$J$6:$L$22,2))</f>
        <v>38</v>
      </c>
      <c r="J11461" s="12" t="n">
        <f aca="false">IF(G11461="Male",VLOOKUP(H11461,'Shoe size conversion table'!$B$6:$D$22,3),VLOOKUP(H11461,'Shoe size conversion table'!$J$6:$L$22,3))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MONTH(C11461:C26428)</f>
        <v>7</v>
      </c>
      <c r="O11461" s="8" t="n">
        <f aca="false">K11461*(1-L11461)</f>
        <v>179</v>
      </c>
    </row>
    <row r="11462" customFormat="false" ht="11.4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IF(G11462="Male",VLOOKUP(H11462,'Shoe size conversion table'!$B$6:$D$22,2),VLOOKUP(H11462,'Shoe size conversion table'!$J$6:$L$22,2))</f>
        <v>43-44</v>
      </c>
      <c r="J11462" s="12" t="n">
        <f aca="false">IF(G11462="Male",VLOOKUP(H11462,'Shoe size conversion table'!$B$6:$D$22,3),VLOOKUP(H11462,'Shoe size conversion table'!$J$6:$L$22,3))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MONTH(C11462:C26429)</f>
        <v>7</v>
      </c>
      <c r="O11462" s="8" t="n">
        <f aca="false">K11462*(1-L11462)</f>
        <v>159</v>
      </c>
    </row>
    <row r="11463" customFormat="false" ht="11.4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IF(G11463="Male",VLOOKUP(H11463,'Shoe size conversion table'!$B$6:$D$22,2),VLOOKUP(H11463,'Shoe size conversion table'!$J$6:$L$22,2))</f>
        <v>42</v>
      </c>
      <c r="J11463" s="12" t="n">
        <f aca="false">IF(G11463="Male",VLOOKUP(H11463,'Shoe size conversion table'!$B$6:$D$22,3),VLOOKUP(H11463,'Shoe size conversion table'!$J$6:$L$22,3))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MONTH(C11463:C26430)</f>
        <v>7</v>
      </c>
      <c r="O11463" s="8" t="n">
        <f aca="false">K11463*(1-L11463)</f>
        <v>135.2</v>
      </c>
    </row>
    <row r="11464" customFormat="false" ht="11.4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IF(G11464="Male",VLOOKUP(H11464,'Shoe size conversion table'!$B$6:$D$22,2),VLOOKUP(H11464,'Shoe size conversion table'!$J$6:$L$22,2))</f>
        <v>42-43</v>
      </c>
      <c r="J11464" s="12" t="n">
        <f aca="false">IF(G11464="Male",VLOOKUP(H11464,'Shoe size conversion table'!$B$6:$D$22,3),VLOOKUP(H11464,'Shoe size conversion table'!$J$6:$L$22,3))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MONTH(C11464:C26431)</f>
        <v>7</v>
      </c>
      <c r="O11464" s="8" t="n">
        <f aca="false">K11464*(1-L11464)</f>
        <v>159.2</v>
      </c>
    </row>
    <row r="11465" customFormat="false" ht="11.4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IF(G11465="Male",VLOOKUP(H11465,'Shoe size conversion table'!$B$6:$D$22,2),VLOOKUP(H11465,'Shoe size conversion table'!$J$6:$L$22,2))</f>
        <v>39</v>
      </c>
      <c r="J11465" s="12" t="n">
        <f aca="false">IF(G11465="Male",VLOOKUP(H11465,'Shoe size conversion table'!$B$6:$D$22,3),VLOOKUP(H11465,'Shoe size conversion table'!$J$6:$L$22,3))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MONTH(C11465:C26432)</f>
        <v>7</v>
      </c>
      <c r="O11465" s="8" t="n">
        <f aca="false">K11465*(1-L11465)</f>
        <v>199</v>
      </c>
    </row>
    <row r="11466" customFormat="false" ht="11.4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IF(G11466="Male",VLOOKUP(H11466,'Shoe size conversion table'!$B$6:$D$22,2),VLOOKUP(H11466,'Shoe size conversion table'!$J$6:$L$22,2))</f>
        <v>40</v>
      </c>
      <c r="J11466" s="12" t="n">
        <f aca="false">IF(G11466="Male",VLOOKUP(H11466,'Shoe size conversion table'!$B$6:$D$22,3),VLOOKUP(H11466,'Shoe size conversion table'!$J$6:$L$22,3))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MONTH(C11466:C26433)</f>
        <v>7</v>
      </c>
      <c r="O11466" s="8" t="n">
        <f aca="false">K11466*(1-L11466)</f>
        <v>139</v>
      </c>
    </row>
    <row r="11467" customFormat="false" ht="11.4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IF(G11467="Male",VLOOKUP(H11467,'Shoe size conversion table'!$B$6:$D$22,2),VLOOKUP(H11467,'Shoe size conversion table'!$J$6:$L$22,2))</f>
        <v>42</v>
      </c>
      <c r="J11467" s="12" t="n">
        <f aca="false">IF(G11467="Male",VLOOKUP(H11467,'Shoe size conversion table'!$B$6:$D$22,3),VLOOKUP(H11467,'Shoe size conversion table'!$J$6:$L$22,3))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MONTH(C11467:C26434)</f>
        <v>7</v>
      </c>
      <c r="O11467" s="8" t="n">
        <f aca="false">K11467*(1-L11467)</f>
        <v>179</v>
      </c>
    </row>
    <row r="11468" customFormat="false" ht="11.4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IF(G11468="Male",VLOOKUP(H11468,'Shoe size conversion table'!$B$6:$D$22,2),VLOOKUP(H11468,'Shoe size conversion table'!$J$6:$L$22,2))</f>
        <v>43-44</v>
      </c>
      <c r="J11468" s="12" t="n">
        <f aca="false">IF(G11468="Male",VLOOKUP(H11468,'Shoe size conversion table'!$B$6:$D$22,3),VLOOKUP(H11468,'Shoe size conversion table'!$J$6:$L$22,3))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MONTH(C11468:C26435)</f>
        <v>7</v>
      </c>
      <c r="O11468" s="8" t="n">
        <f aca="false">K11468*(1-L11468)</f>
        <v>139</v>
      </c>
    </row>
    <row r="11469" customFormat="false" ht="11.4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IF(G11469="Male",VLOOKUP(H11469,'Shoe size conversion table'!$B$6:$D$22,2),VLOOKUP(H11469,'Shoe size conversion table'!$J$6:$L$22,2))</f>
        <v>48</v>
      </c>
      <c r="J11469" s="12" t="n">
        <f aca="false">IF(G11469="Male",VLOOKUP(H11469,'Shoe size conversion table'!$B$6:$D$22,3),VLOOKUP(H11469,'Shoe size conversion table'!$J$6:$L$22,3))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MONTH(C11469:C26436)</f>
        <v>7</v>
      </c>
      <c r="O11469" s="8" t="n">
        <f aca="false">K11469*(1-L11469)</f>
        <v>139</v>
      </c>
    </row>
    <row r="11470" customFormat="false" ht="11.4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IF(G11470="Male",VLOOKUP(H11470,'Shoe size conversion table'!$B$6:$D$22,2),VLOOKUP(H11470,'Shoe size conversion table'!$J$6:$L$22,2))</f>
        <v>42</v>
      </c>
      <c r="J11470" s="12" t="n">
        <f aca="false">IF(G11470="Male",VLOOKUP(H11470,'Shoe size conversion table'!$B$6:$D$22,3),VLOOKUP(H11470,'Shoe size conversion table'!$J$6:$L$22,3))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MONTH(C11470:C26437)</f>
        <v>7</v>
      </c>
      <c r="O11470" s="8" t="n">
        <f aca="false">K11470*(1-L11470)</f>
        <v>111.2</v>
      </c>
    </row>
    <row r="11471" customFormat="false" ht="11.4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IF(G11471="Male",VLOOKUP(H11471,'Shoe size conversion table'!$B$6:$D$22,2),VLOOKUP(H11471,'Shoe size conversion table'!$J$6:$L$22,2))</f>
        <v>38-39</v>
      </c>
      <c r="J11471" s="12" t="n">
        <f aca="false">IF(G11471="Male",VLOOKUP(H11471,'Shoe size conversion table'!$B$6:$D$22,3),VLOOKUP(H11471,'Shoe size conversion table'!$J$6:$L$22,3))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MONTH(C11471:C26438)</f>
        <v>7</v>
      </c>
      <c r="O11471" s="8" t="n">
        <f aca="false">K11471*(1-L11471)</f>
        <v>94.5</v>
      </c>
    </row>
    <row r="11472" customFormat="false" ht="11.4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IF(G11472="Male",VLOOKUP(H11472,'Shoe size conversion table'!$B$6:$D$22,2),VLOOKUP(H11472,'Shoe size conversion table'!$J$6:$L$22,2))</f>
        <v>43-44</v>
      </c>
      <c r="J11472" s="12" t="n">
        <f aca="false">IF(G11472="Male",VLOOKUP(H11472,'Shoe size conversion table'!$B$6:$D$22,3),VLOOKUP(H11472,'Shoe size conversion table'!$J$6:$L$22,3))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MONTH(C11472:C26439)</f>
        <v>7</v>
      </c>
      <c r="O11472" s="8" t="n">
        <f aca="false">K11472*(1-L11472)</f>
        <v>179</v>
      </c>
    </row>
    <row r="11473" customFormat="false" ht="11.4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IF(G11473="Male",VLOOKUP(H11473,'Shoe size conversion table'!$B$6:$D$22,2),VLOOKUP(H11473,'Shoe size conversion table'!$J$6:$L$22,2))</f>
        <v>38</v>
      </c>
      <c r="J11473" s="12" t="n">
        <f aca="false">IF(G11473="Male",VLOOKUP(H11473,'Shoe size conversion table'!$B$6:$D$22,3),VLOOKUP(H11473,'Shoe size conversion table'!$J$6:$L$22,3))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MONTH(C11473:C26440)</f>
        <v>7</v>
      </c>
      <c r="O11473" s="8" t="n">
        <f aca="false">K11473*(1-L11473)</f>
        <v>127.2</v>
      </c>
    </row>
    <row r="11474" customFormat="false" ht="11.4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IF(G11474="Male",VLOOKUP(H11474,'Shoe size conversion table'!$B$6:$D$22,2),VLOOKUP(H11474,'Shoe size conversion table'!$J$6:$L$22,2))</f>
        <v>39-40</v>
      </c>
      <c r="J11474" s="12" t="n">
        <f aca="false">IF(G11474="Male",VLOOKUP(H11474,'Shoe size conversion table'!$B$6:$D$22,3),VLOOKUP(H11474,'Shoe size conversion table'!$J$6:$L$22,3))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MONTH(C11474:C26441)</f>
        <v>7</v>
      </c>
      <c r="O11474" s="8" t="n">
        <f aca="false">K11474*(1-L11474)</f>
        <v>199</v>
      </c>
    </row>
    <row r="11475" customFormat="false" ht="11.4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IF(G11475="Male",VLOOKUP(H11475,'Shoe size conversion table'!$B$6:$D$22,2),VLOOKUP(H11475,'Shoe size conversion table'!$J$6:$L$22,2))</f>
        <v>39-40</v>
      </c>
      <c r="J11475" s="12" t="n">
        <f aca="false">IF(G11475="Male",VLOOKUP(H11475,'Shoe size conversion table'!$B$6:$D$22,3),VLOOKUP(H11475,'Shoe size conversion table'!$J$6:$L$22,3))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MONTH(C11475:C26442)</f>
        <v>7</v>
      </c>
      <c r="O11475" s="8" t="n">
        <f aca="false">K11475*(1-L11475)</f>
        <v>169</v>
      </c>
    </row>
    <row r="11476" customFormat="false" ht="11.4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IF(G11476="Male",VLOOKUP(H11476,'Shoe size conversion table'!$B$6:$D$22,2),VLOOKUP(H11476,'Shoe size conversion table'!$J$6:$L$22,2))</f>
        <v>42</v>
      </c>
      <c r="J11476" s="12" t="n">
        <f aca="false">IF(G11476="Male",VLOOKUP(H11476,'Shoe size conversion table'!$B$6:$D$22,3),VLOOKUP(H11476,'Shoe size conversion table'!$J$6:$L$22,3))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MONTH(C11476:C26443)</f>
        <v>7</v>
      </c>
      <c r="O11476" s="8" t="n">
        <f aca="false">K11476*(1-L11476)</f>
        <v>149</v>
      </c>
    </row>
    <row r="11477" customFormat="false" ht="11.4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IF(G11477="Male",VLOOKUP(H11477,'Shoe size conversion table'!$B$6:$D$22,2),VLOOKUP(H11477,'Shoe size conversion table'!$J$6:$L$22,2))</f>
        <v>38-39</v>
      </c>
      <c r="J11477" s="12" t="n">
        <f aca="false">IF(G11477="Male",VLOOKUP(H11477,'Shoe size conversion table'!$B$6:$D$22,3),VLOOKUP(H11477,'Shoe size conversion table'!$J$6:$L$22,3))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MONTH(C11477:C26444)</f>
        <v>7</v>
      </c>
      <c r="O11477" s="8" t="n">
        <f aca="false">K11477*(1-L11477)</f>
        <v>189</v>
      </c>
    </row>
    <row r="11478" customFormat="false" ht="11.4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IF(G11478="Male",VLOOKUP(H11478,'Shoe size conversion table'!$B$6:$D$22,2),VLOOKUP(H11478,'Shoe size conversion table'!$J$6:$L$22,2))</f>
        <v>39-40</v>
      </c>
      <c r="J11478" s="12" t="n">
        <f aca="false">IF(G11478="Male",VLOOKUP(H11478,'Shoe size conversion table'!$B$6:$D$22,3),VLOOKUP(H11478,'Shoe size conversion table'!$J$6:$L$22,3))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MONTH(C11478:C26445)</f>
        <v>7</v>
      </c>
      <c r="O11478" s="8" t="n">
        <f aca="false">K11478*(1-L11478)</f>
        <v>125.1</v>
      </c>
    </row>
    <row r="11479" customFormat="false" ht="11.4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IF(G11479="Male",VLOOKUP(H11479,'Shoe size conversion table'!$B$6:$D$22,2),VLOOKUP(H11479,'Shoe size conversion table'!$J$6:$L$22,2))</f>
        <v>39</v>
      </c>
      <c r="J11479" s="12" t="n">
        <f aca="false">IF(G11479="Male",VLOOKUP(H11479,'Shoe size conversion table'!$B$6:$D$22,3),VLOOKUP(H11479,'Shoe size conversion table'!$J$6:$L$22,3))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MONTH(C11479:C26446)</f>
        <v>7</v>
      </c>
      <c r="O11479" s="8" t="n">
        <f aca="false">K11479*(1-L11479)</f>
        <v>199</v>
      </c>
    </row>
    <row r="11480" customFormat="false" ht="11.4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IF(G11480="Male",VLOOKUP(H11480,'Shoe size conversion table'!$B$6:$D$22,2),VLOOKUP(H11480,'Shoe size conversion table'!$J$6:$L$22,2))</f>
        <v>43-44</v>
      </c>
      <c r="J11480" s="12" t="n">
        <f aca="false">IF(G11480="Male",VLOOKUP(H11480,'Shoe size conversion table'!$B$6:$D$22,3),VLOOKUP(H11480,'Shoe size conversion table'!$J$6:$L$22,3))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MONTH(C11480:C26447)</f>
        <v>7</v>
      </c>
      <c r="O11480" s="8" t="n">
        <f aca="false">K11480*(1-L11480)</f>
        <v>149</v>
      </c>
    </row>
    <row r="11481" customFormat="false" ht="11.4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IF(G11481="Male",VLOOKUP(H11481,'Shoe size conversion table'!$B$6:$D$22,2),VLOOKUP(H11481,'Shoe size conversion table'!$J$6:$L$22,2))</f>
        <v>39-40</v>
      </c>
      <c r="J11481" s="12" t="n">
        <f aca="false">IF(G11481="Male",VLOOKUP(H11481,'Shoe size conversion table'!$B$6:$D$22,3),VLOOKUP(H11481,'Shoe size conversion table'!$J$6:$L$22,3))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MONTH(C11481:C26448)</f>
        <v>7</v>
      </c>
      <c r="O11481" s="8" t="n">
        <f aca="false">K11481*(1-L11481)</f>
        <v>151.2</v>
      </c>
    </row>
    <row r="11482" customFormat="false" ht="11.4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IF(G11482="Male",VLOOKUP(H11482,'Shoe size conversion table'!$B$6:$D$22,2),VLOOKUP(H11482,'Shoe size conversion table'!$J$6:$L$22,2))</f>
        <v>41-42</v>
      </c>
      <c r="J11482" s="12" t="n">
        <f aca="false">IF(G11482="Male",VLOOKUP(H11482,'Shoe size conversion table'!$B$6:$D$22,3),VLOOKUP(H11482,'Shoe size conversion table'!$J$6:$L$22,3))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MONTH(C11482:C26449)</f>
        <v>7</v>
      </c>
      <c r="O11482" s="8" t="n">
        <f aca="false">K11482*(1-L11482)</f>
        <v>169</v>
      </c>
    </row>
    <row r="11483" customFormat="false" ht="11.4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IF(G11483="Male",VLOOKUP(H11483,'Shoe size conversion table'!$B$6:$D$22,2),VLOOKUP(H11483,'Shoe size conversion table'!$J$6:$L$22,2))</f>
        <v>43-44</v>
      </c>
      <c r="J11483" s="12" t="n">
        <f aca="false">IF(G11483="Male",VLOOKUP(H11483,'Shoe size conversion table'!$B$6:$D$22,3),VLOOKUP(H11483,'Shoe size conversion table'!$J$6:$L$22,3))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MONTH(C11483:C26450)</f>
        <v>7</v>
      </c>
      <c r="O11483" s="8" t="n">
        <f aca="false">K11483*(1-L11483)</f>
        <v>135.2</v>
      </c>
    </row>
    <row r="11484" customFormat="false" ht="11.4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IF(G11484="Male",VLOOKUP(H11484,'Shoe size conversion table'!$B$6:$D$22,2),VLOOKUP(H11484,'Shoe size conversion table'!$J$6:$L$22,2))</f>
        <v>39</v>
      </c>
      <c r="J11484" s="12" t="n">
        <f aca="false">IF(G11484="Male",VLOOKUP(H11484,'Shoe size conversion table'!$B$6:$D$22,3),VLOOKUP(H11484,'Shoe size conversion table'!$J$6:$L$22,3))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MONTH(C11484:C26451)</f>
        <v>7</v>
      </c>
      <c r="O11484" s="8" t="n">
        <f aca="false">K11484*(1-L11484)</f>
        <v>159</v>
      </c>
    </row>
    <row r="11485" customFormat="false" ht="11.4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IF(G11485="Male",VLOOKUP(H11485,'Shoe size conversion table'!$B$6:$D$22,2),VLOOKUP(H11485,'Shoe size conversion table'!$J$6:$L$22,2))</f>
        <v>39</v>
      </c>
      <c r="J11485" s="12" t="n">
        <f aca="false">IF(G11485="Male",VLOOKUP(H11485,'Shoe size conversion table'!$B$6:$D$22,3),VLOOKUP(H11485,'Shoe size conversion table'!$J$6:$L$22,3))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MONTH(C11485:C26452)</f>
        <v>7</v>
      </c>
      <c r="O11485" s="8" t="n">
        <f aca="false">K11485*(1-L11485)</f>
        <v>169</v>
      </c>
    </row>
    <row r="11486" customFormat="false" ht="11.4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IF(G11486="Male",VLOOKUP(H11486,'Shoe size conversion table'!$B$6:$D$22,2),VLOOKUP(H11486,'Shoe size conversion table'!$J$6:$L$22,2))</f>
        <v>43</v>
      </c>
      <c r="J11486" s="12" t="n">
        <f aca="false">IF(G11486="Male",VLOOKUP(H11486,'Shoe size conversion table'!$B$6:$D$22,3),VLOOKUP(H11486,'Shoe size conversion table'!$J$6:$L$22,3))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MONTH(C11486:C26453)</f>
        <v>7</v>
      </c>
      <c r="O11486" s="8" t="n">
        <f aca="false">K11486*(1-L11486)</f>
        <v>199</v>
      </c>
    </row>
    <row r="11487" customFormat="false" ht="11.4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IF(G11487="Male",VLOOKUP(H11487,'Shoe size conversion table'!$B$6:$D$22,2),VLOOKUP(H11487,'Shoe size conversion table'!$J$6:$L$22,2))</f>
        <v>48</v>
      </c>
      <c r="J11487" s="12" t="n">
        <f aca="false">IF(G11487="Male",VLOOKUP(H11487,'Shoe size conversion table'!$B$6:$D$22,3),VLOOKUP(H11487,'Shoe size conversion table'!$J$6:$L$22,3))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MONTH(C11487:C26454)</f>
        <v>7</v>
      </c>
      <c r="O11487" s="8" t="n">
        <f aca="false">K11487*(1-L11487)</f>
        <v>149</v>
      </c>
    </row>
    <row r="11488" customFormat="false" ht="11.4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IF(G11488="Male",VLOOKUP(H11488,'Shoe size conversion table'!$B$6:$D$22,2),VLOOKUP(H11488,'Shoe size conversion table'!$J$6:$L$22,2))</f>
        <v>44</v>
      </c>
      <c r="J11488" s="12" t="n">
        <f aca="false">IF(G11488="Male",VLOOKUP(H11488,'Shoe size conversion table'!$B$6:$D$22,3),VLOOKUP(H11488,'Shoe size conversion table'!$J$6:$L$22,3))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MONTH(C11488:C26455)</f>
        <v>7</v>
      </c>
      <c r="O11488" s="8" t="n">
        <f aca="false">K11488*(1-L11488)</f>
        <v>149</v>
      </c>
    </row>
    <row r="11489" customFormat="false" ht="11.4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IF(G11489="Male",VLOOKUP(H11489,'Shoe size conversion table'!$B$6:$D$22,2),VLOOKUP(H11489,'Shoe size conversion table'!$J$6:$L$22,2))</f>
        <v>44</v>
      </c>
      <c r="J11489" s="12" t="n">
        <f aca="false">IF(G11489="Male",VLOOKUP(H11489,'Shoe size conversion table'!$B$6:$D$22,3),VLOOKUP(H11489,'Shoe size conversion table'!$J$6:$L$22,3))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MONTH(C11489:C26456)</f>
        <v>7</v>
      </c>
      <c r="O11489" s="8" t="n">
        <f aca="false">K11489*(1-L11489)</f>
        <v>139</v>
      </c>
    </row>
    <row r="11490" customFormat="false" ht="11.4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IF(G11490="Male",VLOOKUP(H11490,'Shoe size conversion table'!$B$6:$D$22,2),VLOOKUP(H11490,'Shoe size conversion table'!$J$6:$L$22,2))</f>
        <v>46</v>
      </c>
      <c r="J11490" s="12" t="n">
        <f aca="false">IF(G11490="Male",VLOOKUP(H11490,'Shoe size conversion table'!$B$6:$D$22,3),VLOOKUP(H11490,'Shoe size conversion table'!$J$6:$L$22,3))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MONTH(C11490:C26457)</f>
        <v>7</v>
      </c>
      <c r="O11490" s="8" t="n">
        <f aca="false">K11490*(1-L11490)</f>
        <v>84.5</v>
      </c>
    </row>
    <row r="11491" customFormat="false" ht="11.4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IF(G11491="Male",VLOOKUP(H11491,'Shoe size conversion table'!$B$6:$D$22,2),VLOOKUP(H11491,'Shoe size conversion table'!$J$6:$L$22,2))</f>
        <v>43-44</v>
      </c>
      <c r="J11491" s="12" t="n">
        <f aca="false">IF(G11491="Male",VLOOKUP(H11491,'Shoe size conversion table'!$B$6:$D$22,3),VLOOKUP(H11491,'Shoe size conversion table'!$J$6:$L$22,3))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MONTH(C11491:C26458)</f>
        <v>7</v>
      </c>
      <c r="O11491" s="8" t="n">
        <f aca="false">K11491*(1-L11491)</f>
        <v>179</v>
      </c>
    </row>
    <row r="11492" customFormat="false" ht="11.4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IF(G11492="Male",VLOOKUP(H11492,'Shoe size conversion table'!$B$6:$D$22,2),VLOOKUP(H11492,'Shoe size conversion table'!$J$6:$L$22,2))</f>
        <v>39-40</v>
      </c>
      <c r="J11492" s="12" t="n">
        <f aca="false">IF(G11492="Male",VLOOKUP(H11492,'Shoe size conversion table'!$B$6:$D$22,3),VLOOKUP(H11492,'Shoe size conversion table'!$J$6:$L$22,3))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MONTH(C11492:C26459)</f>
        <v>7</v>
      </c>
      <c r="O11492" s="8" t="n">
        <f aca="false">K11492*(1-L11492)</f>
        <v>139.3</v>
      </c>
    </row>
    <row r="11493" customFormat="false" ht="11.4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IF(G11493="Male",VLOOKUP(H11493,'Shoe size conversion table'!$B$6:$D$22,2),VLOOKUP(H11493,'Shoe size conversion table'!$J$6:$L$22,2))</f>
        <v>42-43</v>
      </c>
      <c r="J11493" s="12" t="n">
        <f aca="false">IF(G11493="Male",VLOOKUP(H11493,'Shoe size conversion table'!$B$6:$D$22,3),VLOOKUP(H11493,'Shoe size conversion table'!$J$6:$L$22,3))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MONTH(C11493:C26460)</f>
        <v>7</v>
      </c>
      <c r="O11493" s="8" t="n">
        <f aca="false">K11493*(1-L11493)</f>
        <v>69.5</v>
      </c>
    </row>
    <row r="11494" customFormat="false" ht="11.4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IF(G11494="Male",VLOOKUP(H11494,'Shoe size conversion table'!$B$6:$D$22,2),VLOOKUP(H11494,'Shoe size conversion table'!$J$6:$L$22,2))</f>
        <v>39-40</v>
      </c>
      <c r="J11494" s="12" t="n">
        <f aca="false">IF(G11494="Male",VLOOKUP(H11494,'Shoe size conversion table'!$B$6:$D$22,3),VLOOKUP(H11494,'Shoe size conversion table'!$J$6:$L$22,3))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MONTH(C11494:C26461)</f>
        <v>7</v>
      </c>
      <c r="O11494" s="8" t="n">
        <f aca="false">K11494*(1-L11494)</f>
        <v>151.2</v>
      </c>
    </row>
    <row r="11495" customFormat="false" ht="11.4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IF(G11495="Male",VLOOKUP(H11495,'Shoe size conversion table'!$B$6:$D$22,2),VLOOKUP(H11495,'Shoe size conversion table'!$J$6:$L$22,2))</f>
        <v>42-43</v>
      </c>
      <c r="J11495" s="12" t="n">
        <f aca="false">IF(G11495="Male",VLOOKUP(H11495,'Shoe size conversion table'!$B$6:$D$22,3),VLOOKUP(H11495,'Shoe size conversion table'!$J$6:$L$22,3))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MONTH(C11495:C26462)</f>
        <v>7</v>
      </c>
      <c r="O11495" s="8" t="n">
        <f aca="false">K11495*(1-L11495)</f>
        <v>104.3</v>
      </c>
    </row>
    <row r="11496" customFormat="false" ht="11.4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IF(G11496="Male",VLOOKUP(H11496,'Shoe size conversion table'!$B$6:$D$22,2),VLOOKUP(H11496,'Shoe size conversion table'!$J$6:$L$22,2))</f>
        <v>43-44</v>
      </c>
      <c r="J11496" s="12" t="n">
        <f aca="false">IF(G11496="Male",VLOOKUP(H11496,'Shoe size conversion table'!$B$6:$D$22,3),VLOOKUP(H11496,'Shoe size conversion table'!$J$6:$L$22,3))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MONTH(C11496:C26463)</f>
        <v>7</v>
      </c>
      <c r="O11496" s="8" t="n">
        <f aca="false">K11496*(1-L11496)</f>
        <v>139</v>
      </c>
    </row>
    <row r="11497" customFormat="false" ht="11.4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IF(G11497="Male",VLOOKUP(H11497,'Shoe size conversion table'!$B$6:$D$22,2),VLOOKUP(H11497,'Shoe size conversion table'!$J$6:$L$22,2))</f>
        <v>43</v>
      </c>
      <c r="J11497" s="12" t="n">
        <f aca="false">IF(G11497="Male",VLOOKUP(H11497,'Shoe size conversion table'!$B$6:$D$22,3),VLOOKUP(H11497,'Shoe size conversion table'!$J$6:$L$22,3))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MONTH(C11497:C26464)</f>
        <v>7</v>
      </c>
      <c r="O11497" s="8" t="n">
        <f aca="false">K11497*(1-L11497)</f>
        <v>119.2</v>
      </c>
    </row>
    <row r="11498" customFormat="false" ht="11.4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IF(G11498="Male",VLOOKUP(H11498,'Shoe size conversion table'!$B$6:$D$22,2),VLOOKUP(H11498,'Shoe size conversion table'!$J$6:$L$22,2))</f>
        <v>39</v>
      </c>
      <c r="J11498" s="12" t="n">
        <f aca="false">IF(G11498="Male",VLOOKUP(H11498,'Shoe size conversion table'!$B$6:$D$22,3),VLOOKUP(H11498,'Shoe size conversion table'!$J$6:$L$22,3))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MONTH(C11498:C26465)</f>
        <v>7</v>
      </c>
      <c r="O11498" s="8" t="n">
        <f aca="false">K11498*(1-L11498)</f>
        <v>149</v>
      </c>
    </row>
    <row r="11499" customFormat="false" ht="11.4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IF(G11499="Male",VLOOKUP(H11499,'Shoe size conversion table'!$B$6:$D$22,2),VLOOKUP(H11499,'Shoe size conversion table'!$J$6:$L$22,2))</f>
        <v>40</v>
      </c>
      <c r="J11499" s="12" t="n">
        <f aca="false">IF(G11499="Male",VLOOKUP(H11499,'Shoe size conversion table'!$B$6:$D$22,3),VLOOKUP(H11499,'Shoe size conversion table'!$J$6:$L$22,3))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MONTH(C11499:C26466)</f>
        <v>7</v>
      </c>
      <c r="O11499" s="8" t="n">
        <f aca="false">K11499*(1-L11499)</f>
        <v>159</v>
      </c>
    </row>
    <row r="11500" customFormat="false" ht="11.4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IF(G11500="Male",VLOOKUP(H11500,'Shoe size conversion table'!$B$6:$D$22,2),VLOOKUP(H11500,'Shoe size conversion table'!$J$6:$L$22,2))</f>
        <v>43-44</v>
      </c>
      <c r="J11500" s="12" t="n">
        <f aca="false">IF(G11500="Male",VLOOKUP(H11500,'Shoe size conversion table'!$B$6:$D$22,3),VLOOKUP(H11500,'Shoe size conversion table'!$J$6:$L$22,3))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MONTH(C11500:C26467)</f>
        <v>7</v>
      </c>
      <c r="O11500" s="8" t="n">
        <f aca="false">K11500*(1-L11500)</f>
        <v>151.2</v>
      </c>
    </row>
    <row r="11501" customFormat="false" ht="11.4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IF(G11501="Male",VLOOKUP(H11501,'Shoe size conversion table'!$B$6:$D$22,2),VLOOKUP(H11501,'Shoe size conversion table'!$J$6:$L$22,2))</f>
        <v>39</v>
      </c>
      <c r="J11501" s="12" t="n">
        <f aca="false">IF(G11501="Male",VLOOKUP(H11501,'Shoe size conversion table'!$B$6:$D$22,3),VLOOKUP(H11501,'Shoe size conversion table'!$J$6:$L$22,3))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MONTH(C11501:C26468)</f>
        <v>7</v>
      </c>
      <c r="O11501" s="8" t="n">
        <f aca="false">K11501*(1-L11501)</f>
        <v>159</v>
      </c>
    </row>
    <row r="11502" customFormat="false" ht="11.4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IF(G11502="Male",VLOOKUP(H11502,'Shoe size conversion table'!$B$6:$D$22,2),VLOOKUP(H11502,'Shoe size conversion table'!$J$6:$L$22,2))</f>
        <v>42</v>
      </c>
      <c r="J11502" s="12" t="n">
        <f aca="false">IF(G11502="Male",VLOOKUP(H11502,'Shoe size conversion table'!$B$6:$D$22,3),VLOOKUP(H11502,'Shoe size conversion table'!$J$6:$L$22,3))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MONTH(C11502:C26469)</f>
        <v>7</v>
      </c>
      <c r="O11502" s="8" t="n">
        <f aca="false">K11502*(1-L11502)</f>
        <v>116.1</v>
      </c>
    </row>
    <row r="11503" customFormat="false" ht="11.4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IF(G11503="Male",VLOOKUP(H11503,'Shoe size conversion table'!$B$6:$D$22,2),VLOOKUP(H11503,'Shoe size conversion table'!$J$6:$L$22,2))</f>
        <v>41</v>
      </c>
      <c r="J11503" s="12" t="n">
        <f aca="false">IF(G11503="Male",VLOOKUP(H11503,'Shoe size conversion table'!$B$6:$D$22,3),VLOOKUP(H11503,'Shoe size conversion table'!$J$6:$L$22,3))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MONTH(C11503:C26470)</f>
        <v>7</v>
      </c>
      <c r="O11503" s="8" t="n">
        <f aca="false">K11503*(1-L11503)</f>
        <v>159</v>
      </c>
    </row>
    <row r="11504" customFormat="false" ht="11.4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IF(G11504="Male",VLOOKUP(H11504,'Shoe size conversion table'!$B$6:$D$22,2),VLOOKUP(H11504,'Shoe size conversion table'!$J$6:$L$22,2))</f>
        <v>37-38</v>
      </c>
      <c r="J11504" s="12" t="n">
        <f aca="false">IF(G11504="Male",VLOOKUP(H11504,'Shoe size conversion table'!$B$6:$D$22,3),VLOOKUP(H11504,'Shoe size conversion table'!$J$6:$L$22,3))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MONTH(C11504:C26471)</f>
        <v>7</v>
      </c>
      <c r="O11504" s="8" t="n">
        <f aca="false">K11504*(1-L11504)</f>
        <v>159</v>
      </c>
    </row>
    <row r="11505" customFormat="false" ht="11.4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IF(G11505="Male",VLOOKUP(H11505,'Shoe size conversion table'!$B$6:$D$22,2),VLOOKUP(H11505,'Shoe size conversion table'!$J$6:$L$22,2))</f>
        <v>39</v>
      </c>
      <c r="J11505" s="12" t="n">
        <f aca="false">IF(G11505="Male",VLOOKUP(H11505,'Shoe size conversion table'!$B$6:$D$22,3),VLOOKUP(H11505,'Shoe size conversion table'!$J$6:$L$22,3))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MONTH(C11505:C26472)</f>
        <v>7</v>
      </c>
      <c r="O11505" s="8" t="n">
        <f aca="false">K11505*(1-L11505)</f>
        <v>127.2</v>
      </c>
    </row>
    <row r="11506" customFormat="false" ht="11.4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IF(G11506="Male",VLOOKUP(H11506,'Shoe size conversion table'!$B$6:$D$22,2),VLOOKUP(H11506,'Shoe size conversion table'!$J$6:$L$22,2))</f>
        <v>39</v>
      </c>
      <c r="J11506" s="12" t="n">
        <f aca="false">IF(G11506="Male",VLOOKUP(H11506,'Shoe size conversion table'!$B$6:$D$22,3),VLOOKUP(H11506,'Shoe size conversion table'!$J$6:$L$22,3))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MONTH(C11506:C26473)</f>
        <v>7</v>
      </c>
      <c r="O11506" s="8" t="n">
        <f aca="false">K11506*(1-L11506)</f>
        <v>159</v>
      </c>
    </row>
    <row r="11507" customFormat="false" ht="11.4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IF(G11507="Male",VLOOKUP(H11507,'Shoe size conversion table'!$B$6:$D$22,2),VLOOKUP(H11507,'Shoe size conversion table'!$J$6:$L$22,2))</f>
        <v>40-41</v>
      </c>
      <c r="J11507" s="12" t="n">
        <f aca="false">IF(G11507="Male",VLOOKUP(H11507,'Shoe size conversion table'!$B$6:$D$22,3),VLOOKUP(H11507,'Shoe size conversion table'!$J$6:$L$22,3))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MONTH(C11507:C26474)</f>
        <v>7</v>
      </c>
      <c r="O11507" s="8" t="n">
        <f aca="false">K11507*(1-L11507)</f>
        <v>64.5</v>
      </c>
    </row>
    <row r="11508" customFormat="false" ht="11.4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IF(G11508="Male",VLOOKUP(H11508,'Shoe size conversion table'!$B$6:$D$22,2),VLOOKUP(H11508,'Shoe size conversion table'!$J$6:$L$22,2))</f>
        <v>43-44</v>
      </c>
      <c r="J11508" s="12" t="n">
        <f aca="false">IF(G11508="Male",VLOOKUP(H11508,'Shoe size conversion table'!$B$6:$D$22,3),VLOOKUP(H11508,'Shoe size conversion table'!$J$6:$L$22,3))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MONTH(C11508:C26475)</f>
        <v>7</v>
      </c>
      <c r="O11508" s="8" t="n">
        <f aca="false">K11508*(1-L11508)</f>
        <v>79.5</v>
      </c>
    </row>
    <row r="11509" customFormat="false" ht="11.4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IF(G11509="Male",VLOOKUP(H11509,'Shoe size conversion table'!$B$6:$D$22,2),VLOOKUP(H11509,'Shoe size conversion table'!$J$6:$L$22,2))</f>
        <v>38-39</v>
      </c>
      <c r="J11509" s="12" t="n">
        <f aca="false">IF(G11509="Male",VLOOKUP(H11509,'Shoe size conversion table'!$B$6:$D$22,3),VLOOKUP(H11509,'Shoe size conversion table'!$J$6:$L$22,3))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MONTH(C11509:C26476)</f>
        <v>7</v>
      </c>
      <c r="O11509" s="8" t="n">
        <f aca="false">K11509*(1-L11509)</f>
        <v>179</v>
      </c>
    </row>
    <row r="11510" customFormat="false" ht="11.4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IF(G11510="Male",VLOOKUP(H11510,'Shoe size conversion table'!$B$6:$D$22,2),VLOOKUP(H11510,'Shoe size conversion table'!$J$6:$L$22,2))</f>
        <v>43-44</v>
      </c>
      <c r="J11510" s="12" t="n">
        <f aca="false">IF(G11510="Male",VLOOKUP(H11510,'Shoe size conversion table'!$B$6:$D$22,3),VLOOKUP(H11510,'Shoe size conversion table'!$J$6:$L$22,3))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MONTH(C11510:C26477)</f>
        <v>7</v>
      </c>
      <c r="O11510" s="8" t="n">
        <f aca="false">K11510*(1-L11510)</f>
        <v>169</v>
      </c>
    </row>
    <row r="11511" customFormat="false" ht="11.4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IF(G11511="Male",VLOOKUP(H11511,'Shoe size conversion table'!$B$6:$D$22,2),VLOOKUP(H11511,'Shoe size conversion table'!$J$6:$L$22,2))</f>
        <v>41-42</v>
      </c>
      <c r="J11511" s="12" t="n">
        <f aca="false">IF(G11511="Male",VLOOKUP(H11511,'Shoe size conversion table'!$B$6:$D$22,3),VLOOKUP(H11511,'Shoe size conversion table'!$J$6:$L$22,3))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MONTH(C11511:C26478)</f>
        <v>7</v>
      </c>
      <c r="O11511" s="8" t="n">
        <f aca="false">K11511*(1-L11511)</f>
        <v>151.2</v>
      </c>
    </row>
    <row r="11512" customFormat="false" ht="11.4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IF(G11512="Male",VLOOKUP(H11512,'Shoe size conversion table'!$B$6:$D$22,2),VLOOKUP(H11512,'Shoe size conversion table'!$J$6:$L$22,2))</f>
        <v>43</v>
      </c>
      <c r="J11512" s="12" t="n">
        <f aca="false">IF(G11512="Male",VLOOKUP(H11512,'Shoe size conversion table'!$B$6:$D$22,3),VLOOKUP(H11512,'Shoe size conversion table'!$J$6:$L$22,3))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MONTH(C11512:C26479)</f>
        <v>7</v>
      </c>
      <c r="O11512" s="8" t="n">
        <f aca="false">K11512*(1-L11512)</f>
        <v>89.5</v>
      </c>
    </row>
    <row r="11513" customFormat="false" ht="11.4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IF(G11513="Male",VLOOKUP(H11513,'Shoe size conversion table'!$B$6:$D$22,2),VLOOKUP(H11513,'Shoe size conversion table'!$J$6:$L$22,2))</f>
        <v>45</v>
      </c>
      <c r="J11513" s="12" t="n">
        <f aca="false">IF(G11513="Male",VLOOKUP(H11513,'Shoe size conversion table'!$B$6:$D$22,3),VLOOKUP(H11513,'Shoe size conversion table'!$J$6:$L$22,3))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MONTH(C11513:C26480)</f>
        <v>7</v>
      </c>
      <c r="O11513" s="8" t="n">
        <f aca="false">K11513*(1-L11513)</f>
        <v>152.1</v>
      </c>
    </row>
    <row r="11514" customFormat="false" ht="11.4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IF(G11514="Male",VLOOKUP(H11514,'Shoe size conversion table'!$B$6:$D$22,2),VLOOKUP(H11514,'Shoe size conversion table'!$J$6:$L$22,2))</f>
        <v>43</v>
      </c>
      <c r="J11514" s="12" t="n">
        <f aca="false">IF(G11514="Male",VLOOKUP(H11514,'Shoe size conversion table'!$B$6:$D$22,3),VLOOKUP(H11514,'Shoe size conversion table'!$J$6:$L$22,3))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MONTH(C11514:C26481)</f>
        <v>7</v>
      </c>
      <c r="O11514" s="8" t="n">
        <f aca="false">K11514*(1-L11514)</f>
        <v>139</v>
      </c>
    </row>
    <row r="11515" customFormat="false" ht="11.4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IF(G11515="Male",VLOOKUP(H11515,'Shoe size conversion table'!$B$6:$D$22,2),VLOOKUP(H11515,'Shoe size conversion table'!$J$6:$L$22,2))</f>
        <v>38-39</v>
      </c>
      <c r="J11515" s="12" t="n">
        <f aca="false">IF(G11515="Male",VLOOKUP(H11515,'Shoe size conversion table'!$B$6:$D$22,3),VLOOKUP(H11515,'Shoe size conversion table'!$J$6:$L$22,3))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MONTH(C11515:C26482)</f>
        <v>7</v>
      </c>
      <c r="O11515" s="8" t="n">
        <f aca="false">K11515*(1-L11515)</f>
        <v>69.5</v>
      </c>
    </row>
    <row r="11516" customFormat="false" ht="11.4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IF(G11516="Male",VLOOKUP(H11516,'Shoe size conversion table'!$B$6:$D$22,2),VLOOKUP(H11516,'Shoe size conversion table'!$J$6:$L$22,2))</f>
        <v>42-43</v>
      </c>
      <c r="J11516" s="12" t="n">
        <f aca="false">IF(G11516="Male",VLOOKUP(H11516,'Shoe size conversion table'!$B$6:$D$22,3),VLOOKUP(H11516,'Shoe size conversion table'!$J$6:$L$22,3))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MONTH(C11516:C26483)</f>
        <v>7</v>
      </c>
      <c r="O11516" s="8" t="n">
        <f aca="false">K11516*(1-L11516)</f>
        <v>64.5</v>
      </c>
    </row>
    <row r="11517" customFormat="false" ht="11.4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IF(G11517="Male",VLOOKUP(H11517,'Shoe size conversion table'!$B$6:$D$22,2),VLOOKUP(H11517,'Shoe size conversion table'!$J$6:$L$22,2))</f>
        <v>43-44</v>
      </c>
      <c r="J11517" s="12" t="n">
        <f aca="false">IF(G11517="Male",VLOOKUP(H11517,'Shoe size conversion table'!$B$6:$D$22,3),VLOOKUP(H11517,'Shoe size conversion table'!$J$6:$L$22,3))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MONTH(C11517:C26484)</f>
        <v>7</v>
      </c>
      <c r="O11517" s="8" t="n">
        <f aca="false">K11517*(1-L11517)</f>
        <v>149</v>
      </c>
    </row>
    <row r="11518" customFormat="false" ht="11.4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IF(G11518="Male",VLOOKUP(H11518,'Shoe size conversion table'!$B$6:$D$22,2),VLOOKUP(H11518,'Shoe size conversion table'!$J$6:$L$22,2))</f>
        <v>42-43</v>
      </c>
      <c r="J11518" s="12" t="n">
        <f aca="false">IF(G11518="Male",VLOOKUP(H11518,'Shoe size conversion table'!$B$6:$D$22,3),VLOOKUP(H11518,'Shoe size conversion table'!$J$6:$L$22,3))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MONTH(C11518:C26485)</f>
        <v>7</v>
      </c>
      <c r="O11518" s="8" t="n">
        <f aca="false">K11518*(1-L11518)</f>
        <v>149</v>
      </c>
    </row>
    <row r="11519" customFormat="false" ht="11.4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IF(G11519="Male",VLOOKUP(H11519,'Shoe size conversion table'!$B$6:$D$22,2),VLOOKUP(H11519,'Shoe size conversion table'!$J$6:$L$22,2))</f>
        <v>37-38</v>
      </c>
      <c r="J11519" s="12" t="n">
        <f aca="false">IF(G11519="Male",VLOOKUP(H11519,'Shoe size conversion table'!$B$6:$D$22,3),VLOOKUP(H11519,'Shoe size conversion table'!$J$6:$L$22,3))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MONTH(C11519:C26486)</f>
        <v>7</v>
      </c>
      <c r="O11519" s="8" t="n">
        <f aca="false">K11519*(1-L11519)</f>
        <v>139</v>
      </c>
    </row>
    <row r="11520" customFormat="false" ht="11.4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IF(G11520="Male",VLOOKUP(H11520,'Shoe size conversion table'!$B$6:$D$22,2),VLOOKUP(H11520,'Shoe size conversion table'!$J$6:$L$22,2))</f>
        <v>35</v>
      </c>
      <c r="J11520" s="12" t="n">
        <f aca="false">IF(G11520="Male",VLOOKUP(H11520,'Shoe size conversion table'!$B$6:$D$22,3),VLOOKUP(H11520,'Shoe size conversion table'!$J$6:$L$22,3))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MONTH(C11520:C26487)</f>
        <v>7</v>
      </c>
      <c r="O11520" s="8" t="n">
        <f aca="false">K11520*(1-L11520)</f>
        <v>111.2</v>
      </c>
    </row>
    <row r="11521" customFormat="false" ht="11.4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IF(G11521="Male",VLOOKUP(H11521,'Shoe size conversion table'!$B$6:$D$22,2),VLOOKUP(H11521,'Shoe size conversion table'!$J$6:$L$22,2))</f>
        <v>39</v>
      </c>
      <c r="J11521" s="12" t="n">
        <f aca="false">IF(G11521="Male",VLOOKUP(H11521,'Shoe size conversion table'!$B$6:$D$22,3),VLOOKUP(H11521,'Shoe size conversion table'!$J$6:$L$22,3))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MONTH(C11521:C26488)</f>
        <v>7</v>
      </c>
      <c r="O11521" s="8" t="n">
        <f aca="false">K11521*(1-L11521)</f>
        <v>99.5</v>
      </c>
    </row>
    <row r="11522" customFormat="false" ht="11.4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IF(G11522="Male",VLOOKUP(H11522,'Shoe size conversion table'!$B$6:$D$22,2),VLOOKUP(H11522,'Shoe size conversion table'!$J$6:$L$22,2))</f>
        <v>42</v>
      </c>
      <c r="J11522" s="12" t="n">
        <f aca="false">IF(G11522="Male",VLOOKUP(H11522,'Shoe size conversion table'!$B$6:$D$22,3),VLOOKUP(H11522,'Shoe size conversion table'!$J$6:$L$22,3))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MONTH(C11522:C26489)</f>
        <v>7</v>
      </c>
      <c r="O11522" s="8" t="n">
        <f aca="false">K11522*(1-L11522)</f>
        <v>169</v>
      </c>
    </row>
    <row r="11523" customFormat="false" ht="11.4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IF(G11523="Male",VLOOKUP(H11523,'Shoe size conversion table'!$B$6:$D$22,2),VLOOKUP(H11523,'Shoe size conversion table'!$J$6:$L$22,2))</f>
        <v>43</v>
      </c>
      <c r="J11523" s="12" t="n">
        <f aca="false">IF(G11523="Male",VLOOKUP(H11523,'Shoe size conversion table'!$B$6:$D$22,3),VLOOKUP(H11523,'Shoe size conversion table'!$J$6:$L$22,3))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MONTH(C11523:C26490)</f>
        <v>7</v>
      </c>
      <c r="O11523" s="8" t="n">
        <f aca="false">K11523*(1-L11523)</f>
        <v>199</v>
      </c>
    </row>
    <row r="11524" customFormat="false" ht="11.4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IF(G11524="Male",VLOOKUP(H11524,'Shoe size conversion table'!$B$6:$D$22,2),VLOOKUP(H11524,'Shoe size conversion table'!$J$6:$L$22,2))</f>
        <v>41</v>
      </c>
      <c r="J11524" s="12" t="n">
        <f aca="false">IF(G11524="Male",VLOOKUP(H11524,'Shoe size conversion table'!$B$6:$D$22,3),VLOOKUP(H11524,'Shoe size conversion table'!$J$6:$L$22,3))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MONTH(C11524:C26491)</f>
        <v>7</v>
      </c>
      <c r="O11524" s="8" t="n">
        <f aca="false">K11524*(1-L11524)</f>
        <v>132.3</v>
      </c>
    </row>
    <row r="11525" customFormat="false" ht="11.4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IF(G11525="Male",VLOOKUP(H11525,'Shoe size conversion table'!$B$6:$D$22,2),VLOOKUP(H11525,'Shoe size conversion table'!$J$6:$L$22,2))</f>
        <v>42</v>
      </c>
      <c r="J11525" s="12" t="n">
        <f aca="false">IF(G11525="Male",VLOOKUP(H11525,'Shoe size conversion table'!$B$6:$D$22,3),VLOOKUP(H11525,'Shoe size conversion table'!$J$6:$L$22,3))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MONTH(C11525:C26492)</f>
        <v>7</v>
      </c>
      <c r="O11525" s="8" t="n">
        <f aca="false">K11525*(1-L11525)</f>
        <v>159</v>
      </c>
    </row>
    <row r="11526" customFormat="false" ht="11.4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IF(G11526="Male",VLOOKUP(H11526,'Shoe size conversion table'!$B$6:$D$22,2),VLOOKUP(H11526,'Shoe size conversion table'!$J$6:$L$22,2))</f>
        <v>37</v>
      </c>
      <c r="J11526" s="12" t="n">
        <f aca="false">IF(G11526="Male",VLOOKUP(H11526,'Shoe size conversion table'!$B$6:$D$22,3),VLOOKUP(H11526,'Shoe size conversion table'!$J$6:$L$22,3))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MONTH(C11526:C26493)</f>
        <v>7</v>
      </c>
      <c r="O11526" s="8" t="n">
        <f aca="false">K11526*(1-L11526)</f>
        <v>169</v>
      </c>
    </row>
    <row r="11527" customFormat="false" ht="11.4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IF(G11527="Male",VLOOKUP(H11527,'Shoe size conversion table'!$B$6:$D$22,2),VLOOKUP(H11527,'Shoe size conversion table'!$J$6:$L$22,2))</f>
        <v>42-43</v>
      </c>
      <c r="J11527" s="12" t="n">
        <f aca="false">IF(G11527="Male",VLOOKUP(H11527,'Shoe size conversion table'!$B$6:$D$22,3),VLOOKUP(H11527,'Shoe size conversion table'!$J$6:$L$22,3))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MONTH(C11527:C26494)</f>
        <v>7</v>
      </c>
      <c r="O11527" s="8" t="n">
        <f aca="false">K11527*(1-L11527)</f>
        <v>179.1</v>
      </c>
    </row>
    <row r="11528" customFormat="false" ht="11.4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IF(G11528="Male",VLOOKUP(H11528,'Shoe size conversion table'!$B$6:$D$22,2),VLOOKUP(H11528,'Shoe size conversion table'!$J$6:$L$22,2))</f>
        <v>43-44</v>
      </c>
      <c r="J11528" s="12" t="n">
        <f aca="false">IF(G11528="Male",VLOOKUP(H11528,'Shoe size conversion table'!$B$6:$D$22,3),VLOOKUP(H11528,'Shoe size conversion table'!$J$6:$L$22,3))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MONTH(C11528:C26495)</f>
        <v>7</v>
      </c>
      <c r="O11528" s="8" t="n">
        <f aca="false">K11528*(1-L11528)</f>
        <v>179</v>
      </c>
    </row>
    <row r="11529" customFormat="false" ht="11.4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IF(G11529="Male",VLOOKUP(H11529,'Shoe size conversion table'!$B$6:$D$22,2),VLOOKUP(H11529,'Shoe size conversion table'!$J$6:$L$22,2))</f>
        <v>42</v>
      </c>
      <c r="J11529" s="12" t="n">
        <f aca="false">IF(G11529="Male",VLOOKUP(H11529,'Shoe size conversion table'!$B$6:$D$22,3),VLOOKUP(H11529,'Shoe size conversion table'!$J$6:$L$22,3))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MONTH(C11529:C26496)</f>
        <v>7</v>
      </c>
      <c r="O11529" s="8" t="n">
        <f aca="false">K11529*(1-L11529)</f>
        <v>152.1</v>
      </c>
    </row>
    <row r="11530" customFormat="false" ht="11.4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IF(G11530="Male",VLOOKUP(H11530,'Shoe size conversion table'!$B$6:$D$22,2),VLOOKUP(H11530,'Shoe size conversion table'!$J$6:$L$22,2))</f>
        <v>42-43</v>
      </c>
      <c r="J11530" s="12" t="n">
        <f aca="false">IF(G11530="Male",VLOOKUP(H11530,'Shoe size conversion table'!$B$6:$D$22,3),VLOOKUP(H11530,'Shoe size conversion table'!$J$6:$L$22,3))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MONTH(C11530:C26497)</f>
        <v>7</v>
      </c>
      <c r="O11530" s="8" t="n">
        <f aca="false">K11530*(1-L11530)</f>
        <v>129</v>
      </c>
    </row>
    <row r="11531" customFormat="false" ht="11.4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IF(G11531="Male",VLOOKUP(H11531,'Shoe size conversion table'!$B$6:$D$22,2),VLOOKUP(H11531,'Shoe size conversion table'!$J$6:$L$22,2))</f>
        <v>37-38</v>
      </c>
      <c r="J11531" s="12" t="n">
        <f aca="false">IF(G11531="Male",VLOOKUP(H11531,'Shoe size conversion table'!$B$6:$D$22,3),VLOOKUP(H11531,'Shoe size conversion table'!$J$6:$L$22,3))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MONTH(C11531:C26498)</f>
        <v>7</v>
      </c>
      <c r="O11531" s="8" t="n">
        <f aca="false">K11531*(1-L11531)</f>
        <v>149</v>
      </c>
    </row>
    <row r="11532" customFormat="false" ht="11.4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IF(G11532="Male",VLOOKUP(H11532,'Shoe size conversion table'!$B$6:$D$22,2),VLOOKUP(H11532,'Shoe size conversion table'!$J$6:$L$22,2))</f>
        <v>38-39</v>
      </c>
      <c r="J11532" s="12" t="n">
        <f aca="false">IF(G11532="Male",VLOOKUP(H11532,'Shoe size conversion table'!$B$6:$D$22,3),VLOOKUP(H11532,'Shoe size conversion table'!$J$6:$L$22,3))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MONTH(C11532:C26499)</f>
        <v>7</v>
      </c>
      <c r="O11532" s="8" t="n">
        <f aca="false">K11532*(1-L11532)</f>
        <v>111.2</v>
      </c>
    </row>
    <row r="11533" customFormat="false" ht="11.4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IF(G11533="Male",VLOOKUP(H11533,'Shoe size conversion table'!$B$6:$D$22,2),VLOOKUP(H11533,'Shoe size conversion table'!$J$6:$L$22,2))</f>
        <v>43</v>
      </c>
      <c r="J11533" s="12" t="n">
        <f aca="false">IF(G11533="Male",VLOOKUP(H11533,'Shoe size conversion table'!$B$6:$D$22,3),VLOOKUP(H11533,'Shoe size conversion table'!$J$6:$L$22,3))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MONTH(C11533:C26500)</f>
        <v>7</v>
      </c>
      <c r="O11533" s="8" t="n">
        <f aca="false">K11533*(1-L11533)</f>
        <v>199</v>
      </c>
    </row>
    <row r="11534" customFormat="false" ht="11.4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IF(G11534="Male",VLOOKUP(H11534,'Shoe size conversion table'!$B$6:$D$22,2),VLOOKUP(H11534,'Shoe size conversion table'!$J$6:$L$22,2))</f>
        <v>43</v>
      </c>
      <c r="J11534" s="12" t="n">
        <f aca="false">IF(G11534="Male",VLOOKUP(H11534,'Shoe size conversion table'!$B$6:$D$22,3),VLOOKUP(H11534,'Shoe size conversion table'!$J$6:$L$22,3))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MONTH(C11534:C26501)</f>
        <v>7</v>
      </c>
      <c r="O11534" s="8" t="n">
        <f aca="false">K11534*(1-L11534)</f>
        <v>161.1</v>
      </c>
    </row>
    <row r="11535" customFormat="false" ht="11.4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IF(G11535="Male",VLOOKUP(H11535,'Shoe size conversion table'!$B$6:$D$22,2),VLOOKUP(H11535,'Shoe size conversion table'!$J$6:$L$22,2))</f>
        <v>42</v>
      </c>
      <c r="J11535" s="12" t="n">
        <f aca="false">IF(G11535="Male",VLOOKUP(H11535,'Shoe size conversion table'!$B$6:$D$22,3),VLOOKUP(H11535,'Shoe size conversion table'!$J$6:$L$22,3))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MONTH(C11535:C26502)</f>
        <v>7</v>
      </c>
      <c r="O11535" s="8" t="n">
        <f aca="false">K11535*(1-L11535)</f>
        <v>179</v>
      </c>
    </row>
    <row r="11536" customFormat="false" ht="11.4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IF(G11536="Male",VLOOKUP(H11536,'Shoe size conversion table'!$B$6:$D$22,2),VLOOKUP(H11536,'Shoe size conversion table'!$J$6:$L$22,2))</f>
        <v>39</v>
      </c>
      <c r="J11536" s="12" t="n">
        <f aca="false">IF(G11536="Male",VLOOKUP(H11536,'Shoe size conversion table'!$B$6:$D$22,3),VLOOKUP(H11536,'Shoe size conversion table'!$J$6:$L$22,3))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MONTH(C11536:C26503)</f>
        <v>7</v>
      </c>
      <c r="O11536" s="8" t="n">
        <f aca="false">K11536*(1-L11536)</f>
        <v>118.3</v>
      </c>
    </row>
    <row r="11537" customFormat="false" ht="11.4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IF(G11537="Male",VLOOKUP(H11537,'Shoe size conversion table'!$B$6:$D$22,2),VLOOKUP(H11537,'Shoe size conversion table'!$J$6:$L$22,2))</f>
        <v>40-41</v>
      </c>
      <c r="J11537" s="12" t="n">
        <f aca="false">IF(G11537="Male",VLOOKUP(H11537,'Shoe size conversion table'!$B$6:$D$22,3),VLOOKUP(H11537,'Shoe size conversion table'!$J$6:$L$22,3))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MONTH(C11537:C26504)</f>
        <v>7</v>
      </c>
      <c r="O11537" s="8" t="n">
        <f aca="false">K11537*(1-L11537)</f>
        <v>79.5</v>
      </c>
    </row>
    <row r="11538" customFormat="false" ht="11.4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IF(G11538="Male",VLOOKUP(H11538,'Shoe size conversion table'!$B$6:$D$22,2),VLOOKUP(H11538,'Shoe size conversion table'!$J$6:$L$22,2))</f>
        <v>38</v>
      </c>
      <c r="J11538" s="12" t="n">
        <f aca="false">IF(G11538="Male",VLOOKUP(H11538,'Shoe size conversion table'!$B$6:$D$22,3),VLOOKUP(H11538,'Shoe size conversion table'!$J$6:$L$22,3))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MONTH(C11538:C26505)</f>
        <v>7</v>
      </c>
      <c r="O11538" s="8" t="n">
        <f aca="false">K11538*(1-L11538)</f>
        <v>169</v>
      </c>
    </row>
    <row r="11539" customFormat="false" ht="11.4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IF(G11539="Male",VLOOKUP(H11539,'Shoe size conversion table'!$B$6:$D$22,2),VLOOKUP(H11539,'Shoe size conversion table'!$J$6:$L$22,2))</f>
        <v>39-40</v>
      </c>
      <c r="J11539" s="12" t="n">
        <f aca="false">IF(G11539="Male",VLOOKUP(H11539,'Shoe size conversion table'!$B$6:$D$22,3),VLOOKUP(H11539,'Shoe size conversion table'!$J$6:$L$22,3))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MONTH(C11539:C26506)</f>
        <v>7</v>
      </c>
      <c r="O11539" s="8" t="n">
        <f aca="false">K11539*(1-L11539)</f>
        <v>129</v>
      </c>
    </row>
    <row r="11540" customFormat="false" ht="11.4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IF(G11540="Male",VLOOKUP(H11540,'Shoe size conversion table'!$B$6:$D$22,2),VLOOKUP(H11540,'Shoe size conversion table'!$J$6:$L$22,2))</f>
        <v>40</v>
      </c>
      <c r="J11540" s="12" t="n">
        <f aca="false">IF(G11540="Male",VLOOKUP(H11540,'Shoe size conversion table'!$B$6:$D$22,3),VLOOKUP(H11540,'Shoe size conversion table'!$J$6:$L$22,3))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MONTH(C11540:C26507)</f>
        <v>7</v>
      </c>
      <c r="O11540" s="8" t="n">
        <f aca="false">K11540*(1-L11540)</f>
        <v>139</v>
      </c>
    </row>
    <row r="11541" customFormat="false" ht="11.4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IF(G11541="Male",VLOOKUP(H11541,'Shoe size conversion table'!$B$6:$D$22,2),VLOOKUP(H11541,'Shoe size conversion table'!$J$6:$L$22,2))</f>
        <v>37-38</v>
      </c>
      <c r="J11541" s="12" t="n">
        <f aca="false">IF(G11541="Male",VLOOKUP(H11541,'Shoe size conversion table'!$B$6:$D$22,3),VLOOKUP(H11541,'Shoe size conversion table'!$J$6:$L$22,3))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MONTH(C11541:C26508)</f>
        <v>7</v>
      </c>
      <c r="O11541" s="8" t="n">
        <f aca="false">K11541*(1-L11541)</f>
        <v>151.2</v>
      </c>
    </row>
    <row r="11542" customFormat="false" ht="11.4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IF(G11542="Male",VLOOKUP(H11542,'Shoe size conversion table'!$B$6:$D$22,2),VLOOKUP(H11542,'Shoe size conversion table'!$J$6:$L$22,2))</f>
        <v>43-44</v>
      </c>
      <c r="J11542" s="12" t="n">
        <f aca="false">IF(G11542="Male",VLOOKUP(H11542,'Shoe size conversion table'!$B$6:$D$22,3),VLOOKUP(H11542,'Shoe size conversion table'!$J$6:$L$22,3))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MONTH(C11542:C26509)</f>
        <v>7</v>
      </c>
      <c r="O11542" s="8" t="n">
        <f aca="false">K11542*(1-L11542)</f>
        <v>129</v>
      </c>
    </row>
    <row r="11543" customFormat="false" ht="11.4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IF(G11543="Male",VLOOKUP(H11543,'Shoe size conversion table'!$B$6:$D$22,2),VLOOKUP(H11543,'Shoe size conversion table'!$J$6:$L$22,2))</f>
        <v>39</v>
      </c>
      <c r="J11543" s="12" t="n">
        <f aca="false">IF(G11543="Male",VLOOKUP(H11543,'Shoe size conversion table'!$B$6:$D$22,3),VLOOKUP(H11543,'Shoe size conversion table'!$J$6:$L$22,3))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MONTH(C11543:C26510)</f>
        <v>7</v>
      </c>
      <c r="O11543" s="8" t="n">
        <f aca="false">K11543*(1-L11543)</f>
        <v>149</v>
      </c>
    </row>
    <row r="11544" customFormat="false" ht="11.4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IF(G11544="Male",VLOOKUP(H11544,'Shoe size conversion table'!$B$6:$D$22,2),VLOOKUP(H11544,'Shoe size conversion table'!$J$6:$L$22,2))</f>
        <v>42-43</v>
      </c>
      <c r="J11544" s="12" t="n">
        <f aca="false">IF(G11544="Male",VLOOKUP(H11544,'Shoe size conversion table'!$B$6:$D$22,3),VLOOKUP(H11544,'Shoe size conversion table'!$J$6:$L$22,3))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MONTH(C11544:C26511)</f>
        <v>7</v>
      </c>
      <c r="O11544" s="8" t="n">
        <f aca="false">K11544*(1-L11544)</f>
        <v>125.3</v>
      </c>
    </row>
    <row r="11545" customFormat="false" ht="11.4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IF(G11545="Male",VLOOKUP(H11545,'Shoe size conversion table'!$B$6:$D$22,2),VLOOKUP(H11545,'Shoe size conversion table'!$J$6:$L$22,2))</f>
        <v>41-42</v>
      </c>
      <c r="J11545" s="12" t="n">
        <f aca="false">IF(G11545="Male",VLOOKUP(H11545,'Shoe size conversion table'!$B$6:$D$22,3),VLOOKUP(H11545,'Shoe size conversion table'!$J$6:$L$22,3))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MONTH(C11545:C26512)</f>
        <v>7</v>
      </c>
      <c r="O11545" s="8" t="n">
        <f aca="false">K11545*(1-L11545)</f>
        <v>69.5</v>
      </c>
    </row>
    <row r="11546" customFormat="false" ht="11.4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IF(G11546="Male",VLOOKUP(H11546,'Shoe size conversion table'!$B$6:$D$22,2),VLOOKUP(H11546,'Shoe size conversion table'!$J$6:$L$22,2))</f>
        <v>43-44</v>
      </c>
      <c r="J11546" s="12" t="n">
        <f aca="false">IF(G11546="Male",VLOOKUP(H11546,'Shoe size conversion table'!$B$6:$D$22,3),VLOOKUP(H11546,'Shoe size conversion table'!$J$6:$L$22,3))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MONTH(C11546:C26513)</f>
        <v>7</v>
      </c>
      <c r="O11546" s="8" t="n">
        <f aca="false">K11546*(1-L11546)</f>
        <v>179</v>
      </c>
    </row>
    <row r="11547" customFormat="false" ht="11.4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IF(G11547="Male",VLOOKUP(H11547,'Shoe size conversion table'!$B$6:$D$22,2),VLOOKUP(H11547,'Shoe size conversion table'!$J$6:$L$22,2))</f>
        <v>43-44</v>
      </c>
      <c r="J11547" s="12" t="n">
        <f aca="false">IF(G11547="Male",VLOOKUP(H11547,'Shoe size conversion table'!$B$6:$D$22,3),VLOOKUP(H11547,'Shoe size conversion table'!$J$6:$L$22,3))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MONTH(C11547:C26514)</f>
        <v>7</v>
      </c>
      <c r="O11547" s="8" t="n">
        <f aca="false">K11547*(1-L11547)</f>
        <v>151.2</v>
      </c>
    </row>
    <row r="11548" customFormat="false" ht="11.4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IF(G11548="Male",VLOOKUP(H11548,'Shoe size conversion table'!$B$6:$D$22,2),VLOOKUP(H11548,'Shoe size conversion table'!$J$6:$L$22,2))</f>
        <v>42-43</v>
      </c>
      <c r="J11548" s="12" t="n">
        <f aca="false">IF(G11548="Male",VLOOKUP(H11548,'Shoe size conversion table'!$B$6:$D$22,3),VLOOKUP(H11548,'Shoe size conversion table'!$J$6:$L$22,3))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MONTH(C11548:C26515)</f>
        <v>7</v>
      </c>
      <c r="O11548" s="8" t="n">
        <f aca="false">K11548*(1-L11548)</f>
        <v>189</v>
      </c>
    </row>
    <row r="11549" customFormat="false" ht="11.4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IF(G11549="Male",VLOOKUP(H11549,'Shoe size conversion table'!$B$6:$D$22,2),VLOOKUP(H11549,'Shoe size conversion table'!$J$6:$L$22,2))</f>
        <v>42-43</v>
      </c>
      <c r="J11549" s="12" t="n">
        <f aca="false">IF(G11549="Male",VLOOKUP(H11549,'Shoe size conversion table'!$B$6:$D$22,3),VLOOKUP(H11549,'Shoe size conversion table'!$J$6:$L$22,3))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MONTH(C11549:C26516)</f>
        <v>7</v>
      </c>
      <c r="O11549" s="8" t="n">
        <f aca="false">K11549*(1-L11549)</f>
        <v>169</v>
      </c>
    </row>
    <row r="11550" customFormat="false" ht="11.4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IF(G11550="Male",VLOOKUP(H11550,'Shoe size conversion table'!$B$6:$D$22,2),VLOOKUP(H11550,'Shoe size conversion table'!$J$6:$L$22,2))</f>
        <v>37</v>
      </c>
      <c r="J11550" s="12" t="n">
        <f aca="false">IF(G11550="Male",VLOOKUP(H11550,'Shoe size conversion table'!$B$6:$D$22,3),VLOOKUP(H11550,'Shoe size conversion table'!$J$6:$L$22,3))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MONTH(C11550:C26517)</f>
        <v>7</v>
      </c>
      <c r="O11550" s="8" t="n">
        <f aca="false">K11550*(1-L11550)</f>
        <v>159</v>
      </c>
    </row>
    <row r="11551" customFormat="false" ht="11.4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IF(G11551="Male",VLOOKUP(H11551,'Shoe size conversion table'!$B$6:$D$22,2),VLOOKUP(H11551,'Shoe size conversion table'!$J$6:$L$22,2))</f>
        <v>41</v>
      </c>
      <c r="J11551" s="12" t="n">
        <f aca="false">IF(G11551="Male",VLOOKUP(H11551,'Shoe size conversion table'!$B$6:$D$22,3),VLOOKUP(H11551,'Shoe size conversion table'!$J$6:$L$22,3))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MONTH(C11551:C26518)</f>
        <v>7</v>
      </c>
      <c r="O11551" s="8" t="n">
        <f aca="false">K11551*(1-L11551)</f>
        <v>125.3</v>
      </c>
    </row>
    <row r="11552" customFormat="false" ht="11.4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IF(G11552="Male",VLOOKUP(H11552,'Shoe size conversion table'!$B$6:$D$22,2),VLOOKUP(H11552,'Shoe size conversion table'!$J$6:$L$22,2))</f>
        <v>43-44</v>
      </c>
      <c r="J11552" s="12" t="n">
        <f aca="false">IF(G11552="Male",VLOOKUP(H11552,'Shoe size conversion table'!$B$6:$D$22,3),VLOOKUP(H11552,'Shoe size conversion table'!$J$6:$L$22,3))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MONTH(C11552:C26519)</f>
        <v>7</v>
      </c>
      <c r="O11552" s="8" t="n">
        <f aca="false">K11552*(1-L11552)</f>
        <v>189</v>
      </c>
    </row>
    <row r="11553" customFormat="false" ht="11.4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IF(G11553="Male",VLOOKUP(H11553,'Shoe size conversion table'!$B$6:$D$22,2),VLOOKUP(H11553,'Shoe size conversion table'!$J$6:$L$22,2))</f>
        <v>39</v>
      </c>
      <c r="J11553" s="12" t="n">
        <f aca="false">IF(G11553="Male",VLOOKUP(H11553,'Shoe size conversion table'!$B$6:$D$22,3),VLOOKUP(H11553,'Shoe size conversion table'!$J$6:$L$22,3))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MONTH(C11553:C26520)</f>
        <v>7</v>
      </c>
      <c r="O11553" s="8" t="n">
        <f aca="false">K11553*(1-L11553)</f>
        <v>149</v>
      </c>
    </row>
    <row r="11554" customFormat="false" ht="11.4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IF(G11554="Male",VLOOKUP(H11554,'Shoe size conversion table'!$B$6:$D$22,2),VLOOKUP(H11554,'Shoe size conversion table'!$J$6:$L$22,2))</f>
        <v>42-43</v>
      </c>
      <c r="J11554" s="12" t="n">
        <f aca="false">IF(G11554="Male",VLOOKUP(H11554,'Shoe size conversion table'!$B$6:$D$22,3),VLOOKUP(H11554,'Shoe size conversion table'!$J$6:$L$22,3))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MONTH(C11554:C26521)</f>
        <v>7</v>
      </c>
      <c r="O11554" s="8" t="n">
        <f aca="false">K11554*(1-L11554)</f>
        <v>129</v>
      </c>
    </row>
    <row r="11555" customFormat="false" ht="11.4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IF(G11555="Male",VLOOKUP(H11555,'Shoe size conversion table'!$B$6:$D$22,2),VLOOKUP(H11555,'Shoe size conversion table'!$J$6:$L$22,2))</f>
        <v>38-39</v>
      </c>
      <c r="J11555" s="12" t="n">
        <f aca="false">IF(G11555="Male",VLOOKUP(H11555,'Shoe size conversion table'!$B$6:$D$22,3),VLOOKUP(H11555,'Shoe size conversion table'!$J$6:$L$22,3))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MONTH(C11555:C26522)</f>
        <v>7</v>
      </c>
      <c r="O11555" s="8" t="n">
        <f aca="false">K11555*(1-L11555)</f>
        <v>139</v>
      </c>
    </row>
    <row r="11556" customFormat="false" ht="11.4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IF(G11556="Male",VLOOKUP(H11556,'Shoe size conversion table'!$B$6:$D$22,2),VLOOKUP(H11556,'Shoe size conversion table'!$J$6:$L$22,2))</f>
        <v>45</v>
      </c>
      <c r="J11556" s="12" t="n">
        <f aca="false">IF(G11556="Male",VLOOKUP(H11556,'Shoe size conversion table'!$B$6:$D$22,3),VLOOKUP(H11556,'Shoe size conversion table'!$J$6:$L$22,3))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MONTH(C11556:C26523)</f>
        <v>7</v>
      </c>
      <c r="O11556" s="8" t="n">
        <f aca="false">K11556*(1-L11556)</f>
        <v>152.1</v>
      </c>
    </row>
    <row r="11557" customFormat="false" ht="11.4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IF(G11557="Male",VLOOKUP(H11557,'Shoe size conversion table'!$B$6:$D$22,2),VLOOKUP(H11557,'Shoe size conversion table'!$J$6:$L$22,2))</f>
        <v>44</v>
      </c>
      <c r="J11557" s="12" t="n">
        <f aca="false">IF(G11557="Male",VLOOKUP(H11557,'Shoe size conversion table'!$B$6:$D$22,3),VLOOKUP(H11557,'Shoe size conversion table'!$J$6:$L$22,3))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MONTH(C11557:C26524)</f>
        <v>7</v>
      </c>
      <c r="O11557" s="8" t="n">
        <f aca="false">K11557*(1-L11557)</f>
        <v>139</v>
      </c>
    </row>
    <row r="11558" customFormat="false" ht="11.4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IF(G11558="Male",VLOOKUP(H11558,'Shoe size conversion table'!$B$6:$D$22,2),VLOOKUP(H11558,'Shoe size conversion table'!$J$6:$L$22,2))</f>
        <v>44-45</v>
      </c>
      <c r="J11558" s="12" t="n">
        <f aca="false">IF(G11558="Male",VLOOKUP(H11558,'Shoe size conversion table'!$B$6:$D$22,3),VLOOKUP(H11558,'Shoe size conversion table'!$J$6:$L$22,3))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MONTH(C11558:C26525)</f>
        <v>7</v>
      </c>
      <c r="O11558" s="8" t="n">
        <f aca="false">K11558*(1-L11558)</f>
        <v>149</v>
      </c>
    </row>
    <row r="11559" customFormat="false" ht="11.4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IF(G11559="Male",VLOOKUP(H11559,'Shoe size conversion table'!$B$6:$D$22,2),VLOOKUP(H11559,'Shoe size conversion table'!$J$6:$L$22,2))</f>
        <v>42-43</v>
      </c>
      <c r="J11559" s="12" t="n">
        <f aca="false">IF(G11559="Male",VLOOKUP(H11559,'Shoe size conversion table'!$B$6:$D$22,3),VLOOKUP(H11559,'Shoe size conversion table'!$J$6:$L$22,3))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MONTH(C11559:C26526)</f>
        <v>7</v>
      </c>
      <c r="O11559" s="8" t="n">
        <f aca="false">K11559*(1-L11559)</f>
        <v>179</v>
      </c>
    </row>
    <row r="11560" customFormat="false" ht="11.4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IF(G11560="Male",VLOOKUP(H11560,'Shoe size conversion table'!$B$6:$D$22,2),VLOOKUP(H11560,'Shoe size conversion table'!$J$6:$L$22,2))</f>
        <v>39-40</v>
      </c>
      <c r="J11560" s="12" t="n">
        <f aca="false">IF(G11560="Male",VLOOKUP(H11560,'Shoe size conversion table'!$B$6:$D$22,3),VLOOKUP(H11560,'Shoe size conversion table'!$J$6:$L$22,3))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MONTH(C11560:C26527)</f>
        <v>7</v>
      </c>
      <c r="O11560" s="8" t="n">
        <f aca="false">K11560*(1-L11560)</f>
        <v>143.1</v>
      </c>
    </row>
    <row r="11561" customFormat="false" ht="11.4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IF(G11561="Male",VLOOKUP(H11561,'Shoe size conversion table'!$B$6:$D$22,2),VLOOKUP(H11561,'Shoe size conversion table'!$J$6:$L$22,2))</f>
        <v>44-45</v>
      </c>
      <c r="J11561" s="12" t="n">
        <f aca="false">IF(G11561="Male",VLOOKUP(H11561,'Shoe size conversion table'!$B$6:$D$22,3),VLOOKUP(H11561,'Shoe size conversion table'!$J$6:$L$22,3))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MONTH(C11561:C26528)</f>
        <v>7</v>
      </c>
      <c r="O11561" s="8" t="n">
        <f aca="false">K11561*(1-L11561)</f>
        <v>143.1</v>
      </c>
    </row>
    <row r="11562" customFormat="false" ht="11.4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IF(G11562="Male",VLOOKUP(H11562,'Shoe size conversion table'!$B$6:$D$22,2),VLOOKUP(H11562,'Shoe size conversion table'!$J$6:$L$22,2))</f>
        <v>44-45</v>
      </c>
      <c r="J11562" s="12" t="n">
        <f aca="false">IF(G11562="Male",VLOOKUP(H11562,'Shoe size conversion table'!$B$6:$D$22,3),VLOOKUP(H11562,'Shoe size conversion table'!$J$6:$L$22,3))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MONTH(C11562:C26529)</f>
        <v>7</v>
      </c>
      <c r="O11562" s="8" t="n">
        <f aca="false">K11562*(1-L11562)</f>
        <v>189</v>
      </c>
    </row>
    <row r="11563" customFormat="false" ht="11.4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IF(G11563="Male",VLOOKUP(H11563,'Shoe size conversion table'!$B$6:$D$22,2),VLOOKUP(H11563,'Shoe size conversion table'!$J$6:$L$22,2))</f>
        <v>42-43</v>
      </c>
      <c r="J11563" s="12" t="n">
        <f aca="false">IF(G11563="Male",VLOOKUP(H11563,'Shoe size conversion table'!$B$6:$D$22,3),VLOOKUP(H11563,'Shoe size conversion table'!$J$6:$L$22,3))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MONTH(C11563:C26530)</f>
        <v>7</v>
      </c>
      <c r="O11563" s="8" t="n">
        <f aca="false">K11563*(1-L11563)</f>
        <v>118.3</v>
      </c>
    </row>
    <row r="11564" customFormat="false" ht="11.4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IF(G11564="Male",VLOOKUP(H11564,'Shoe size conversion table'!$B$6:$D$22,2),VLOOKUP(H11564,'Shoe size conversion table'!$J$6:$L$22,2))</f>
        <v>40-41</v>
      </c>
      <c r="J11564" s="12" t="n">
        <f aca="false">IF(G11564="Male",VLOOKUP(H11564,'Shoe size conversion table'!$B$6:$D$22,3),VLOOKUP(H11564,'Shoe size conversion table'!$J$6:$L$22,3))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MONTH(C11564:C26531)</f>
        <v>7</v>
      </c>
      <c r="O11564" s="8" t="n">
        <f aca="false">K11564*(1-L11564)</f>
        <v>189</v>
      </c>
    </row>
    <row r="11565" customFormat="false" ht="11.4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IF(G11565="Male",VLOOKUP(H11565,'Shoe size conversion table'!$B$6:$D$22,2),VLOOKUP(H11565,'Shoe size conversion table'!$J$6:$L$22,2))</f>
        <v>48</v>
      </c>
      <c r="J11565" s="12" t="n">
        <f aca="false">IF(G11565="Male",VLOOKUP(H11565,'Shoe size conversion table'!$B$6:$D$22,3),VLOOKUP(H11565,'Shoe size conversion table'!$J$6:$L$22,3))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MONTH(C11565:C26532)</f>
        <v>7</v>
      </c>
      <c r="O11565" s="8" t="n">
        <f aca="false">K11565*(1-L11565)</f>
        <v>139</v>
      </c>
    </row>
    <row r="11566" customFormat="false" ht="11.4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IF(G11566="Male",VLOOKUP(H11566,'Shoe size conversion table'!$B$6:$D$22,2),VLOOKUP(H11566,'Shoe size conversion table'!$J$6:$L$22,2))</f>
        <v>42</v>
      </c>
      <c r="J11566" s="12" t="n">
        <f aca="false">IF(G11566="Male",VLOOKUP(H11566,'Shoe size conversion table'!$B$6:$D$22,3),VLOOKUP(H11566,'Shoe size conversion table'!$J$6:$L$22,3))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MONTH(C11566:C26533)</f>
        <v>7</v>
      </c>
      <c r="O11566" s="8" t="n">
        <f aca="false">K11566*(1-L11566)</f>
        <v>189</v>
      </c>
    </row>
    <row r="11567" customFormat="false" ht="11.4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IF(G11567="Male",VLOOKUP(H11567,'Shoe size conversion table'!$B$6:$D$22,2),VLOOKUP(H11567,'Shoe size conversion table'!$J$6:$L$22,2))</f>
        <v>42-43</v>
      </c>
      <c r="J11567" s="12" t="n">
        <f aca="false">IF(G11567="Male",VLOOKUP(H11567,'Shoe size conversion table'!$B$6:$D$22,3),VLOOKUP(H11567,'Shoe size conversion table'!$J$6:$L$22,3))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MONTH(C11567:C26534)</f>
        <v>7</v>
      </c>
      <c r="O11567" s="8" t="n">
        <f aca="false">K11567*(1-L11567)</f>
        <v>179</v>
      </c>
    </row>
    <row r="11568" customFormat="false" ht="11.4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IF(G11568="Male",VLOOKUP(H11568,'Shoe size conversion table'!$B$6:$D$22,2),VLOOKUP(H11568,'Shoe size conversion table'!$J$6:$L$22,2))</f>
        <v>44</v>
      </c>
      <c r="J11568" s="12" t="n">
        <f aca="false">IF(G11568="Male",VLOOKUP(H11568,'Shoe size conversion table'!$B$6:$D$22,3),VLOOKUP(H11568,'Shoe size conversion table'!$J$6:$L$22,3))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MONTH(C11568:C26535)</f>
        <v>7</v>
      </c>
      <c r="O11568" s="8" t="n">
        <f aca="false">K11568*(1-L11568)</f>
        <v>139</v>
      </c>
    </row>
    <row r="11569" customFormat="false" ht="11.4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IF(G11569="Male",VLOOKUP(H11569,'Shoe size conversion table'!$B$6:$D$22,2),VLOOKUP(H11569,'Shoe size conversion table'!$J$6:$L$22,2))</f>
        <v>44</v>
      </c>
      <c r="J11569" s="12" t="n">
        <f aca="false">IF(G11569="Male",VLOOKUP(H11569,'Shoe size conversion table'!$B$6:$D$22,3),VLOOKUP(H11569,'Shoe size conversion table'!$J$6:$L$22,3))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MONTH(C11569:C26536)</f>
        <v>7</v>
      </c>
      <c r="O11569" s="8" t="n">
        <f aca="false">K11569*(1-L11569)</f>
        <v>161.1</v>
      </c>
    </row>
    <row r="11570" customFormat="false" ht="11.4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IF(G11570="Male",VLOOKUP(H11570,'Shoe size conversion table'!$B$6:$D$22,2),VLOOKUP(H11570,'Shoe size conversion table'!$J$6:$L$22,2))</f>
        <v>37</v>
      </c>
      <c r="J11570" s="12" t="n">
        <f aca="false">IF(G11570="Male",VLOOKUP(H11570,'Shoe size conversion table'!$B$6:$D$22,3),VLOOKUP(H11570,'Shoe size conversion table'!$J$6:$L$22,3))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MONTH(C11570:C26537)</f>
        <v>7</v>
      </c>
      <c r="O11570" s="8" t="n">
        <f aca="false">K11570*(1-L11570)</f>
        <v>170.1</v>
      </c>
    </row>
    <row r="11571" customFormat="false" ht="11.4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IF(G11571="Male",VLOOKUP(H11571,'Shoe size conversion table'!$B$6:$D$22,2),VLOOKUP(H11571,'Shoe size conversion table'!$J$6:$L$22,2))</f>
        <v>43</v>
      </c>
      <c r="J11571" s="12" t="n">
        <f aca="false">IF(G11571="Male",VLOOKUP(H11571,'Shoe size conversion table'!$B$6:$D$22,3),VLOOKUP(H11571,'Shoe size conversion table'!$J$6:$L$22,3))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MONTH(C11571:C26538)</f>
        <v>7</v>
      </c>
      <c r="O11571" s="8" t="n">
        <f aca="false">K11571*(1-L11571)</f>
        <v>139</v>
      </c>
    </row>
    <row r="11572" customFormat="false" ht="11.4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IF(G11572="Male",VLOOKUP(H11572,'Shoe size conversion table'!$B$6:$D$22,2),VLOOKUP(H11572,'Shoe size conversion table'!$J$6:$L$22,2))</f>
        <v>42</v>
      </c>
      <c r="J11572" s="12" t="n">
        <f aca="false">IF(G11572="Male",VLOOKUP(H11572,'Shoe size conversion table'!$B$6:$D$22,3),VLOOKUP(H11572,'Shoe size conversion table'!$J$6:$L$22,3))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MONTH(C11572:C26539)</f>
        <v>7</v>
      </c>
      <c r="O11572" s="8" t="n">
        <f aca="false">K11572*(1-L11572)</f>
        <v>159</v>
      </c>
    </row>
    <row r="11573" customFormat="false" ht="11.4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IF(G11573="Male",VLOOKUP(H11573,'Shoe size conversion table'!$B$6:$D$22,2),VLOOKUP(H11573,'Shoe size conversion table'!$J$6:$L$22,2))</f>
        <v>42-43</v>
      </c>
      <c r="J11573" s="12" t="n">
        <f aca="false">IF(G11573="Male",VLOOKUP(H11573,'Shoe size conversion table'!$B$6:$D$22,3),VLOOKUP(H11573,'Shoe size conversion table'!$J$6:$L$22,3))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MONTH(C11573:C26540)</f>
        <v>7</v>
      </c>
      <c r="O11573" s="8" t="n">
        <f aca="false">K11573*(1-L11573)</f>
        <v>129</v>
      </c>
    </row>
    <row r="11574" customFormat="false" ht="11.4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IF(G11574="Male",VLOOKUP(H11574,'Shoe size conversion table'!$B$6:$D$22,2),VLOOKUP(H11574,'Shoe size conversion table'!$J$6:$L$22,2))</f>
        <v>40</v>
      </c>
      <c r="J11574" s="12" t="n">
        <f aca="false">IF(G11574="Male",VLOOKUP(H11574,'Shoe size conversion table'!$B$6:$D$22,3),VLOOKUP(H11574,'Shoe size conversion table'!$J$6:$L$22,3))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MONTH(C11574:C26541)</f>
        <v>7</v>
      </c>
      <c r="O11574" s="8" t="n">
        <f aca="false">K11574*(1-L11574)</f>
        <v>129</v>
      </c>
    </row>
    <row r="11575" customFormat="false" ht="11.4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IF(G11575="Male",VLOOKUP(H11575,'Shoe size conversion table'!$B$6:$D$22,2),VLOOKUP(H11575,'Shoe size conversion table'!$J$6:$L$22,2))</f>
        <v>42-43</v>
      </c>
      <c r="J11575" s="12" t="n">
        <f aca="false">IF(G11575="Male",VLOOKUP(H11575,'Shoe size conversion table'!$B$6:$D$22,3),VLOOKUP(H11575,'Shoe size conversion table'!$J$6:$L$22,3))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MONTH(C11575:C26542)</f>
        <v>7</v>
      </c>
      <c r="O11575" s="8" t="n">
        <f aca="false">K11575*(1-L11575)</f>
        <v>149</v>
      </c>
    </row>
    <row r="11576" customFormat="false" ht="11.4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IF(G11576="Male",VLOOKUP(H11576,'Shoe size conversion table'!$B$6:$D$22,2),VLOOKUP(H11576,'Shoe size conversion table'!$J$6:$L$22,2))</f>
        <v>40</v>
      </c>
      <c r="J11576" s="12" t="n">
        <f aca="false">IF(G11576="Male",VLOOKUP(H11576,'Shoe size conversion table'!$B$6:$D$22,3),VLOOKUP(H11576,'Shoe size conversion table'!$J$6:$L$22,3))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MONTH(C11576:C26543)</f>
        <v>7</v>
      </c>
      <c r="O11576" s="8" t="n">
        <f aca="false">K11576*(1-L11576)</f>
        <v>90.3</v>
      </c>
    </row>
    <row r="11577" customFormat="false" ht="11.4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IF(G11577="Male",VLOOKUP(H11577,'Shoe size conversion table'!$B$6:$D$22,2),VLOOKUP(H11577,'Shoe size conversion table'!$J$6:$L$22,2))</f>
        <v>43</v>
      </c>
      <c r="J11577" s="12" t="n">
        <f aca="false">IF(G11577="Male",VLOOKUP(H11577,'Shoe size conversion table'!$B$6:$D$22,3),VLOOKUP(H11577,'Shoe size conversion table'!$J$6:$L$22,3))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MONTH(C11577:C26544)</f>
        <v>7</v>
      </c>
      <c r="O11577" s="8" t="n">
        <f aca="false">K11577*(1-L11577)</f>
        <v>199</v>
      </c>
    </row>
    <row r="11578" customFormat="false" ht="11.4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IF(G11578="Male",VLOOKUP(H11578,'Shoe size conversion table'!$B$6:$D$22,2),VLOOKUP(H11578,'Shoe size conversion table'!$J$6:$L$22,2))</f>
        <v>44</v>
      </c>
      <c r="J11578" s="12" t="n">
        <f aca="false">IF(G11578="Male",VLOOKUP(H11578,'Shoe size conversion table'!$B$6:$D$22,3),VLOOKUP(H11578,'Shoe size conversion table'!$J$6:$L$22,3))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MONTH(C11578:C26545)</f>
        <v>7</v>
      </c>
      <c r="O11578" s="8" t="n">
        <f aca="false">K11578*(1-L11578)</f>
        <v>119.2</v>
      </c>
    </row>
    <row r="11579" customFormat="false" ht="11.4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IF(G11579="Male",VLOOKUP(H11579,'Shoe size conversion table'!$B$6:$D$22,2),VLOOKUP(H11579,'Shoe size conversion table'!$J$6:$L$22,2))</f>
        <v>44-45</v>
      </c>
      <c r="J11579" s="12" t="n">
        <f aca="false">IF(G11579="Male",VLOOKUP(H11579,'Shoe size conversion table'!$B$6:$D$22,3),VLOOKUP(H11579,'Shoe size conversion table'!$J$6:$L$22,3))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MONTH(C11579:C26546)</f>
        <v>7</v>
      </c>
      <c r="O11579" s="8" t="n">
        <f aca="false">K11579*(1-L11579)</f>
        <v>189</v>
      </c>
    </row>
    <row r="11580" customFormat="false" ht="11.4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IF(G11580="Male",VLOOKUP(H11580,'Shoe size conversion table'!$B$6:$D$22,2),VLOOKUP(H11580,'Shoe size conversion table'!$J$6:$L$22,2))</f>
        <v>38-39</v>
      </c>
      <c r="J11580" s="12" t="n">
        <f aca="false">IF(G11580="Male",VLOOKUP(H11580,'Shoe size conversion table'!$B$6:$D$22,3),VLOOKUP(H11580,'Shoe size conversion table'!$J$6:$L$22,3))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MONTH(C11580:C26547)</f>
        <v>7</v>
      </c>
      <c r="O11580" s="8" t="n">
        <f aca="false">K11580*(1-L11580)</f>
        <v>189</v>
      </c>
    </row>
    <row r="11581" customFormat="false" ht="11.4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IF(G11581="Male",VLOOKUP(H11581,'Shoe size conversion table'!$B$6:$D$22,2),VLOOKUP(H11581,'Shoe size conversion table'!$J$6:$L$22,2))</f>
        <v>43</v>
      </c>
      <c r="J11581" s="12" t="n">
        <f aca="false">IF(G11581="Male",VLOOKUP(H11581,'Shoe size conversion table'!$B$6:$D$22,3),VLOOKUP(H11581,'Shoe size conversion table'!$J$6:$L$22,3))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MONTH(C11581:C26548)</f>
        <v>7</v>
      </c>
      <c r="O11581" s="8" t="n">
        <f aca="false">K11581*(1-L11581)</f>
        <v>169</v>
      </c>
    </row>
    <row r="11582" customFormat="false" ht="11.4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IF(G11582="Male",VLOOKUP(H11582,'Shoe size conversion table'!$B$6:$D$22,2),VLOOKUP(H11582,'Shoe size conversion table'!$J$6:$L$22,2))</f>
        <v>43</v>
      </c>
      <c r="J11582" s="12" t="n">
        <f aca="false">IF(G11582="Male",VLOOKUP(H11582,'Shoe size conversion table'!$B$6:$D$22,3),VLOOKUP(H11582,'Shoe size conversion table'!$J$6:$L$22,3))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MONTH(C11582:C26549)</f>
        <v>7</v>
      </c>
      <c r="O11582" s="8" t="n">
        <f aca="false">K11582*(1-L11582)</f>
        <v>179</v>
      </c>
    </row>
    <row r="11583" customFormat="false" ht="11.4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IF(G11583="Male",VLOOKUP(H11583,'Shoe size conversion table'!$B$6:$D$22,2),VLOOKUP(H11583,'Shoe size conversion table'!$J$6:$L$22,2))</f>
        <v>40-41</v>
      </c>
      <c r="J11583" s="12" t="n">
        <f aca="false">IF(G11583="Male",VLOOKUP(H11583,'Shoe size conversion table'!$B$6:$D$22,3),VLOOKUP(H11583,'Shoe size conversion table'!$J$6:$L$22,3))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MONTH(C11583:C26550)</f>
        <v>7</v>
      </c>
      <c r="O11583" s="8" t="n">
        <f aca="false">K11583*(1-L11583)</f>
        <v>159</v>
      </c>
    </row>
    <row r="11584" customFormat="false" ht="11.4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IF(G11584="Male",VLOOKUP(H11584,'Shoe size conversion table'!$B$6:$D$22,2),VLOOKUP(H11584,'Shoe size conversion table'!$J$6:$L$22,2))</f>
        <v>42</v>
      </c>
      <c r="J11584" s="12" t="n">
        <f aca="false">IF(G11584="Male",VLOOKUP(H11584,'Shoe size conversion table'!$B$6:$D$22,3),VLOOKUP(H11584,'Shoe size conversion table'!$J$6:$L$22,3))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MONTH(C11584:C26551)</f>
        <v>7</v>
      </c>
      <c r="O11584" s="8" t="n">
        <f aca="false">K11584*(1-L11584)</f>
        <v>74.5</v>
      </c>
    </row>
    <row r="11585" customFormat="false" ht="11.4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IF(G11585="Male",VLOOKUP(H11585,'Shoe size conversion table'!$B$6:$D$22,2),VLOOKUP(H11585,'Shoe size conversion table'!$J$6:$L$22,2))</f>
        <v>45</v>
      </c>
      <c r="J11585" s="12" t="n">
        <f aca="false">IF(G11585="Male",VLOOKUP(H11585,'Shoe size conversion table'!$B$6:$D$22,3),VLOOKUP(H11585,'Shoe size conversion table'!$J$6:$L$22,3))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MONTH(C11585:C26552)</f>
        <v>7</v>
      </c>
      <c r="O11585" s="8" t="n">
        <f aca="false">K11585*(1-L11585)</f>
        <v>170.1</v>
      </c>
    </row>
    <row r="11586" customFormat="false" ht="11.4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IF(G11586="Male",VLOOKUP(H11586,'Shoe size conversion table'!$B$6:$D$22,2),VLOOKUP(H11586,'Shoe size conversion table'!$J$6:$L$22,2))</f>
        <v>39</v>
      </c>
      <c r="J11586" s="12" t="n">
        <f aca="false">IF(G11586="Male",VLOOKUP(H11586,'Shoe size conversion table'!$B$6:$D$22,3),VLOOKUP(H11586,'Shoe size conversion table'!$J$6:$L$22,3))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MONTH(C11586:C26553)</f>
        <v>7</v>
      </c>
      <c r="O11586" s="8" t="n">
        <f aca="false">K11586*(1-L11586)</f>
        <v>90.3</v>
      </c>
    </row>
    <row r="11587" customFormat="false" ht="11.4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IF(G11587="Male",VLOOKUP(H11587,'Shoe size conversion table'!$B$6:$D$22,2),VLOOKUP(H11587,'Shoe size conversion table'!$J$6:$L$22,2))</f>
        <v>41</v>
      </c>
      <c r="J11587" s="12" t="n">
        <f aca="false">IF(G11587="Male",VLOOKUP(H11587,'Shoe size conversion table'!$B$6:$D$22,3),VLOOKUP(H11587,'Shoe size conversion table'!$J$6:$L$22,3))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MONTH(C11587:C26554)</f>
        <v>7</v>
      </c>
      <c r="O11587" s="8" t="n">
        <f aca="false">K11587*(1-L11587)</f>
        <v>170.1</v>
      </c>
    </row>
    <row r="11588" customFormat="false" ht="11.4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IF(G11588="Male",VLOOKUP(H11588,'Shoe size conversion table'!$B$6:$D$22,2),VLOOKUP(H11588,'Shoe size conversion table'!$J$6:$L$22,2))</f>
        <v>42-43</v>
      </c>
      <c r="J11588" s="12" t="n">
        <f aca="false">IF(G11588="Male",VLOOKUP(H11588,'Shoe size conversion table'!$B$6:$D$22,3),VLOOKUP(H11588,'Shoe size conversion table'!$J$6:$L$22,3))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MONTH(C11588:C26555)</f>
        <v>7</v>
      </c>
      <c r="O11588" s="8" t="n">
        <f aca="false">K11588*(1-L11588)</f>
        <v>149</v>
      </c>
    </row>
    <row r="11589" customFormat="false" ht="11.4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IF(G11589="Male",VLOOKUP(H11589,'Shoe size conversion table'!$B$6:$D$22,2),VLOOKUP(H11589,'Shoe size conversion table'!$J$6:$L$22,2))</f>
        <v>44</v>
      </c>
      <c r="J11589" s="12" t="n">
        <f aca="false">IF(G11589="Male",VLOOKUP(H11589,'Shoe size conversion table'!$B$6:$D$22,3),VLOOKUP(H11589,'Shoe size conversion table'!$J$6:$L$22,3))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MONTH(C11589:C26556)</f>
        <v>7</v>
      </c>
      <c r="O11589" s="8" t="n">
        <f aca="false">K11589*(1-L11589)</f>
        <v>143.2</v>
      </c>
    </row>
    <row r="11590" customFormat="false" ht="11.4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IF(G11590="Male",VLOOKUP(H11590,'Shoe size conversion table'!$B$6:$D$22,2),VLOOKUP(H11590,'Shoe size conversion table'!$J$6:$L$22,2))</f>
        <v>43-44</v>
      </c>
      <c r="J11590" s="12" t="n">
        <f aca="false">IF(G11590="Male",VLOOKUP(H11590,'Shoe size conversion table'!$B$6:$D$22,3),VLOOKUP(H11590,'Shoe size conversion table'!$J$6:$L$22,3))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MONTH(C11590:C26557)</f>
        <v>7</v>
      </c>
      <c r="O11590" s="8" t="n">
        <f aca="false">K11590*(1-L11590)</f>
        <v>79.5</v>
      </c>
    </row>
    <row r="11591" customFormat="false" ht="11.4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IF(G11591="Male",VLOOKUP(H11591,'Shoe size conversion table'!$B$6:$D$22,2),VLOOKUP(H11591,'Shoe size conversion table'!$J$6:$L$22,2))</f>
        <v>38-39</v>
      </c>
      <c r="J11591" s="12" t="n">
        <f aca="false">IF(G11591="Male",VLOOKUP(H11591,'Shoe size conversion table'!$B$6:$D$22,3),VLOOKUP(H11591,'Shoe size conversion table'!$J$6:$L$22,3))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MONTH(C11591:C26558)</f>
        <v>7</v>
      </c>
      <c r="O11591" s="8" t="n">
        <f aca="false">K11591*(1-L11591)</f>
        <v>97.3</v>
      </c>
    </row>
    <row r="11592" customFormat="false" ht="11.4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IF(G11592="Male",VLOOKUP(H11592,'Shoe size conversion table'!$B$6:$D$22,2),VLOOKUP(H11592,'Shoe size conversion table'!$J$6:$L$22,2))</f>
        <v>39</v>
      </c>
      <c r="J11592" s="12" t="n">
        <f aca="false">IF(G11592="Male",VLOOKUP(H11592,'Shoe size conversion table'!$B$6:$D$22,3),VLOOKUP(H11592,'Shoe size conversion table'!$J$6:$L$22,3))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MONTH(C11592:C26559)</f>
        <v>7</v>
      </c>
      <c r="O11592" s="8" t="n">
        <f aca="false">K11592*(1-L11592)</f>
        <v>129</v>
      </c>
    </row>
    <row r="11593" customFormat="false" ht="11.4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IF(G11593="Male",VLOOKUP(H11593,'Shoe size conversion table'!$B$6:$D$22,2),VLOOKUP(H11593,'Shoe size conversion table'!$J$6:$L$22,2))</f>
        <v>37</v>
      </c>
      <c r="J11593" s="12" t="n">
        <f aca="false">IF(G11593="Male",VLOOKUP(H11593,'Shoe size conversion table'!$B$6:$D$22,3),VLOOKUP(H11593,'Shoe size conversion table'!$J$6:$L$22,3))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MONTH(C11593:C26560)</f>
        <v>7</v>
      </c>
      <c r="O11593" s="8" t="n">
        <f aca="false">K11593*(1-L11593)</f>
        <v>159</v>
      </c>
    </row>
    <row r="11594" customFormat="false" ht="11.4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IF(G11594="Male",VLOOKUP(H11594,'Shoe size conversion table'!$B$6:$D$22,2),VLOOKUP(H11594,'Shoe size conversion table'!$J$6:$L$22,2))</f>
        <v>44</v>
      </c>
      <c r="J11594" s="12" t="n">
        <f aca="false">IF(G11594="Male",VLOOKUP(H11594,'Shoe size conversion table'!$B$6:$D$22,3),VLOOKUP(H11594,'Shoe size conversion table'!$J$6:$L$22,3))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MONTH(C11594:C26561)</f>
        <v>7</v>
      </c>
      <c r="O11594" s="8" t="n">
        <f aca="false">K11594*(1-L11594)</f>
        <v>139</v>
      </c>
    </row>
    <row r="11595" customFormat="false" ht="11.4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IF(G11595="Male",VLOOKUP(H11595,'Shoe size conversion table'!$B$6:$D$22,2),VLOOKUP(H11595,'Shoe size conversion table'!$J$6:$L$22,2))</f>
        <v>43-44</v>
      </c>
      <c r="J11595" s="12" t="n">
        <f aca="false">IF(G11595="Male",VLOOKUP(H11595,'Shoe size conversion table'!$B$6:$D$22,3),VLOOKUP(H11595,'Shoe size conversion table'!$J$6:$L$22,3))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MONTH(C11595:C26562)</f>
        <v>7</v>
      </c>
      <c r="O11595" s="8" t="n">
        <f aca="false">K11595*(1-L11595)</f>
        <v>169</v>
      </c>
    </row>
    <row r="11596" customFormat="false" ht="11.4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IF(G11596="Male",VLOOKUP(H11596,'Shoe size conversion table'!$B$6:$D$22,2),VLOOKUP(H11596,'Shoe size conversion table'!$J$6:$L$22,2))</f>
        <v>42</v>
      </c>
      <c r="J11596" s="12" t="n">
        <f aca="false">IF(G11596="Male",VLOOKUP(H11596,'Shoe size conversion table'!$B$6:$D$22,3),VLOOKUP(H11596,'Shoe size conversion table'!$J$6:$L$22,3))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MONTH(C11596:C26563)</f>
        <v>7</v>
      </c>
      <c r="O11596" s="8" t="n">
        <f aca="false">K11596*(1-L11596)</f>
        <v>135.2</v>
      </c>
    </row>
    <row r="11597" customFormat="false" ht="11.4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IF(G11597="Male",VLOOKUP(H11597,'Shoe size conversion table'!$B$6:$D$22,2),VLOOKUP(H11597,'Shoe size conversion table'!$J$6:$L$22,2))</f>
        <v>43</v>
      </c>
      <c r="J11597" s="12" t="n">
        <f aca="false">IF(G11597="Male",VLOOKUP(H11597,'Shoe size conversion table'!$B$6:$D$22,3),VLOOKUP(H11597,'Shoe size conversion table'!$J$6:$L$22,3))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MONTH(C11597:C26564)</f>
        <v>7</v>
      </c>
      <c r="O11597" s="8" t="n">
        <f aca="false">K11597*(1-L11597)</f>
        <v>179</v>
      </c>
    </row>
    <row r="11598" customFormat="false" ht="11.4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IF(G11598="Male",VLOOKUP(H11598,'Shoe size conversion table'!$B$6:$D$22,2),VLOOKUP(H11598,'Shoe size conversion table'!$J$6:$L$22,2))</f>
        <v>41</v>
      </c>
      <c r="J11598" s="12" t="n">
        <f aca="false">IF(G11598="Male",VLOOKUP(H11598,'Shoe size conversion table'!$B$6:$D$22,3),VLOOKUP(H11598,'Shoe size conversion table'!$J$6:$L$22,3))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MONTH(C11598:C26565)</f>
        <v>7</v>
      </c>
      <c r="O11598" s="8" t="n">
        <f aca="false">K11598*(1-L11598)</f>
        <v>169</v>
      </c>
    </row>
    <row r="11599" customFormat="false" ht="11.4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IF(G11599="Male",VLOOKUP(H11599,'Shoe size conversion table'!$B$6:$D$22,2),VLOOKUP(H11599,'Shoe size conversion table'!$J$6:$L$22,2))</f>
        <v>42-43</v>
      </c>
      <c r="J11599" s="12" t="n">
        <f aca="false">IF(G11599="Male",VLOOKUP(H11599,'Shoe size conversion table'!$B$6:$D$22,3),VLOOKUP(H11599,'Shoe size conversion table'!$J$6:$L$22,3))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MONTH(C11599:C26566)</f>
        <v>7</v>
      </c>
      <c r="O11599" s="8" t="n">
        <f aca="false">K11599*(1-L11599)</f>
        <v>139</v>
      </c>
    </row>
    <row r="11600" customFormat="false" ht="11.4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IF(G11600="Male",VLOOKUP(H11600,'Shoe size conversion table'!$B$6:$D$22,2),VLOOKUP(H11600,'Shoe size conversion table'!$J$6:$L$22,2))</f>
        <v>38-39</v>
      </c>
      <c r="J11600" s="12" t="n">
        <f aca="false">IF(G11600="Male",VLOOKUP(H11600,'Shoe size conversion table'!$B$6:$D$22,3),VLOOKUP(H11600,'Shoe size conversion table'!$J$6:$L$22,3))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MONTH(C11600:C26567)</f>
        <v>7</v>
      </c>
      <c r="O11600" s="8" t="n">
        <f aca="false">K11600*(1-L11600)</f>
        <v>139</v>
      </c>
    </row>
    <row r="11601" customFormat="false" ht="11.4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IF(G11601="Male",VLOOKUP(H11601,'Shoe size conversion table'!$B$6:$D$22,2),VLOOKUP(H11601,'Shoe size conversion table'!$J$6:$L$22,2))</f>
        <v>43</v>
      </c>
      <c r="J11601" s="12" t="n">
        <f aca="false">IF(G11601="Male",VLOOKUP(H11601,'Shoe size conversion table'!$B$6:$D$22,3),VLOOKUP(H11601,'Shoe size conversion table'!$J$6:$L$22,3))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MONTH(C11601:C26568)</f>
        <v>7</v>
      </c>
      <c r="O11601" s="8" t="n">
        <f aca="false">K11601*(1-L11601)</f>
        <v>199</v>
      </c>
    </row>
    <row r="11602" customFormat="false" ht="11.4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IF(G11602="Male",VLOOKUP(H11602,'Shoe size conversion table'!$B$6:$D$22,2),VLOOKUP(H11602,'Shoe size conversion table'!$J$6:$L$22,2))</f>
        <v>43</v>
      </c>
      <c r="J11602" s="12" t="n">
        <f aca="false">IF(G11602="Male",VLOOKUP(H11602,'Shoe size conversion table'!$B$6:$D$22,3),VLOOKUP(H11602,'Shoe size conversion table'!$J$6:$L$22,3))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MONTH(C11602:C26569)</f>
        <v>7</v>
      </c>
      <c r="O11602" s="8" t="n">
        <f aca="false">K11602*(1-L11602)</f>
        <v>199</v>
      </c>
    </row>
    <row r="11603" customFormat="false" ht="11.4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IF(G11603="Male",VLOOKUP(H11603,'Shoe size conversion table'!$B$6:$D$22,2),VLOOKUP(H11603,'Shoe size conversion table'!$J$6:$L$22,2))</f>
        <v>42</v>
      </c>
      <c r="J11603" s="12" t="n">
        <f aca="false">IF(G11603="Male",VLOOKUP(H11603,'Shoe size conversion table'!$B$6:$D$22,3),VLOOKUP(H11603,'Shoe size conversion table'!$J$6:$L$22,3))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MONTH(C11603:C26570)</f>
        <v>7</v>
      </c>
      <c r="O11603" s="8" t="n">
        <f aca="false">K11603*(1-L11603)</f>
        <v>169</v>
      </c>
    </row>
    <row r="11604" customFormat="false" ht="11.4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IF(G11604="Male",VLOOKUP(H11604,'Shoe size conversion table'!$B$6:$D$22,2),VLOOKUP(H11604,'Shoe size conversion table'!$J$6:$L$22,2))</f>
        <v>44</v>
      </c>
      <c r="J11604" s="12" t="n">
        <f aca="false">IF(G11604="Male",VLOOKUP(H11604,'Shoe size conversion table'!$B$6:$D$22,3),VLOOKUP(H11604,'Shoe size conversion table'!$J$6:$L$22,3))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MONTH(C11604:C26571)</f>
        <v>7</v>
      </c>
      <c r="O11604" s="8" t="n">
        <f aca="false">K11604*(1-L11604)</f>
        <v>119.2</v>
      </c>
    </row>
    <row r="11605" customFormat="false" ht="11.4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IF(G11605="Male",VLOOKUP(H11605,'Shoe size conversion table'!$B$6:$D$22,2),VLOOKUP(H11605,'Shoe size conversion table'!$J$6:$L$22,2))</f>
        <v>38-39</v>
      </c>
      <c r="J11605" s="12" t="n">
        <f aca="false">IF(G11605="Male",VLOOKUP(H11605,'Shoe size conversion table'!$B$6:$D$22,3),VLOOKUP(H11605,'Shoe size conversion table'!$J$6:$L$22,3))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MONTH(C11605:C26572)</f>
        <v>7</v>
      </c>
      <c r="O11605" s="8" t="n">
        <f aca="false">K11605*(1-L11605)</f>
        <v>139.3</v>
      </c>
    </row>
    <row r="11606" customFormat="false" ht="11.4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IF(G11606="Male",VLOOKUP(H11606,'Shoe size conversion table'!$B$6:$D$22,2),VLOOKUP(H11606,'Shoe size conversion table'!$J$6:$L$22,2))</f>
        <v>42</v>
      </c>
      <c r="J11606" s="12" t="n">
        <f aca="false">IF(G11606="Male",VLOOKUP(H11606,'Shoe size conversion table'!$B$6:$D$22,3),VLOOKUP(H11606,'Shoe size conversion table'!$J$6:$L$22,3))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MONTH(C11606:C26573)</f>
        <v>7</v>
      </c>
      <c r="O11606" s="8" t="n">
        <f aca="false">K11606*(1-L11606)</f>
        <v>149</v>
      </c>
    </row>
    <row r="11607" customFormat="false" ht="11.4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IF(G11607="Male",VLOOKUP(H11607,'Shoe size conversion table'!$B$6:$D$22,2),VLOOKUP(H11607,'Shoe size conversion table'!$J$6:$L$22,2))</f>
        <v>43</v>
      </c>
      <c r="J11607" s="12" t="n">
        <f aca="false">IF(G11607="Male",VLOOKUP(H11607,'Shoe size conversion table'!$B$6:$D$22,3),VLOOKUP(H11607,'Shoe size conversion table'!$J$6:$L$22,3))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MONTH(C11607:C26574)</f>
        <v>7</v>
      </c>
      <c r="O11607" s="8" t="n">
        <f aca="false">K11607*(1-L11607)</f>
        <v>89.5</v>
      </c>
    </row>
    <row r="11608" customFormat="false" ht="11.4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IF(G11608="Male",VLOOKUP(H11608,'Shoe size conversion table'!$B$6:$D$22,2),VLOOKUP(H11608,'Shoe size conversion table'!$J$6:$L$22,2))</f>
        <v>42-43</v>
      </c>
      <c r="J11608" s="12" t="n">
        <f aca="false">IF(G11608="Male",VLOOKUP(H11608,'Shoe size conversion table'!$B$6:$D$22,3),VLOOKUP(H11608,'Shoe size conversion table'!$J$6:$L$22,3))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MONTH(C11608:C26575)</f>
        <v>7</v>
      </c>
      <c r="O11608" s="8" t="n">
        <f aca="false">K11608*(1-L11608)</f>
        <v>118.3</v>
      </c>
    </row>
    <row r="11609" customFormat="false" ht="11.4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IF(G11609="Male",VLOOKUP(H11609,'Shoe size conversion table'!$B$6:$D$22,2),VLOOKUP(H11609,'Shoe size conversion table'!$J$6:$L$22,2))</f>
        <v>39-40</v>
      </c>
      <c r="J11609" s="12" t="n">
        <f aca="false">IF(G11609="Male",VLOOKUP(H11609,'Shoe size conversion table'!$B$6:$D$22,3),VLOOKUP(H11609,'Shoe size conversion table'!$J$6:$L$22,3))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MONTH(C11609:C26576)</f>
        <v>7</v>
      </c>
      <c r="O11609" s="8" t="n">
        <f aca="false">K11609*(1-L11609)</f>
        <v>90.3</v>
      </c>
    </row>
    <row r="11610" customFormat="false" ht="11.4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IF(G11610="Male",VLOOKUP(H11610,'Shoe size conversion table'!$B$6:$D$22,2),VLOOKUP(H11610,'Shoe size conversion table'!$J$6:$L$22,2))</f>
        <v>43</v>
      </c>
      <c r="J11610" s="12" t="n">
        <f aca="false">IF(G11610="Male",VLOOKUP(H11610,'Shoe size conversion table'!$B$6:$D$22,3),VLOOKUP(H11610,'Shoe size conversion table'!$J$6:$L$22,3))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MONTH(C11610:C26577)</f>
        <v>7</v>
      </c>
      <c r="O11610" s="8" t="n">
        <f aca="false">K11610*(1-L11610)</f>
        <v>64.5</v>
      </c>
    </row>
    <row r="11611" customFormat="false" ht="11.4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IF(G11611="Male",VLOOKUP(H11611,'Shoe size conversion table'!$B$6:$D$22,2),VLOOKUP(H11611,'Shoe size conversion table'!$J$6:$L$22,2))</f>
        <v>39</v>
      </c>
      <c r="J11611" s="12" t="n">
        <f aca="false">IF(G11611="Male",VLOOKUP(H11611,'Shoe size conversion table'!$B$6:$D$22,3),VLOOKUP(H11611,'Shoe size conversion table'!$J$6:$L$22,3))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MONTH(C11611:C26578)</f>
        <v>7</v>
      </c>
      <c r="O11611" s="8" t="n">
        <f aca="false">K11611*(1-L11611)</f>
        <v>84.5</v>
      </c>
    </row>
    <row r="11612" customFormat="false" ht="11.4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IF(G11612="Male",VLOOKUP(H11612,'Shoe size conversion table'!$B$6:$D$22,2),VLOOKUP(H11612,'Shoe size conversion table'!$J$6:$L$22,2))</f>
        <v>37-38</v>
      </c>
      <c r="J11612" s="12" t="n">
        <f aca="false">IF(G11612="Male",VLOOKUP(H11612,'Shoe size conversion table'!$B$6:$D$22,3),VLOOKUP(H11612,'Shoe size conversion table'!$J$6:$L$22,3))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MONTH(C11612:C26579)</f>
        <v>7</v>
      </c>
      <c r="O11612" s="8" t="n">
        <f aca="false">K11612*(1-L11612)</f>
        <v>151.2</v>
      </c>
    </row>
    <row r="11613" customFormat="false" ht="11.4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IF(G11613="Male",VLOOKUP(H11613,'Shoe size conversion table'!$B$6:$D$22,2),VLOOKUP(H11613,'Shoe size conversion table'!$J$6:$L$22,2))</f>
        <v>42-43</v>
      </c>
      <c r="J11613" s="12" t="n">
        <f aca="false">IF(G11613="Male",VLOOKUP(H11613,'Shoe size conversion table'!$B$6:$D$22,3),VLOOKUP(H11613,'Shoe size conversion table'!$J$6:$L$22,3))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MONTH(C11613:C26580)</f>
        <v>7</v>
      </c>
      <c r="O11613" s="8" t="n">
        <f aca="false">K11613*(1-L11613)</f>
        <v>125.1</v>
      </c>
    </row>
    <row r="11614" customFormat="false" ht="11.4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IF(G11614="Male",VLOOKUP(H11614,'Shoe size conversion table'!$B$6:$D$22,2),VLOOKUP(H11614,'Shoe size conversion table'!$J$6:$L$22,2))</f>
        <v>40</v>
      </c>
      <c r="J11614" s="12" t="n">
        <f aca="false">IF(G11614="Male",VLOOKUP(H11614,'Shoe size conversion table'!$B$6:$D$22,3),VLOOKUP(H11614,'Shoe size conversion table'!$J$6:$L$22,3))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MONTH(C11614:C26581)</f>
        <v>7</v>
      </c>
      <c r="O11614" s="8" t="n">
        <f aca="false">K11614*(1-L11614)</f>
        <v>125.1</v>
      </c>
    </row>
    <row r="11615" customFormat="false" ht="11.4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IF(G11615="Male",VLOOKUP(H11615,'Shoe size conversion table'!$B$6:$D$22,2),VLOOKUP(H11615,'Shoe size conversion table'!$J$6:$L$22,2))</f>
        <v>43-44</v>
      </c>
      <c r="J11615" s="12" t="n">
        <f aca="false">IF(G11615="Male",VLOOKUP(H11615,'Shoe size conversion table'!$B$6:$D$22,3),VLOOKUP(H11615,'Shoe size conversion table'!$J$6:$L$22,3))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MONTH(C11615:C26582)</f>
        <v>7</v>
      </c>
      <c r="O11615" s="8" t="n">
        <f aca="false">K11615*(1-L11615)</f>
        <v>69.5</v>
      </c>
    </row>
    <row r="11616" customFormat="false" ht="11.4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IF(G11616="Male",VLOOKUP(H11616,'Shoe size conversion table'!$B$6:$D$22,2),VLOOKUP(H11616,'Shoe size conversion table'!$J$6:$L$22,2))</f>
        <v>39</v>
      </c>
      <c r="J11616" s="12" t="n">
        <f aca="false">IF(G11616="Male",VLOOKUP(H11616,'Shoe size conversion table'!$B$6:$D$22,3),VLOOKUP(H11616,'Shoe size conversion table'!$J$6:$L$22,3))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MONTH(C11616:C26583)</f>
        <v>7</v>
      </c>
      <c r="O11616" s="8" t="n">
        <f aca="false">K11616*(1-L11616)</f>
        <v>159</v>
      </c>
    </row>
    <row r="11617" customFormat="false" ht="11.4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IF(G11617="Male",VLOOKUP(H11617,'Shoe size conversion table'!$B$6:$D$22,2),VLOOKUP(H11617,'Shoe size conversion table'!$J$6:$L$22,2))</f>
        <v>39-40</v>
      </c>
      <c r="J11617" s="12" t="n">
        <f aca="false">IF(G11617="Male",VLOOKUP(H11617,'Shoe size conversion table'!$B$6:$D$22,3),VLOOKUP(H11617,'Shoe size conversion table'!$J$6:$L$22,3))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MONTH(C11617:C26584)</f>
        <v>7</v>
      </c>
      <c r="O11617" s="8" t="n">
        <f aca="false">K11617*(1-L11617)</f>
        <v>111.2</v>
      </c>
    </row>
    <row r="11618" customFormat="false" ht="11.4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IF(G11618="Male",VLOOKUP(H11618,'Shoe size conversion table'!$B$6:$D$22,2),VLOOKUP(H11618,'Shoe size conversion table'!$J$6:$L$22,2))</f>
        <v>39-40</v>
      </c>
      <c r="J11618" s="12" t="n">
        <f aca="false">IF(G11618="Male",VLOOKUP(H11618,'Shoe size conversion table'!$B$6:$D$22,3),VLOOKUP(H11618,'Shoe size conversion table'!$J$6:$L$22,3))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MONTH(C11618:C26585)</f>
        <v>7</v>
      </c>
      <c r="O11618" s="8" t="n">
        <f aca="false">K11618*(1-L11618)</f>
        <v>189</v>
      </c>
    </row>
    <row r="11619" customFormat="false" ht="11.4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IF(G11619="Male",VLOOKUP(H11619,'Shoe size conversion table'!$B$6:$D$22,2),VLOOKUP(H11619,'Shoe size conversion table'!$J$6:$L$22,2))</f>
        <v>42-43</v>
      </c>
      <c r="J11619" s="12" t="n">
        <f aca="false">IF(G11619="Male",VLOOKUP(H11619,'Shoe size conversion table'!$B$6:$D$22,3),VLOOKUP(H11619,'Shoe size conversion table'!$J$6:$L$22,3))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MONTH(C11619:C26586)</f>
        <v>7</v>
      </c>
      <c r="O11619" s="8" t="n">
        <f aca="false">K11619*(1-L11619)</f>
        <v>149</v>
      </c>
    </row>
    <row r="11620" customFormat="false" ht="11.4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IF(G11620="Male",VLOOKUP(H11620,'Shoe size conversion table'!$B$6:$D$22,2),VLOOKUP(H11620,'Shoe size conversion table'!$J$6:$L$22,2))</f>
        <v>42-43</v>
      </c>
      <c r="J11620" s="12" t="n">
        <f aca="false">IF(G11620="Male",VLOOKUP(H11620,'Shoe size conversion table'!$B$6:$D$22,3),VLOOKUP(H11620,'Shoe size conversion table'!$J$6:$L$22,3))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MONTH(C11620:C26587)</f>
        <v>7</v>
      </c>
      <c r="O11620" s="8" t="n">
        <f aca="false">K11620*(1-L11620)</f>
        <v>179</v>
      </c>
    </row>
    <row r="11621" customFormat="false" ht="11.4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IF(G11621="Male",VLOOKUP(H11621,'Shoe size conversion table'!$B$6:$D$22,2),VLOOKUP(H11621,'Shoe size conversion table'!$J$6:$L$22,2))</f>
        <v>43-44</v>
      </c>
      <c r="J11621" s="12" t="n">
        <f aca="false">IF(G11621="Male",VLOOKUP(H11621,'Shoe size conversion table'!$B$6:$D$22,3),VLOOKUP(H11621,'Shoe size conversion table'!$J$6:$L$22,3))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MONTH(C11621:C26588)</f>
        <v>7</v>
      </c>
      <c r="O11621" s="8" t="n">
        <f aca="false">K11621*(1-L11621)</f>
        <v>84.5</v>
      </c>
    </row>
    <row r="11622" customFormat="false" ht="11.4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IF(G11622="Male",VLOOKUP(H11622,'Shoe size conversion table'!$B$6:$D$22,2),VLOOKUP(H11622,'Shoe size conversion table'!$J$6:$L$22,2))</f>
        <v>43</v>
      </c>
      <c r="J11622" s="12" t="n">
        <f aca="false">IF(G11622="Male",VLOOKUP(H11622,'Shoe size conversion table'!$B$6:$D$22,3),VLOOKUP(H11622,'Shoe size conversion table'!$J$6:$L$22,3))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MONTH(C11622:C26589)</f>
        <v>7</v>
      </c>
      <c r="O11622" s="8" t="n">
        <f aca="false">K11622*(1-L11622)</f>
        <v>104.3</v>
      </c>
    </row>
    <row r="11623" customFormat="false" ht="11.4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IF(G11623="Male",VLOOKUP(H11623,'Shoe size conversion table'!$B$6:$D$22,2),VLOOKUP(H11623,'Shoe size conversion table'!$J$6:$L$22,2))</f>
        <v>42</v>
      </c>
      <c r="J11623" s="12" t="n">
        <f aca="false">IF(G11623="Male",VLOOKUP(H11623,'Shoe size conversion table'!$B$6:$D$22,3),VLOOKUP(H11623,'Shoe size conversion table'!$J$6:$L$22,3))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MONTH(C11623:C26590)</f>
        <v>7</v>
      </c>
      <c r="O11623" s="8" t="n">
        <f aca="false">K11623*(1-L11623)</f>
        <v>97.3</v>
      </c>
    </row>
    <row r="11624" customFormat="false" ht="11.4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IF(G11624="Male",VLOOKUP(H11624,'Shoe size conversion table'!$B$6:$D$22,2),VLOOKUP(H11624,'Shoe size conversion table'!$J$6:$L$22,2))</f>
        <v>47</v>
      </c>
      <c r="J11624" s="12" t="n">
        <f aca="false">IF(G11624="Male",VLOOKUP(H11624,'Shoe size conversion table'!$B$6:$D$22,3),VLOOKUP(H11624,'Shoe size conversion table'!$J$6:$L$22,3))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MONTH(C11624:C26591)</f>
        <v>7</v>
      </c>
      <c r="O11624" s="8" t="n">
        <f aca="false">K11624*(1-L11624)</f>
        <v>129</v>
      </c>
    </row>
    <row r="11625" customFormat="false" ht="11.4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IF(G11625="Male",VLOOKUP(H11625,'Shoe size conversion table'!$B$6:$D$22,2),VLOOKUP(H11625,'Shoe size conversion table'!$J$6:$L$22,2))</f>
        <v>40</v>
      </c>
      <c r="J11625" s="12" t="n">
        <f aca="false">IF(G11625="Male",VLOOKUP(H11625,'Shoe size conversion table'!$B$6:$D$22,3),VLOOKUP(H11625,'Shoe size conversion table'!$J$6:$L$22,3))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MONTH(C11625:C26592)</f>
        <v>7</v>
      </c>
      <c r="O11625" s="8" t="n">
        <f aca="false">K11625*(1-L11625)</f>
        <v>74.5</v>
      </c>
    </row>
    <row r="11626" customFormat="false" ht="11.4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IF(G11626="Male",VLOOKUP(H11626,'Shoe size conversion table'!$B$6:$D$22,2),VLOOKUP(H11626,'Shoe size conversion table'!$J$6:$L$22,2))</f>
        <v>38-39</v>
      </c>
      <c r="J11626" s="12" t="n">
        <f aca="false">IF(G11626="Male",VLOOKUP(H11626,'Shoe size conversion table'!$B$6:$D$22,3),VLOOKUP(H11626,'Shoe size conversion table'!$J$6:$L$22,3))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MONTH(C11626:C26593)</f>
        <v>7</v>
      </c>
      <c r="O11626" s="8" t="n">
        <f aca="false">K11626*(1-L11626)</f>
        <v>149</v>
      </c>
    </row>
    <row r="11627" customFormat="false" ht="11.4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IF(G11627="Male",VLOOKUP(H11627,'Shoe size conversion table'!$B$6:$D$22,2),VLOOKUP(H11627,'Shoe size conversion table'!$J$6:$L$22,2))</f>
        <v>41-42</v>
      </c>
      <c r="J11627" s="12" t="n">
        <f aca="false">IF(G11627="Male",VLOOKUP(H11627,'Shoe size conversion table'!$B$6:$D$22,3),VLOOKUP(H11627,'Shoe size conversion table'!$J$6:$L$22,3))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MONTH(C11627:C26594)</f>
        <v>7</v>
      </c>
      <c r="O11627" s="8" t="n">
        <f aca="false">K11627*(1-L11627)</f>
        <v>189</v>
      </c>
    </row>
    <row r="11628" customFormat="false" ht="11.4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IF(G11628="Male",VLOOKUP(H11628,'Shoe size conversion table'!$B$6:$D$22,2),VLOOKUP(H11628,'Shoe size conversion table'!$J$6:$L$22,2))</f>
        <v>38-39</v>
      </c>
      <c r="J11628" s="12" t="n">
        <f aca="false">IF(G11628="Male",VLOOKUP(H11628,'Shoe size conversion table'!$B$6:$D$22,3),VLOOKUP(H11628,'Shoe size conversion table'!$J$6:$L$22,3))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MONTH(C11628:C26595)</f>
        <v>7</v>
      </c>
      <c r="O11628" s="8" t="n">
        <f aca="false">K11628*(1-L11628)</f>
        <v>149</v>
      </c>
    </row>
    <row r="11629" customFormat="false" ht="11.4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IF(G11629="Male",VLOOKUP(H11629,'Shoe size conversion table'!$B$6:$D$22,2),VLOOKUP(H11629,'Shoe size conversion table'!$J$6:$L$22,2))</f>
        <v>38</v>
      </c>
      <c r="J11629" s="12" t="n">
        <f aca="false">IF(G11629="Male",VLOOKUP(H11629,'Shoe size conversion table'!$B$6:$D$22,3),VLOOKUP(H11629,'Shoe size conversion table'!$J$6:$L$22,3))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MONTH(C11629:C26596)</f>
        <v>7</v>
      </c>
      <c r="O11629" s="8" t="n">
        <f aca="false">K11629*(1-L11629)</f>
        <v>179</v>
      </c>
    </row>
    <row r="11630" customFormat="false" ht="11.4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IF(G11630="Male",VLOOKUP(H11630,'Shoe size conversion table'!$B$6:$D$22,2),VLOOKUP(H11630,'Shoe size conversion table'!$J$6:$L$22,2))</f>
        <v>38-39</v>
      </c>
      <c r="J11630" s="12" t="n">
        <f aca="false">IF(G11630="Male",VLOOKUP(H11630,'Shoe size conversion table'!$B$6:$D$22,3),VLOOKUP(H11630,'Shoe size conversion table'!$J$6:$L$22,3))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MONTH(C11630:C26597)</f>
        <v>7</v>
      </c>
      <c r="O11630" s="8" t="n">
        <f aca="false">K11630*(1-L11630)</f>
        <v>199</v>
      </c>
    </row>
    <row r="11631" customFormat="false" ht="11.4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IF(G11631="Male",VLOOKUP(H11631,'Shoe size conversion table'!$B$6:$D$22,2),VLOOKUP(H11631,'Shoe size conversion table'!$J$6:$L$22,2))</f>
        <v>43</v>
      </c>
      <c r="J11631" s="12" t="n">
        <f aca="false">IF(G11631="Male",VLOOKUP(H11631,'Shoe size conversion table'!$B$6:$D$22,3),VLOOKUP(H11631,'Shoe size conversion table'!$J$6:$L$22,3))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MONTH(C11631:C26598)</f>
        <v>7</v>
      </c>
      <c r="O11631" s="8" t="n">
        <f aca="false">K11631*(1-L11631)</f>
        <v>169</v>
      </c>
    </row>
    <row r="11632" customFormat="false" ht="11.4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IF(G11632="Male",VLOOKUP(H11632,'Shoe size conversion table'!$B$6:$D$22,2),VLOOKUP(H11632,'Shoe size conversion table'!$J$6:$L$22,2))</f>
        <v>43-44</v>
      </c>
      <c r="J11632" s="12" t="n">
        <f aca="false">IF(G11632="Male",VLOOKUP(H11632,'Shoe size conversion table'!$B$6:$D$22,3),VLOOKUP(H11632,'Shoe size conversion table'!$J$6:$L$22,3))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MONTH(C11632:C26599)</f>
        <v>7</v>
      </c>
      <c r="O11632" s="8" t="n">
        <f aca="false">K11632*(1-L11632)</f>
        <v>179</v>
      </c>
    </row>
    <row r="11633" customFormat="false" ht="11.4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IF(G11633="Male",VLOOKUP(H11633,'Shoe size conversion table'!$B$6:$D$22,2),VLOOKUP(H11633,'Shoe size conversion table'!$J$6:$L$22,2))</f>
        <v>42</v>
      </c>
      <c r="J11633" s="12" t="n">
        <f aca="false">IF(G11633="Male",VLOOKUP(H11633,'Shoe size conversion table'!$B$6:$D$22,3),VLOOKUP(H11633,'Shoe size conversion table'!$J$6:$L$22,3))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MONTH(C11633:C26600)</f>
        <v>7</v>
      </c>
      <c r="O11633" s="8" t="n">
        <f aca="false">K11633*(1-L11633)</f>
        <v>189</v>
      </c>
    </row>
    <row r="11634" customFormat="false" ht="11.4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IF(G11634="Male",VLOOKUP(H11634,'Shoe size conversion table'!$B$6:$D$22,2),VLOOKUP(H11634,'Shoe size conversion table'!$J$6:$L$22,2))</f>
        <v>37-38</v>
      </c>
      <c r="J11634" s="12" t="n">
        <f aca="false">IF(G11634="Male",VLOOKUP(H11634,'Shoe size conversion table'!$B$6:$D$22,3),VLOOKUP(H11634,'Shoe size conversion table'!$J$6:$L$22,3))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MONTH(C11634:C26601)</f>
        <v>7</v>
      </c>
      <c r="O11634" s="8" t="n">
        <f aca="false">K11634*(1-L11634)</f>
        <v>151.2</v>
      </c>
    </row>
    <row r="11635" customFormat="false" ht="11.4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IF(G11635="Male",VLOOKUP(H11635,'Shoe size conversion table'!$B$6:$D$22,2),VLOOKUP(H11635,'Shoe size conversion table'!$J$6:$L$22,2))</f>
        <v>37-38</v>
      </c>
      <c r="J11635" s="12" t="n">
        <f aca="false">IF(G11635="Male",VLOOKUP(H11635,'Shoe size conversion table'!$B$6:$D$22,3),VLOOKUP(H11635,'Shoe size conversion table'!$J$6:$L$22,3))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MONTH(C11635:C26602)</f>
        <v>7</v>
      </c>
      <c r="O11635" s="8" t="n">
        <f aca="false">K11635*(1-L11635)</f>
        <v>129</v>
      </c>
    </row>
    <row r="11636" customFormat="false" ht="11.4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IF(G11636="Male",VLOOKUP(H11636,'Shoe size conversion table'!$B$6:$D$22,2),VLOOKUP(H11636,'Shoe size conversion table'!$J$6:$L$22,2))</f>
        <v>40-41</v>
      </c>
      <c r="J11636" s="12" t="n">
        <f aca="false">IF(G11636="Male",VLOOKUP(H11636,'Shoe size conversion table'!$B$6:$D$22,3),VLOOKUP(H11636,'Shoe size conversion table'!$J$6:$L$22,3))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MONTH(C11636:C26603)</f>
        <v>7</v>
      </c>
      <c r="O11636" s="8" t="n">
        <f aca="false">K11636*(1-L11636)</f>
        <v>104.3</v>
      </c>
    </row>
    <row r="11637" customFormat="false" ht="11.4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IF(G11637="Male",VLOOKUP(H11637,'Shoe size conversion table'!$B$6:$D$22,2),VLOOKUP(H11637,'Shoe size conversion table'!$J$6:$L$22,2))</f>
        <v>42</v>
      </c>
      <c r="J11637" s="12" t="n">
        <f aca="false">IF(G11637="Male",VLOOKUP(H11637,'Shoe size conversion table'!$B$6:$D$22,3),VLOOKUP(H11637,'Shoe size conversion table'!$J$6:$L$22,3))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MONTH(C11637:C26604)</f>
        <v>7</v>
      </c>
      <c r="O11637" s="8" t="n">
        <f aca="false">K11637*(1-L11637)</f>
        <v>189</v>
      </c>
    </row>
    <row r="11638" customFormat="false" ht="11.4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IF(G11638="Male",VLOOKUP(H11638,'Shoe size conversion table'!$B$6:$D$22,2),VLOOKUP(H11638,'Shoe size conversion table'!$J$6:$L$22,2))</f>
        <v>44</v>
      </c>
      <c r="J11638" s="12" t="n">
        <f aca="false">IF(G11638="Male",VLOOKUP(H11638,'Shoe size conversion table'!$B$6:$D$22,3),VLOOKUP(H11638,'Shoe size conversion table'!$J$6:$L$22,3))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MONTH(C11638:C26605)</f>
        <v>7</v>
      </c>
      <c r="O11638" s="8" t="n">
        <f aca="false">K11638*(1-L11638)</f>
        <v>119.2</v>
      </c>
    </row>
    <row r="11639" customFormat="false" ht="11.4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IF(G11639="Male",VLOOKUP(H11639,'Shoe size conversion table'!$B$6:$D$22,2),VLOOKUP(H11639,'Shoe size conversion table'!$J$6:$L$22,2))</f>
        <v>42</v>
      </c>
      <c r="J11639" s="12" t="n">
        <f aca="false">IF(G11639="Male",VLOOKUP(H11639,'Shoe size conversion table'!$B$6:$D$22,3),VLOOKUP(H11639,'Shoe size conversion table'!$J$6:$L$22,3))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MONTH(C11639:C26606)</f>
        <v>7</v>
      </c>
      <c r="O11639" s="8" t="n">
        <f aca="false">K11639*(1-L11639)</f>
        <v>159</v>
      </c>
    </row>
    <row r="11640" customFormat="false" ht="11.4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IF(G11640="Male",VLOOKUP(H11640,'Shoe size conversion table'!$B$6:$D$22,2),VLOOKUP(H11640,'Shoe size conversion table'!$J$6:$L$22,2))</f>
        <v>39-40</v>
      </c>
      <c r="J11640" s="12" t="n">
        <f aca="false">IF(G11640="Male",VLOOKUP(H11640,'Shoe size conversion table'!$B$6:$D$22,3),VLOOKUP(H11640,'Shoe size conversion table'!$J$6:$L$22,3))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MONTH(C11640:C26607)</f>
        <v>7</v>
      </c>
      <c r="O11640" s="8" t="n">
        <f aca="false">K11640*(1-L11640)</f>
        <v>111.2</v>
      </c>
    </row>
    <row r="11641" customFormat="false" ht="11.4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IF(G11641="Male",VLOOKUP(H11641,'Shoe size conversion table'!$B$6:$D$22,2),VLOOKUP(H11641,'Shoe size conversion table'!$J$6:$L$22,2))</f>
        <v>42</v>
      </c>
      <c r="J11641" s="12" t="n">
        <f aca="false">IF(G11641="Male",VLOOKUP(H11641,'Shoe size conversion table'!$B$6:$D$22,3),VLOOKUP(H11641,'Shoe size conversion table'!$J$6:$L$22,3))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MONTH(C11641:C26608)</f>
        <v>7</v>
      </c>
      <c r="O11641" s="8" t="n">
        <f aca="false">K11641*(1-L11641)</f>
        <v>199</v>
      </c>
    </row>
    <row r="11642" customFormat="false" ht="11.4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IF(G11642="Male",VLOOKUP(H11642,'Shoe size conversion table'!$B$6:$D$22,2),VLOOKUP(H11642,'Shoe size conversion table'!$J$6:$L$22,2))</f>
        <v>39-40</v>
      </c>
      <c r="J11642" s="12" t="n">
        <f aca="false">IF(G11642="Male",VLOOKUP(H11642,'Shoe size conversion table'!$B$6:$D$22,3),VLOOKUP(H11642,'Shoe size conversion table'!$J$6:$L$22,3))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MONTH(C11642:C26609)</f>
        <v>7</v>
      </c>
      <c r="O11642" s="8" t="n">
        <f aca="false">K11642*(1-L11642)</f>
        <v>129</v>
      </c>
    </row>
    <row r="11643" customFormat="false" ht="11.4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IF(G11643="Male",VLOOKUP(H11643,'Shoe size conversion table'!$B$6:$D$22,2),VLOOKUP(H11643,'Shoe size conversion table'!$J$6:$L$22,2))</f>
        <v>40</v>
      </c>
      <c r="J11643" s="12" t="n">
        <f aca="false">IF(G11643="Male",VLOOKUP(H11643,'Shoe size conversion table'!$B$6:$D$22,3),VLOOKUP(H11643,'Shoe size conversion table'!$J$6:$L$22,3))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MONTH(C11643:C26610)</f>
        <v>7</v>
      </c>
      <c r="O11643" s="8" t="n">
        <f aca="false">K11643*(1-L11643)</f>
        <v>149</v>
      </c>
    </row>
    <row r="11644" customFormat="false" ht="11.4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IF(G11644="Male",VLOOKUP(H11644,'Shoe size conversion table'!$B$6:$D$22,2),VLOOKUP(H11644,'Shoe size conversion table'!$J$6:$L$22,2))</f>
        <v>41</v>
      </c>
      <c r="J11644" s="12" t="n">
        <f aca="false">IF(G11644="Male",VLOOKUP(H11644,'Shoe size conversion table'!$B$6:$D$22,3),VLOOKUP(H11644,'Shoe size conversion table'!$J$6:$L$22,3))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MONTH(C11644:C26611)</f>
        <v>7</v>
      </c>
      <c r="O11644" s="8" t="n">
        <f aca="false">K11644*(1-L11644)</f>
        <v>125.3</v>
      </c>
    </row>
    <row r="11645" customFormat="false" ht="11.4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IF(G11645="Male",VLOOKUP(H11645,'Shoe size conversion table'!$B$6:$D$22,2),VLOOKUP(H11645,'Shoe size conversion table'!$J$6:$L$22,2))</f>
        <v>42</v>
      </c>
      <c r="J11645" s="12" t="n">
        <f aca="false">IF(G11645="Male",VLOOKUP(H11645,'Shoe size conversion table'!$B$6:$D$22,3),VLOOKUP(H11645,'Shoe size conversion table'!$J$6:$L$22,3))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MONTH(C11645:C26612)</f>
        <v>7</v>
      </c>
      <c r="O11645" s="8" t="n">
        <f aca="false">K11645*(1-L11645)</f>
        <v>170.1</v>
      </c>
    </row>
    <row r="11646" customFormat="false" ht="11.4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IF(G11646="Male",VLOOKUP(H11646,'Shoe size conversion table'!$B$6:$D$22,2),VLOOKUP(H11646,'Shoe size conversion table'!$J$6:$L$22,2))</f>
        <v>35</v>
      </c>
      <c r="J11646" s="12" t="n">
        <f aca="false">IF(G11646="Male",VLOOKUP(H11646,'Shoe size conversion table'!$B$6:$D$22,3),VLOOKUP(H11646,'Shoe size conversion table'!$J$6:$L$22,3))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MONTH(C11646:C26613)</f>
        <v>7</v>
      </c>
      <c r="O11646" s="8" t="n">
        <f aca="false">K11646*(1-L11646)</f>
        <v>199</v>
      </c>
    </row>
    <row r="11647" customFormat="false" ht="11.4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IF(G11647="Male",VLOOKUP(H11647,'Shoe size conversion table'!$B$6:$D$22,2),VLOOKUP(H11647,'Shoe size conversion table'!$J$6:$L$22,2))</f>
        <v>35</v>
      </c>
      <c r="J11647" s="12" t="n">
        <f aca="false">IF(G11647="Male",VLOOKUP(H11647,'Shoe size conversion table'!$B$6:$D$22,3),VLOOKUP(H11647,'Shoe size conversion table'!$J$6:$L$22,3))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MONTH(C11647:C26614)</f>
        <v>7</v>
      </c>
      <c r="O11647" s="8" t="n">
        <f aca="false">K11647*(1-L11647)</f>
        <v>139.3</v>
      </c>
    </row>
    <row r="11648" customFormat="false" ht="11.4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IF(G11648="Male",VLOOKUP(H11648,'Shoe size conversion table'!$B$6:$D$22,2),VLOOKUP(H11648,'Shoe size conversion table'!$J$6:$L$22,2))</f>
        <v>42-43</v>
      </c>
      <c r="J11648" s="12" t="n">
        <f aca="false">IF(G11648="Male",VLOOKUP(H11648,'Shoe size conversion table'!$B$6:$D$22,3),VLOOKUP(H11648,'Shoe size conversion table'!$J$6:$L$22,3))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MONTH(C11648:C26615)</f>
        <v>7</v>
      </c>
      <c r="O11648" s="8" t="n">
        <f aca="false">K11648*(1-L11648)</f>
        <v>143.2</v>
      </c>
    </row>
    <row r="11649" customFormat="false" ht="11.4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IF(G11649="Male",VLOOKUP(H11649,'Shoe size conversion table'!$B$6:$D$22,2),VLOOKUP(H11649,'Shoe size conversion table'!$J$6:$L$22,2))</f>
        <v>44</v>
      </c>
      <c r="J11649" s="12" t="n">
        <f aca="false">IF(G11649="Male",VLOOKUP(H11649,'Shoe size conversion table'!$B$6:$D$22,3),VLOOKUP(H11649,'Shoe size conversion table'!$J$6:$L$22,3))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MONTH(C11649:C26616)</f>
        <v>7</v>
      </c>
      <c r="O11649" s="8" t="n">
        <f aca="false">K11649*(1-L11649)</f>
        <v>89.5</v>
      </c>
    </row>
    <row r="11650" customFormat="false" ht="11.4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IF(G11650="Male",VLOOKUP(H11650,'Shoe size conversion table'!$B$6:$D$22,2),VLOOKUP(H11650,'Shoe size conversion table'!$J$6:$L$22,2))</f>
        <v>44</v>
      </c>
      <c r="J11650" s="12" t="n">
        <f aca="false">IF(G11650="Male",VLOOKUP(H11650,'Shoe size conversion table'!$B$6:$D$22,3),VLOOKUP(H11650,'Shoe size conversion table'!$J$6:$L$22,3))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MONTH(C11650:C26617)</f>
        <v>7</v>
      </c>
      <c r="O11650" s="8" t="n">
        <f aca="false">K11650*(1-L11650)</f>
        <v>74.5</v>
      </c>
    </row>
    <row r="11651" customFormat="false" ht="11.4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IF(G11651="Male",VLOOKUP(H11651,'Shoe size conversion table'!$B$6:$D$22,2),VLOOKUP(H11651,'Shoe size conversion table'!$J$6:$L$22,2))</f>
        <v>48</v>
      </c>
      <c r="J11651" s="12" t="n">
        <f aca="false">IF(G11651="Male",VLOOKUP(H11651,'Shoe size conversion table'!$B$6:$D$22,3),VLOOKUP(H11651,'Shoe size conversion table'!$J$6:$L$22,3))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MONTH(C11651:C26618)</f>
        <v>7</v>
      </c>
      <c r="O11651" s="8" t="n">
        <f aca="false">K11651*(1-L11651)</f>
        <v>129</v>
      </c>
    </row>
    <row r="11652" customFormat="false" ht="11.4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IF(G11652="Male",VLOOKUP(H11652,'Shoe size conversion table'!$B$6:$D$22,2),VLOOKUP(H11652,'Shoe size conversion table'!$J$6:$L$22,2))</f>
        <v>42</v>
      </c>
      <c r="J11652" s="12" t="n">
        <f aca="false">IF(G11652="Male",VLOOKUP(H11652,'Shoe size conversion table'!$B$6:$D$22,3),VLOOKUP(H11652,'Shoe size conversion table'!$J$6:$L$22,3))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MONTH(C11652:C26619)</f>
        <v>7</v>
      </c>
      <c r="O11652" s="8" t="n">
        <f aca="false">K11652*(1-L11652)</f>
        <v>149</v>
      </c>
    </row>
    <row r="11653" customFormat="false" ht="11.4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IF(G11653="Male",VLOOKUP(H11653,'Shoe size conversion table'!$B$6:$D$22,2),VLOOKUP(H11653,'Shoe size conversion table'!$J$6:$L$22,2))</f>
        <v>42-43</v>
      </c>
      <c r="J11653" s="12" t="n">
        <f aca="false">IF(G11653="Male",VLOOKUP(H11653,'Shoe size conversion table'!$B$6:$D$22,3),VLOOKUP(H11653,'Shoe size conversion table'!$J$6:$L$22,3))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MONTH(C11653:C26620)</f>
        <v>7</v>
      </c>
      <c r="O11653" s="8" t="n">
        <f aca="false">K11653*(1-L11653)</f>
        <v>64.5</v>
      </c>
    </row>
    <row r="11654" customFormat="false" ht="11.4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IF(G11654="Male",VLOOKUP(H11654,'Shoe size conversion table'!$B$6:$D$22,2),VLOOKUP(H11654,'Shoe size conversion table'!$J$6:$L$22,2))</f>
        <v>41</v>
      </c>
      <c r="J11654" s="12" t="n">
        <f aca="false">IF(G11654="Male",VLOOKUP(H11654,'Shoe size conversion table'!$B$6:$D$22,3),VLOOKUP(H11654,'Shoe size conversion table'!$J$6:$L$22,3))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MONTH(C11654:C26621)</f>
        <v>7</v>
      </c>
      <c r="O11654" s="8" t="n">
        <f aca="false">K11654*(1-L11654)</f>
        <v>169</v>
      </c>
    </row>
    <row r="11655" customFormat="false" ht="11.4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IF(G11655="Male",VLOOKUP(H11655,'Shoe size conversion table'!$B$6:$D$22,2),VLOOKUP(H11655,'Shoe size conversion table'!$J$6:$L$22,2))</f>
        <v>38-39</v>
      </c>
      <c r="J11655" s="12" t="n">
        <f aca="false">IF(G11655="Male",VLOOKUP(H11655,'Shoe size conversion table'!$B$6:$D$22,3),VLOOKUP(H11655,'Shoe size conversion table'!$J$6:$L$22,3))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MONTH(C11655:C26622)</f>
        <v>7</v>
      </c>
      <c r="O11655" s="8" t="n">
        <f aca="false">K11655*(1-L11655)</f>
        <v>97.3</v>
      </c>
    </row>
    <row r="11656" customFormat="false" ht="11.4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IF(G11656="Male",VLOOKUP(H11656,'Shoe size conversion table'!$B$6:$D$22,2),VLOOKUP(H11656,'Shoe size conversion table'!$J$6:$L$22,2))</f>
        <v>45</v>
      </c>
      <c r="J11656" s="12" t="n">
        <f aca="false">IF(G11656="Male",VLOOKUP(H11656,'Shoe size conversion table'!$B$6:$D$22,3),VLOOKUP(H11656,'Shoe size conversion table'!$J$6:$L$22,3))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MONTH(C11656:C26623)</f>
        <v>7</v>
      </c>
      <c r="O11656" s="8" t="n">
        <f aca="false">K11656*(1-L11656)</f>
        <v>170.1</v>
      </c>
    </row>
    <row r="11657" customFormat="false" ht="11.4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IF(G11657="Male",VLOOKUP(H11657,'Shoe size conversion table'!$B$6:$D$22,2),VLOOKUP(H11657,'Shoe size conversion table'!$J$6:$L$22,2))</f>
        <v>44</v>
      </c>
      <c r="J11657" s="12" t="n">
        <f aca="false">IF(G11657="Male",VLOOKUP(H11657,'Shoe size conversion table'!$B$6:$D$22,3),VLOOKUP(H11657,'Shoe size conversion table'!$J$6:$L$22,3))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MONTH(C11657:C26624)</f>
        <v>7</v>
      </c>
      <c r="O11657" s="8" t="n">
        <f aca="false">K11657*(1-L11657)</f>
        <v>179</v>
      </c>
    </row>
    <row r="11658" customFormat="false" ht="11.4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IF(G11658="Male",VLOOKUP(H11658,'Shoe size conversion table'!$B$6:$D$22,2),VLOOKUP(H11658,'Shoe size conversion table'!$J$6:$L$22,2))</f>
        <v>42-43</v>
      </c>
      <c r="J11658" s="12" t="n">
        <f aca="false">IF(G11658="Male",VLOOKUP(H11658,'Shoe size conversion table'!$B$6:$D$22,3),VLOOKUP(H11658,'Shoe size conversion table'!$J$6:$L$22,3))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MONTH(C11658:C26625)</f>
        <v>7</v>
      </c>
      <c r="O11658" s="8" t="n">
        <f aca="false">K11658*(1-L11658)</f>
        <v>199</v>
      </c>
    </row>
    <row r="11659" customFormat="false" ht="11.4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IF(G11659="Male",VLOOKUP(H11659,'Shoe size conversion table'!$B$6:$D$22,2),VLOOKUP(H11659,'Shoe size conversion table'!$J$6:$L$22,2))</f>
        <v>43</v>
      </c>
      <c r="J11659" s="12" t="n">
        <f aca="false">IF(G11659="Male",VLOOKUP(H11659,'Shoe size conversion table'!$B$6:$D$22,3),VLOOKUP(H11659,'Shoe size conversion table'!$J$6:$L$22,3))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MONTH(C11659:C26626)</f>
        <v>7</v>
      </c>
      <c r="O11659" s="8" t="n">
        <f aca="false">K11659*(1-L11659)</f>
        <v>169</v>
      </c>
    </row>
    <row r="11660" customFormat="false" ht="11.4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IF(G11660="Male",VLOOKUP(H11660,'Shoe size conversion table'!$B$6:$D$22,2),VLOOKUP(H11660,'Shoe size conversion table'!$J$6:$L$22,2))</f>
        <v>43-44</v>
      </c>
      <c r="J11660" s="12" t="n">
        <f aca="false">IF(G11660="Male",VLOOKUP(H11660,'Shoe size conversion table'!$B$6:$D$22,3),VLOOKUP(H11660,'Shoe size conversion table'!$J$6:$L$22,3))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MONTH(C11660:C26627)</f>
        <v>7</v>
      </c>
      <c r="O11660" s="8" t="n">
        <f aca="false">K11660*(1-L11660)</f>
        <v>179</v>
      </c>
    </row>
    <row r="11661" customFormat="false" ht="11.4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IF(G11661="Male",VLOOKUP(H11661,'Shoe size conversion table'!$B$6:$D$22,2),VLOOKUP(H11661,'Shoe size conversion table'!$J$6:$L$22,2))</f>
        <v>40</v>
      </c>
      <c r="J11661" s="12" t="n">
        <f aca="false">IF(G11661="Male",VLOOKUP(H11661,'Shoe size conversion table'!$B$6:$D$22,3),VLOOKUP(H11661,'Shoe size conversion table'!$J$6:$L$22,3))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MONTH(C11661:C26628)</f>
        <v>7</v>
      </c>
      <c r="O11661" s="8" t="n">
        <f aca="false">K11661*(1-L11661)</f>
        <v>159</v>
      </c>
    </row>
    <row r="11662" customFormat="false" ht="11.4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IF(G11662="Male",VLOOKUP(H11662,'Shoe size conversion table'!$B$6:$D$22,2),VLOOKUP(H11662,'Shoe size conversion table'!$J$6:$L$22,2))</f>
        <v>38-39</v>
      </c>
      <c r="J11662" s="12" t="n">
        <f aca="false">IF(G11662="Male",VLOOKUP(H11662,'Shoe size conversion table'!$B$6:$D$22,3),VLOOKUP(H11662,'Shoe size conversion table'!$J$6:$L$22,3))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MONTH(C11662:C26629)</f>
        <v>7</v>
      </c>
      <c r="O11662" s="8" t="n">
        <f aca="false">K11662*(1-L11662)</f>
        <v>139</v>
      </c>
    </row>
    <row r="11663" customFormat="false" ht="11.4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IF(G11663="Male",VLOOKUP(H11663,'Shoe size conversion table'!$B$6:$D$22,2),VLOOKUP(H11663,'Shoe size conversion table'!$J$6:$L$22,2))</f>
        <v>44</v>
      </c>
      <c r="J11663" s="12" t="n">
        <f aca="false">IF(G11663="Male",VLOOKUP(H11663,'Shoe size conversion table'!$B$6:$D$22,3),VLOOKUP(H11663,'Shoe size conversion table'!$J$6:$L$22,3))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MONTH(C11663:C26630)</f>
        <v>7</v>
      </c>
      <c r="O11663" s="8" t="n">
        <f aca="false">K11663*(1-L11663)</f>
        <v>139</v>
      </c>
    </row>
    <row r="11664" customFormat="false" ht="11.4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IF(G11664="Male",VLOOKUP(H11664,'Shoe size conversion table'!$B$6:$D$22,2),VLOOKUP(H11664,'Shoe size conversion table'!$J$6:$L$22,2))</f>
        <v>42-43</v>
      </c>
      <c r="J11664" s="12" t="n">
        <f aca="false">IF(G11664="Male",VLOOKUP(H11664,'Shoe size conversion table'!$B$6:$D$22,3),VLOOKUP(H11664,'Shoe size conversion table'!$J$6:$L$22,3))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MONTH(C11664:C26631)</f>
        <v>7</v>
      </c>
      <c r="O11664" s="8" t="n">
        <f aca="false">K11664*(1-L11664)</f>
        <v>149</v>
      </c>
    </row>
    <row r="11665" customFormat="false" ht="11.4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IF(G11665="Male",VLOOKUP(H11665,'Shoe size conversion table'!$B$6:$D$22,2),VLOOKUP(H11665,'Shoe size conversion table'!$J$6:$L$22,2))</f>
        <v>39</v>
      </c>
      <c r="J11665" s="12" t="n">
        <f aca="false">IF(G11665="Male",VLOOKUP(H11665,'Shoe size conversion table'!$B$6:$D$22,3),VLOOKUP(H11665,'Shoe size conversion table'!$J$6:$L$22,3))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MONTH(C11665:C26632)</f>
        <v>7</v>
      </c>
      <c r="O11665" s="8" t="n">
        <f aca="false">K11665*(1-L11665)</f>
        <v>199</v>
      </c>
    </row>
    <row r="11666" customFormat="false" ht="11.4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IF(G11666="Male",VLOOKUP(H11666,'Shoe size conversion table'!$B$6:$D$22,2),VLOOKUP(H11666,'Shoe size conversion table'!$J$6:$L$22,2))</f>
        <v>44-45</v>
      </c>
      <c r="J11666" s="12" t="n">
        <f aca="false">IF(G11666="Male",VLOOKUP(H11666,'Shoe size conversion table'!$B$6:$D$22,3),VLOOKUP(H11666,'Shoe size conversion table'!$J$6:$L$22,3))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MONTH(C11666:C26633)</f>
        <v>7</v>
      </c>
      <c r="O11666" s="8" t="n">
        <f aca="false">K11666*(1-L11666)</f>
        <v>139</v>
      </c>
    </row>
    <row r="11667" customFormat="false" ht="11.4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IF(G11667="Male",VLOOKUP(H11667,'Shoe size conversion table'!$B$6:$D$22,2),VLOOKUP(H11667,'Shoe size conversion table'!$J$6:$L$22,2))</f>
        <v>41-42</v>
      </c>
      <c r="J11667" s="12" t="n">
        <f aca="false">IF(G11667="Male",VLOOKUP(H11667,'Shoe size conversion table'!$B$6:$D$22,3),VLOOKUP(H11667,'Shoe size conversion table'!$J$6:$L$22,3))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MONTH(C11667:C26634)</f>
        <v>7</v>
      </c>
      <c r="O11667" s="8" t="n">
        <f aca="false">K11667*(1-L11667)</f>
        <v>139</v>
      </c>
    </row>
    <row r="11668" customFormat="false" ht="11.4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IF(G11668="Male",VLOOKUP(H11668,'Shoe size conversion table'!$B$6:$D$22,2),VLOOKUP(H11668,'Shoe size conversion table'!$J$6:$L$22,2))</f>
        <v>43-44</v>
      </c>
      <c r="J11668" s="12" t="n">
        <f aca="false">IF(G11668="Male",VLOOKUP(H11668,'Shoe size conversion table'!$B$6:$D$22,3),VLOOKUP(H11668,'Shoe size conversion table'!$J$6:$L$22,3))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MONTH(C11668:C26635)</f>
        <v>7</v>
      </c>
      <c r="O11668" s="8" t="n">
        <f aca="false">K11668*(1-L11668)</f>
        <v>143.2</v>
      </c>
    </row>
    <row r="11669" customFormat="false" ht="11.4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IF(G11669="Male",VLOOKUP(H11669,'Shoe size conversion table'!$B$6:$D$22,2),VLOOKUP(H11669,'Shoe size conversion table'!$J$6:$L$22,2))</f>
        <v>44</v>
      </c>
      <c r="J11669" s="12" t="n">
        <f aca="false">IF(G11669="Male",VLOOKUP(H11669,'Shoe size conversion table'!$B$6:$D$22,3),VLOOKUP(H11669,'Shoe size conversion table'!$J$6:$L$22,3))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MONTH(C11669:C26636)</f>
        <v>7</v>
      </c>
      <c r="O11669" s="8" t="n">
        <f aca="false">K11669*(1-L11669)</f>
        <v>139</v>
      </c>
    </row>
    <row r="11670" customFormat="false" ht="11.4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IF(G11670="Male",VLOOKUP(H11670,'Shoe size conversion table'!$B$6:$D$22,2),VLOOKUP(H11670,'Shoe size conversion table'!$J$6:$L$22,2))</f>
        <v>42</v>
      </c>
      <c r="J11670" s="12" t="n">
        <f aca="false">IF(G11670="Male",VLOOKUP(H11670,'Shoe size conversion table'!$B$6:$D$22,3),VLOOKUP(H11670,'Shoe size conversion table'!$J$6:$L$22,3))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MONTH(C11670:C26637)</f>
        <v>7</v>
      </c>
      <c r="O11670" s="8" t="n">
        <f aca="false">K11670*(1-L11670)</f>
        <v>159</v>
      </c>
    </row>
    <row r="11671" customFormat="false" ht="11.4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IF(G11671="Male",VLOOKUP(H11671,'Shoe size conversion table'!$B$6:$D$22,2),VLOOKUP(H11671,'Shoe size conversion table'!$J$6:$L$22,2))</f>
        <v>39-40</v>
      </c>
      <c r="J11671" s="12" t="n">
        <f aca="false">IF(G11671="Male",VLOOKUP(H11671,'Shoe size conversion table'!$B$6:$D$22,3),VLOOKUP(H11671,'Shoe size conversion table'!$J$6:$L$22,3))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MONTH(C11671:C26638)</f>
        <v>7</v>
      </c>
      <c r="O11671" s="8" t="n">
        <f aca="false">K11671*(1-L11671)</f>
        <v>90.3</v>
      </c>
    </row>
    <row r="11672" customFormat="false" ht="11.4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IF(G11672="Male",VLOOKUP(H11672,'Shoe size conversion table'!$B$6:$D$22,2),VLOOKUP(H11672,'Shoe size conversion table'!$J$6:$L$22,2))</f>
        <v>43-44</v>
      </c>
      <c r="J11672" s="12" t="n">
        <f aca="false">IF(G11672="Male",VLOOKUP(H11672,'Shoe size conversion table'!$B$6:$D$22,3),VLOOKUP(H11672,'Shoe size conversion table'!$J$6:$L$22,3))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MONTH(C11672:C26639)</f>
        <v>7</v>
      </c>
      <c r="O11672" s="8" t="n">
        <f aca="false">K11672*(1-L11672)</f>
        <v>116.1</v>
      </c>
    </row>
    <row r="11673" customFormat="false" ht="11.4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IF(G11673="Male",VLOOKUP(H11673,'Shoe size conversion table'!$B$6:$D$22,2),VLOOKUP(H11673,'Shoe size conversion table'!$J$6:$L$22,2))</f>
        <v>38-39</v>
      </c>
      <c r="J11673" s="12" t="n">
        <f aca="false">IF(G11673="Male",VLOOKUP(H11673,'Shoe size conversion table'!$B$6:$D$22,3),VLOOKUP(H11673,'Shoe size conversion table'!$J$6:$L$22,3))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MONTH(C11673:C26640)</f>
        <v>7</v>
      </c>
      <c r="O11673" s="8" t="n">
        <f aca="false">K11673*(1-L11673)</f>
        <v>199</v>
      </c>
    </row>
    <row r="11674" customFormat="false" ht="11.4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IF(G11674="Male",VLOOKUP(H11674,'Shoe size conversion table'!$B$6:$D$22,2),VLOOKUP(H11674,'Shoe size conversion table'!$J$6:$L$22,2))</f>
        <v>43-44</v>
      </c>
      <c r="J11674" s="12" t="n">
        <f aca="false">IF(G11674="Male",VLOOKUP(H11674,'Shoe size conversion table'!$B$6:$D$22,3),VLOOKUP(H11674,'Shoe size conversion table'!$J$6:$L$22,3))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MONTH(C11674:C26641)</f>
        <v>7</v>
      </c>
      <c r="O11674" s="8" t="n">
        <f aca="false">K11674*(1-L11674)</f>
        <v>119.2</v>
      </c>
    </row>
    <row r="11675" customFormat="false" ht="11.4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IF(G11675="Male",VLOOKUP(H11675,'Shoe size conversion table'!$B$6:$D$22,2),VLOOKUP(H11675,'Shoe size conversion table'!$J$6:$L$22,2))</f>
        <v>39-40</v>
      </c>
      <c r="J11675" s="12" t="n">
        <f aca="false">IF(G11675="Male",VLOOKUP(H11675,'Shoe size conversion table'!$B$6:$D$22,3),VLOOKUP(H11675,'Shoe size conversion table'!$J$6:$L$22,3))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MONTH(C11675:C26642)</f>
        <v>7</v>
      </c>
      <c r="O11675" s="8" t="n">
        <f aca="false">K11675*(1-L11675)</f>
        <v>134.1</v>
      </c>
    </row>
    <row r="11676" customFormat="false" ht="11.4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IF(G11676="Male",VLOOKUP(H11676,'Shoe size conversion table'!$B$6:$D$22,2),VLOOKUP(H11676,'Shoe size conversion table'!$J$6:$L$22,2))</f>
        <v>42-43</v>
      </c>
      <c r="J11676" s="12" t="n">
        <f aca="false">IF(G11676="Male",VLOOKUP(H11676,'Shoe size conversion table'!$B$6:$D$22,3),VLOOKUP(H11676,'Shoe size conversion table'!$J$6:$L$22,3))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MONTH(C11676:C26643)</f>
        <v>7</v>
      </c>
      <c r="O11676" s="8" t="n">
        <f aca="false">K11676*(1-L11676)</f>
        <v>159.2</v>
      </c>
    </row>
    <row r="11677" customFormat="false" ht="11.4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IF(G11677="Male",VLOOKUP(H11677,'Shoe size conversion table'!$B$6:$D$22,2),VLOOKUP(H11677,'Shoe size conversion table'!$J$6:$L$22,2))</f>
        <v>38</v>
      </c>
      <c r="J11677" s="12" t="n">
        <f aca="false">IF(G11677="Male",VLOOKUP(H11677,'Shoe size conversion table'!$B$6:$D$22,3),VLOOKUP(H11677,'Shoe size conversion table'!$J$6:$L$22,3))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MONTH(C11677:C26644)</f>
        <v>7</v>
      </c>
      <c r="O11677" s="8" t="n">
        <f aca="false">K11677*(1-L11677)</f>
        <v>90.3</v>
      </c>
    </row>
    <row r="11678" customFormat="false" ht="11.4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IF(G11678="Male",VLOOKUP(H11678,'Shoe size conversion table'!$B$6:$D$22,2),VLOOKUP(H11678,'Shoe size conversion table'!$J$6:$L$22,2))</f>
        <v>35</v>
      </c>
      <c r="J11678" s="12" t="n">
        <f aca="false">IF(G11678="Male",VLOOKUP(H11678,'Shoe size conversion table'!$B$6:$D$22,3),VLOOKUP(H11678,'Shoe size conversion table'!$J$6:$L$22,3))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MONTH(C11678:C26645)</f>
        <v>7</v>
      </c>
      <c r="O11678" s="8" t="n">
        <f aca="false">K11678*(1-L11678)</f>
        <v>199</v>
      </c>
    </row>
    <row r="11679" customFormat="false" ht="11.4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IF(G11679="Male",VLOOKUP(H11679,'Shoe size conversion table'!$B$6:$D$22,2),VLOOKUP(H11679,'Shoe size conversion table'!$J$6:$L$22,2))</f>
        <v>43</v>
      </c>
      <c r="J11679" s="12" t="n">
        <f aca="false">IF(G11679="Male",VLOOKUP(H11679,'Shoe size conversion table'!$B$6:$D$22,3),VLOOKUP(H11679,'Shoe size conversion table'!$J$6:$L$22,3))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MONTH(C11679:C26646)</f>
        <v>7</v>
      </c>
      <c r="O11679" s="8" t="n">
        <f aca="false">K11679*(1-L11679)</f>
        <v>159</v>
      </c>
    </row>
    <row r="11680" customFormat="false" ht="11.4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IF(G11680="Male",VLOOKUP(H11680,'Shoe size conversion table'!$B$6:$D$22,2),VLOOKUP(H11680,'Shoe size conversion table'!$J$6:$L$22,2))</f>
        <v>44</v>
      </c>
      <c r="J11680" s="12" t="n">
        <f aca="false">IF(G11680="Male",VLOOKUP(H11680,'Shoe size conversion table'!$B$6:$D$22,3),VLOOKUP(H11680,'Shoe size conversion table'!$J$6:$L$22,3))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MONTH(C11680:C26647)</f>
        <v>7</v>
      </c>
      <c r="O11680" s="8" t="n">
        <f aca="false">K11680*(1-L11680)</f>
        <v>89.5</v>
      </c>
    </row>
    <row r="11681" customFormat="false" ht="11.4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IF(G11681="Male",VLOOKUP(H11681,'Shoe size conversion table'!$B$6:$D$22,2),VLOOKUP(H11681,'Shoe size conversion table'!$J$6:$L$22,2))</f>
        <v>38-39</v>
      </c>
      <c r="J11681" s="12" t="n">
        <f aca="false">IF(G11681="Male",VLOOKUP(H11681,'Shoe size conversion table'!$B$6:$D$22,3),VLOOKUP(H11681,'Shoe size conversion table'!$J$6:$L$22,3))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MONTH(C11681:C26648)</f>
        <v>7</v>
      </c>
      <c r="O11681" s="8" t="n">
        <f aca="false">K11681*(1-L11681)</f>
        <v>199</v>
      </c>
    </row>
    <row r="11682" customFormat="false" ht="11.4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IF(G11682="Male",VLOOKUP(H11682,'Shoe size conversion table'!$B$6:$D$22,2),VLOOKUP(H11682,'Shoe size conversion table'!$J$6:$L$22,2))</f>
        <v>39-40</v>
      </c>
      <c r="J11682" s="12" t="n">
        <f aca="false">IF(G11682="Male",VLOOKUP(H11682,'Shoe size conversion table'!$B$6:$D$22,3),VLOOKUP(H11682,'Shoe size conversion table'!$J$6:$L$22,3))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MONTH(C11682:C26649)</f>
        <v>7</v>
      </c>
      <c r="O11682" s="8" t="n">
        <f aca="false">K11682*(1-L11682)</f>
        <v>139</v>
      </c>
    </row>
    <row r="11683" customFormat="false" ht="11.4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IF(G11683="Male",VLOOKUP(H11683,'Shoe size conversion table'!$B$6:$D$22,2),VLOOKUP(H11683,'Shoe size conversion table'!$J$6:$L$22,2))</f>
        <v>41-42</v>
      </c>
      <c r="J11683" s="12" t="n">
        <f aca="false">IF(G11683="Male",VLOOKUP(H11683,'Shoe size conversion table'!$B$6:$D$22,3),VLOOKUP(H11683,'Shoe size conversion table'!$J$6:$L$22,3))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MONTH(C11683:C26650)</f>
        <v>7</v>
      </c>
      <c r="O11683" s="8" t="n">
        <f aca="false">K11683*(1-L11683)</f>
        <v>189</v>
      </c>
    </row>
    <row r="11684" customFormat="false" ht="11.4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IF(G11684="Male",VLOOKUP(H11684,'Shoe size conversion table'!$B$6:$D$22,2),VLOOKUP(H11684,'Shoe size conversion table'!$J$6:$L$22,2))</f>
        <v>40-41</v>
      </c>
      <c r="J11684" s="12" t="n">
        <f aca="false">IF(G11684="Male",VLOOKUP(H11684,'Shoe size conversion table'!$B$6:$D$22,3),VLOOKUP(H11684,'Shoe size conversion table'!$J$6:$L$22,3))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MONTH(C11684:C26651)</f>
        <v>7</v>
      </c>
      <c r="O11684" s="8" t="n">
        <f aca="false">K11684*(1-L11684)</f>
        <v>79.5</v>
      </c>
    </row>
    <row r="11685" customFormat="false" ht="11.4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IF(G11685="Male",VLOOKUP(H11685,'Shoe size conversion table'!$B$6:$D$22,2),VLOOKUP(H11685,'Shoe size conversion table'!$J$6:$L$22,2))</f>
        <v>43</v>
      </c>
      <c r="J11685" s="12" t="n">
        <f aca="false">IF(G11685="Male",VLOOKUP(H11685,'Shoe size conversion table'!$B$6:$D$22,3),VLOOKUP(H11685,'Shoe size conversion table'!$J$6:$L$22,3))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MONTH(C11685:C26652)</f>
        <v>7</v>
      </c>
      <c r="O11685" s="8" t="n">
        <f aca="false">K11685*(1-L11685)</f>
        <v>89.5</v>
      </c>
    </row>
    <row r="11686" customFormat="false" ht="11.4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IF(G11686="Male",VLOOKUP(H11686,'Shoe size conversion table'!$B$6:$D$22,2),VLOOKUP(H11686,'Shoe size conversion table'!$J$6:$L$22,2))</f>
        <v>42</v>
      </c>
      <c r="J11686" s="12" t="n">
        <f aca="false">IF(G11686="Male",VLOOKUP(H11686,'Shoe size conversion table'!$B$6:$D$22,3),VLOOKUP(H11686,'Shoe size conversion table'!$J$6:$L$22,3))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MONTH(C11686:C26653)</f>
        <v>7</v>
      </c>
      <c r="O11686" s="8" t="n">
        <f aca="false">K11686*(1-L11686)</f>
        <v>97.3</v>
      </c>
    </row>
    <row r="11687" customFormat="false" ht="11.4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IF(G11687="Male",VLOOKUP(H11687,'Shoe size conversion table'!$B$6:$D$22,2),VLOOKUP(H11687,'Shoe size conversion table'!$J$6:$L$22,2))</f>
        <v>42-43</v>
      </c>
      <c r="J11687" s="12" t="n">
        <f aca="false">IF(G11687="Male",VLOOKUP(H11687,'Shoe size conversion table'!$B$6:$D$22,3),VLOOKUP(H11687,'Shoe size conversion table'!$J$6:$L$22,3))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MONTH(C11687:C26654)</f>
        <v>7</v>
      </c>
      <c r="O11687" s="8" t="n">
        <f aca="false">K11687*(1-L11687)</f>
        <v>118.3</v>
      </c>
    </row>
    <row r="11688" customFormat="false" ht="11.4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IF(G11688="Male",VLOOKUP(H11688,'Shoe size conversion table'!$B$6:$D$22,2),VLOOKUP(H11688,'Shoe size conversion table'!$J$6:$L$22,2))</f>
        <v>43</v>
      </c>
      <c r="J11688" s="12" t="n">
        <f aca="false">IF(G11688="Male",VLOOKUP(H11688,'Shoe size conversion table'!$B$6:$D$22,3),VLOOKUP(H11688,'Shoe size conversion table'!$J$6:$L$22,3))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MONTH(C11688:C26655)</f>
        <v>7</v>
      </c>
      <c r="O11688" s="8" t="n">
        <f aca="false">K11688*(1-L11688)</f>
        <v>89.5</v>
      </c>
    </row>
    <row r="11689" customFormat="false" ht="11.4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IF(G11689="Male",VLOOKUP(H11689,'Shoe size conversion table'!$B$6:$D$22,2),VLOOKUP(H11689,'Shoe size conversion table'!$J$6:$L$22,2))</f>
        <v>38</v>
      </c>
      <c r="J11689" s="12" t="n">
        <f aca="false">IF(G11689="Male",VLOOKUP(H11689,'Shoe size conversion table'!$B$6:$D$22,3),VLOOKUP(H11689,'Shoe size conversion table'!$J$6:$L$22,3))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MONTH(C11689:C26656)</f>
        <v>7</v>
      </c>
      <c r="O11689" s="8" t="n">
        <f aca="false">K11689*(1-L11689)</f>
        <v>159</v>
      </c>
    </row>
    <row r="11690" customFormat="false" ht="11.4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IF(G11690="Male",VLOOKUP(H11690,'Shoe size conversion table'!$B$6:$D$22,2),VLOOKUP(H11690,'Shoe size conversion table'!$J$6:$L$22,2))</f>
        <v>39-40</v>
      </c>
      <c r="J11690" s="12" t="n">
        <f aca="false">IF(G11690="Male",VLOOKUP(H11690,'Shoe size conversion table'!$B$6:$D$22,3),VLOOKUP(H11690,'Shoe size conversion table'!$J$6:$L$22,3))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MONTH(C11690:C26657)</f>
        <v>7</v>
      </c>
      <c r="O11690" s="8" t="n">
        <f aca="false">K11690*(1-L11690)</f>
        <v>139</v>
      </c>
    </row>
    <row r="11691" customFormat="false" ht="11.4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IF(G11691="Male",VLOOKUP(H11691,'Shoe size conversion table'!$B$6:$D$22,2),VLOOKUP(H11691,'Shoe size conversion table'!$J$6:$L$22,2))</f>
        <v>40</v>
      </c>
      <c r="J11691" s="12" t="n">
        <f aca="false">IF(G11691="Male",VLOOKUP(H11691,'Shoe size conversion table'!$B$6:$D$22,3),VLOOKUP(H11691,'Shoe size conversion table'!$J$6:$L$22,3))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MONTH(C11691:C26658)</f>
        <v>7</v>
      </c>
      <c r="O11691" s="8" t="n">
        <f aca="false">K11691*(1-L11691)</f>
        <v>64.5</v>
      </c>
    </row>
    <row r="11692" customFormat="false" ht="11.4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IF(G11692="Male",VLOOKUP(H11692,'Shoe size conversion table'!$B$6:$D$22,2),VLOOKUP(H11692,'Shoe size conversion table'!$J$6:$L$22,2))</f>
        <v>42-43</v>
      </c>
      <c r="J11692" s="12" t="n">
        <f aca="false">IF(G11692="Male",VLOOKUP(H11692,'Shoe size conversion table'!$B$6:$D$22,3),VLOOKUP(H11692,'Shoe size conversion table'!$J$6:$L$22,3))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MONTH(C11692:C26659)</f>
        <v>7</v>
      </c>
      <c r="O11692" s="8" t="n">
        <f aca="false">K11692*(1-L11692)</f>
        <v>143.2</v>
      </c>
    </row>
    <row r="11693" customFormat="false" ht="11.4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IF(G11693="Male",VLOOKUP(H11693,'Shoe size conversion table'!$B$6:$D$22,2),VLOOKUP(H11693,'Shoe size conversion table'!$J$6:$L$22,2))</f>
        <v>43</v>
      </c>
      <c r="J11693" s="12" t="n">
        <f aca="false">IF(G11693="Male",VLOOKUP(H11693,'Shoe size conversion table'!$B$6:$D$22,3),VLOOKUP(H11693,'Shoe size conversion table'!$J$6:$L$22,3))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MONTH(C11693:C26660)</f>
        <v>7</v>
      </c>
      <c r="O11693" s="8" t="n">
        <f aca="false">K11693*(1-L11693)</f>
        <v>169</v>
      </c>
    </row>
    <row r="11694" customFormat="false" ht="11.4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IF(G11694="Male",VLOOKUP(H11694,'Shoe size conversion table'!$B$6:$D$22,2),VLOOKUP(H11694,'Shoe size conversion table'!$J$6:$L$22,2))</f>
        <v>41</v>
      </c>
      <c r="J11694" s="12" t="n">
        <f aca="false">IF(G11694="Male",VLOOKUP(H11694,'Shoe size conversion table'!$B$6:$D$22,3),VLOOKUP(H11694,'Shoe size conversion table'!$J$6:$L$22,3))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MONTH(C11694:C26661)</f>
        <v>7</v>
      </c>
      <c r="O11694" s="8" t="n">
        <f aca="false">K11694*(1-L11694)</f>
        <v>149</v>
      </c>
    </row>
    <row r="11695" customFormat="false" ht="11.4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IF(G11695="Male",VLOOKUP(H11695,'Shoe size conversion table'!$B$6:$D$22,2),VLOOKUP(H11695,'Shoe size conversion table'!$J$6:$L$22,2))</f>
        <v>40-41</v>
      </c>
      <c r="J11695" s="12" t="n">
        <f aca="false">IF(G11695="Male",VLOOKUP(H11695,'Shoe size conversion table'!$B$6:$D$22,3),VLOOKUP(H11695,'Shoe size conversion table'!$J$6:$L$22,3))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MONTH(C11695:C26662)</f>
        <v>7</v>
      </c>
      <c r="O11695" s="8" t="n">
        <f aca="false">K11695*(1-L11695)</f>
        <v>134.1</v>
      </c>
    </row>
    <row r="11696" customFormat="false" ht="11.4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IF(G11696="Male",VLOOKUP(H11696,'Shoe size conversion table'!$B$6:$D$22,2),VLOOKUP(H11696,'Shoe size conversion table'!$J$6:$L$22,2))</f>
        <v>38-39</v>
      </c>
      <c r="J11696" s="12" t="n">
        <f aca="false">IF(G11696="Male",VLOOKUP(H11696,'Shoe size conversion table'!$B$6:$D$22,3),VLOOKUP(H11696,'Shoe size conversion table'!$J$6:$L$22,3))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MONTH(C11696:C26663)</f>
        <v>7</v>
      </c>
      <c r="O11696" s="8" t="n">
        <f aca="false">K11696*(1-L11696)</f>
        <v>111.3</v>
      </c>
    </row>
    <row r="11697" customFormat="false" ht="11.4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IF(G11697="Male",VLOOKUP(H11697,'Shoe size conversion table'!$B$6:$D$22,2),VLOOKUP(H11697,'Shoe size conversion table'!$J$6:$L$22,2))</f>
        <v>42</v>
      </c>
      <c r="J11697" s="12" t="n">
        <f aca="false">IF(G11697="Male",VLOOKUP(H11697,'Shoe size conversion table'!$B$6:$D$22,3),VLOOKUP(H11697,'Shoe size conversion table'!$J$6:$L$22,3))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MONTH(C11697:C26664)</f>
        <v>7</v>
      </c>
      <c r="O11697" s="8" t="n">
        <f aca="false">K11697*(1-L11697)</f>
        <v>119.2</v>
      </c>
    </row>
    <row r="11698" customFormat="false" ht="11.4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IF(G11698="Male",VLOOKUP(H11698,'Shoe size conversion table'!$B$6:$D$22,2),VLOOKUP(H11698,'Shoe size conversion table'!$J$6:$L$22,2))</f>
        <v>43</v>
      </c>
      <c r="J11698" s="12" t="n">
        <f aca="false">IF(G11698="Male",VLOOKUP(H11698,'Shoe size conversion table'!$B$6:$D$22,3),VLOOKUP(H11698,'Shoe size conversion table'!$J$6:$L$22,3))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MONTH(C11698:C26665)</f>
        <v>7</v>
      </c>
      <c r="O11698" s="8" t="n">
        <f aca="false">K11698*(1-L11698)</f>
        <v>179</v>
      </c>
    </row>
    <row r="11699" customFormat="false" ht="11.4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IF(G11699="Male",VLOOKUP(H11699,'Shoe size conversion table'!$B$6:$D$22,2),VLOOKUP(H11699,'Shoe size conversion table'!$J$6:$L$22,2))</f>
        <v>42</v>
      </c>
      <c r="J11699" s="12" t="n">
        <f aca="false">IF(G11699="Male",VLOOKUP(H11699,'Shoe size conversion table'!$B$6:$D$22,3),VLOOKUP(H11699,'Shoe size conversion table'!$J$6:$L$22,3))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MONTH(C11699:C26666)</f>
        <v>7</v>
      </c>
      <c r="O11699" s="8" t="n">
        <f aca="false">K11699*(1-L11699)</f>
        <v>103.2</v>
      </c>
    </row>
    <row r="11700" customFormat="false" ht="11.4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IF(G11700="Male",VLOOKUP(H11700,'Shoe size conversion table'!$B$6:$D$22,2),VLOOKUP(H11700,'Shoe size conversion table'!$J$6:$L$22,2))</f>
        <v>39</v>
      </c>
      <c r="J11700" s="12" t="n">
        <f aca="false">IF(G11700="Male",VLOOKUP(H11700,'Shoe size conversion table'!$B$6:$D$22,3),VLOOKUP(H11700,'Shoe size conversion table'!$J$6:$L$22,3))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MONTH(C11700:C26667)</f>
        <v>7</v>
      </c>
      <c r="O11700" s="8" t="n">
        <f aca="false">K11700*(1-L11700)</f>
        <v>159</v>
      </c>
    </row>
    <row r="11701" customFormat="false" ht="11.4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IF(G11701="Male",VLOOKUP(H11701,'Shoe size conversion table'!$B$6:$D$22,2),VLOOKUP(H11701,'Shoe size conversion table'!$J$6:$L$22,2))</f>
        <v>39-40</v>
      </c>
      <c r="J11701" s="12" t="n">
        <f aca="false">IF(G11701="Male",VLOOKUP(H11701,'Shoe size conversion table'!$B$6:$D$22,3),VLOOKUP(H11701,'Shoe size conversion table'!$J$6:$L$22,3))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MONTH(C11701:C26668)</f>
        <v>7</v>
      </c>
      <c r="O11701" s="8" t="n">
        <f aca="false">K11701*(1-L11701)</f>
        <v>143.1</v>
      </c>
    </row>
    <row r="11702" customFormat="false" ht="11.4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IF(G11702="Male",VLOOKUP(H11702,'Shoe size conversion table'!$B$6:$D$22,2),VLOOKUP(H11702,'Shoe size conversion table'!$J$6:$L$22,2))</f>
        <v>43</v>
      </c>
      <c r="J11702" s="12" t="n">
        <f aca="false">IF(G11702="Male",VLOOKUP(H11702,'Shoe size conversion table'!$B$6:$D$22,3),VLOOKUP(H11702,'Shoe size conversion table'!$J$6:$L$22,3))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MONTH(C11702:C26669)</f>
        <v>7</v>
      </c>
      <c r="O11702" s="8" t="n">
        <f aca="false">K11702*(1-L11702)</f>
        <v>159</v>
      </c>
    </row>
    <row r="11703" customFormat="false" ht="11.4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IF(G11703="Male",VLOOKUP(H11703,'Shoe size conversion table'!$B$6:$D$22,2),VLOOKUP(H11703,'Shoe size conversion table'!$J$6:$L$22,2))</f>
        <v>42</v>
      </c>
      <c r="J11703" s="12" t="n">
        <f aca="false">IF(G11703="Male",VLOOKUP(H11703,'Shoe size conversion table'!$B$6:$D$22,3),VLOOKUP(H11703,'Shoe size conversion table'!$J$6:$L$22,3))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MONTH(C11703:C26670)</f>
        <v>7</v>
      </c>
      <c r="O11703" s="8" t="n">
        <f aca="false">K11703*(1-L11703)</f>
        <v>199</v>
      </c>
    </row>
    <row r="11704" customFormat="false" ht="11.4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IF(G11704="Male",VLOOKUP(H11704,'Shoe size conversion table'!$B$6:$D$22,2),VLOOKUP(H11704,'Shoe size conversion table'!$J$6:$L$22,2))</f>
        <v>42-43</v>
      </c>
      <c r="J11704" s="12" t="n">
        <f aca="false">IF(G11704="Male",VLOOKUP(H11704,'Shoe size conversion table'!$B$6:$D$22,3),VLOOKUP(H11704,'Shoe size conversion table'!$J$6:$L$22,3))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MONTH(C11704:C26671)</f>
        <v>7</v>
      </c>
      <c r="O11704" s="8" t="n">
        <f aca="false">K11704*(1-L11704)</f>
        <v>129</v>
      </c>
    </row>
    <row r="11705" customFormat="false" ht="11.4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IF(G11705="Male",VLOOKUP(H11705,'Shoe size conversion table'!$B$6:$D$22,2),VLOOKUP(H11705,'Shoe size conversion table'!$J$6:$L$22,2))</f>
        <v>42-43</v>
      </c>
      <c r="J11705" s="12" t="n">
        <f aca="false">IF(G11705="Male",VLOOKUP(H11705,'Shoe size conversion table'!$B$6:$D$22,3),VLOOKUP(H11705,'Shoe size conversion table'!$J$6:$L$22,3))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MONTH(C11705:C26672)</f>
        <v>7</v>
      </c>
      <c r="O11705" s="8" t="n">
        <f aca="false">K11705*(1-L11705)</f>
        <v>90.3</v>
      </c>
    </row>
    <row r="11706" customFormat="false" ht="11.4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IF(G11706="Male",VLOOKUP(H11706,'Shoe size conversion table'!$B$6:$D$22,2),VLOOKUP(H11706,'Shoe size conversion table'!$J$6:$L$22,2))</f>
        <v>39-40</v>
      </c>
      <c r="J11706" s="12" t="n">
        <f aca="false">IF(G11706="Male",VLOOKUP(H11706,'Shoe size conversion table'!$B$6:$D$22,3),VLOOKUP(H11706,'Shoe size conversion table'!$J$6:$L$22,3))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MONTH(C11706:C26673)</f>
        <v>7</v>
      </c>
      <c r="O11706" s="8" t="n">
        <f aca="false">K11706*(1-L11706)</f>
        <v>161.1</v>
      </c>
    </row>
    <row r="11707" customFormat="false" ht="11.4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IF(G11707="Male",VLOOKUP(H11707,'Shoe size conversion table'!$B$6:$D$22,2),VLOOKUP(H11707,'Shoe size conversion table'!$J$6:$L$22,2))</f>
        <v>38-39</v>
      </c>
      <c r="J11707" s="12" t="n">
        <f aca="false">IF(G11707="Male",VLOOKUP(H11707,'Shoe size conversion table'!$B$6:$D$22,3),VLOOKUP(H11707,'Shoe size conversion table'!$J$6:$L$22,3))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MONTH(C11707:C26674)</f>
        <v>7</v>
      </c>
      <c r="O11707" s="8" t="n">
        <f aca="false">K11707*(1-L11707)</f>
        <v>129</v>
      </c>
    </row>
    <row r="11708" customFormat="false" ht="11.4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IF(G11708="Male",VLOOKUP(H11708,'Shoe size conversion table'!$B$6:$D$22,2),VLOOKUP(H11708,'Shoe size conversion table'!$J$6:$L$22,2))</f>
        <v>43</v>
      </c>
      <c r="J11708" s="12" t="n">
        <f aca="false">IF(G11708="Male",VLOOKUP(H11708,'Shoe size conversion table'!$B$6:$D$22,3),VLOOKUP(H11708,'Shoe size conversion table'!$J$6:$L$22,3))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MONTH(C11708:C26675)</f>
        <v>7</v>
      </c>
      <c r="O11708" s="8" t="n">
        <f aca="false">K11708*(1-L11708)</f>
        <v>159.2</v>
      </c>
    </row>
    <row r="11709" customFormat="false" ht="11.4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IF(G11709="Male",VLOOKUP(H11709,'Shoe size conversion table'!$B$6:$D$22,2),VLOOKUP(H11709,'Shoe size conversion table'!$J$6:$L$22,2))</f>
        <v>42</v>
      </c>
      <c r="J11709" s="12" t="n">
        <f aca="false">IF(G11709="Male",VLOOKUP(H11709,'Shoe size conversion table'!$B$6:$D$22,3),VLOOKUP(H11709,'Shoe size conversion table'!$J$6:$L$22,3))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MONTH(C11709:C26676)</f>
        <v>7</v>
      </c>
      <c r="O11709" s="8" t="n">
        <f aca="false">K11709*(1-L11709)</f>
        <v>159</v>
      </c>
    </row>
    <row r="11710" customFormat="false" ht="11.4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IF(G11710="Male",VLOOKUP(H11710,'Shoe size conversion table'!$B$6:$D$22,2),VLOOKUP(H11710,'Shoe size conversion table'!$J$6:$L$22,2))</f>
        <v>44-45</v>
      </c>
      <c r="J11710" s="12" t="n">
        <f aca="false">IF(G11710="Male",VLOOKUP(H11710,'Shoe size conversion table'!$B$6:$D$22,3),VLOOKUP(H11710,'Shoe size conversion table'!$J$6:$L$22,3))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MONTH(C11710:C26677)</f>
        <v>7</v>
      </c>
      <c r="O11710" s="8" t="n">
        <f aca="false">K11710*(1-L11710)</f>
        <v>189</v>
      </c>
    </row>
    <row r="11711" customFormat="false" ht="11.4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IF(G11711="Male",VLOOKUP(H11711,'Shoe size conversion table'!$B$6:$D$22,2),VLOOKUP(H11711,'Shoe size conversion table'!$J$6:$L$22,2))</f>
        <v>41</v>
      </c>
      <c r="J11711" s="12" t="n">
        <f aca="false">IF(G11711="Male",VLOOKUP(H11711,'Shoe size conversion table'!$B$6:$D$22,3),VLOOKUP(H11711,'Shoe size conversion table'!$J$6:$L$22,3))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MONTH(C11711:C26678)</f>
        <v>7</v>
      </c>
      <c r="O11711" s="8" t="n">
        <f aca="false">K11711*(1-L11711)</f>
        <v>97.3</v>
      </c>
    </row>
    <row r="11712" customFormat="false" ht="11.4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IF(G11712="Male",VLOOKUP(H11712,'Shoe size conversion table'!$B$6:$D$22,2),VLOOKUP(H11712,'Shoe size conversion table'!$J$6:$L$22,2))</f>
        <v>37</v>
      </c>
      <c r="J11712" s="12" t="n">
        <f aca="false">IF(G11712="Male",VLOOKUP(H11712,'Shoe size conversion table'!$B$6:$D$22,3),VLOOKUP(H11712,'Shoe size conversion table'!$J$6:$L$22,3))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MONTH(C11712:C26679)</f>
        <v>7</v>
      </c>
      <c r="O11712" s="8" t="n">
        <f aca="false">K11712*(1-L11712)</f>
        <v>149</v>
      </c>
    </row>
    <row r="11713" customFormat="false" ht="11.4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IF(G11713="Male",VLOOKUP(H11713,'Shoe size conversion table'!$B$6:$D$22,2),VLOOKUP(H11713,'Shoe size conversion table'!$J$6:$L$22,2))</f>
        <v>38</v>
      </c>
      <c r="J11713" s="12" t="n">
        <f aca="false">IF(G11713="Male",VLOOKUP(H11713,'Shoe size conversion table'!$B$6:$D$22,3),VLOOKUP(H11713,'Shoe size conversion table'!$J$6:$L$22,3))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MONTH(C11713:C26680)</f>
        <v>7</v>
      </c>
      <c r="O11713" s="8" t="n">
        <f aca="false">K11713*(1-L11713)</f>
        <v>152.1</v>
      </c>
    </row>
    <row r="11714" customFormat="false" ht="11.4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IF(G11714="Male",VLOOKUP(H11714,'Shoe size conversion table'!$B$6:$D$22,2),VLOOKUP(H11714,'Shoe size conversion table'!$J$6:$L$22,2))</f>
        <v>39-40</v>
      </c>
      <c r="J11714" s="12" t="n">
        <f aca="false">IF(G11714="Male",VLOOKUP(H11714,'Shoe size conversion table'!$B$6:$D$22,3),VLOOKUP(H11714,'Shoe size conversion table'!$J$6:$L$22,3))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MONTH(C11714:C26681)</f>
        <v>7</v>
      </c>
      <c r="O11714" s="8" t="n">
        <f aca="false">K11714*(1-L11714)</f>
        <v>189</v>
      </c>
    </row>
    <row r="11715" customFormat="false" ht="11.4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IF(G11715="Male",VLOOKUP(H11715,'Shoe size conversion table'!$B$6:$D$22,2),VLOOKUP(H11715,'Shoe size conversion table'!$J$6:$L$22,2))</f>
        <v>40</v>
      </c>
      <c r="J11715" s="12" t="n">
        <f aca="false">IF(G11715="Male",VLOOKUP(H11715,'Shoe size conversion table'!$B$6:$D$22,3),VLOOKUP(H11715,'Shoe size conversion table'!$J$6:$L$22,3))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MONTH(C11715:C26682)</f>
        <v>7</v>
      </c>
      <c r="O11715" s="8" t="n">
        <f aca="false">K11715*(1-L11715)</f>
        <v>84.5</v>
      </c>
    </row>
    <row r="11716" customFormat="false" ht="11.4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IF(G11716="Male",VLOOKUP(H11716,'Shoe size conversion table'!$B$6:$D$22,2),VLOOKUP(H11716,'Shoe size conversion table'!$J$6:$L$22,2))</f>
        <v>42-43</v>
      </c>
      <c r="J11716" s="12" t="n">
        <f aca="false">IF(G11716="Male",VLOOKUP(H11716,'Shoe size conversion table'!$B$6:$D$22,3),VLOOKUP(H11716,'Shoe size conversion table'!$J$6:$L$22,3))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MONTH(C11716:C26683)</f>
        <v>7</v>
      </c>
      <c r="O11716" s="8" t="n">
        <f aca="false">K11716*(1-L11716)</f>
        <v>90.3</v>
      </c>
    </row>
    <row r="11717" customFormat="false" ht="11.4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IF(G11717="Male",VLOOKUP(H11717,'Shoe size conversion table'!$B$6:$D$22,2),VLOOKUP(H11717,'Shoe size conversion table'!$J$6:$L$22,2))</f>
        <v>45</v>
      </c>
      <c r="J11717" s="12" t="n">
        <f aca="false">IF(G11717="Male",VLOOKUP(H11717,'Shoe size conversion table'!$B$6:$D$22,3),VLOOKUP(H11717,'Shoe size conversion table'!$J$6:$L$22,3))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MONTH(C11717:C26684)</f>
        <v>7</v>
      </c>
      <c r="O11717" s="8" t="n">
        <f aca="false">K11717*(1-L11717)</f>
        <v>170.1</v>
      </c>
    </row>
    <row r="11718" customFormat="false" ht="11.4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IF(G11718="Male",VLOOKUP(H11718,'Shoe size conversion table'!$B$6:$D$22,2),VLOOKUP(H11718,'Shoe size conversion table'!$J$6:$L$22,2))</f>
        <v>47</v>
      </c>
      <c r="J11718" s="12" t="n">
        <f aca="false">IF(G11718="Male",VLOOKUP(H11718,'Shoe size conversion table'!$B$6:$D$22,3),VLOOKUP(H11718,'Shoe size conversion table'!$J$6:$L$22,3))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MONTH(C11718:C26685)</f>
        <v>7</v>
      </c>
      <c r="O11718" s="8" t="n">
        <f aca="false">K11718*(1-L11718)</f>
        <v>104.3</v>
      </c>
    </row>
    <row r="11719" customFormat="false" ht="11.4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IF(G11719="Male",VLOOKUP(H11719,'Shoe size conversion table'!$B$6:$D$22,2),VLOOKUP(H11719,'Shoe size conversion table'!$J$6:$L$22,2))</f>
        <v>44</v>
      </c>
      <c r="J11719" s="12" t="n">
        <f aca="false">IF(G11719="Male",VLOOKUP(H11719,'Shoe size conversion table'!$B$6:$D$22,3),VLOOKUP(H11719,'Shoe size conversion table'!$J$6:$L$22,3))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MONTH(C11719:C26686)</f>
        <v>7</v>
      </c>
      <c r="O11719" s="8" t="n">
        <f aca="false">K11719*(1-L11719)</f>
        <v>135.2</v>
      </c>
    </row>
    <row r="11720" customFormat="false" ht="11.4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IF(G11720="Male",VLOOKUP(H11720,'Shoe size conversion table'!$B$6:$D$22,2),VLOOKUP(H11720,'Shoe size conversion table'!$J$6:$L$22,2))</f>
        <v>42</v>
      </c>
      <c r="J11720" s="12" t="n">
        <f aca="false">IF(G11720="Male",VLOOKUP(H11720,'Shoe size conversion table'!$B$6:$D$22,3),VLOOKUP(H11720,'Shoe size conversion table'!$J$6:$L$22,3))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MONTH(C11720:C26687)</f>
        <v>7</v>
      </c>
      <c r="O11720" s="8" t="n">
        <f aca="false">K11720*(1-L11720)</f>
        <v>129</v>
      </c>
    </row>
    <row r="11721" customFormat="false" ht="11.4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IF(G11721="Male",VLOOKUP(H11721,'Shoe size conversion table'!$B$6:$D$22,2),VLOOKUP(H11721,'Shoe size conversion table'!$J$6:$L$22,2))</f>
        <v>38-39</v>
      </c>
      <c r="J11721" s="12" t="n">
        <f aca="false">IF(G11721="Male",VLOOKUP(H11721,'Shoe size conversion table'!$B$6:$D$22,3),VLOOKUP(H11721,'Shoe size conversion table'!$J$6:$L$22,3))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MONTH(C11721:C26688)</f>
        <v>7</v>
      </c>
      <c r="O11721" s="8" t="n">
        <f aca="false">K11721*(1-L11721)</f>
        <v>199</v>
      </c>
    </row>
    <row r="11722" customFormat="false" ht="11.4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IF(G11722="Male",VLOOKUP(H11722,'Shoe size conversion table'!$B$6:$D$22,2),VLOOKUP(H11722,'Shoe size conversion table'!$J$6:$L$22,2))</f>
        <v>43</v>
      </c>
      <c r="J11722" s="12" t="n">
        <f aca="false">IF(G11722="Male",VLOOKUP(H11722,'Shoe size conversion table'!$B$6:$D$22,3),VLOOKUP(H11722,'Shoe size conversion table'!$J$6:$L$22,3))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MONTH(C11722:C26689)</f>
        <v>7</v>
      </c>
      <c r="O11722" s="8" t="n">
        <f aca="false">K11722*(1-L11722)</f>
        <v>64.5</v>
      </c>
    </row>
    <row r="11723" customFormat="false" ht="11.4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IF(G11723="Male",VLOOKUP(H11723,'Shoe size conversion table'!$B$6:$D$22,2),VLOOKUP(H11723,'Shoe size conversion table'!$J$6:$L$22,2))</f>
        <v>44</v>
      </c>
      <c r="J11723" s="12" t="n">
        <f aca="false">IF(G11723="Male",VLOOKUP(H11723,'Shoe size conversion table'!$B$6:$D$22,3),VLOOKUP(H11723,'Shoe size conversion table'!$J$6:$L$22,3))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MONTH(C11723:C26690)</f>
        <v>7</v>
      </c>
      <c r="O11723" s="8" t="n">
        <f aca="false">K11723*(1-L11723)</f>
        <v>169</v>
      </c>
    </row>
    <row r="11724" customFormat="false" ht="11.4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IF(G11724="Male",VLOOKUP(H11724,'Shoe size conversion table'!$B$6:$D$22,2),VLOOKUP(H11724,'Shoe size conversion table'!$J$6:$L$22,2))</f>
        <v>42</v>
      </c>
      <c r="J11724" s="12" t="n">
        <f aca="false">IF(G11724="Male",VLOOKUP(H11724,'Shoe size conversion table'!$B$6:$D$22,3),VLOOKUP(H11724,'Shoe size conversion table'!$J$6:$L$22,3))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MONTH(C11724:C26691)</f>
        <v>7</v>
      </c>
      <c r="O11724" s="8" t="n">
        <f aca="false">K11724*(1-L11724)</f>
        <v>74.5</v>
      </c>
    </row>
    <row r="11725" customFormat="false" ht="11.4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IF(G11725="Male",VLOOKUP(H11725,'Shoe size conversion table'!$B$6:$D$22,2),VLOOKUP(H11725,'Shoe size conversion table'!$J$6:$L$22,2))</f>
        <v>43</v>
      </c>
      <c r="J11725" s="12" t="n">
        <f aca="false">IF(G11725="Male",VLOOKUP(H11725,'Shoe size conversion table'!$B$6:$D$22,3),VLOOKUP(H11725,'Shoe size conversion table'!$J$6:$L$22,3))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MONTH(C11725:C26692)</f>
        <v>7</v>
      </c>
      <c r="O11725" s="8" t="n">
        <f aca="false">K11725*(1-L11725)</f>
        <v>199</v>
      </c>
    </row>
    <row r="11726" customFormat="false" ht="11.4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IF(G11726="Male",VLOOKUP(H11726,'Shoe size conversion table'!$B$6:$D$22,2),VLOOKUP(H11726,'Shoe size conversion table'!$J$6:$L$22,2))</f>
        <v>43</v>
      </c>
      <c r="J11726" s="12" t="n">
        <f aca="false">IF(G11726="Male",VLOOKUP(H11726,'Shoe size conversion table'!$B$6:$D$22,3),VLOOKUP(H11726,'Shoe size conversion table'!$J$6:$L$22,3))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MONTH(C11726:C26693)</f>
        <v>7</v>
      </c>
      <c r="O11726" s="8" t="n">
        <f aca="false">K11726*(1-L11726)</f>
        <v>104.3</v>
      </c>
    </row>
    <row r="11727" customFormat="false" ht="11.4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IF(G11727="Male",VLOOKUP(H11727,'Shoe size conversion table'!$B$6:$D$22,2),VLOOKUP(H11727,'Shoe size conversion table'!$J$6:$L$22,2))</f>
        <v>40</v>
      </c>
      <c r="J11727" s="12" t="n">
        <f aca="false">IF(G11727="Male",VLOOKUP(H11727,'Shoe size conversion table'!$B$6:$D$22,3),VLOOKUP(H11727,'Shoe size conversion table'!$J$6:$L$22,3))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MONTH(C11727:C26694)</f>
        <v>7</v>
      </c>
      <c r="O11727" s="8" t="n">
        <f aca="false">K11727*(1-L11727)</f>
        <v>116.1</v>
      </c>
    </row>
    <row r="11728" customFormat="false" ht="11.4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IF(G11728="Male",VLOOKUP(H11728,'Shoe size conversion table'!$B$6:$D$22,2),VLOOKUP(H11728,'Shoe size conversion table'!$J$6:$L$22,2))</f>
        <v>41</v>
      </c>
      <c r="J11728" s="12" t="n">
        <f aca="false">IF(G11728="Male",VLOOKUP(H11728,'Shoe size conversion table'!$B$6:$D$22,3),VLOOKUP(H11728,'Shoe size conversion table'!$J$6:$L$22,3))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MONTH(C11728:C26695)</f>
        <v>7</v>
      </c>
      <c r="O11728" s="8" t="n">
        <f aca="false">K11728*(1-L11728)</f>
        <v>169</v>
      </c>
    </row>
    <row r="11729" customFormat="false" ht="11.4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IF(G11729="Male",VLOOKUP(H11729,'Shoe size conversion table'!$B$6:$D$22,2),VLOOKUP(H11729,'Shoe size conversion table'!$J$6:$L$22,2))</f>
        <v>39-40</v>
      </c>
      <c r="J11729" s="12" t="n">
        <f aca="false">IF(G11729="Male",VLOOKUP(H11729,'Shoe size conversion table'!$B$6:$D$22,3),VLOOKUP(H11729,'Shoe size conversion table'!$J$6:$L$22,3))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MONTH(C11729:C26696)</f>
        <v>7</v>
      </c>
      <c r="O11729" s="8" t="n">
        <f aca="false">K11729*(1-L11729)</f>
        <v>116.1</v>
      </c>
    </row>
    <row r="11730" customFormat="false" ht="11.4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IF(G11730="Male",VLOOKUP(H11730,'Shoe size conversion table'!$B$6:$D$22,2),VLOOKUP(H11730,'Shoe size conversion table'!$J$6:$L$22,2))</f>
        <v>41-42</v>
      </c>
      <c r="J11730" s="12" t="n">
        <f aca="false">IF(G11730="Male",VLOOKUP(H11730,'Shoe size conversion table'!$B$6:$D$22,3),VLOOKUP(H11730,'Shoe size conversion table'!$J$6:$L$22,3))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MONTH(C11730:C26697)</f>
        <v>7</v>
      </c>
      <c r="O11730" s="8" t="n">
        <f aca="false">K11730*(1-L11730)</f>
        <v>125.3</v>
      </c>
    </row>
    <row r="11731" customFormat="false" ht="11.4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IF(G11731="Male",VLOOKUP(H11731,'Shoe size conversion table'!$B$6:$D$22,2),VLOOKUP(H11731,'Shoe size conversion table'!$J$6:$L$22,2))</f>
        <v>42-43</v>
      </c>
      <c r="J11731" s="12" t="n">
        <f aca="false">IF(G11731="Male",VLOOKUP(H11731,'Shoe size conversion table'!$B$6:$D$22,3),VLOOKUP(H11731,'Shoe size conversion table'!$J$6:$L$22,3))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MONTH(C11731:C26698)</f>
        <v>7</v>
      </c>
      <c r="O11731" s="8" t="n">
        <f aca="false">K11731*(1-L11731)</f>
        <v>127.2</v>
      </c>
    </row>
    <row r="11732" customFormat="false" ht="11.4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IF(G11732="Male",VLOOKUP(H11732,'Shoe size conversion table'!$B$6:$D$22,2),VLOOKUP(H11732,'Shoe size conversion table'!$J$6:$L$22,2))</f>
        <v>38-39</v>
      </c>
      <c r="J11732" s="12" t="n">
        <f aca="false">IF(G11732="Male",VLOOKUP(H11732,'Shoe size conversion table'!$B$6:$D$22,3),VLOOKUP(H11732,'Shoe size conversion table'!$J$6:$L$22,3))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MONTH(C11732:C26699)</f>
        <v>7</v>
      </c>
      <c r="O11732" s="8" t="n">
        <f aca="false">K11732*(1-L11732)</f>
        <v>139</v>
      </c>
    </row>
    <row r="11733" customFormat="false" ht="11.4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IF(G11733="Male",VLOOKUP(H11733,'Shoe size conversion table'!$B$6:$D$22,2),VLOOKUP(H11733,'Shoe size conversion table'!$J$6:$L$22,2))</f>
        <v>38-39</v>
      </c>
      <c r="J11733" s="12" t="n">
        <f aca="false">IF(G11733="Male",VLOOKUP(H11733,'Shoe size conversion table'!$B$6:$D$22,3),VLOOKUP(H11733,'Shoe size conversion table'!$J$6:$L$22,3))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MONTH(C11733:C26700)</f>
        <v>7</v>
      </c>
      <c r="O11733" s="8" t="n">
        <f aca="false">K11733*(1-L11733)</f>
        <v>134.1</v>
      </c>
    </row>
    <row r="11734" customFormat="false" ht="11.4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IF(G11734="Male",VLOOKUP(H11734,'Shoe size conversion table'!$B$6:$D$22,2),VLOOKUP(H11734,'Shoe size conversion table'!$J$6:$L$22,2))</f>
        <v>39-40</v>
      </c>
      <c r="J11734" s="12" t="n">
        <f aca="false">IF(G11734="Male",VLOOKUP(H11734,'Shoe size conversion table'!$B$6:$D$22,3),VLOOKUP(H11734,'Shoe size conversion table'!$J$6:$L$22,3))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MONTH(C11734:C26701)</f>
        <v>7</v>
      </c>
      <c r="O11734" s="8" t="n">
        <f aca="false">K11734*(1-L11734)</f>
        <v>125.1</v>
      </c>
    </row>
    <row r="11735" customFormat="false" ht="11.4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IF(G11735="Male",VLOOKUP(H11735,'Shoe size conversion table'!$B$6:$D$22,2),VLOOKUP(H11735,'Shoe size conversion table'!$J$6:$L$22,2))</f>
        <v>41-42</v>
      </c>
      <c r="J11735" s="12" t="n">
        <f aca="false">IF(G11735="Male",VLOOKUP(H11735,'Shoe size conversion table'!$B$6:$D$22,3),VLOOKUP(H11735,'Shoe size conversion table'!$J$6:$L$22,3))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MONTH(C11735:C26702)</f>
        <v>7</v>
      </c>
      <c r="O11735" s="8" t="n">
        <f aca="false">K11735*(1-L11735)</f>
        <v>139</v>
      </c>
    </row>
    <row r="11736" customFormat="false" ht="11.4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IF(G11736="Male",VLOOKUP(H11736,'Shoe size conversion table'!$B$6:$D$22,2),VLOOKUP(H11736,'Shoe size conversion table'!$J$6:$L$22,2))</f>
        <v>38</v>
      </c>
      <c r="J11736" s="12" t="n">
        <f aca="false">IF(G11736="Male",VLOOKUP(H11736,'Shoe size conversion table'!$B$6:$D$22,3),VLOOKUP(H11736,'Shoe size conversion table'!$J$6:$L$22,3))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MONTH(C11736:C26703)</f>
        <v>7</v>
      </c>
      <c r="O11736" s="8" t="n">
        <f aca="false">K11736*(1-L11736)</f>
        <v>169</v>
      </c>
    </row>
    <row r="11737" customFormat="false" ht="11.4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IF(G11737="Male",VLOOKUP(H11737,'Shoe size conversion table'!$B$6:$D$22,2),VLOOKUP(H11737,'Shoe size conversion table'!$J$6:$L$22,2))</f>
        <v>39-40</v>
      </c>
      <c r="J11737" s="12" t="n">
        <f aca="false">IF(G11737="Male",VLOOKUP(H11737,'Shoe size conversion table'!$B$6:$D$22,3),VLOOKUP(H11737,'Shoe size conversion table'!$J$6:$L$22,3))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MONTH(C11737:C26704)</f>
        <v>7</v>
      </c>
      <c r="O11737" s="8" t="n">
        <f aca="false">K11737*(1-L11737)</f>
        <v>149</v>
      </c>
    </row>
    <row r="11738" customFormat="false" ht="11.4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IF(G11738="Male",VLOOKUP(H11738,'Shoe size conversion table'!$B$6:$D$22,2),VLOOKUP(H11738,'Shoe size conversion table'!$J$6:$L$22,2))</f>
        <v>44</v>
      </c>
      <c r="J11738" s="12" t="n">
        <f aca="false">IF(G11738="Male",VLOOKUP(H11738,'Shoe size conversion table'!$B$6:$D$22,3),VLOOKUP(H11738,'Shoe size conversion table'!$J$6:$L$22,3))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MONTH(C11738:C26705)</f>
        <v>7</v>
      </c>
      <c r="O11738" s="8" t="n">
        <f aca="false">K11738*(1-L11738)</f>
        <v>179</v>
      </c>
    </row>
    <row r="11739" customFormat="false" ht="11.4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IF(G11739="Male",VLOOKUP(H11739,'Shoe size conversion table'!$B$6:$D$22,2),VLOOKUP(H11739,'Shoe size conversion table'!$J$6:$L$22,2))</f>
        <v>42-43</v>
      </c>
      <c r="J11739" s="12" t="n">
        <f aca="false">IF(G11739="Male",VLOOKUP(H11739,'Shoe size conversion table'!$B$6:$D$22,3),VLOOKUP(H11739,'Shoe size conversion table'!$J$6:$L$22,3))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MONTH(C11739:C26706)</f>
        <v>7</v>
      </c>
      <c r="O11739" s="8" t="n">
        <f aca="false">K11739*(1-L11739)</f>
        <v>159</v>
      </c>
    </row>
    <row r="11740" customFormat="false" ht="11.4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IF(G11740="Male",VLOOKUP(H11740,'Shoe size conversion table'!$B$6:$D$22,2),VLOOKUP(H11740,'Shoe size conversion table'!$J$6:$L$22,2))</f>
        <v>44</v>
      </c>
      <c r="J11740" s="12" t="n">
        <f aca="false">IF(G11740="Male",VLOOKUP(H11740,'Shoe size conversion table'!$B$6:$D$22,3),VLOOKUP(H11740,'Shoe size conversion table'!$J$6:$L$22,3))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MONTH(C11740:C26707)</f>
        <v>7</v>
      </c>
      <c r="O11740" s="8" t="n">
        <f aca="false">K11740*(1-L11740)</f>
        <v>97.3</v>
      </c>
    </row>
    <row r="11741" customFormat="false" ht="11.4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IF(G11741="Male",VLOOKUP(H11741,'Shoe size conversion table'!$B$6:$D$22,2),VLOOKUP(H11741,'Shoe size conversion table'!$J$6:$L$22,2))</f>
        <v>42-43</v>
      </c>
      <c r="J11741" s="12" t="n">
        <f aca="false">IF(G11741="Male",VLOOKUP(H11741,'Shoe size conversion table'!$B$6:$D$22,3),VLOOKUP(H11741,'Shoe size conversion table'!$J$6:$L$22,3))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MONTH(C11741:C26708)</f>
        <v>7</v>
      </c>
      <c r="O11741" s="8" t="n">
        <f aca="false">K11741*(1-L11741)</f>
        <v>169</v>
      </c>
    </row>
    <row r="11742" customFormat="false" ht="11.4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IF(G11742="Male",VLOOKUP(H11742,'Shoe size conversion table'!$B$6:$D$22,2),VLOOKUP(H11742,'Shoe size conversion table'!$J$6:$L$22,2))</f>
        <v>42</v>
      </c>
      <c r="J11742" s="12" t="n">
        <f aca="false">IF(G11742="Male",VLOOKUP(H11742,'Shoe size conversion table'!$B$6:$D$22,3),VLOOKUP(H11742,'Shoe size conversion table'!$J$6:$L$22,3))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MONTH(C11742:C26709)</f>
        <v>7</v>
      </c>
      <c r="O11742" s="8" t="n">
        <f aca="false">K11742*(1-L11742)</f>
        <v>149</v>
      </c>
    </row>
    <row r="11743" customFormat="false" ht="11.4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IF(G11743="Male",VLOOKUP(H11743,'Shoe size conversion table'!$B$6:$D$22,2),VLOOKUP(H11743,'Shoe size conversion table'!$J$6:$L$22,2))</f>
        <v>38-39</v>
      </c>
      <c r="J11743" s="12" t="n">
        <f aca="false">IF(G11743="Male",VLOOKUP(H11743,'Shoe size conversion table'!$B$6:$D$22,3),VLOOKUP(H11743,'Shoe size conversion table'!$J$6:$L$22,3))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MONTH(C11743:C26710)</f>
        <v>7</v>
      </c>
      <c r="O11743" s="8" t="n">
        <f aca="false">K11743*(1-L11743)</f>
        <v>139.3</v>
      </c>
    </row>
    <row r="11744" customFormat="false" ht="11.4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IF(G11744="Male",VLOOKUP(H11744,'Shoe size conversion table'!$B$6:$D$22,2),VLOOKUP(H11744,'Shoe size conversion table'!$J$6:$L$22,2))</f>
        <v>39-40</v>
      </c>
      <c r="J11744" s="12" t="n">
        <f aca="false">IF(G11744="Male",VLOOKUP(H11744,'Shoe size conversion table'!$B$6:$D$22,3),VLOOKUP(H11744,'Shoe size conversion table'!$J$6:$L$22,3))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MONTH(C11744:C26711)</f>
        <v>7</v>
      </c>
      <c r="O11744" s="8" t="n">
        <f aca="false">K11744*(1-L11744)</f>
        <v>169</v>
      </c>
    </row>
    <row r="11745" customFormat="false" ht="11.4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IF(G11745="Male",VLOOKUP(H11745,'Shoe size conversion table'!$B$6:$D$22,2),VLOOKUP(H11745,'Shoe size conversion table'!$J$6:$L$22,2))</f>
        <v>38-39</v>
      </c>
      <c r="J11745" s="12" t="n">
        <f aca="false">IF(G11745="Male",VLOOKUP(H11745,'Shoe size conversion table'!$B$6:$D$22,3),VLOOKUP(H11745,'Shoe size conversion table'!$J$6:$L$22,3))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MONTH(C11745:C26712)</f>
        <v>7</v>
      </c>
      <c r="O11745" s="8" t="n">
        <f aca="false">K11745*(1-L11745)</f>
        <v>159</v>
      </c>
    </row>
    <row r="11746" customFormat="false" ht="11.4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IF(G11746="Male",VLOOKUP(H11746,'Shoe size conversion table'!$B$6:$D$22,2),VLOOKUP(H11746,'Shoe size conversion table'!$J$6:$L$22,2))</f>
        <v>37</v>
      </c>
      <c r="J11746" s="12" t="n">
        <f aca="false">IF(G11746="Male",VLOOKUP(H11746,'Shoe size conversion table'!$B$6:$D$22,3),VLOOKUP(H11746,'Shoe size conversion table'!$J$6:$L$22,3))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MONTH(C11746:C26713)</f>
        <v>7</v>
      </c>
      <c r="O11746" s="8" t="n">
        <f aca="false">K11746*(1-L11746)</f>
        <v>94.5</v>
      </c>
    </row>
    <row r="11747" customFormat="false" ht="11.4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IF(G11747="Male",VLOOKUP(H11747,'Shoe size conversion table'!$B$6:$D$22,2),VLOOKUP(H11747,'Shoe size conversion table'!$J$6:$L$22,2))</f>
        <v>43</v>
      </c>
      <c r="J11747" s="12" t="n">
        <f aca="false">IF(G11747="Male",VLOOKUP(H11747,'Shoe size conversion table'!$B$6:$D$22,3),VLOOKUP(H11747,'Shoe size conversion table'!$J$6:$L$22,3))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MONTH(C11747:C26714)</f>
        <v>7</v>
      </c>
      <c r="O11747" s="8" t="n">
        <f aca="false">K11747*(1-L11747)</f>
        <v>179</v>
      </c>
    </row>
    <row r="11748" customFormat="false" ht="11.4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IF(G11748="Male",VLOOKUP(H11748,'Shoe size conversion table'!$B$6:$D$22,2),VLOOKUP(H11748,'Shoe size conversion table'!$J$6:$L$22,2))</f>
        <v>38-39</v>
      </c>
      <c r="J11748" s="12" t="n">
        <f aca="false">IF(G11748="Male",VLOOKUP(H11748,'Shoe size conversion table'!$B$6:$D$22,3),VLOOKUP(H11748,'Shoe size conversion table'!$J$6:$L$22,3))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MONTH(C11748:C26715)</f>
        <v>7</v>
      </c>
      <c r="O11748" s="8" t="n">
        <f aca="false">K11748*(1-L11748)</f>
        <v>129</v>
      </c>
    </row>
    <row r="11749" customFormat="false" ht="11.4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IF(G11749="Male",VLOOKUP(H11749,'Shoe size conversion table'!$B$6:$D$22,2),VLOOKUP(H11749,'Shoe size conversion table'!$J$6:$L$22,2))</f>
        <v>39</v>
      </c>
      <c r="J11749" s="12" t="n">
        <f aca="false">IF(G11749="Male",VLOOKUP(H11749,'Shoe size conversion table'!$B$6:$D$22,3),VLOOKUP(H11749,'Shoe size conversion table'!$J$6:$L$22,3))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MONTH(C11749:C26716)</f>
        <v>7</v>
      </c>
      <c r="O11749" s="8" t="n">
        <f aca="false">K11749*(1-L11749)</f>
        <v>199</v>
      </c>
    </row>
    <row r="11750" customFormat="false" ht="11.4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IF(G11750="Male",VLOOKUP(H11750,'Shoe size conversion table'!$B$6:$D$22,2),VLOOKUP(H11750,'Shoe size conversion table'!$J$6:$L$22,2))</f>
        <v>40</v>
      </c>
      <c r="J11750" s="12" t="n">
        <f aca="false">IF(G11750="Male",VLOOKUP(H11750,'Shoe size conversion table'!$B$6:$D$22,3),VLOOKUP(H11750,'Shoe size conversion table'!$J$6:$L$22,3))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MONTH(C11750:C26717)</f>
        <v>7</v>
      </c>
      <c r="O11750" s="8" t="n">
        <f aca="false">K11750*(1-L11750)</f>
        <v>149</v>
      </c>
    </row>
    <row r="11751" customFormat="false" ht="11.4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IF(G11751="Male",VLOOKUP(H11751,'Shoe size conversion table'!$B$6:$D$22,2),VLOOKUP(H11751,'Shoe size conversion table'!$J$6:$L$22,2))</f>
        <v>44</v>
      </c>
      <c r="J11751" s="12" t="n">
        <f aca="false">IF(G11751="Male",VLOOKUP(H11751,'Shoe size conversion table'!$B$6:$D$22,3),VLOOKUP(H11751,'Shoe size conversion table'!$J$6:$L$22,3))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MONTH(C11751:C26718)</f>
        <v>7</v>
      </c>
      <c r="O11751" s="8" t="n">
        <f aca="false">K11751*(1-L11751)</f>
        <v>152.1</v>
      </c>
    </row>
    <row r="11752" customFormat="false" ht="11.4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IF(G11752="Male",VLOOKUP(H11752,'Shoe size conversion table'!$B$6:$D$22,2),VLOOKUP(H11752,'Shoe size conversion table'!$J$6:$L$22,2))</f>
        <v>42</v>
      </c>
      <c r="J11752" s="12" t="n">
        <f aca="false">IF(G11752="Male",VLOOKUP(H11752,'Shoe size conversion table'!$B$6:$D$22,3),VLOOKUP(H11752,'Shoe size conversion table'!$J$6:$L$22,3))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MONTH(C11752:C26719)</f>
        <v>7</v>
      </c>
      <c r="O11752" s="8" t="n">
        <f aca="false">K11752*(1-L11752)</f>
        <v>169</v>
      </c>
    </row>
    <row r="11753" customFormat="false" ht="11.4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IF(G11753="Male",VLOOKUP(H11753,'Shoe size conversion table'!$B$6:$D$22,2),VLOOKUP(H11753,'Shoe size conversion table'!$J$6:$L$22,2))</f>
        <v>41</v>
      </c>
      <c r="J11753" s="12" t="n">
        <f aca="false">IF(G11753="Male",VLOOKUP(H11753,'Shoe size conversion table'!$B$6:$D$22,3),VLOOKUP(H11753,'Shoe size conversion table'!$J$6:$L$22,3))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MONTH(C11753:C26720)</f>
        <v>7</v>
      </c>
      <c r="O11753" s="8" t="n">
        <f aca="false">K11753*(1-L11753)</f>
        <v>159</v>
      </c>
    </row>
    <row r="11754" customFormat="false" ht="11.4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IF(G11754="Male",VLOOKUP(H11754,'Shoe size conversion table'!$B$6:$D$22,2),VLOOKUP(H11754,'Shoe size conversion table'!$J$6:$L$22,2))</f>
        <v>40</v>
      </c>
      <c r="J11754" s="12" t="n">
        <f aca="false">IF(G11754="Male",VLOOKUP(H11754,'Shoe size conversion table'!$B$6:$D$22,3),VLOOKUP(H11754,'Shoe size conversion table'!$J$6:$L$22,3))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MONTH(C11754:C26721)</f>
        <v>7</v>
      </c>
      <c r="O11754" s="8" t="n">
        <f aca="false">K11754*(1-L11754)</f>
        <v>104.3</v>
      </c>
    </row>
    <row r="11755" customFormat="false" ht="11.4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IF(G11755="Male",VLOOKUP(H11755,'Shoe size conversion table'!$B$6:$D$22,2),VLOOKUP(H11755,'Shoe size conversion table'!$J$6:$L$22,2))</f>
        <v>42-43</v>
      </c>
      <c r="J11755" s="12" t="n">
        <f aca="false">IF(G11755="Male",VLOOKUP(H11755,'Shoe size conversion table'!$B$6:$D$22,3),VLOOKUP(H11755,'Shoe size conversion table'!$J$6:$L$22,3))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MONTH(C11755:C26722)</f>
        <v>7</v>
      </c>
      <c r="O11755" s="8" t="n">
        <f aca="false">K11755*(1-L11755)</f>
        <v>118.3</v>
      </c>
    </row>
    <row r="11756" customFormat="false" ht="11.4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IF(G11756="Male",VLOOKUP(H11756,'Shoe size conversion table'!$B$6:$D$22,2),VLOOKUP(H11756,'Shoe size conversion table'!$J$6:$L$22,2))</f>
        <v>43</v>
      </c>
      <c r="J11756" s="12" t="n">
        <f aca="false">IF(G11756="Male",VLOOKUP(H11756,'Shoe size conversion table'!$B$6:$D$22,3),VLOOKUP(H11756,'Shoe size conversion table'!$J$6:$L$22,3))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MONTH(C11756:C26723)</f>
        <v>7</v>
      </c>
      <c r="O11756" s="8" t="n">
        <f aca="false">K11756*(1-L11756)</f>
        <v>169</v>
      </c>
    </row>
    <row r="11757" customFormat="false" ht="11.4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IF(G11757="Male",VLOOKUP(H11757,'Shoe size conversion table'!$B$6:$D$22,2),VLOOKUP(H11757,'Shoe size conversion table'!$J$6:$L$22,2))</f>
        <v>40-41</v>
      </c>
      <c r="J11757" s="12" t="n">
        <f aca="false">IF(G11757="Male",VLOOKUP(H11757,'Shoe size conversion table'!$B$6:$D$22,3),VLOOKUP(H11757,'Shoe size conversion table'!$J$6:$L$22,3))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MONTH(C11757:C26724)</f>
        <v>7</v>
      </c>
      <c r="O11757" s="8" t="n">
        <f aca="false">K11757*(1-L11757)</f>
        <v>134.1</v>
      </c>
    </row>
    <row r="11758" customFormat="false" ht="11.4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IF(G11758="Male",VLOOKUP(H11758,'Shoe size conversion table'!$B$6:$D$22,2),VLOOKUP(H11758,'Shoe size conversion table'!$J$6:$L$22,2))</f>
        <v>42</v>
      </c>
      <c r="J11758" s="12" t="n">
        <f aca="false">IF(G11758="Male",VLOOKUP(H11758,'Shoe size conversion table'!$B$6:$D$22,3),VLOOKUP(H11758,'Shoe size conversion table'!$J$6:$L$22,3))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MONTH(C11758:C26725)</f>
        <v>7</v>
      </c>
      <c r="O11758" s="8" t="n">
        <f aca="false">K11758*(1-L11758)</f>
        <v>189</v>
      </c>
    </row>
    <row r="11759" customFormat="false" ht="11.4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IF(G11759="Male",VLOOKUP(H11759,'Shoe size conversion table'!$B$6:$D$22,2),VLOOKUP(H11759,'Shoe size conversion table'!$J$6:$L$22,2))</f>
        <v>38-39</v>
      </c>
      <c r="J11759" s="12" t="n">
        <f aca="false">IF(G11759="Male",VLOOKUP(H11759,'Shoe size conversion table'!$B$6:$D$22,3),VLOOKUP(H11759,'Shoe size conversion table'!$J$6:$L$22,3))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MONTH(C11759:C26726)</f>
        <v>7</v>
      </c>
      <c r="O11759" s="8" t="n">
        <f aca="false">K11759*(1-L11759)</f>
        <v>119.2</v>
      </c>
    </row>
    <row r="11760" customFormat="false" ht="11.4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IF(G11760="Male",VLOOKUP(H11760,'Shoe size conversion table'!$B$6:$D$22,2),VLOOKUP(H11760,'Shoe size conversion table'!$J$6:$L$22,2))</f>
        <v>42-43</v>
      </c>
      <c r="J11760" s="12" t="n">
        <f aca="false">IF(G11760="Male",VLOOKUP(H11760,'Shoe size conversion table'!$B$6:$D$22,3),VLOOKUP(H11760,'Shoe size conversion table'!$J$6:$L$22,3))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MONTH(C11760:C26727)</f>
        <v>7</v>
      </c>
      <c r="O11760" s="8" t="n">
        <f aca="false">K11760*(1-L11760)</f>
        <v>143.2</v>
      </c>
    </row>
    <row r="11761" customFormat="false" ht="11.4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IF(G11761="Male",VLOOKUP(H11761,'Shoe size conversion table'!$B$6:$D$22,2),VLOOKUP(H11761,'Shoe size conversion table'!$J$6:$L$22,2))</f>
        <v>37</v>
      </c>
      <c r="J11761" s="12" t="n">
        <f aca="false">IF(G11761="Male",VLOOKUP(H11761,'Shoe size conversion table'!$B$6:$D$22,3),VLOOKUP(H11761,'Shoe size conversion table'!$J$6:$L$22,3))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MONTH(C11761:C26728)</f>
        <v>7</v>
      </c>
      <c r="O11761" s="8" t="n">
        <f aca="false">K11761*(1-L11761)</f>
        <v>94.5</v>
      </c>
    </row>
    <row r="11762" customFormat="false" ht="11.4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IF(G11762="Male",VLOOKUP(H11762,'Shoe size conversion table'!$B$6:$D$22,2),VLOOKUP(H11762,'Shoe size conversion table'!$J$6:$L$22,2))</f>
        <v>39</v>
      </c>
      <c r="J11762" s="12" t="n">
        <f aca="false">IF(G11762="Male",VLOOKUP(H11762,'Shoe size conversion table'!$B$6:$D$22,3),VLOOKUP(H11762,'Shoe size conversion table'!$J$6:$L$22,3))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MONTH(C11762:C26729)</f>
        <v>7</v>
      </c>
      <c r="O11762" s="8" t="n">
        <f aca="false">K11762*(1-L11762)</f>
        <v>179</v>
      </c>
    </row>
    <row r="11763" customFormat="false" ht="11.4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IF(G11763="Male",VLOOKUP(H11763,'Shoe size conversion table'!$B$6:$D$22,2),VLOOKUP(H11763,'Shoe size conversion table'!$J$6:$L$22,2))</f>
        <v>39-40</v>
      </c>
      <c r="J11763" s="12" t="n">
        <f aca="false">IF(G11763="Male",VLOOKUP(H11763,'Shoe size conversion table'!$B$6:$D$22,3),VLOOKUP(H11763,'Shoe size conversion table'!$J$6:$L$22,3))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MONTH(C11763:C26730)</f>
        <v>7</v>
      </c>
      <c r="O11763" s="8" t="n">
        <f aca="false">K11763*(1-L11763)</f>
        <v>139</v>
      </c>
    </row>
    <row r="11764" customFormat="false" ht="11.4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IF(G11764="Male",VLOOKUP(H11764,'Shoe size conversion table'!$B$6:$D$22,2),VLOOKUP(H11764,'Shoe size conversion table'!$J$6:$L$22,2))</f>
        <v>38-39</v>
      </c>
      <c r="J11764" s="12" t="n">
        <f aca="false">IF(G11764="Male",VLOOKUP(H11764,'Shoe size conversion table'!$B$6:$D$22,3),VLOOKUP(H11764,'Shoe size conversion table'!$J$6:$L$22,3))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MONTH(C11764:C26731)</f>
        <v>7</v>
      </c>
      <c r="O11764" s="8" t="n">
        <f aca="false">K11764*(1-L11764)</f>
        <v>129</v>
      </c>
    </row>
    <row r="11765" customFormat="false" ht="11.4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IF(G11765="Male",VLOOKUP(H11765,'Shoe size conversion table'!$B$6:$D$22,2),VLOOKUP(H11765,'Shoe size conversion table'!$J$6:$L$22,2))</f>
        <v>39</v>
      </c>
      <c r="J11765" s="12" t="n">
        <f aca="false">IF(G11765="Male",VLOOKUP(H11765,'Shoe size conversion table'!$B$6:$D$22,3),VLOOKUP(H11765,'Shoe size conversion table'!$J$6:$L$22,3))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MONTH(C11765:C26732)</f>
        <v>7</v>
      </c>
      <c r="O11765" s="8" t="n">
        <f aca="false">K11765*(1-L11765)</f>
        <v>139</v>
      </c>
    </row>
    <row r="11766" customFormat="false" ht="11.4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IF(G11766="Male",VLOOKUP(H11766,'Shoe size conversion table'!$B$6:$D$22,2),VLOOKUP(H11766,'Shoe size conversion table'!$J$6:$L$22,2))</f>
        <v>42-43</v>
      </c>
      <c r="J11766" s="12" t="n">
        <f aca="false">IF(G11766="Male",VLOOKUP(H11766,'Shoe size conversion table'!$B$6:$D$22,3),VLOOKUP(H11766,'Shoe size conversion table'!$J$6:$L$22,3))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MONTH(C11766:C26733)</f>
        <v>7</v>
      </c>
      <c r="O11766" s="8" t="n">
        <f aca="false">K11766*(1-L11766)</f>
        <v>159</v>
      </c>
    </row>
    <row r="11767" customFormat="false" ht="11.4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IF(G11767="Male",VLOOKUP(H11767,'Shoe size conversion table'!$B$6:$D$22,2),VLOOKUP(H11767,'Shoe size conversion table'!$J$6:$L$22,2))</f>
        <v>40-41</v>
      </c>
      <c r="J11767" s="12" t="n">
        <f aca="false">IF(G11767="Male",VLOOKUP(H11767,'Shoe size conversion table'!$B$6:$D$22,3),VLOOKUP(H11767,'Shoe size conversion table'!$J$6:$L$22,3))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MONTH(C11767:C26734)</f>
        <v>7</v>
      </c>
      <c r="O11767" s="8" t="n">
        <f aca="false">K11767*(1-L11767)</f>
        <v>189</v>
      </c>
    </row>
    <row r="11768" customFormat="false" ht="11.4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IF(G11768="Male",VLOOKUP(H11768,'Shoe size conversion table'!$B$6:$D$22,2),VLOOKUP(H11768,'Shoe size conversion table'!$J$6:$L$22,2))</f>
        <v>41-42</v>
      </c>
      <c r="J11768" s="12" t="n">
        <f aca="false">IF(G11768="Male",VLOOKUP(H11768,'Shoe size conversion table'!$B$6:$D$22,3),VLOOKUP(H11768,'Shoe size conversion table'!$J$6:$L$22,3))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MONTH(C11768:C26735)</f>
        <v>7</v>
      </c>
      <c r="O11768" s="8" t="n">
        <f aca="false">K11768*(1-L11768)</f>
        <v>79.5</v>
      </c>
    </row>
    <row r="11769" customFormat="false" ht="11.4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IF(G11769="Male",VLOOKUP(H11769,'Shoe size conversion table'!$B$6:$D$22,2),VLOOKUP(H11769,'Shoe size conversion table'!$J$6:$L$22,2))</f>
        <v>42</v>
      </c>
      <c r="J11769" s="12" t="n">
        <f aca="false">IF(G11769="Male",VLOOKUP(H11769,'Shoe size conversion table'!$B$6:$D$22,3),VLOOKUP(H11769,'Shoe size conversion table'!$J$6:$L$22,3))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MONTH(C11769:C26736)</f>
        <v>7</v>
      </c>
      <c r="O11769" s="8" t="n">
        <f aca="false">K11769*(1-L11769)</f>
        <v>118.3</v>
      </c>
    </row>
    <row r="11770" customFormat="false" ht="11.4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IF(G11770="Male",VLOOKUP(H11770,'Shoe size conversion table'!$B$6:$D$22,2),VLOOKUP(H11770,'Shoe size conversion table'!$J$6:$L$22,2))</f>
        <v>44</v>
      </c>
      <c r="J11770" s="12" t="n">
        <f aca="false">IF(G11770="Male",VLOOKUP(H11770,'Shoe size conversion table'!$B$6:$D$22,3),VLOOKUP(H11770,'Shoe size conversion table'!$J$6:$L$22,3))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MONTH(C11770:C26737)</f>
        <v>7</v>
      </c>
      <c r="O11770" s="8" t="n">
        <f aca="false">K11770*(1-L11770)</f>
        <v>189</v>
      </c>
    </row>
    <row r="11771" customFormat="false" ht="11.4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IF(G11771="Male",VLOOKUP(H11771,'Shoe size conversion table'!$B$6:$D$22,2),VLOOKUP(H11771,'Shoe size conversion table'!$J$6:$L$22,2))</f>
        <v>38-39</v>
      </c>
      <c r="J11771" s="12" t="n">
        <f aca="false">IF(G11771="Male",VLOOKUP(H11771,'Shoe size conversion table'!$B$6:$D$22,3),VLOOKUP(H11771,'Shoe size conversion table'!$J$6:$L$22,3))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MONTH(C11771:C26738)</f>
        <v>7</v>
      </c>
      <c r="O11771" s="8" t="n">
        <f aca="false">K11771*(1-L11771)</f>
        <v>189</v>
      </c>
    </row>
    <row r="11772" customFormat="false" ht="11.4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IF(G11772="Male",VLOOKUP(H11772,'Shoe size conversion table'!$B$6:$D$22,2),VLOOKUP(H11772,'Shoe size conversion table'!$J$6:$L$22,2))</f>
        <v>42</v>
      </c>
      <c r="J11772" s="12" t="n">
        <f aca="false">IF(G11772="Male",VLOOKUP(H11772,'Shoe size conversion table'!$B$6:$D$22,3),VLOOKUP(H11772,'Shoe size conversion table'!$J$6:$L$22,3))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MONTH(C11772:C26739)</f>
        <v>7</v>
      </c>
      <c r="O11772" s="8" t="n">
        <f aca="false">K11772*(1-L11772)</f>
        <v>149</v>
      </c>
    </row>
    <row r="11773" customFormat="false" ht="11.4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IF(G11773="Male",VLOOKUP(H11773,'Shoe size conversion table'!$B$6:$D$22,2),VLOOKUP(H11773,'Shoe size conversion table'!$J$6:$L$22,2))</f>
        <v>45</v>
      </c>
      <c r="J11773" s="12" t="n">
        <f aca="false">IF(G11773="Male",VLOOKUP(H11773,'Shoe size conversion table'!$B$6:$D$22,3),VLOOKUP(H11773,'Shoe size conversion table'!$J$6:$L$22,3))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MONTH(C11773:C26740)</f>
        <v>7</v>
      </c>
      <c r="O11773" s="8" t="n">
        <f aca="false">K11773*(1-L11773)</f>
        <v>151.2</v>
      </c>
    </row>
    <row r="11774" customFormat="false" ht="11.4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IF(G11774="Male",VLOOKUP(H11774,'Shoe size conversion table'!$B$6:$D$22,2),VLOOKUP(H11774,'Shoe size conversion table'!$J$6:$L$22,2))</f>
        <v>44</v>
      </c>
      <c r="J11774" s="12" t="n">
        <f aca="false">IF(G11774="Male",VLOOKUP(H11774,'Shoe size conversion table'!$B$6:$D$22,3),VLOOKUP(H11774,'Shoe size conversion table'!$J$6:$L$22,3))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MONTH(C11774:C26741)</f>
        <v>7</v>
      </c>
      <c r="O11774" s="8" t="n">
        <f aca="false">K11774*(1-L11774)</f>
        <v>139.3</v>
      </c>
    </row>
    <row r="11775" customFormat="false" ht="11.4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IF(G11775="Male",VLOOKUP(H11775,'Shoe size conversion table'!$B$6:$D$22,2),VLOOKUP(H11775,'Shoe size conversion table'!$J$6:$L$22,2))</f>
        <v>43-44</v>
      </c>
      <c r="J11775" s="12" t="n">
        <f aca="false">IF(G11775="Male",VLOOKUP(H11775,'Shoe size conversion table'!$B$6:$D$22,3),VLOOKUP(H11775,'Shoe size conversion table'!$J$6:$L$22,3))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MONTH(C11775:C26742)</f>
        <v>7</v>
      </c>
      <c r="O11775" s="8" t="n">
        <f aca="false">K11775*(1-L11775)</f>
        <v>143.2</v>
      </c>
    </row>
    <row r="11776" customFormat="false" ht="11.4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IF(G11776="Male",VLOOKUP(H11776,'Shoe size conversion table'!$B$6:$D$22,2),VLOOKUP(H11776,'Shoe size conversion table'!$J$6:$L$22,2))</f>
        <v>43-44</v>
      </c>
      <c r="J11776" s="12" t="n">
        <f aca="false">IF(G11776="Male",VLOOKUP(H11776,'Shoe size conversion table'!$B$6:$D$22,3),VLOOKUP(H11776,'Shoe size conversion table'!$J$6:$L$22,3))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MONTH(C11776:C26743)</f>
        <v>7</v>
      </c>
      <c r="O11776" s="8" t="n">
        <f aca="false">K11776*(1-L11776)</f>
        <v>116.1</v>
      </c>
    </row>
    <row r="11777" customFormat="false" ht="11.4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IF(G11777="Male",VLOOKUP(H11777,'Shoe size conversion table'!$B$6:$D$22,2),VLOOKUP(H11777,'Shoe size conversion table'!$J$6:$L$22,2))</f>
        <v>42-43</v>
      </c>
      <c r="J11777" s="12" t="n">
        <f aca="false">IF(G11777="Male",VLOOKUP(H11777,'Shoe size conversion table'!$B$6:$D$22,3),VLOOKUP(H11777,'Shoe size conversion table'!$J$6:$L$22,3))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MONTH(C11777:C26744)</f>
        <v>7</v>
      </c>
      <c r="O11777" s="8" t="n">
        <f aca="false">K11777*(1-L11777)</f>
        <v>199</v>
      </c>
    </row>
    <row r="11778" customFormat="false" ht="11.4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IF(G11778="Male",VLOOKUP(H11778,'Shoe size conversion table'!$B$6:$D$22,2),VLOOKUP(H11778,'Shoe size conversion table'!$J$6:$L$22,2))</f>
        <v>43-44</v>
      </c>
      <c r="J11778" s="12" t="n">
        <f aca="false">IF(G11778="Male",VLOOKUP(H11778,'Shoe size conversion table'!$B$6:$D$22,3),VLOOKUP(H11778,'Shoe size conversion table'!$J$6:$L$22,3))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MONTH(C11778:C26745)</f>
        <v>7</v>
      </c>
      <c r="O11778" s="8" t="n">
        <f aca="false">K11778*(1-L11778)</f>
        <v>139</v>
      </c>
    </row>
    <row r="11779" customFormat="false" ht="11.4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IF(G11779="Male",VLOOKUP(H11779,'Shoe size conversion table'!$B$6:$D$22,2),VLOOKUP(H11779,'Shoe size conversion table'!$J$6:$L$22,2))</f>
        <v>42-43</v>
      </c>
      <c r="J11779" s="12" t="n">
        <f aca="false">IF(G11779="Male",VLOOKUP(H11779,'Shoe size conversion table'!$B$6:$D$22,3),VLOOKUP(H11779,'Shoe size conversion table'!$J$6:$L$22,3))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MONTH(C11779:C26746)</f>
        <v>7</v>
      </c>
      <c r="O11779" s="8" t="n">
        <f aca="false">K11779*(1-L11779)</f>
        <v>179.1</v>
      </c>
    </row>
    <row r="11780" customFormat="false" ht="11.4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IF(G11780="Male",VLOOKUP(H11780,'Shoe size conversion table'!$B$6:$D$22,2),VLOOKUP(H11780,'Shoe size conversion table'!$J$6:$L$22,2))</f>
        <v>43</v>
      </c>
      <c r="J11780" s="12" t="n">
        <f aca="false">IF(G11780="Male",VLOOKUP(H11780,'Shoe size conversion table'!$B$6:$D$22,3),VLOOKUP(H11780,'Shoe size conversion table'!$J$6:$L$22,3))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MONTH(C11780:C26747)</f>
        <v>7</v>
      </c>
      <c r="O11780" s="8" t="n">
        <f aca="false">K11780*(1-L11780)</f>
        <v>199</v>
      </c>
    </row>
    <row r="11781" customFormat="false" ht="11.4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IF(G11781="Male",VLOOKUP(H11781,'Shoe size conversion table'!$B$6:$D$22,2),VLOOKUP(H11781,'Shoe size conversion table'!$J$6:$L$22,2))</f>
        <v>41-42</v>
      </c>
      <c r="J11781" s="12" t="n">
        <f aca="false">IF(G11781="Male",VLOOKUP(H11781,'Shoe size conversion table'!$B$6:$D$22,3),VLOOKUP(H11781,'Shoe size conversion table'!$J$6:$L$22,3))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MONTH(C11781:C26748)</f>
        <v>7</v>
      </c>
      <c r="O11781" s="8" t="n">
        <f aca="false">K11781*(1-L11781)</f>
        <v>169</v>
      </c>
    </row>
    <row r="11782" customFormat="false" ht="11.4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IF(G11782="Male",VLOOKUP(H11782,'Shoe size conversion table'!$B$6:$D$22,2),VLOOKUP(H11782,'Shoe size conversion table'!$J$6:$L$22,2))</f>
        <v>37</v>
      </c>
      <c r="J11782" s="12" t="n">
        <f aca="false">IF(G11782="Male",VLOOKUP(H11782,'Shoe size conversion table'!$B$6:$D$22,3),VLOOKUP(H11782,'Shoe size conversion table'!$J$6:$L$22,3))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MONTH(C11782:C26749)</f>
        <v>7</v>
      </c>
      <c r="O11782" s="8" t="n">
        <f aca="false">K11782*(1-L11782)</f>
        <v>129</v>
      </c>
    </row>
    <row r="11783" customFormat="false" ht="11.4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IF(G11783="Male",VLOOKUP(H11783,'Shoe size conversion table'!$B$6:$D$22,2),VLOOKUP(H11783,'Shoe size conversion table'!$J$6:$L$22,2))</f>
        <v>38</v>
      </c>
      <c r="J11783" s="12" t="n">
        <f aca="false">IF(G11783="Male",VLOOKUP(H11783,'Shoe size conversion table'!$B$6:$D$22,3),VLOOKUP(H11783,'Shoe size conversion table'!$J$6:$L$22,3))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MONTH(C11783:C26750)</f>
        <v>7</v>
      </c>
      <c r="O11783" s="8" t="n">
        <f aca="false">K11783*(1-L11783)</f>
        <v>134.1</v>
      </c>
    </row>
    <row r="11784" customFormat="false" ht="11.4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IF(G11784="Male",VLOOKUP(H11784,'Shoe size conversion table'!$B$6:$D$22,2),VLOOKUP(H11784,'Shoe size conversion table'!$J$6:$L$22,2))</f>
        <v>43</v>
      </c>
      <c r="J11784" s="12" t="n">
        <f aca="false">IF(G11784="Male",VLOOKUP(H11784,'Shoe size conversion table'!$B$6:$D$22,3),VLOOKUP(H11784,'Shoe size conversion table'!$J$6:$L$22,3))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MONTH(C11784:C26751)</f>
        <v>7</v>
      </c>
      <c r="O11784" s="8" t="n">
        <f aca="false">K11784*(1-L11784)</f>
        <v>129</v>
      </c>
    </row>
    <row r="11785" customFormat="false" ht="11.4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IF(G11785="Male",VLOOKUP(H11785,'Shoe size conversion table'!$B$6:$D$22,2),VLOOKUP(H11785,'Shoe size conversion table'!$J$6:$L$22,2))</f>
        <v>39-40</v>
      </c>
      <c r="J11785" s="12" t="n">
        <f aca="false">IF(G11785="Male",VLOOKUP(H11785,'Shoe size conversion table'!$B$6:$D$22,3),VLOOKUP(H11785,'Shoe size conversion table'!$J$6:$L$22,3))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MONTH(C11785:C26752)</f>
        <v>7</v>
      </c>
      <c r="O11785" s="8" t="n">
        <f aca="false">K11785*(1-L11785)</f>
        <v>189</v>
      </c>
    </row>
    <row r="11786" customFormat="false" ht="11.4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IF(G11786="Male",VLOOKUP(H11786,'Shoe size conversion table'!$B$6:$D$22,2),VLOOKUP(H11786,'Shoe size conversion table'!$J$6:$L$22,2))</f>
        <v>38-39</v>
      </c>
      <c r="J11786" s="12" t="n">
        <f aca="false">IF(G11786="Male",VLOOKUP(H11786,'Shoe size conversion table'!$B$6:$D$22,3),VLOOKUP(H11786,'Shoe size conversion table'!$J$6:$L$22,3))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MONTH(C11786:C26753)</f>
        <v>7</v>
      </c>
      <c r="O11786" s="8" t="n">
        <f aca="false">K11786*(1-L11786)</f>
        <v>170.1</v>
      </c>
    </row>
    <row r="11787" customFormat="false" ht="11.4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IF(G11787="Male",VLOOKUP(H11787,'Shoe size conversion table'!$B$6:$D$22,2),VLOOKUP(H11787,'Shoe size conversion table'!$J$6:$L$22,2))</f>
        <v>47</v>
      </c>
      <c r="J11787" s="12" t="n">
        <f aca="false">IF(G11787="Male",VLOOKUP(H11787,'Shoe size conversion table'!$B$6:$D$22,3),VLOOKUP(H11787,'Shoe size conversion table'!$J$6:$L$22,3))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MONTH(C11787:C26754)</f>
        <v>7</v>
      </c>
      <c r="O11787" s="8" t="n">
        <f aca="false">K11787*(1-L11787)</f>
        <v>129</v>
      </c>
    </row>
    <row r="11788" customFormat="false" ht="11.4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IF(G11788="Male",VLOOKUP(H11788,'Shoe size conversion table'!$B$6:$D$22,2),VLOOKUP(H11788,'Shoe size conversion table'!$J$6:$L$22,2))</f>
        <v>42-43</v>
      </c>
      <c r="J11788" s="12" t="n">
        <f aca="false">IF(G11788="Male",VLOOKUP(H11788,'Shoe size conversion table'!$B$6:$D$22,3),VLOOKUP(H11788,'Shoe size conversion table'!$J$6:$L$22,3))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MONTH(C11788:C26755)</f>
        <v>7</v>
      </c>
      <c r="O11788" s="8" t="n">
        <f aca="false">K11788*(1-L11788)</f>
        <v>90.3</v>
      </c>
    </row>
    <row r="11789" customFormat="false" ht="11.4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IF(G11789="Male",VLOOKUP(H11789,'Shoe size conversion table'!$B$6:$D$22,2),VLOOKUP(H11789,'Shoe size conversion table'!$J$6:$L$22,2))</f>
        <v>38-39</v>
      </c>
      <c r="J11789" s="12" t="n">
        <f aca="false">IF(G11789="Male",VLOOKUP(H11789,'Shoe size conversion table'!$B$6:$D$22,3),VLOOKUP(H11789,'Shoe size conversion table'!$J$6:$L$22,3))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MONTH(C11789:C26756)</f>
        <v>7</v>
      </c>
      <c r="O11789" s="8" t="n">
        <f aca="false">K11789*(1-L11789)</f>
        <v>84.5</v>
      </c>
    </row>
    <row r="11790" customFormat="false" ht="11.4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IF(G11790="Male",VLOOKUP(H11790,'Shoe size conversion table'!$B$6:$D$22,2),VLOOKUP(H11790,'Shoe size conversion table'!$J$6:$L$22,2))</f>
        <v>38-39</v>
      </c>
      <c r="J11790" s="12" t="n">
        <f aca="false">IF(G11790="Male",VLOOKUP(H11790,'Shoe size conversion table'!$B$6:$D$22,3),VLOOKUP(H11790,'Shoe size conversion table'!$J$6:$L$22,3))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MONTH(C11790:C26757)</f>
        <v>7</v>
      </c>
      <c r="O11790" s="8" t="n">
        <f aca="false">K11790*(1-L11790)</f>
        <v>189</v>
      </c>
    </row>
    <row r="11791" customFormat="false" ht="11.4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IF(G11791="Male",VLOOKUP(H11791,'Shoe size conversion table'!$B$6:$D$22,2),VLOOKUP(H11791,'Shoe size conversion table'!$J$6:$L$22,2))</f>
        <v>39-40</v>
      </c>
      <c r="J11791" s="12" t="n">
        <f aca="false">IF(G11791="Male",VLOOKUP(H11791,'Shoe size conversion table'!$B$6:$D$22,3),VLOOKUP(H11791,'Shoe size conversion table'!$J$6:$L$22,3))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MONTH(C11791:C26758)</f>
        <v>7</v>
      </c>
      <c r="O11791" s="8" t="n">
        <f aca="false">K11791*(1-L11791)</f>
        <v>169</v>
      </c>
    </row>
    <row r="11792" customFormat="false" ht="11.4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IF(G11792="Male",VLOOKUP(H11792,'Shoe size conversion table'!$B$6:$D$22,2),VLOOKUP(H11792,'Shoe size conversion table'!$J$6:$L$22,2))</f>
        <v>38-39</v>
      </c>
      <c r="J11792" s="12" t="n">
        <f aca="false">IF(G11792="Male",VLOOKUP(H11792,'Shoe size conversion table'!$B$6:$D$22,3),VLOOKUP(H11792,'Shoe size conversion table'!$J$6:$L$22,3))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MONTH(C11792:C26759)</f>
        <v>7</v>
      </c>
      <c r="O11792" s="8" t="n">
        <f aca="false">K11792*(1-L11792)</f>
        <v>199</v>
      </c>
    </row>
    <row r="11793" customFormat="false" ht="11.4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IF(G11793="Male",VLOOKUP(H11793,'Shoe size conversion table'!$B$6:$D$22,2),VLOOKUP(H11793,'Shoe size conversion table'!$J$6:$L$22,2))</f>
        <v>37</v>
      </c>
      <c r="J11793" s="12" t="n">
        <f aca="false">IF(G11793="Male",VLOOKUP(H11793,'Shoe size conversion table'!$B$6:$D$22,3),VLOOKUP(H11793,'Shoe size conversion table'!$J$6:$L$22,3))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MONTH(C11793:C26760)</f>
        <v>7</v>
      </c>
      <c r="O11793" s="8" t="n">
        <f aca="false">K11793*(1-L11793)</f>
        <v>111.2</v>
      </c>
    </row>
    <row r="11794" customFormat="false" ht="11.4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IF(G11794="Male",VLOOKUP(H11794,'Shoe size conversion table'!$B$6:$D$22,2),VLOOKUP(H11794,'Shoe size conversion table'!$J$6:$L$22,2))</f>
        <v>35-36</v>
      </c>
      <c r="J11794" s="12" t="n">
        <f aca="false">IF(G11794="Male",VLOOKUP(H11794,'Shoe size conversion table'!$B$6:$D$22,3),VLOOKUP(H11794,'Shoe size conversion table'!$J$6:$L$22,3))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MONTH(C11794:C26761)</f>
        <v>7</v>
      </c>
      <c r="O11794" s="8" t="n">
        <f aca="false">K11794*(1-L11794)</f>
        <v>159</v>
      </c>
    </row>
    <row r="11795" customFormat="false" ht="11.4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IF(G11795="Male",VLOOKUP(H11795,'Shoe size conversion table'!$B$6:$D$22,2),VLOOKUP(H11795,'Shoe size conversion table'!$J$6:$L$22,2))</f>
        <v>37</v>
      </c>
      <c r="J11795" s="12" t="n">
        <f aca="false">IF(G11795="Male",VLOOKUP(H11795,'Shoe size conversion table'!$B$6:$D$22,3),VLOOKUP(H11795,'Shoe size conversion table'!$J$6:$L$22,3))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MONTH(C11795:C26762)</f>
        <v>7</v>
      </c>
      <c r="O11795" s="8" t="n">
        <f aca="false">K11795*(1-L11795)</f>
        <v>169</v>
      </c>
    </row>
    <row r="11796" customFormat="false" ht="11.4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IF(G11796="Male",VLOOKUP(H11796,'Shoe size conversion table'!$B$6:$D$22,2),VLOOKUP(H11796,'Shoe size conversion table'!$J$6:$L$22,2))</f>
        <v>43</v>
      </c>
      <c r="J11796" s="12" t="n">
        <f aca="false">IF(G11796="Male",VLOOKUP(H11796,'Shoe size conversion table'!$B$6:$D$22,3),VLOOKUP(H11796,'Shoe size conversion table'!$J$6:$L$22,3))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MONTH(C11796:C26763)</f>
        <v>7</v>
      </c>
      <c r="O11796" s="8" t="n">
        <f aca="false">K11796*(1-L11796)</f>
        <v>189</v>
      </c>
    </row>
    <row r="11797" customFormat="false" ht="11.4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IF(G11797="Male",VLOOKUP(H11797,'Shoe size conversion table'!$B$6:$D$22,2),VLOOKUP(H11797,'Shoe size conversion table'!$J$6:$L$22,2))</f>
        <v>38-39</v>
      </c>
      <c r="J11797" s="12" t="n">
        <f aca="false">IF(G11797="Male",VLOOKUP(H11797,'Shoe size conversion table'!$B$6:$D$22,3),VLOOKUP(H11797,'Shoe size conversion table'!$J$6:$L$22,3))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MONTH(C11797:C26764)</f>
        <v>7</v>
      </c>
      <c r="O11797" s="8" t="n">
        <f aca="false">K11797*(1-L11797)</f>
        <v>199</v>
      </c>
    </row>
    <row r="11798" customFormat="false" ht="11.4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IF(G11798="Male",VLOOKUP(H11798,'Shoe size conversion table'!$B$6:$D$22,2),VLOOKUP(H11798,'Shoe size conversion table'!$J$6:$L$22,2))</f>
        <v>42</v>
      </c>
      <c r="J11798" s="12" t="n">
        <f aca="false">IF(G11798="Male",VLOOKUP(H11798,'Shoe size conversion table'!$B$6:$D$22,3),VLOOKUP(H11798,'Shoe size conversion table'!$J$6:$L$22,3))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MONTH(C11798:C26765)</f>
        <v>7</v>
      </c>
      <c r="O11798" s="8" t="n">
        <f aca="false">K11798*(1-L11798)</f>
        <v>103.2</v>
      </c>
    </row>
    <row r="11799" customFormat="false" ht="11.4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IF(G11799="Male",VLOOKUP(H11799,'Shoe size conversion table'!$B$6:$D$22,2),VLOOKUP(H11799,'Shoe size conversion table'!$J$6:$L$22,2))</f>
        <v>43-44</v>
      </c>
      <c r="J11799" s="12" t="n">
        <f aca="false">IF(G11799="Male",VLOOKUP(H11799,'Shoe size conversion table'!$B$6:$D$22,3),VLOOKUP(H11799,'Shoe size conversion table'!$J$6:$L$22,3))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MONTH(C11799:C26766)</f>
        <v>7</v>
      </c>
      <c r="O11799" s="8" t="n">
        <f aca="false">K11799*(1-L11799)</f>
        <v>116.1</v>
      </c>
    </row>
    <row r="11800" customFormat="false" ht="11.4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IF(G11800="Male",VLOOKUP(H11800,'Shoe size conversion table'!$B$6:$D$22,2),VLOOKUP(H11800,'Shoe size conversion table'!$J$6:$L$22,2))</f>
        <v>38</v>
      </c>
      <c r="J11800" s="12" t="n">
        <f aca="false">IF(G11800="Male",VLOOKUP(H11800,'Shoe size conversion table'!$B$6:$D$22,3),VLOOKUP(H11800,'Shoe size conversion table'!$J$6:$L$22,3))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MONTH(C11800:C26767)</f>
        <v>7</v>
      </c>
      <c r="O11800" s="8" t="n">
        <f aca="false">K11800*(1-L11800)</f>
        <v>170.1</v>
      </c>
    </row>
    <row r="11801" customFormat="false" ht="11.4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IF(G11801="Male",VLOOKUP(H11801,'Shoe size conversion table'!$B$6:$D$22,2),VLOOKUP(H11801,'Shoe size conversion table'!$J$6:$L$22,2))</f>
        <v>38</v>
      </c>
      <c r="J11801" s="12" t="n">
        <f aca="false">IF(G11801="Male",VLOOKUP(H11801,'Shoe size conversion table'!$B$6:$D$22,3),VLOOKUP(H11801,'Shoe size conversion table'!$J$6:$L$22,3))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MONTH(C11801:C26768)</f>
        <v>7</v>
      </c>
      <c r="O11801" s="8" t="n">
        <f aca="false">K11801*(1-L11801)</f>
        <v>179</v>
      </c>
    </row>
    <row r="11802" customFormat="false" ht="11.4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IF(G11802="Male",VLOOKUP(H11802,'Shoe size conversion table'!$B$6:$D$22,2),VLOOKUP(H11802,'Shoe size conversion table'!$J$6:$L$22,2))</f>
        <v>44</v>
      </c>
      <c r="J11802" s="12" t="n">
        <f aca="false">IF(G11802="Male",VLOOKUP(H11802,'Shoe size conversion table'!$B$6:$D$22,3),VLOOKUP(H11802,'Shoe size conversion table'!$J$6:$L$22,3))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MONTH(C11802:C26769)</f>
        <v>7</v>
      </c>
      <c r="O11802" s="8" t="n">
        <f aca="false">K11802*(1-L11802)</f>
        <v>189</v>
      </c>
    </row>
    <row r="11803" customFormat="false" ht="11.4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IF(G11803="Male",VLOOKUP(H11803,'Shoe size conversion table'!$B$6:$D$22,2),VLOOKUP(H11803,'Shoe size conversion table'!$J$6:$L$22,2))</f>
        <v>38-39</v>
      </c>
      <c r="J11803" s="12" t="n">
        <f aca="false">IF(G11803="Male",VLOOKUP(H11803,'Shoe size conversion table'!$B$6:$D$22,3),VLOOKUP(H11803,'Shoe size conversion table'!$J$6:$L$22,3))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MONTH(C11803:C26770)</f>
        <v>7</v>
      </c>
      <c r="O11803" s="8" t="n">
        <f aca="false">K11803*(1-L11803)</f>
        <v>169</v>
      </c>
    </row>
    <row r="11804" customFormat="false" ht="11.4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IF(G11804="Male",VLOOKUP(H11804,'Shoe size conversion table'!$B$6:$D$22,2),VLOOKUP(H11804,'Shoe size conversion table'!$J$6:$L$22,2))</f>
        <v>39</v>
      </c>
      <c r="J11804" s="12" t="n">
        <f aca="false">IF(G11804="Male",VLOOKUP(H11804,'Shoe size conversion table'!$B$6:$D$22,3),VLOOKUP(H11804,'Shoe size conversion table'!$J$6:$L$22,3))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MONTH(C11804:C26771)</f>
        <v>7</v>
      </c>
      <c r="O11804" s="8" t="n">
        <f aca="false">K11804*(1-L11804)</f>
        <v>169</v>
      </c>
    </row>
    <row r="11805" customFormat="false" ht="11.4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IF(G11805="Male",VLOOKUP(H11805,'Shoe size conversion table'!$B$6:$D$22,2),VLOOKUP(H11805,'Shoe size conversion table'!$J$6:$L$22,2))</f>
        <v>39-40</v>
      </c>
      <c r="J11805" s="12" t="n">
        <f aca="false">IF(G11805="Male",VLOOKUP(H11805,'Shoe size conversion table'!$B$6:$D$22,3),VLOOKUP(H11805,'Shoe size conversion table'!$J$6:$L$22,3))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MONTH(C11805:C26772)</f>
        <v>7</v>
      </c>
      <c r="O11805" s="8" t="n">
        <f aca="false">K11805*(1-L11805)</f>
        <v>129</v>
      </c>
    </row>
    <row r="11806" customFormat="false" ht="11.4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IF(G11806="Male",VLOOKUP(H11806,'Shoe size conversion table'!$B$6:$D$22,2),VLOOKUP(H11806,'Shoe size conversion table'!$J$6:$L$22,2))</f>
        <v>38-39</v>
      </c>
      <c r="J11806" s="12" t="n">
        <f aca="false">IF(G11806="Male",VLOOKUP(H11806,'Shoe size conversion table'!$B$6:$D$22,3),VLOOKUP(H11806,'Shoe size conversion table'!$J$6:$L$22,3))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MONTH(C11806:C26773)</f>
        <v>7</v>
      </c>
      <c r="O11806" s="8" t="n">
        <f aca="false">K11806*(1-L11806)</f>
        <v>111.3</v>
      </c>
    </row>
    <row r="11807" customFormat="false" ht="11.4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IF(G11807="Male",VLOOKUP(H11807,'Shoe size conversion table'!$B$6:$D$22,2),VLOOKUP(H11807,'Shoe size conversion table'!$J$6:$L$22,2))</f>
        <v>42-43</v>
      </c>
      <c r="J11807" s="12" t="n">
        <f aca="false">IF(G11807="Male",VLOOKUP(H11807,'Shoe size conversion table'!$B$6:$D$22,3),VLOOKUP(H11807,'Shoe size conversion table'!$J$6:$L$22,3))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MONTH(C11807:C26774)</f>
        <v>7</v>
      </c>
      <c r="O11807" s="8" t="n">
        <f aca="false">K11807*(1-L11807)</f>
        <v>129</v>
      </c>
    </row>
    <row r="11808" customFormat="false" ht="11.4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IF(G11808="Male",VLOOKUP(H11808,'Shoe size conversion table'!$B$6:$D$22,2),VLOOKUP(H11808,'Shoe size conversion table'!$J$6:$L$22,2))</f>
        <v>43</v>
      </c>
      <c r="J11808" s="12" t="n">
        <f aca="false">IF(G11808="Male",VLOOKUP(H11808,'Shoe size conversion table'!$B$6:$D$22,3),VLOOKUP(H11808,'Shoe size conversion table'!$J$6:$L$22,3))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MONTH(C11808:C26775)</f>
        <v>7</v>
      </c>
      <c r="O11808" s="8" t="n">
        <f aca="false">K11808*(1-L11808)</f>
        <v>74.5</v>
      </c>
    </row>
    <row r="11809" customFormat="false" ht="11.4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IF(G11809="Male",VLOOKUP(H11809,'Shoe size conversion table'!$B$6:$D$22,2),VLOOKUP(H11809,'Shoe size conversion table'!$J$6:$L$22,2))</f>
        <v>42</v>
      </c>
      <c r="J11809" s="12" t="n">
        <f aca="false">IF(G11809="Male",VLOOKUP(H11809,'Shoe size conversion table'!$B$6:$D$22,3),VLOOKUP(H11809,'Shoe size conversion table'!$J$6:$L$22,3))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MONTH(C11809:C26776)</f>
        <v>7</v>
      </c>
      <c r="O11809" s="8" t="n">
        <f aca="false">K11809*(1-L11809)</f>
        <v>132.3</v>
      </c>
    </row>
    <row r="11810" customFormat="false" ht="11.4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IF(G11810="Male",VLOOKUP(H11810,'Shoe size conversion table'!$B$6:$D$22,2),VLOOKUP(H11810,'Shoe size conversion table'!$J$6:$L$22,2))</f>
        <v>37-38</v>
      </c>
      <c r="J11810" s="12" t="n">
        <f aca="false">IF(G11810="Male",VLOOKUP(H11810,'Shoe size conversion table'!$B$6:$D$22,3),VLOOKUP(H11810,'Shoe size conversion table'!$J$6:$L$22,3))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MONTH(C11810:C26777)</f>
        <v>7</v>
      </c>
      <c r="O11810" s="8" t="n">
        <f aca="false">K11810*(1-L11810)</f>
        <v>149</v>
      </c>
    </row>
    <row r="11811" customFormat="false" ht="11.4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IF(G11811="Male",VLOOKUP(H11811,'Shoe size conversion table'!$B$6:$D$22,2),VLOOKUP(H11811,'Shoe size conversion table'!$J$6:$L$22,2))</f>
        <v>47</v>
      </c>
      <c r="J11811" s="12" t="n">
        <f aca="false">IF(G11811="Male",VLOOKUP(H11811,'Shoe size conversion table'!$B$6:$D$22,3),VLOOKUP(H11811,'Shoe size conversion table'!$J$6:$L$22,3))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MONTH(C11811:C26778)</f>
        <v>7</v>
      </c>
      <c r="O11811" s="8" t="n">
        <f aca="false">K11811*(1-L11811)</f>
        <v>132.3</v>
      </c>
    </row>
    <row r="11812" customFormat="false" ht="11.4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IF(G11812="Male",VLOOKUP(H11812,'Shoe size conversion table'!$B$6:$D$22,2),VLOOKUP(H11812,'Shoe size conversion table'!$J$6:$L$22,2))</f>
        <v>42-43</v>
      </c>
      <c r="J11812" s="12" t="n">
        <f aca="false">IF(G11812="Male",VLOOKUP(H11812,'Shoe size conversion table'!$B$6:$D$22,3),VLOOKUP(H11812,'Shoe size conversion table'!$J$6:$L$22,3))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MONTH(C11812:C26779)</f>
        <v>7</v>
      </c>
      <c r="O11812" s="8" t="n">
        <f aca="false">K11812*(1-L11812)</f>
        <v>169</v>
      </c>
    </row>
    <row r="11813" customFormat="false" ht="11.4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IF(G11813="Male",VLOOKUP(H11813,'Shoe size conversion table'!$B$6:$D$22,2),VLOOKUP(H11813,'Shoe size conversion table'!$J$6:$L$22,2))</f>
        <v>44</v>
      </c>
      <c r="J11813" s="12" t="n">
        <f aca="false">IF(G11813="Male",VLOOKUP(H11813,'Shoe size conversion table'!$B$6:$D$22,3),VLOOKUP(H11813,'Shoe size conversion table'!$J$6:$L$22,3))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MONTH(C11813:C26780)</f>
        <v>7</v>
      </c>
      <c r="O11813" s="8" t="n">
        <f aca="false">K11813*(1-L11813)</f>
        <v>127.2</v>
      </c>
    </row>
    <row r="11814" customFormat="false" ht="11.4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IF(G11814="Male",VLOOKUP(H11814,'Shoe size conversion table'!$B$6:$D$22,2),VLOOKUP(H11814,'Shoe size conversion table'!$J$6:$L$22,2))</f>
        <v>42-43</v>
      </c>
      <c r="J11814" s="12" t="n">
        <f aca="false">IF(G11814="Male",VLOOKUP(H11814,'Shoe size conversion table'!$B$6:$D$22,3),VLOOKUP(H11814,'Shoe size conversion table'!$J$6:$L$22,3))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MONTH(C11814:C26781)</f>
        <v>7</v>
      </c>
      <c r="O11814" s="8" t="n">
        <f aca="false">K11814*(1-L11814)</f>
        <v>97.3</v>
      </c>
    </row>
    <row r="11815" customFormat="false" ht="11.4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IF(G11815="Male",VLOOKUP(H11815,'Shoe size conversion table'!$B$6:$D$22,2),VLOOKUP(H11815,'Shoe size conversion table'!$J$6:$L$22,2))</f>
        <v>38-39</v>
      </c>
      <c r="J11815" s="12" t="n">
        <f aca="false">IF(G11815="Male",VLOOKUP(H11815,'Shoe size conversion table'!$B$6:$D$22,3),VLOOKUP(H11815,'Shoe size conversion table'!$J$6:$L$22,3))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MONTH(C11815:C26782)</f>
        <v>7</v>
      </c>
      <c r="O11815" s="8" t="n">
        <f aca="false">K11815*(1-L11815)</f>
        <v>89.5</v>
      </c>
    </row>
    <row r="11816" customFormat="false" ht="11.4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IF(G11816="Male",VLOOKUP(H11816,'Shoe size conversion table'!$B$6:$D$22,2),VLOOKUP(H11816,'Shoe size conversion table'!$J$6:$L$22,2))</f>
        <v>37</v>
      </c>
      <c r="J11816" s="12" t="n">
        <f aca="false">IF(G11816="Male",VLOOKUP(H11816,'Shoe size conversion table'!$B$6:$D$22,3),VLOOKUP(H11816,'Shoe size conversion table'!$J$6:$L$22,3))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MONTH(C11816:C26783)</f>
        <v>7</v>
      </c>
      <c r="O11816" s="8" t="n">
        <f aca="false">K11816*(1-L11816)</f>
        <v>169</v>
      </c>
    </row>
    <row r="11817" customFormat="false" ht="11.4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IF(G11817="Male",VLOOKUP(H11817,'Shoe size conversion table'!$B$6:$D$22,2),VLOOKUP(H11817,'Shoe size conversion table'!$J$6:$L$22,2))</f>
        <v>43-44</v>
      </c>
      <c r="J11817" s="12" t="n">
        <f aca="false">IF(G11817="Male",VLOOKUP(H11817,'Shoe size conversion table'!$B$6:$D$22,3),VLOOKUP(H11817,'Shoe size conversion table'!$J$6:$L$22,3))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MONTH(C11817:C26784)</f>
        <v>7</v>
      </c>
      <c r="O11817" s="8" t="n">
        <f aca="false">K11817*(1-L11817)</f>
        <v>69.5</v>
      </c>
    </row>
    <row r="11818" customFormat="false" ht="11.4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IF(G11818="Male",VLOOKUP(H11818,'Shoe size conversion table'!$B$6:$D$22,2),VLOOKUP(H11818,'Shoe size conversion table'!$J$6:$L$22,2))</f>
        <v>41-42</v>
      </c>
      <c r="J11818" s="12" t="n">
        <f aca="false">IF(G11818="Male",VLOOKUP(H11818,'Shoe size conversion table'!$B$6:$D$22,3),VLOOKUP(H11818,'Shoe size conversion table'!$J$6:$L$22,3))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MONTH(C11818:C26785)</f>
        <v>7</v>
      </c>
      <c r="O11818" s="8" t="n">
        <f aca="false">K11818*(1-L11818)</f>
        <v>69.5</v>
      </c>
    </row>
    <row r="11819" customFormat="false" ht="11.4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IF(G11819="Male",VLOOKUP(H11819,'Shoe size conversion table'!$B$6:$D$22,2),VLOOKUP(H11819,'Shoe size conversion table'!$J$6:$L$22,2))</f>
        <v>36</v>
      </c>
      <c r="J11819" s="12" t="n">
        <f aca="false">IF(G11819="Male",VLOOKUP(H11819,'Shoe size conversion table'!$B$6:$D$22,3),VLOOKUP(H11819,'Shoe size conversion table'!$J$6:$L$22,3))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MONTH(C11819:C26786)</f>
        <v>7</v>
      </c>
      <c r="O11819" s="8" t="n">
        <f aca="false">K11819*(1-L11819)</f>
        <v>64.5</v>
      </c>
    </row>
    <row r="11820" customFormat="false" ht="11.4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IF(G11820="Male",VLOOKUP(H11820,'Shoe size conversion table'!$B$6:$D$22,2),VLOOKUP(H11820,'Shoe size conversion table'!$J$6:$L$22,2))</f>
        <v>44</v>
      </c>
      <c r="J11820" s="12" t="n">
        <f aca="false">IF(G11820="Male",VLOOKUP(H11820,'Shoe size conversion table'!$B$6:$D$22,3),VLOOKUP(H11820,'Shoe size conversion table'!$J$6:$L$22,3))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MONTH(C11820:C26787)</f>
        <v>7</v>
      </c>
      <c r="O11820" s="8" t="n">
        <f aca="false">K11820*(1-L11820)</f>
        <v>90.3</v>
      </c>
    </row>
    <row r="11821" customFormat="false" ht="11.4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IF(G11821="Male",VLOOKUP(H11821,'Shoe size conversion table'!$B$6:$D$22,2),VLOOKUP(H11821,'Shoe size conversion table'!$J$6:$L$22,2))</f>
        <v>47</v>
      </c>
      <c r="J11821" s="12" t="n">
        <f aca="false">IF(G11821="Male",VLOOKUP(H11821,'Shoe size conversion table'!$B$6:$D$22,3),VLOOKUP(H11821,'Shoe size conversion table'!$J$6:$L$22,3))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MONTH(C11821:C26788)</f>
        <v>7</v>
      </c>
      <c r="O11821" s="8" t="n">
        <f aca="false">K11821*(1-L11821)</f>
        <v>104.3</v>
      </c>
    </row>
    <row r="11822" customFormat="false" ht="11.4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IF(G11822="Male",VLOOKUP(H11822,'Shoe size conversion table'!$B$6:$D$22,2),VLOOKUP(H11822,'Shoe size conversion table'!$J$6:$L$22,2))</f>
        <v>44</v>
      </c>
      <c r="J11822" s="12" t="n">
        <f aca="false">IF(G11822="Male",VLOOKUP(H11822,'Shoe size conversion table'!$B$6:$D$22,3),VLOOKUP(H11822,'Shoe size conversion table'!$J$6:$L$22,3))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MONTH(C11822:C26789)</f>
        <v>7</v>
      </c>
      <c r="O11822" s="8" t="n">
        <f aca="false">K11822*(1-L11822)</f>
        <v>169</v>
      </c>
    </row>
    <row r="11823" customFormat="false" ht="11.4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IF(G11823="Male",VLOOKUP(H11823,'Shoe size conversion table'!$B$6:$D$22,2),VLOOKUP(H11823,'Shoe size conversion table'!$J$6:$L$22,2))</f>
        <v>42</v>
      </c>
      <c r="J11823" s="12" t="n">
        <f aca="false">IF(G11823="Male",VLOOKUP(H11823,'Shoe size conversion table'!$B$6:$D$22,3),VLOOKUP(H11823,'Shoe size conversion table'!$J$6:$L$22,3))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MONTH(C11823:C26790)</f>
        <v>7</v>
      </c>
      <c r="O11823" s="8" t="n">
        <f aca="false">K11823*(1-L11823)</f>
        <v>151.2</v>
      </c>
    </row>
    <row r="11824" customFormat="false" ht="11.4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IF(G11824="Male",VLOOKUP(H11824,'Shoe size conversion table'!$B$6:$D$22,2),VLOOKUP(H11824,'Shoe size conversion table'!$J$6:$L$22,2))</f>
        <v>38-39</v>
      </c>
      <c r="J11824" s="12" t="n">
        <f aca="false">IF(G11824="Male",VLOOKUP(H11824,'Shoe size conversion table'!$B$6:$D$22,3),VLOOKUP(H11824,'Shoe size conversion table'!$J$6:$L$22,3))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MONTH(C11824:C26791)</f>
        <v>7</v>
      </c>
      <c r="O11824" s="8" t="n">
        <f aca="false">K11824*(1-L11824)</f>
        <v>139.3</v>
      </c>
    </row>
    <row r="11825" customFormat="false" ht="11.4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IF(G11825="Male",VLOOKUP(H11825,'Shoe size conversion table'!$B$6:$D$22,2),VLOOKUP(H11825,'Shoe size conversion table'!$J$6:$L$22,2))</f>
        <v>38</v>
      </c>
      <c r="J11825" s="12" t="n">
        <f aca="false">IF(G11825="Male",VLOOKUP(H11825,'Shoe size conversion table'!$B$6:$D$22,3),VLOOKUP(H11825,'Shoe size conversion table'!$J$6:$L$22,3))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MONTH(C11825:C26792)</f>
        <v>7</v>
      </c>
      <c r="O11825" s="8" t="n">
        <f aca="false">K11825*(1-L11825)</f>
        <v>134.1</v>
      </c>
    </row>
    <row r="11826" customFormat="false" ht="11.4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IF(G11826="Male",VLOOKUP(H11826,'Shoe size conversion table'!$B$6:$D$22,2),VLOOKUP(H11826,'Shoe size conversion table'!$J$6:$L$22,2))</f>
        <v>39-40</v>
      </c>
      <c r="J11826" s="12" t="n">
        <f aca="false">IF(G11826="Male",VLOOKUP(H11826,'Shoe size conversion table'!$B$6:$D$22,3),VLOOKUP(H11826,'Shoe size conversion table'!$J$6:$L$22,3))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MONTH(C11826:C26793)</f>
        <v>7</v>
      </c>
      <c r="O11826" s="8" t="n">
        <f aca="false">K11826*(1-L11826)</f>
        <v>64.5</v>
      </c>
    </row>
    <row r="11827" customFormat="false" ht="11.4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IF(G11827="Male",VLOOKUP(H11827,'Shoe size conversion table'!$B$6:$D$22,2),VLOOKUP(H11827,'Shoe size conversion table'!$J$6:$L$22,2))</f>
        <v>45</v>
      </c>
      <c r="J11827" s="12" t="n">
        <f aca="false">IF(G11827="Male",VLOOKUP(H11827,'Shoe size conversion table'!$B$6:$D$22,3),VLOOKUP(H11827,'Shoe size conversion table'!$J$6:$L$22,3))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MONTH(C11827:C26794)</f>
        <v>7</v>
      </c>
      <c r="O11827" s="8" t="n">
        <f aca="false">K11827*(1-L11827)</f>
        <v>199</v>
      </c>
    </row>
    <row r="11828" customFormat="false" ht="11.4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IF(G11828="Male",VLOOKUP(H11828,'Shoe size conversion table'!$B$6:$D$22,2),VLOOKUP(H11828,'Shoe size conversion table'!$J$6:$L$22,2))</f>
        <v>39</v>
      </c>
      <c r="J11828" s="12" t="n">
        <f aca="false">IF(G11828="Male",VLOOKUP(H11828,'Shoe size conversion table'!$B$6:$D$22,3),VLOOKUP(H11828,'Shoe size conversion table'!$J$6:$L$22,3))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MONTH(C11828:C26795)</f>
        <v>7</v>
      </c>
      <c r="O11828" s="8" t="n">
        <f aca="false">K11828*(1-L11828)</f>
        <v>89.5</v>
      </c>
    </row>
    <row r="11829" customFormat="false" ht="11.4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IF(G11829="Male",VLOOKUP(H11829,'Shoe size conversion table'!$B$6:$D$22,2),VLOOKUP(H11829,'Shoe size conversion table'!$J$6:$L$22,2))</f>
        <v>41</v>
      </c>
      <c r="J11829" s="12" t="n">
        <f aca="false">IF(G11829="Male",VLOOKUP(H11829,'Shoe size conversion table'!$B$6:$D$22,3),VLOOKUP(H11829,'Shoe size conversion table'!$J$6:$L$22,3))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MONTH(C11829:C26796)</f>
        <v>7</v>
      </c>
      <c r="O11829" s="8" t="n">
        <f aca="false">K11829*(1-L11829)</f>
        <v>169</v>
      </c>
    </row>
    <row r="11830" customFormat="false" ht="11.4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IF(G11830="Male",VLOOKUP(H11830,'Shoe size conversion table'!$B$6:$D$22,2),VLOOKUP(H11830,'Shoe size conversion table'!$J$6:$L$22,2))</f>
        <v>38</v>
      </c>
      <c r="J11830" s="12" t="n">
        <f aca="false">IF(G11830="Male",VLOOKUP(H11830,'Shoe size conversion table'!$B$6:$D$22,3),VLOOKUP(H11830,'Shoe size conversion table'!$J$6:$L$22,3))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MONTH(C11830:C26797)</f>
        <v>7</v>
      </c>
      <c r="O11830" s="8" t="n">
        <f aca="false">K11830*(1-L11830)</f>
        <v>94.5</v>
      </c>
    </row>
    <row r="11831" customFormat="false" ht="11.4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IF(G11831="Male",VLOOKUP(H11831,'Shoe size conversion table'!$B$6:$D$22,2),VLOOKUP(H11831,'Shoe size conversion table'!$J$6:$L$22,2))</f>
        <v>42-43</v>
      </c>
      <c r="J11831" s="12" t="n">
        <f aca="false">IF(G11831="Male",VLOOKUP(H11831,'Shoe size conversion table'!$B$6:$D$22,3),VLOOKUP(H11831,'Shoe size conversion table'!$J$6:$L$22,3))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MONTH(C11831:C26798)</f>
        <v>7</v>
      </c>
      <c r="O11831" s="8" t="n">
        <f aca="false">K11831*(1-L11831)</f>
        <v>74.5</v>
      </c>
    </row>
    <row r="11832" customFormat="false" ht="11.4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IF(G11832="Male",VLOOKUP(H11832,'Shoe size conversion table'!$B$6:$D$22,2),VLOOKUP(H11832,'Shoe size conversion table'!$J$6:$L$22,2))</f>
        <v>43</v>
      </c>
      <c r="J11832" s="12" t="n">
        <f aca="false">IF(G11832="Male",VLOOKUP(H11832,'Shoe size conversion table'!$B$6:$D$22,3),VLOOKUP(H11832,'Shoe size conversion table'!$J$6:$L$22,3))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MONTH(C11832:C26799)</f>
        <v>7</v>
      </c>
      <c r="O11832" s="8" t="n">
        <f aca="false">K11832*(1-L11832)</f>
        <v>104.3</v>
      </c>
    </row>
    <row r="11833" customFormat="false" ht="11.4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IF(G11833="Male",VLOOKUP(H11833,'Shoe size conversion table'!$B$6:$D$22,2),VLOOKUP(H11833,'Shoe size conversion table'!$J$6:$L$22,2))</f>
        <v>38-39</v>
      </c>
      <c r="J11833" s="12" t="n">
        <f aca="false">IF(G11833="Male",VLOOKUP(H11833,'Shoe size conversion table'!$B$6:$D$22,3),VLOOKUP(H11833,'Shoe size conversion table'!$J$6:$L$22,3))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MONTH(C11833:C26800)</f>
        <v>7</v>
      </c>
      <c r="O11833" s="8" t="n">
        <f aca="false">K11833*(1-L11833)</f>
        <v>189</v>
      </c>
    </row>
    <row r="11834" customFormat="false" ht="11.4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IF(G11834="Male",VLOOKUP(H11834,'Shoe size conversion table'!$B$6:$D$22,2),VLOOKUP(H11834,'Shoe size conversion table'!$J$6:$L$22,2))</f>
        <v>38-39</v>
      </c>
      <c r="J11834" s="12" t="n">
        <f aca="false">IF(G11834="Male",VLOOKUP(H11834,'Shoe size conversion table'!$B$6:$D$22,3),VLOOKUP(H11834,'Shoe size conversion table'!$J$6:$L$22,3))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MONTH(C11834:C26801)</f>
        <v>7</v>
      </c>
      <c r="O11834" s="8" t="n">
        <f aca="false">K11834*(1-L11834)</f>
        <v>111.3</v>
      </c>
    </row>
    <row r="11835" customFormat="false" ht="11.4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IF(G11835="Male",VLOOKUP(H11835,'Shoe size conversion table'!$B$6:$D$22,2),VLOOKUP(H11835,'Shoe size conversion table'!$J$6:$L$22,2))</f>
        <v>42</v>
      </c>
      <c r="J11835" s="12" t="n">
        <f aca="false">IF(G11835="Male",VLOOKUP(H11835,'Shoe size conversion table'!$B$6:$D$22,3),VLOOKUP(H11835,'Shoe size conversion table'!$J$6:$L$22,3))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MONTH(C11835:C26802)</f>
        <v>7</v>
      </c>
      <c r="O11835" s="8" t="n">
        <f aca="false">K11835*(1-L11835)</f>
        <v>64.5</v>
      </c>
    </row>
    <row r="11836" customFormat="false" ht="11.4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IF(G11836="Male",VLOOKUP(H11836,'Shoe size conversion table'!$B$6:$D$22,2),VLOOKUP(H11836,'Shoe size conversion table'!$J$6:$L$22,2))</f>
        <v>42</v>
      </c>
      <c r="J11836" s="12" t="n">
        <f aca="false">IF(G11836="Male",VLOOKUP(H11836,'Shoe size conversion table'!$B$6:$D$22,3),VLOOKUP(H11836,'Shoe size conversion table'!$J$6:$L$22,3))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MONTH(C11836:C26803)</f>
        <v>7</v>
      </c>
      <c r="O11836" s="8" t="n">
        <f aca="false">K11836*(1-L11836)</f>
        <v>159</v>
      </c>
    </row>
    <row r="11837" customFormat="false" ht="11.4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IF(G11837="Male",VLOOKUP(H11837,'Shoe size conversion table'!$B$6:$D$22,2),VLOOKUP(H11837,'Shoe size conversion table'!$J$6:$L$22,2))</f>
        <v>38</v>
      </c>
      <c r="J11837" s="12" t="n">
        <f aca="false">IF(G11837="Male",VLOOKUP(H11837,'Shoe size conversion table'!$B$6:$D$22,3),VLOOKUP(H11837,'Shoe size conversion table'!$J$6:$L$22,3))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MONTH(C11837:C26804)</f>
        <v>7</v>
      </c>
      <c r="O11837" s="8" t="n">
        <f aca="false">K11837*(1-L11837)</f>
        <v>169</v>
      </c>
    </row>
    <row r="11838" customFormat="false" ht="11.4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IF(G11838="Male",VLOOKUP(H11838,'Shoe size conversion table'!$B$6:$D$22,2),VLOOKUP(H11838,'Shoe size conversion table'!$J$6:$L$22,2))</f>
        <v>39</v>
      </c>
      <c r="J11838" s="12" t="n">
        <f aca="false">IF(G11838="Male",VLOOKUP(H11838,'Shoe size conversion table'!$B$6:$D$22,3),VLOOKUP(H11838,'Shoe size conversion table'!$J$6:$L$22,3))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MONTH(C11838:C26805)</f>
        <v>7</v>
      </c>
      <c r="O11838" s="8" t="n">
        <f aca="false">K11838*(1-L11838)</f>
        <v>143.1</v>
      </c>
    </row>
    <row r="11839" customFormat="false" ht="11.4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IF(G11839="Male",VLOOKUP(H11839,'Shoe size conversion table'!$B$6:$D$22,2),VLOOKUP(H11839,'Shoe size conversion table'!$J$6:$L$22,2))</f>
        <v>42-43</v>
      </c>
      <c r="J11839" s="12" t="n">
        <f aca="false">IF(G11839="Male",VLOOKUP(H11839,'Shoe size conversion table'!$B$6:$D$22,3),VLOOKUP(H11839,'Shoe size conversion table'!$J$6:$L$22,3))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MONTH(C11839:C26806)</f>
        <v>7</v>
      </c>
      <c r="O11839" s="8" t="n">
        <f aca="false">K11839*(1-L11839)</f>
        <v>179</v>
      </c>
    </row>
    <row r="11840" customFormat="false" ht="11.4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IF(G11840="Male",VLOOKUP(H11840,'Shoe size conversion table'!$B$6:$D$22,2),VLOOKUP(H11840,'Shoe size conversion table'!$J$6:$L$22,2))</f>
        <v>48</v>
      </c>
      <c r="J11840" s="12" t="n">
        <f aca="false">IF(G11840="Male",VLOOKUP(H11840,'Shoe size conversion table'!$B$6:$D$22,3),VLOOKUP(H11840,'Shoe size conversion table'!$J$6:$L$22,3))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MONTH(C11840:C26807)</f>
        <v>7</v>
      </c>
      <c r="O11840" s="8" t="n">
        <f aca="false">K11840*(1-L11840)</f>
        <v>159</v>
      </c>
    </row>
    <row r="11841" customFormat="false" ht="11.4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IF(G11841="Male",VLOOKUP(H11841,'Shoe size conversion table'!$B$6:$D$22,2),VLOOKUP(H11841,'Shoe size conversion table'!$J$6:$L$22,2))</f>
        <v>39</v>
      </c>
      <c r="J11841" s="12" t="n">
        <f aca="false">IF(G11841="Male",VLOOKUP(H11841,'Shoe size conversion table'!$B$6:$D$22,3),VLOOKUP(H11841,'Shoe size conversion table'!$J$6:$L$22,3))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MONTH(C11841:C26808)</f>
        <v>7</v>
      </c>
      <c r="O11841" s="8" t="n">
        <f aca="false">K11841*(1-L11841)</f>
        <v>169</v>
      </c>
    </row>
    <row r="11842" customFormat="false" ht="11.4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IF(G11842="Male",VLOOKUP(H11842,'Shoe size conversion table'!$B$6:$D$22,2),VLOOKUP(H11842,'Shoe size conversion table'!$J$6:$L$22,2))</f>
        <v>40-41</v>
      </c>
      <c r="J11842" s="12" t="n">
        <f aca="false">IF(G11842="Male",VLOOKUP(H11842,'Shoe size conversion table'!$B$6:$D$22,3),VLOOKUP(H11842,'Shoe size conversion table'!$J$6:$L$22,3))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MONTH(C11842:C26809)</f>
        <v>7</v>
      </c>
      <c r="O11842" s="8" t="n">
        <f aca="false">K11842*(1-L11842)</f>
        <v>132.3</v>
      </c>
    </row>
    <row r="11843" customFormat="false" ht="11.4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IF(G11843="Male",VLOOKUP(H11843,'Shoe size conversion table'!$B$6:$D$22,2),VLOOKUP(H11843,'Shoe size conversion table'!$J$6:$L$22,2))</f>
        <v>42-43</v>
      </c>
      <c r="J11843" s="12" t="n">
        <f aca="false">IF(G11843="Male",VLOOKUP(H11843,'Shoe size conversion table'!$B$6:$D$22,3),VLOOKUP(H11843,'Shoe size conversion table'!$J$6:$L$22,3))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MONTH(C11843:C26810)</f>
        <v>7</v>
      </c>
      <c r="O11843" s="8" t="n">
        <f aca="false">K11843*(1-L11843)</f>
        <v>90.3</v>
      </c>
    </row>
    <row r="11844" customFormat="false" ht="11.4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IF(G11844="Male",VLOOKUP(H11844,'Shoe size conversion table'!$B$6:$D$22,2),VLOOKUP(H11844,'Shoe size conversion table'!$J$6:$L$22,2))</f>
        <v>43</v>
      </c>
      <c r="J11844" s="12" t="n">
        <f aca="false">IF(G11844="Male",VLOOKUP(H11844,'Shoe size conversion table'!$B$6:$D$22,3),VLOOKUP(H11844,'Shoe size conversion table'!$J$6:$L$22,3))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MONTH(C11844:C26811)</f>
        <v>7</v>
      </c>
      <c r="O11844" s="8" t="n">
        <f aca="false">K11844*(1-L11844)</f>
        <v>199</v>
      </c>
    </row>
    <row r="11845" customFormat="false" ht="11.4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IF(G11845="Male",VLOOKUP(H11845,'Shoe size conversion table'!$B$6:$D$22,2),VLOOKUP(H11845,'Shoe size conversion table'!$J$6:$L$22,2))</f>
        <v>42</v>
      </c>
      <c r="J11845" s="12" t="n">
        <f aca="false">IF(G11845="Male",VLOOKUP(H11845,'Shoe size conversion table'!$B$6:$D$22,3),VLOOKUP(H11845,'Shoe size conversion table'!$J$6:$L$22,3))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MONTH(C11845:C26812)</f>
        <v>7</v>
      </c>
      <c r="O11845" s="8" t="n">
        <f aca="false">K11845*(1-L11845)</f>
        <v>79.5</v>
      </c>
    </row>
    <row r="11846" customFormat="false" ht="11.4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IF(G11846="Male",VLOOKUP(H11846,'Shoe size conversion table'!$B$6:$D$22,2),VLOOKUP(H11846,'Shoe size conversion table'!$J$6:$L$22,2))</f>
        <v>36</v>
      </c>
      <c r="J11846" s="12" t="n">
        <f aca="false">IF(G11846="Male",VLOOKUP(H11846,'Shoe size conversion table'!$B$6:$D$22,3),VLOOKUP(H11846,'Shoe size conversion table'!$J$6:$L$22,3))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MONTH(C11846:C26813)</f>
        <v>7</v>
      </c>
      <c r="O11846" s="8" t="n">
        <f aca="false">K11846*(1-L11846)</f>
        <v>199</v>
      </c>
    </row>
    <row r="11847" customFormat="false" ht="11.4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IF(G11847="Male",VLOOKUP(H11847,'Shoe size conversion table'!$B$6:$D$22,2),VLOOKUP(H11847,'Shoe size conversion table'!$J$6:$L$22,2))</f>
        <v>38-39</v>
      </c>
      <c r="J11847" s="12" t="n">
        <f aca="false">IF(G11847="Male",VLOOKUP(H11847,'Shoe size conversion table'!$B$6:$D$22,3),VLOOKUP(H11847,'Shoe size conversion table'!$J$6:$L$22,3))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MONTH(C11847:C26814)</f>
        <v>7</v>
      </c>
      <c r="O11847" s="8" t="n">
        <f aca="false">K11847*(1-L11847)</f>
        <v>152.1</v>
      </c>
    </row>
    <row r="11848" customFormat="false" ht="11.4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IF(G11848="Male",VLOOKUP(H11848,'Shoe size conversion table'!$B$6:$D$22,2),VLOOKUP(H11848,'Shoe size conversion table'!$J$6:$L$22,2))</f>
        <v>42-43</v>
      </c>
      <c r="J11848" s="12" t="n">
        <f aca="false">IF(G11848="Male",VLOOKUP(H11848,'Shoe size conversion table'!$B$6:$D$22,3),VLOOKUP(H11848,'Shoe size conversion table'!$J$6:$L$22,3))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MONTH(C11848:C26815)</f>
        <v>7</v>
      </c>
      <c r="O11848" s="8" t="n">
        <f aca="false">K11848*(1-L11848)</f>
        <v>129</v>
      </c>
    </row>
    <row r="11849" customFormat="false" ht="11.4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IF(G11849="Male",VLOOKUP(H11849,'Shoe size conversion table'!$B$6:$D$22,2),VLOOKUP(H11849,'Shoe size conversion table'!$J$6:$L$22,2))</f>
        <v>38-39</v>
      </c>
      <c r="J11849" s="12" t="n">
        <f aca="false">IF(G11849="Male",VLOOKUP(H11849,'Shoe size conversion table'!$B$6:$D$22,3),VLOOKUP(H11849,'Shoe size conversion table'!$J$6:$L$22,3))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MONTH(C11849:C26816)</f>
        <v>7</v>
      </c>
      <c r="O11849" s="8" t="n">
        <f aca="false">K11849*(1-L11849)</f>
        <v>189</v>
      </c>
    </row>
    <row r="11850" customFormat="false" ht="11.4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IF(G11850="Male",VLOOKUP(H11850,'Shoe size conversion table'!$B$6:$D$22,2),VLOOKUP(H11850,'Shoe size conversion table'!$J$6:$L$22,2))</f>
        <v>43</v>
      </c>
      <c r="J11850" s="12" t="n">
        <f aca="false">IF(G11850="Male",VLOOKUP(H11850,'Shoe size conversion table'!$B$6:$D$22,3),VLOOKUP(H11850,'Shoe size conversion table'!$J$6:$L$22,3))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MONTH(C11850:C26817)</f>
        <v>7</v>
      </c>
      <c r="O11850" s="8" t="n">
        <f aca="false">K11850*(1-L11850)</f>
        <v>189</v>
      </c>
    </row>
    <row r="11851" customFormat="false" ht="11.4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IF(G11851="Male",VLOOKUP(H11851,'Shoe size conversion table'!$B$6:$D$22,2),VLOOKUP(H11851,'Shoe size conversion table'!$J$6:$L$22,2))</f>
        <v>43</v>
      </c>
      <c r="J11851" s="12" t="n">
        <f aca="false">IF(G11851="Male",VLOOKUP(H11851,'Shoe size conversion table'!$B$6:$D$22,3),VLOOKUP(H11851,'Shoe size conversion table'!$J$6:$L$22,3))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MONTH(C11851:C26818)</f>
        <v>7</v>
      </c>
      <c r="O11851" s="8" t="n">
        <f aca="false">K11851*(1-L11851)</f>
        <v>139</v>
      </c>
    </row>
    <row r="11852" customFormat="false" ht="11.4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IF(G11852="Male",VLOOKUP(H11852,'Shoe size conversion table'!$B$6:$D$22,2),VLOOKUP(H11852,'Shoe size conversion table'!$J$6:$L$22,2))</f>
        <v>43</v>
      </c>
      <c r="J11852" s="12" t="n">
        <f aca="false">IF(G11852="Male",VLOOKUP(H11852,'Shoe size conversion table'!$B$6:$D$22,3),VLOOKUP(H11852,'Shoe size conversion table'!$J$6:$L$22,3))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MONTH(C11852:C26819)</f>
        <v>7</v>
      </c>
      <c r="O11852" s="8" t="n">
        <f aca="false">K11852*(1-L11852)</f>
        <v>159</v>
      </c>
    </row>
    <row r="11853" customFormat="false" ht="11.4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IF(G11853="Male",VLOOKUP(H11853,'Shoe size conversion table'!$B$6:$D$22,2),VLOOKUP(H11853,'Shoe size conversion table'!$J$6:$L$22,2))</f>
        <v>39</v>
      </c>
      <c r="J11853" s="12" t="n">
        <f aca="false">IF(G11853="Male",VLOOKUP(H11853,'Shoe size conversion table'!$B$6:$D$22,3),VLOOKUP(H11853,'Shoe size conversion table'!$J$6:$L$22,3))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MONTH(C11853:C26820)</f>
        <v>7</v>
      </c>
      <c r="O11853" s="8" t="n">
        <f aca="false">K11853*(1-L11853)</f>
        <v>149</v>
      </c>
    </row>
    <row r="11854" customFormat="false" ht="11.4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IF(G11854="Male",VLOOKUP(H11854,'Shoe size conversion table'!$B$6:$D$22,2),VLOOKUP(H11854,'Shoe size conversion table'!$J$6:$L$22,2))</f>
        <v>41</v>
      </c>
      <c r="J11854" s="12" t="n">
        <f aca="false">IF(G11854="Male",VLOOKUP(H11854,'Shoe size conversion table'!$B$6:$D$22,3),VLOOKUP(H11854,'Shoe size conversion table'!$J$6:$L$22,3))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MONTH(C11854:C26821)</f>
        <v>7</v>
      </c>
      <c r="O11854" s="8" t="n">
        <f aca="false">K11854*(1-L11854)</f>
        <v>159</v>
      </c>
    </row>
    <row r="11855" customFormat="false" ht="11.4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IF(G11855="Male",VLOOKUP(H11855,'Shoe size conversion table'!$B$6:$D$22,2),VLOOKUP(H11855,'Shoe size conversion table'!$J$6:$L$22,2))</f>
        <v>45</v>
      </c>
      <c r="J11855" s="12" t="n">
        <f aca="false">IF(G11855="Male",VLOOKUP(H11855,'Shoe size conversion table'!$B$6:$D$22,3),VLOOKUP(H11855,'Shoe size conversion table'!$J$6:$L$22,3))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MONTH(C11855:C26822)</f>
        <v>7</v>
      </c>
      <c r="O11855" s="8" t="n">
        <f aca="false">K11855*(1-L11855)</f>
        <v>161.1</v>
      </c>
    </row>
    <row r="11856" customFormat="false" ht="11.4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IF(G11856="Male",VLOOKUP(H11856,'Shoe size conversion table'!$B$6:$D$22,2),VLOOKUP(H11856,'Shoe size conversion table'!$J$6:$L$22,2))</f>
        <v>38</v>
      </c>
      <c r="J11856" s="12" t="n">
        <f aca="false">IF(G11856="Male",VLOOKUP(H11856,'Shoe size conversion table'!$B$6:$D$22,3),VLOOKUP(H11856,'Shoe size conversion table'!$J$6:$L$22,3))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MONTH(C11856:C26823)</f>
        <v>7</v>
      </c>
      <c r="O11856" s="8" t="n">
        <f aca="false">K11856*(1-L11856)</f>
        <v>151.2</v>
      </c>
    </row>
    <row r="11857" customFormat="false" ht="11.4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IF(G11857="Male",VLOOKUP(H11857,'Shoe size conversion table'!$B$6:$D$22,2),VLOOKUP(H11857,'Shoe size conversion table'!$J$6:$L$22,2))</f>
        <v>38</v>
      </c>
      <c r="J11857" s="12" t="n">
        <f aca="false">IF(G11857="Male",VLOOKUP(H11857,'Shoe size conversion table'!$B$6:$D$22,3),VLOOKUP(H11857,'Shoe size conversion table'!$J$6:$L$22,3))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MONTH(C11857:C26824)</f>
        <v>7</v>
      </c>
      <c r="O11857" s="8" t="n">
        <f aca="false">K11857*(1-L11857)</f>
        <v>170.1</v>
      </c>
    </row>
    <row r="11858" customFormat="false" ht="11.4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IF(G11858="Male",VLOOKUP(H11858,'Shoe size conversion table'!$B$6:$D$22,2),VLOOKUP(H11858,'Shoe size conversion table'!$J$6:$L$22,2))</f>
        <v>39</v>
      </c>
      <c r="J11858" s="12" t="n">
        <f aca="false">IF(G11858="Male",VLOOKUP(H11858,'Shoe size conversion table'!$B$6:$D$22,3),VLOOKUP(H11858,'Shoe size conversion table'!$J$6:$L$22,3))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MONTH(C11858:C26825)</f>
        <v>7</v>
      </c>
      <c r="O11858" s="8" t="n">
        <f aca="false">K11858*(1-L11858)</f>
        <v>97.3</v>
      </c>
    </row>
    <row r="11859" customFormat="false" ht="11.4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IF(G11859="Male",VLOOKUP(H11859,'Shoe size conversion table'!$B$6:$D$22,2),VLOOKUP(H11859,'Shoe size conversion table'!$J$6:$L$22,2))</f>
        <v>39</v>
      </c>
      <c r="J11859" s="12" t="n">
        <f aca="false">IF(G11859="Male",VLOOKUP(H11859,'Shoe size conversion table'!$B$6:$D$22,3),VLOOKUP(H11859,'Shoe size conversion table'!$J$6:$L$22,3))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MONTH(C11859:C26826)</f>
        <v>7</v>
      </c>
      <c r="O11859" s="8" t="n">
        <f aca="false">K11859*(1-L11859)</f>
        <v>149</v>
      </c>
    </row>
    <row r="11860" customFormat="false" ht="11.4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IF(G11860="Male",VLOOKUP(H11860,'Shoe size conversion table'!$B$6:$D$22,2),VLOOKUP(H11860,'Shoe size conversion table'!$J$6:$L$22,2))</f>
        <v>42</v>
      </c>
      <c r="J11860" s="12" t="n">
        <f aca="false">IF(G11860="Male",VLOOKUP(H11860,'Shoe size conversion table'!$B$6:$D$22,3),VLOOKUP(H11860,'Shoe size conversion table'!$J$6:$L$22,3))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MONTH(C11860:C26827)</f>
        <v>7</v>
      </c>
      <c r="O11860" s="8" t="n">
        <f aca="false">K11860*(1-L11860)</f>
        <v>170.1</v>
      </c>
    </row>
    <row r="11861" customFormat="false" ht="11.4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IF(G11861="Male",VLOOKUP(H11861,'Shoe size conversion table'!$B$6:$D$22,2),VLOOKUP(H11861,'Shoe size conversion table'!$J$6:$L$22,2))</f>
        <v>39</v>
      </c>
      <c r="J11861" s="12" t="n">
        <f aca="false">IF(G11861="Male",VLOOKUP(H11861,'Shoe size conversion table'!$B$6:$D$22,3),VLOOKUP(H11861,'Shoe size conversion table'!$J$6:$L$22,3))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MONTH(C11861:C26828)</f>
        <v>7</v>
      </c>
      <c r="O11861" s="8" t="n">
        <f aca="false">K11861*(1-L11861)</f>
        <v>179</v>
      </c>
    </row>
    <row r="11862" customFormat="false" ht="11.4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IF(G11862="Male",VLOOKUP(H11862,'Shoe size conversion table'!$B$6:$D$22,2),VLOOKUP(H11862,'Shoe size conversion table'!$J$6:$L$22,2))</f>
        <v>39</v>
      </c>
      <c r="J11862" s="12" t="n">
        <f aca="false">IF(G11862="Male",VLOOKUP(H11862,'Shoe size conversion table'!$B$6:$D$22,3),VLOOKUP(H11862,'Shoe size conversion table'!$J$6:$L$22,3))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MONTH(C11862:C26829)</f>
        <v>7</v>
      </c>
      <c r="O11862" s="8" t="n">
        <f aca="false">K11862*(1-L11862)</f>
        <v>189</v>
      </c>
    </row>
    <row r="11863" customFormat="false" ht="11.4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IF(G11863="Male",VLOOKUP(H11863,'Shoe size conversion table'!$B$6:$D$22,2),VLOOKUP(H11863,'Shoe size conversion table'!$J$6:$L$22,2))</f>
        <v>48</v>
      </c>
      <c r="J11863" s="12" t="n">
        <f aca="false">IF(G11863="Male",VLOOKUP(H11863,'Shoe size conversion table'!$B$6:$D$22,3),VLOOKUP(H11863,'Shoe size conversion table'!$J$6:$L$22,3))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MONTH(C11863:C26830)</f>
        <v>7</v>
      </c>
      <c r="O11863" s="8" t="n">
        <f aca="false">K11863*(1-L11863)</f>
        <v>189</v>
      </c>
    </row>
    <row r="11864" customFormat="false" ht="11.4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IF(G11864="Male",VLOOKUP(H11864,'Shoe size conversion table'!$B$6:$D$22,2),VLOOKUP(H11864,'Shoe size conversion table'!$J$6:$L$22,2))</f>
        <v>40-41</v>
      </c>
      <c r="J11864" s="12" t="n">
        <f aca="false">IF(G11864="Male",VLOOKUP(H11864,'Shoe size conversion table'!$B$6:$D$22,3),VLOOKUP(H11864,'Shoe size conversion table'!$J$6:$L$22,3))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MONTH(C11864:C26831)</f>
        <v>7</v>
      </c>
      <c r="O11864" s="8" t="n">
        <f aca="false">K11864*(1-L11864)</f>
        <v>134.1</v>
      </c>
    </row>
    <row r="11865" customFormat="false" ht="11.4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IF(G11865="Male",VLOOKUP(H11865,'Shoe size conversion table'!$B$6:$D$22,2),VLOOKUP(H11865,'Shoe size conversion table'!$J$6:$L$22,2))</f>
        <v>42-43</v>
      </c>
      <c r="J11865" s="12" t="n">
        <f aca="false">IF(G11865="Male",VLOOKUP(H11865,'Shoe size conversion table'!$B$6:$D$22,3),VLOOKUP(H11865,'Shoe size conversion table'!$J$6:$L$22,3))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MONTH(C11865:C26832)</f>
        <v>7</v>
      </c>
      <c r="O11865" s="8" t="n">
        <f aca="false">K11865*(1-L11865)</f>
        <v>143.2</v>
      </c>
    </row>
    <row r="11866" customFormat="false" ht="11.4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IF(G11866="Male",VLOOKUP(H11866,'Shoe size conversion table'!$B$6:$D$22,2),VLOOKUP(H11866,'Shoe size conversion table'!$J$6:$L$22,2))</f>
        <v>39</v>
      </c>
      <c r="J11866" s="12" t="n">
        <f aca="false">IF(G11866="Male",VLOOKUP(H11866,'Shoe size conversion table'!$B$6:$D$22,3),VLOOKUP(H11866,'Shoe size conversion table'!$J$6:$L$22,3))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MONTH(C11866:C26833)</f>
        <v>7</v>
      </c>
      <c r="O11866" s="8" t="n">
        <f aca="false">K11866*(1-L11866)</f>
        <v>134.1</v>
      </c>
    </row>
    <row r="11867" customFormat="false" ht="11.4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IF(G11867="Male",VLOOKUP(H11867,'Shoe size conversion table'!$B$6:$D$22,2),VLOOKUP(H11867,'Shoe size conversion table'!$J$6:$L$22,2))</f>
        <v>42-43</v>
      </c>
      <c r="J11867" s="12" t="n">
        <f aca="false">IF(G11867="Male",VLOOKUP(H11867,'Shoe size conversion table'!$B$6:$D$22,3),VLOOKUP(H11867,'Shoe size conversion table'!$J$6:$L$22,3))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MONTH(C11867:C26834)</f>
        <v>7</v>
      </c>
      <c r="O11867" s="8" t="n">
        <f aca="false">K11867*(1-L11867)</f>
        <v>139</v>
      </c>
    </row>
    <row r="11868" customFormat="false" ht="11.4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IF(G11868="Male",VLOOKUP(H11868,'Shoe size conversion table'!$B$6:$D$22,2),VLOOKUP(H11868,'Shoe size conversion table'!$J$6:$L$22,2))</f>
        <v>42-43</v>
      </c>
      <c r="J11868" s="12" t="n">
        <f aca="false">IF(G11868="Male",VLOOKUP(H11868,'Shoe size conversion table'!$B$6:$D$22,3),VLOOKUP(H11868,'Shoe size conversion table'!$J$6:$L$22,3))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MONTH(C11868:C26835)</f>
        <v>7</v>
      </c>
      <c r="O11868" s="8" t="n">
        <f aca="false">K11868*(1-L11868)</f>
        <v>118.3</v>
      </c>
    </row>
    <row r="11869" customFormat="false" ht="11.4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IF(G11869="Male",VLOOKUP(H11869,'Shoe size conversion table'!$B$6:$D$22,2),VLOOKUP(H11869,'Shoe size conversion table'!$J$6:$L$22,2))</f>
        <v>41</v>
      </c>
      <c r="J11869" s="12" t="n">
        <f aca="false">IF(G11869="Male",VLOOKUP(H11869,'Shoe size conversion table'!$B$6:$D$22,3),VLOOKUP(H11869,'Shoe size conversion table'!$J$6:$L$22,3))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MONTH(C11869:C26836)</f>
        <v>7</v>
      </c>
      <c r="O11869" s="8" t="n">
        <f aca="false">K11869*(1-L11869)</f>
        <v>94.5</v>
      </c>
    </row>
    <row r="11870" customFormat="false" ht="11.4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IF(G11870="Male",VLOOKUP(H11870,'Shoe size conversion table'!$B$6:$D$22,2),VLOOKUP(H11870,'Shoe size conversion table'!$J$6:$L$22,2))</f>
        <v>37</v>
      </c>
      <c r="J11870" s="12" t="n">
        <f aca="false">IF(G11870="Male",VLOOKUP(H11870,'Shoe size conversion table'!$B$6:$D$22,3),VLOOKUP(H11870,'Shoe size conversion table'!$J$6:$L$22,3))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MONTH(C11870:C26837)</f>
        <v>7</v>
      </c>
      <c r="O11870" s="8" t="n">
        <f aca="false">K11870*(1-L11870)</f>
        <v>118.3</v>
      </c>
    </row>
    <row r="11871" customFormat="false" ht="11.4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IF(G11871="Male",VLOOKUP(H11871,'Shoe size conversion table'!$B$6:$D$22,2),VLOOKUP(H11871,'Shoe size conversion table'!$J$6:$L$22,2))</f>
        <v>39</v>
      </c>
      <c r="J11871" s="12" t="n">
        <f aca="false">IF(G11871="Male",VLOOKUP(H11871,'Shoe size conversion table'!$B$6:$D$22,3),VLOOKUP(H11871,'Shoe size conversion table'!$J$6:$L$22,3))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MONTH(C11871:C26838)</f>
        <v>7</v>
      </c>
      <c r="O11871" s="8" t="n">
        <f aca="false">K11871*(1-L11871)</f>
        <v>129</v>
      </c>
    </row>
    <row r="11872" customFormat="false" ht="11.4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IF(G11872="Male",VLOOKUP(H11872,'Shoe size conversion table'!$B$6:$D$22,2),VLOOKUP(H11872,'Shoe size conversion table'!$J$6:$L$22,2))</f>
        <v>41-42</v>
      </c>
      <c r="J11872" s="12" t="n">
        <f aca="false">IF(G11872="Male",VLOOKUP(H11872,'Shoe size conversion table'!$B$6:$D$22,3),VLOOKUP(H11872,'Shoe size conversion table'!$J$6:$L$22,3))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MONTH(C11872:C26839)</f>
        <v>7</v>
      </c>
      <c r="O11872" s="8" t="n">
        <f aca="false">K11872*(1-L11872)</f>
        <v>79.5</v>
      </c>
    </row>
    <row r="11873" customFormat="false" ht="11.4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IF(G11873="Male",VLOOKUP(H11873,'Shoe size conversion table'!$B$6:$D$22,2),VLOOKUP(H11873,'Shoe size conversion table'!$J$6:$L$22,2))</f>
        <v>43-44</v>
      </c>
      <c r="J11873" s="12" t="n">
        <f aca="false">IF(G11873="Male",VLOOKUP(H11873,'Shoe size conversion table'!$B$6:$D$22,3),VLOOKUP(H11873,'Shoe size conversion table'!$J$6:$L$22,3))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MONTH(C11873:C26840)</f>
        <v>7</v>
      </c>
      <c r="O11873" s="8" t="n">
        <f aca="false">K11873*(1-L11873)</f>
        <v>116.1</v>
      </c>
    </row>
    <row r="11874" customFormat="false" ht="11.4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IF(G11874="Male",VLOOKUP(H11874,'Shoe size conversion table'!$B$6:$D$22,2),VLOOKUP(H11874,'Shoe size conversion table'!$J$6:$L$22,2))</f>
        <v>39</v>
      </c>
      <c r="J11874" s="12" t="n">
        <f aca="false">IF(G11874="Male",VLOOKUP(H11874,'Shoe size conversion table'!$B$6:$D$22,3),VLOOKUP(H11874,'Shoe size conversion table'!$J$6:$L$22,3))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MONTH(C11874:C26841)</f>
        <v>7</v>
      </c>
      <c r="O11874" s="8" t="n">
        <f aca="false">K11874*(1-L11874)</f>
        <v>199</v>
      </c>
    </row>
    <row r="11875" customFormat="false" ht="11.4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IF(G11875="Male",VLOOKUP(H11875,'Shoe size conversion table'!$B$6:$D$22,2),VLOOKUP(H11875,'Shoe size conversion table'!$J$6:$L$22,2))</f>
        <v>41</v>
      </c>
      <c r="J11875" s="12" t="n">
        <f aca="false">IF(G11875="Male",VLOOKUP(H11875,'Shoe size conversion table'!$B$6:$D$22,3),VLOOKUP(H11875,'Shoe size conversion table'!$J$6:$L$22,3))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MONTH(C11875:C26842)</f>
        <v>7</v>
      </c>
      <c r="O11875" s="8" t="n">
        <f aca="false">K11875*(1-L11875)</f>
        <v>74.5</v>
      </c>
    </row>
    <row r="11876" customFormat="false" ht="11.4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IF(G11876="Male",VLOOKUP(H11876,'Shoe size conversion table'!$B$6:$D$22,2),VLOOKUP(H11876,'Shoe size conversion table'!$J$6:$L$22,2))</f>
        <v>43-44</v>
      </c>
      <c r="J11876" s="12" t="n">
        <f aca="false">IF(G11876="Male",VLOOKUP(H11876,'Shoe size conversion table'!$B$6:$D$22,3),VLOOKUP(H11876,'Shoe size conversion table'!$J$6:$L$22,3))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MONTH(C11876:C26843)</f>
        <v>7</v>
      </c>
      <c r="O11876" s="8" t="n">
        <f aca="false">K11876*(1-L11876)</f>
        <v>116.1</v>
      </c>
    </row>
    <row r="11877" customFormat="false" ht="11.4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IF(G11877="Male",VLOOKUP(H11877,'Shoe size conversion table'!$B$6:$D$22,2),VLOOKUP(H11877,'Shoe size conversion table'!$J$6:$L$22,2))</f>
        <v>42</v>
      </c>
      <c r="J11877" s="12" t="n">
        <f aca="false">IF(G11877="Male",VLOOKUP(H11877,'Shoe size conversion table'!$B$6:$D$22,3),VLOOKUP(H11877,'Shoe size conversion table'!$J$6:$L$22,3))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MONTH(C11877:C26844)</f>
        <v>7</v>
      </c>
      <c r="O11877" s="8" t="n">
        <f aca="false">K11877*(1-L11877)</f>
        <v>129</v>
      </c>
    </row>
    <row r="11878" customFormat="false" ht="11.4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IF(G11878="Male",VLOOKUP(H11878,'Shoe size conversion table'!$B$6:$D$22,2),VLOOKUP(H11878,'Shoe size conversion table'!$J$6:$L$22,2))</f>
        <v>43</v>
      </c>
      <c r="J11878" s="12" t="n">
        <f aca="false">IF(G11878="Male",VLOOKUP(H11878,'Shoe size conversion table'!$B$6:$D$22,3),VLOOKUP(H11878,'Shoe size conversion table'!$J$6:$L$22,3))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MONTH(C11878:C26845)</f>
        <v>7</v>
      </c>
      <c r="O11878" s="8" t="n">
        <f aca="false">K11878*(1-L11878)</f>
        <v>74.5</v>
      </c>
    </row>
    <row r="11879" customFormat="false" ht="11.4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IF(G11879="Male",VLOOKUP(H11879,'Shoe size conversion table'!$B$6:$D$22,2),VLOOKUP(H11879,'Shoe size conversion table'!$J$6:$L$22,2))</f>
        <v>42-43</v>
      </c>
      <c r="J11879" s="12" t="n">
        <f aca="false">IF(G11879="Male",VLOOKUP(H11879,'Shoe size conversion table'!$B$6:$D$22,3),VLOOKUP(H11879,'Shoe size conversion table'!$J$6:$L$22,3))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MONTH(C11879:C26846)</f>
        <v>7</v>
      </c>
      <c r="O11879" s="8" t="n">
        <f aca="false">K11879*(1-L11879)</f>
        <v>149</v>
      </c>
    </row>
    <row r="11880" customFormat="false" ht="11.4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IF(G11880="Male",VLOOKUP(H11880,'Shoe size conversion table'!$B$6:$D$22,2),VLOOKUP(H11880,'Shoe size conversion table'!$J$6:$L$22,2))</f>
        <v>43</v>
      </c>
      <c r="J11880" s="12" t="n">
        <f aca="false">IF(G11880="Male",VLOOKUP(H11880,'Shoe size conversion table'!$B$6:$D$22,3),VLOOKUP(H11880,'Shoe size conversion table'!$J$6:$L$22,3))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MONTH(C11880:C26847)</f>
        <v>7</v>
      </c>
      <c r="O11880" s="8" t="n">
        <f aca="false">K11880*(1-L11880)</f>
        <v>170.1</v>
      </c>
    </row>
    <row r="11881" customFormat="false" ht="11.4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IF(G11881="Male",VLOOKUP(H11881,'Shoe size conversion table'!$B$6:$D$22,2),VLOOKUP(H11881,'Shoe size conversion table'!$J$6:$L$22,2))</f>
        <v>41-42</v>
      </c>
      <c r="J11881" s="12" t="n">
        <f aca="false">IF(G11881="Male",VLOOKUP(H11881,'Shoe size conversion table'!$B$6:$D$22,3),VLOOKUP(H11881,'Shoe size conversion table'!$J$6:$L$22,3))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MONTH(C11881:C26848)</f>
        <v>7</v>
      </c>
      <c r="O11881" s="8" t="n">
        <f aca="false">K11881*(1-L11881)</f>
        <v>139</v>
      </c>
    </row>
    <row r="11882" customFormat="false" ht="11.4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IF(G11882="Male",VLOOKUP(H11882,'Shoe size conversion table'!$B$6:$D$22,2),VLOOKUP(H11882,'Shoe size conversion table'!$J$6:$L$22,2))</f>
        <v>43</v>
      </c>
      <c r="J11882" s="12" t="n">
        <f aca="false">IF(G11882="Male",VLOOKUP(H11882,'Shoe size conversion table'!$B$6:$D$22,3),VLOOKUP(H11882,'Shoe size conversion table'!$J$6:$L$22,3))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MONTH(C11882:C26849)</f>
        <v>7</v>
      </c>
      <c r="O11882" s="8" t="n">
        <f aca="false">K11882*(1-L11882)</f>
        <v>139</v>
      </c>
    </row>
    <row r="11883" customFormat="false" ht="11.4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IF(G11883="Male",VLOOKUP(H11883,'Shoe size conversion table'!$B$6:$D$22,2),VLOOKUP(H11883,'Shoe size conversion table'!$J$6:$L$22,2))</f>
        <v>43-44</v>
      </c>
      <c r="J11883" s="12" t="n">
        <f aca="false">IF(G11883="Male",VLOOKUP(H11883,'Shoe size conversion table'!$B$6:$D$22,3),VLOOKUP(H11883,'Shoe size conversion table'!$J$6:$L$22,3))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MONTH(C11883:C26850)</f>
        <v>7</v>
      </c>
      <c r="O11883" s="8" t="n">
        <f aca="false">K11883*(1-L11883)</f>
        <v>159</v>
      </c>
    </row>
    <row r="11884" customFormat="false" ht="11.4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IF(G11884="Male",VLOOKUP(H11884,'Shoe size conversion table'!$B$6:$D$22,2),VLOOKUP(H11884,'Shoe size conversion table'!$J$6:$L$22,2))</f>
        <v>47</v>
      </c>
      <c r="J11884" s="12" t="n">
        <f aca="false">IF(G11884="Male",VLOOKUP(H11884,'Shoe size conversion table'!$B$6:$D$22,3),VLOOKUP(H11884,'Shoe size conversion table'!$J$6:$L$22,3))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MONTH(C11884:C26851)</f>
        <v>7</v>
      </c>
      <c r="O11884" s="8" t="n">
        <f aca="false">K11884*(1-L11884)</f>
        <v>104.3</v>
      </c>
    </row>
    <row r="11885" customFormat="false" ht="11.4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IF(G11885="Male",VLOOKUP(H11885,'Shoe size conversion table'!$B$6:$D$22,2),VLOOKUP(H11885,'Shoe size conversion table'!$J$6:$L$22,2))</f>
        <v>38-39</v>
      </c>
      <c r="J11885" s="12" t="n">
        <f aca="false">IF(G11885="Male",VLOOKUP(H11885,'Shoe size conversion table'!$B$6:$D$22,3),VLOOKUP(H11885,'Shoe size conversion table'!$J$6:$L$22,3))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MONTH(C11885:C26852)</f>
        <v>7</v>
      </c>
      <c r="O11885" s="8" t="n">
        <f aca="false">K11885*(1-L11885)</f>
        <v>132.3</v>
      </c>
    </row>
    <row r="11886" customFormat="false" ht="11.4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IF(G11886="Male",VLOOKUP(H11886,'Shoe size conversion table'!$B$6:$D$22,2),VLOOKUP(H11886,'Shoe size conversion table'!$J$6:$L$22,2))</f>
        <v>41</v>
      </c>
      <c r="J11886" s="12" t="n">
        <f aca="false">IF(G11886="Male",VLOOKUP(H11886,'Shoe size conversion table'!$B$6:$D$22,3),VLOOKUP(H11886,'Shoe size conversion table'!$J$6:$L$22,3))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MONTH(C11886:C26853)</f>
        <v>7</v>
      </c>
      <c r="O11886" s="8" t="n">
        <f aca="false">K11886*(1-L11886)</f>
        <v>97.3</v>
      </c>
    </row>
    <row r="11887" customFormat="false" ht="11.4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IF(G11887="Male",VLOOKUP(H11887,'Shoe size conversion table'!$B$6:$D$22,2),VLOOKUP(H11887,'Shoe size conversion table'!$J$6:$L$22,2))</f>
        <v>39</v>
      </c>
      <c r="J11887" s="12" t="n">
        <f aca="false">IF(G11887="Male",VLOOKUP(H11887,'Shoe size conversion table'!$B$6:$D$22,3),VLOOKUP(H11887,'Shoe size conversion table'!$J$6:$L$22,3))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MONTH(C11887:C26854)</f>
        <v>7</v>
      </c>
      <c r="O11887" s="8" t="n">
        <f aca="false">K11887*(1-L11887)</f>
        <v>179</v>
      </c>
    </row>
    <row r="11888" customFormat="false" ht="11.4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IF(G11888="Male",VLOOKUP(H11888,'Shoe size conversion table'!$B$6:$D$22,2),VLOOKUP(H11888,'Shoe size conversion table'!$J$6:$L$22,2))</f>
        <v>39</v>
      </c>
      <c r="J11888" s="12" t="n">
        <f aca="false">IF(G11888="Male",VLOOKUP(H11888,'Shoe size conversion table'!$B$6:$D$22,3),VLOOKUP(H11888,'Shoe size conversion table'!$J$6:$L$22,3))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MONTH(C11888:C26855)</f>
        <v>7</v>
      </c>
      <c r="O11888" s="8" t="n">
        <f aca="false">K11888*(1-L11888)</f>
        <v>199</v>
      </c>
    </row>
    <row r="11889" customFormat="false" ht="11.4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IF(G11889="Male",VLOOKUP(H11889,'Shoe size conversion table'!$B$6:$D$22,2),VLOOKUP(H11889,'Shoe size conversion table'!$J$6:$L$22,2))</f>
        <v>42-43</v>
      </c>
      <c r="J11889" s="12" t="n">
        <f aca="false">IF(G11889="Male",VLOOKUP(H11889,'Shoe size conversion table'!$B$6:$D$22,3),VLOOKUP(H11889,'Shoe size conversion table'!$J$6:$L$22,3))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MONTH(C11889:C26856)</f>
        <v>7</v>
      </c>
      <c r="O11889" s="8" t="n">
        <f aca="false">K11889*(1-L11889)</f>
        <v>143.2</v>
      </c>
    </row>
    <row r="11890" customFormat="false" ht="11.4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IF(G11890="Male",VLOOKUP(H11890,'Shoe size conversion table'!$B$6:$D$22,2),VLOOKUP(H11890,'Shoe size conversion table'!$J$6:$L$22,2))</f>
        <v>39</v>
      </c>
      <c r="J11890" s="12" t="n">
        <f aca="false">IF(G11890="Male",VLOOKUP(H11890,'Shoe size conversion table'!$B$6:$D$22,3),VLOOKUP(H11890,'Shoe size conversion table'!$J$6:$L$22,3))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MONTH(C11890:C26857)</f>
        <v>7</v>
      </c>
      <c r="O11890" s="8" t="n">
        <f aca="false">K11890*(1-L11890)</f>
        <v>169</v>
      </c>
    </row>
    <row r="11891" customFormat="false" ht="11.4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IF(G11891="Male",VLOOKUP(H11891,'Shoe size conversion table'!$B$6:$D$22,2),VLOOKUP(H11891,'Shoe size conversion table'!$J$6:$L$22,2))</f>
        <v>39-40</v>
      </c>
      <c r="J11891" s="12" t="n">
        <f aca="false">IF(G11891="Male",VLOOKUP(H11891,'Shoe size conversion table'!$B$6:$D$22,3),VLOOKUP(H11891,'Shoe size conversion table'!$J$6:$L$22,3))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MONTH(C11891:C26858)</f>
        <v>7</v>
      </c>
      <c r="O11891" s="8" t="n">
        <f aca="false">K11891*(1-L11891)</f>
        <v>129</v>
      </c>
    </row>
    <row r="11892" customFormat="false" ht="11.4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IF(G11892="Male",VLOOKUP(H11892,'Shoe size conversion table'!$B$6:$D$22,2),VLOOKUP(H11892,'Shoe size conversion table'!$J$6:$L$22,2))</f>
        <v>42-43</v>
      </c>
      <c r="J11892" s="12" t="n">
        <f aca="false">IF(G11892="Male",VLOOKUP(H11892,'Shoe size conversion table'!$B$6:$D$22,3),VLOOKUP(H11892,'Shoe size conversion table'!$J$6:$L$22,3))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MONTH(C11892:C26859)</f>
        <v>7</v>
      </c>
      <c r="O11892" s="8" t="n">
        <f aca="false">K11892*(1-L11892)</f>
        <v>179</v>
      </c>
    </row>
    <row r="11893" customFormat="false" ht="11.4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IF(G11893="Male",VLOOKUP(H11893,'Shoe size conversion table'!$B$6:$D$22,2),VLOOKUP(H11893,'Shoe size conversion table'!$J$6:$L$22,2))</f>
        <v>40</v>
      </c>
      <c r="J11893" s="12" t="n">
        <f aca="false">IF(G11893="Male",VLOOKUP(H11893,'Shoe size conversion table'!$B$6:$D$22,3),VLOOKUP(H11893,'Shoe size conversion table'!$J$6:$L$22,3))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MONTH(C11893:C26860)</f>
        <v>7</v>
      </c>
      <c r="O11893" s="8" t="n">
        <f aca="false">K11893*(1-L11893)</f>
        <v>90.3</v>
      </c>
    </row>
    <row r="11894" customFormat="false" ht="11.4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IF(G11894="Male",VLOOKUP(H11894,'Shoe size conversion table'!$B$6:$D$22,2),VLOOKUP(H11894,'Shoe size conversion table'!$J$6:$L$22,2))</f>
        <v>43</v>
      </c>
      <c r="J11894" s="12" t="n">
        <f aca="false">IF(G11894="Male",VLOOKUP(H11894,'Shoe size conversion table'!$B$6:$D$22,3),VLOOKUP(H11894,'Shoe size conversion table'!$J$6:$L$22,3))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MONTH(C11894:C26861)</f>
        <v>8</v>
      </c>
      <c r="O11894" s="8" t="n">
        <f aca="false">K11894*(1-L11894)</f>
        <v>129</v>
      </c>
    </row>
    <row r="11895" customFormat="false" ht="11.4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IF(G11895="Male",VLOOKUP(H11895,'Shoe size conversion table'!$B$6:$D$22,2),VLOOKUP(H11895,'Shoe size conversion table'!$J$6:$L$22,2))</f>
        <v>39</v>
      </c>
      <c r="J11895" s="12" t="n">
        <f aca="false">IF(G11895="Male",VLOOKUP(H11895,'Shoe size conversion table'!$B$6:$D$22,3),VLOOKUP(H11895,'Shoe size conversion table'!$J$6:$L$22,3))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MONTH(C11895:C26862)</f>
        <v>8</v>
      </c>
      <c r="O11895" s="8" t="n">
        <f aca="false">K11895*(1-L11895)</f>
        <v>89.5</v>
      </c>
    </row>
    <row r="11896" customFormat="false" ht="11.4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IF(G11896="Male",VLOOKUP(H11896,'Shoe size conversion table'!$B$6:$D$22,2),VLOOKUP(H11896,'Shoe size conversion table'!$J$6:$L$22,2))</f>
        <v>40</v>
      </c>
      <c r="J11896" s="12" t="n">
        <f aca="false">IF(G11896="Male",VLOOKUP(H11896,'Shoe size conversion table'!$B$6:$D$22,3),VLOOKUP(H11896,'Shoe size conversion table'!$J$6:$L$22,3))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MONTH(C11896:C26863)</f>
        <v>8</v>
      </c>
      <c r="O11896" s="8" t="n">
        <f aca="false">K11896*(1-L11896)</f>
        <v>169</v>
      </c>
    </row>
    <row r="11897" customFormat="false" ht="11.4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IF(G11897="Male",VLOOKUP(H11897,'Shoe size conversion table'!$B$6:$D$22,2),VLOOKUP(H11897,'Shoe size conversion table'!$J$6:$L$22,2))</f>
        <v>37-38</v>
      </c>
      <c r="J11897" s="12" t="n">
        <f aca="false">IF(G11897="Male",VLOOKUP(H11897,'Shoe size conversion table'!$B$6:$D$22,3),VLOOKUP(H11897,'Shoe size conversion table'!$J$6:$L$22,3))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MONTH(C11897:C26864)</f>
        <v>8</v>
      </c>
      <c r="O11897" s="8" t="n">
        <f aca="false">K11897*(1-L11897)</f>
        <v>159</v>
      </c>
    </row>
    <row r="11898" customFormat="false" ht="11.4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IF(G11898="Male",VLOOKUP(H11898,'Shoe size conversion table'!$B$6:$D$22,2),VLOOKUP(H11898,'Shoe size conversion table'!$J$6:$L$22,2))</f>
        <v>45</v>
      </c>
      <c r="J11898" s="12" t="n">
        <f aca="false">IF(G11898="Male",VLOOKUP(H11898,'Shoe size conversion table'!$B$6:$D$22,3),VLOOKUP(H11898,'Shoe size conversion table'!$J$6:$L$22,3))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MONTH(C11898:C26865)</f>
        <v>8</v>
      </c>
      <c r="O11898" s="8" t="n">
        <f aca="false">K11898*(1-L11898)</f>
        <v>149</v>
      </c>
    </row>
    <row r="11899" customFormat="false" ht="11.4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IF(G11899="Male",VLOOKUP(H11899,'Shoe size conversion table'!$B$6:$D$22,2),VLOOKUP(H11899,'Shoe size conversion table'!$J$6:$L$22,2))</f>
        <v>39</v>
      </c>
      <c r="J11899" s="12" t="n">
        <f aca="false">IF(G11899="Male",VLOOKUP(H11899,'Shoe size conversion table'!$B$6:$D$22,3),VLOOKUP(H11899,'Shoe size conversion table'!$J$6:$L$22,3))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MONTH(C11899:C26866)</f>
        <v>8</v>
      </c>
      <c r="O11899" s="8" t="n">
        <f aca="false">K11899*(1-L11899)</f>
        <v>143.1</v>
      </c>
    </row>
    <row r="11900" customFormat="false" ht="11.4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IF(G11900="Male",VLOOKUP(H11900,'Shoe size conversion table'!$B$6:$D$22,2),VLOOKUP(H11900,'Shoe size conversion table'!$J$6:$L$22,2))</f>
        <v>38-39</v>
      </c>
      <c r="J11900" s="12" t="n">
        <f aca="false">IF(G11900="Male",VLOOKUP(H11900,'Shoe size conversion table'!$B$6:$D$22,3),VLOOKUP(H11900,'Shoe size conversion table'!$J$6:$L$22,3))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MONTH(C11900:C26867)</f>
        <v>8</v>
      </c>
      <c r="O11900" s="8" t="n">
        <f aca="false">K11900*(1-L11900)</f>
        <v>132.3</v>
      </c>
    </row>
    <row r="11901" customFormat="false" ht="11.4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IF(G11901="Male",VLOOKUP(H11901,'Shoe size conversion table'!$B$6:$D$22,2),VLOOKUP(H11901,'Shoe size conversion table'!$J$6:$L$22,2))</f>
        <v>42-43</v>
      </c>
      <c r="J11901" s="12" t="n">
        <f aca="false">IF(G11901="Male",VLOOKUP(H11901,'Shoe size conversion table'!$B$6:$D$22,3),VLOOKUP(H11901,'Shoe size conversion table'!$J$6:$L$22,3))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MONTH(C11901:C26868)</f>
        <v>8</v>
      </c>
      <c r="O11901" s="8" t="n">
        <f aca="false">K11901*(1-L11901)</f>
        <v>159</v>
      </c>
    </row>
    <row r="11902" customFormat="false" ht="11.4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IF(G11902="Male",VLOOKUP(H11902,'Shoe size conversion table'!$B$6:$D$22,2),VLOOKUP(H11902,'Shoe size conversion table'!$J$6:$L$22,2))</f>
        <v>42</v>
      </c>
      <c r="J11902" s="12" t="n">
        <f aca="false">IF(G11902="Male",VLOOKUP(H11902,'Shoe size conversion table'!$B$6:$D$22,3),VLOOKUP(H11902,'Shoe size conversion table'!$J$6:$L$22,3))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MONTH(C11902:C26869)</f>
        <v>8</v>
      </c>
      <c r="O11902" s="8" t="n">
        <f aca="false">K11902*(1-L11902)</f>
        <v>139.3</v>
      </c>
    </row>
    <row r="11903" customFormat="false" ht="11.4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IF(G11903="Male",VLOOKUP(H11903,'Shoe size conversion table'!$B$6:$D$22,2),VLOOKUP(H11903,'Shoe size conversion table'!$J$6:$L$22,2))</f>
        <v>39-40</v>
      </c>
      <c r="J11903" s="12" t="n">
        <f aca="false">IF(G11903="Male",VLOOKUP(H11903,'Shoe size conversion table'!$B$6:$D$22,3),VLOOKUP(H11903,'Shoe size conversion table'!$J$6:$L$22,3))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MONTH(C11903:C26870)</f>
        <v>8</v>
      </c>
      <c r="O11903" s="8" t="n">
        <f aca="false">K11903*(1-L11903)</f>
        <v>159</v>
      </c>
    </row>
    <row r="11904" customFormat="false" ht="11.4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IF(G11904="Male",VLOOKUP(H11904,'Shoe size conversion table'!$B$6:$D$22,2),VLOOKUP(H11904,'Shoe size conversion table'!$J$6:$L$22,2))</f>
        <v>47</v>
      </c>
      <c r="J11904" s="12" t="n">
        <f aca="false">IF(G11904="Male",VLOOKUP(H11904,'Shoe size conversion table'!$B$6:$D$22,3),VLOOKUP(H11904,'Shoe size conversion table'!$J$6:$L$22,3))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MONTH(C11904:C26871)</f>
        <v>8</v>
      </c>
      <c r="O11904" s="8" t="n">
        <f aca="false">K11904*(1-L11904)</f>
        <v>132.3</v>
      </c>
    </row>
    <row r="11905" customFormat="false" ht="11.4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IF(G11905="Male",VLOOKUP(H11905,'Shoe size conversion table'!$B$6:$D$22,2),VLOOKUP(H11905,'Shoe size conversion table'!$J$6:$L$22,2))</f>
        <v>39</v>
      </c>
      <c r="J11905" s="12" t="n">
        <f aca="false">IF(G11905="Male",VLOOKUP(H11905,'Shoe size conversion table'!$B$6:$D$22,3),VLOOKUP(H11905,'Shoe size conversion table'!$J$6:$L$22,3))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MONTH(C11905:C26872)</f>
        <v>8</v>
      </c>
      <c r="O11905" s="8" t="n">
        <f aca="false">K11905*(1-L11905)</f>
        <v>127.2</v>
      </c>
    </row>
    <row r="11906" customFormat="false" ht="11.4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IF(G11906="Male",VLOOKUP(H11906,'Shoe size conversion table'!$B$6:$D$22,2),VLOOKUP(H11906,'Shoe size conversion table'!$J$6:$L$22,2))</f>
        <v>41-42</v>
      </c>
      <c r="J11906" s="12" t="n">
        <f aca="false">IF(G11906="Male",VLOOKUP(H11906,'Shoe size conversion table'!$B$6:$D$22,3),VLOOKUP(H11906,'Shoe size conversion table'!$J$6:$L$22,3))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MONTH(C11906:C26873)</f>
        <v>8</v>
      </c>
      <c r="O11906" s="8" t="n">
        <f aca="false">K11906*(1-L11906)</f>
        <v>139</v>
      </c>
    </row>
    <row r="11907" customFormat="false" ht="11.4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IF(G11907="Male",VLOOKUP(H11907,'Shoe size conversion table'!$B$6:$D$22,2),VLOOKUP(H11907,'Shoe size conversion table'!$J$6:$L$22,2))</f>
        <v>41</v>
      </c>
      <c r="J11907" s="12" t="n">
        <f aca="false">IF(G11907="Male",VLOOKUP(H11907,'Shoe size conversion table'!$B$6:$D$22,3),VLOOKUP(H11907,'Shoe size conversion table'!$J$6:$L$22,3))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MONTH(C11907:C26874)</f>
        <v>8</v>
      </c>
      <c r="O11907" s="8" t="n">
        <f aca="false">K11907*(1-L11907)</f>
        <v>97.3</v>
      </c>
    </row>
    <row r="11908" customFormat="false" ht="11.4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IF(G11908="Male",VLOOKUP(H11908,'Shoe size conversion table'!$B$6:$D$22,2),VLOOKUP(H11908,'Shoe size conversion table'!$J$6:$L$22,2))</f>
        <v>39-40</v>
      </c>
      <c r="J11908" s="12" t="n">
        <f aca="false">IF(G11908="Male",VLOOKUP(H11908,'Shoe size conversion table'!$B$6:$D$22,3),VLOOKUP(H11908,'Shoe size conversion table'!$J$6:$L$22,3))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MONTH(C11908:C26875)</f>
        <v>8</v>
      </c>
      <c r="O11908" s="8" t="n">
        <f aca="false">K11908*(1-L11908)</f>
        <v>149</v>
      </c>
    </row>
    <row r="11909" customFormat="false" ht="11.4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IF(G11909="Male",VLOOKUP(H11909,'Shoe size conversion table'!$B$6:$D$22,2),VLOOKUP(H11909,'Shoe size conversion table'!$J$6:$L$22,2))</f>
        <v>43</v>
      </c>
      <c r="J11909" s="12" t="n">
        <f aca="false">IF(G11909="Male",VLOOKUP(H11909,'Shoe size conversion table'!$B$6:$D$22,3),VLOOKUP(H11909,'Shoe size conversion table'!$J$6:$L$22,3))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MONTH(C11909:C26876)</f>
        <v>8</v>
      </c>
      <c r="O11909" s="8" t="n">
        <f aca="false">K11909*(1-L11909)</f>
        <v>169</v>
      </c>
    </row>
    <row r="11910" customFormat="false" ht="11.4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IF(G11910="Male",VLOOKUP(H11910,'Shoe size conversion table'!$B$6:$D$22,2),VLOOKUP(H11910,'Shoe size conversion table'!$J$6:$L$22,2))</f>
        <v>38</v>
      </c>
      <c r="J11910" s="12" t="n">
        <f aca="false">IF(G11910="Male",VLOOKUP(H11910,'Shoe size conversion table'!$B$6:$D$22,3),VLOOKUP(H11910,'Shoe size conversion table'!$J$6:$L$22,3))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MONTH(C11910:C26877)</f>
        <v>8</v>
      </c>
      <c r="O11910" s="8" t="n">
        <f aca="false">K11910*(1-L11910)</f>
        <v>89.5</v>
      </c>
    </row>
    <row r="11911" customFormat="false" ht="11.4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IF(G11911="Male",VLOOKUP(H11911,'Shoe size conversion table'!$B$6:$D$22,2),VLOOKUP(H11911,'Shoe size conversion table'!$J$6:$L$22,2))</f>
        <v>45</v>
      </c>
      <c r="J11911" s="12" t="n">
        <f aca="false">IF(G11911="Male",VLOOKUP(H11911,'Shoe size conversion table'!$B$6:$D$22,3),VLOOKUP(H11911,'Shoe size conversion table'!$J$6:$L$22,3))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MONTH(C11911:C26878)</f>
        <v>8</v>
      </c>
      <c r="O11911" s="8" t="n">
        <f aca="false">K11911*(1-L11911)</f>
        <v>74.5</v>
      </c>
    </row>
    <row r="11912" customFormat="false" ht="11.4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IF(G11912="Male",VLOOKUP(H11912,'Shoe size conversion table'!$B$6:$D$22,2),VLOOKUP(H11912,'Shoe size conversion table'!$J$6:$L$22,2))</f>
        <v>43</v>
      </c>
      <c r="J11912" s="12" t="n">
        <f aca="false">IF(G11912="Male",VLOOKUP(H11912,'Shoe size conversion table'!$B$6:$D$22,3),VLOOKUP(H11912,'Shoe size conversion table'!$J$6:$L$22,3))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MONTH(C11912:C26879)</f>
        <v>8</v>
      </c>
      <c r="O11912" s="8" t="n">
        <f aca="false">K11912*(1-L11912)</f>
        <v>199</v>
      </c>
    </row>
    <row r="11913" customFormat="false" ht="11.4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IF(G11913="Male",VLOOKUP(H11913,'Shoe size conversion table'!$B$6:$D$22,2),VLOOKUP(H11913,'Shoe size conversion table'!$J$6:$L$22,2))</f>
        <v>42-43</v>
      </c>
      <c r="J11913" s="12" t="n">
        <f aca="false">IF(G11913="Male",VLOOKUP(H11913,'Shoe size conversion table'!$B$6:$D$22,3),VLOOKUP(H11913,'Shoe size conversion table'!$J$6:$L$22,3))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MONTH(C11913:C26880)</f>
        <v>8</v>
      </c>
      <c r="O11913" s="8" t="n">
        <f aca="false">K11913*(1-L11913)</f>
        <v>143.1</v>
      </c>
    </row>
    <row r="11914" customFormat="false" ht="11.4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IF(G11914="Male",VLOOKUP(H11914,'Shoe size conversion table'!$B$6:$D$22,2),VLOOKUP(H11914,'Shoe size conversion table'!$J$6:$L$22,2))</f>
        <v>43-44</v>
      </c>
      <c r="J11914" s="12" t="n">
        <f aca="false">IF(G11914="Male",VLOOKUP(H11914,'Shoe size conversion table'!$B$6:$D$22,3),VLOOKUP(H11914,'Shoe size conversion table'!$J$6:$L$22,3))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MONTH(C11914:C26881)</f>
        <v>8</v>
      </c>
      <c r="O11914" s="8" t="n">
        <f aca="false">K11914*(1-L11914)</f>
        <v>159</v>
      </c>
    </row>
    <row r="11915" customFormat="false" ht="11.4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IF(G11915="Male",VLOOKUP(H11915,'Shoe size conversion table'!$B$6:$D$22,2),VLOOKUP(H11915,'Shoe size conversion table'!$J$6:$L$22,2))</f>
        <v>43</v>
      </c>
      <c r="J11915" s="12" t="n">
        <f aca="false">IF(G11915="Male",VLOOKUP(H11915,'Shoe size conversion table'!$B$6:$D$22,3),VLOOKUP(H11915,'Shoe size conversion table'!$J$6:$L$22,3))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MONTH(C11915:C26882)</f>
        <v>8</v>
      </c>
      <c r="O11915" s="8" t="n">
        <f aca="false">K11915*(1-L11915)</f>
        <v>149</v>
      </c>
    </row>
    <row r="11916" customFormat="false" ht="11.4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IF(G11916="Male",VLOOKUP(H11916,'Shoe size conversion table'!$B$6:$D$22,2),VLOOKUP(H11916,'Shoe size conversion table'!$J$6:$L$22,2))</f>
        <v>43</v>
      </c>
      <c r="J11916" s="12" t="n">
        <f aca="false">IF(G11916="Male",VLOOKUP(H11916,'Shoe size conversion table'!$B$6:$D$22,3),VLOOKUP(H11916,'Shoe size conversion table'!$J$6:$L$22,3))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MONTH(C11916:C26883)</f>
        <v>8</v>
      </c>
      <c r="O11916" s="8" t="n">
        <f aca="false">K11916*(1-L11916)</f>
        <v>169</v>
      </c>
    </row>
    <row r="11917" customFormat="false" ht="11.4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IF(G11917="Male",VLOOKUP(H11917,'Shoe size conversion table'!$B$6:$D$22,2),VLOOKUP(H11917,'Shoe size conversion table'!$J$6:$L$22,2))</f>
        <v>43</v>
      </c>
      <c r="J11917" s="12" t="n">
        <f aca="false">IF(G11917="Male",VLOOKUP(H11917,'Shoe size conversion table'!$B$6:$D$22,3),VLOOKUP(H11917,'Shoe size conversion table'!$J$6:$L$22,3))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MONTH(C11917:C26884)</f>
        <v>8</v>
      </c>
      <c r="O11917" s="8" t="n">
        <f aca="false">K11917*(1-L11917)</f>
        <v>189</v>
      </c>
    </row>
    <row r="11918" customFormat="false" ht="11.4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IF(G11918="Male",VLOOKUP(H11918,'Shoe size conversion table'!$B$6:$D$22,2),VLOOKUP(H11918,'Shoe size conversion table'!$J$6:$L$22,2))</f>
        <v>40</v>
      </c>
      <c r="J11918" s="12" t="n">
        <f aca="false">IF(G11918="Male",VLOOKUP(H11918,'Shoe size conversion table'!$B$6:$D$22,3),VLOOKUP(H11918,'Shoe size conversion table'!$J$6:$L$22,3))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MONTH(C11918:C26885)</f>
        <v>8</v>
      </c>
      <c r="O11918" s="8" t="n">
        <f aca="false">K11918*(1-L11918)</f>
        <v>103.2</v>
      </c>
    </row>
    <row r="11919" customFormat="false" ht="11.4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IF(G11919="Male",VLOOKUP(H11919,'Shoe size conversion table'!$B$6:$D$22,2),VLOOKUP(H11919,'Shoe size conversion table'!$J$6:$L$22,2))</f>
        <v>43-44</v>
      </c>
      <c r="J11919" s="12" t="n">
        <f aca="false">IF(G11919="Male",VLOOKUP(H11919,'Shoe size conversion table'!$B$6:$D$22,3),VLOOKUP(H11919,'Shoe size conversion table'!$J$6:$L$22,3))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MONTH(C11919:C26886)</f>
        <v>8</v>
      </c>
      <c r="O11919" s="8" t="n">
        <f aca="false">K11919*(1-L11919)</f>
        <v>116.1</v>
      </c>
    </row>
    <row r="11920" customFormat="false" ht="11.4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IF(G11920="Male",VLOOKUP(H11920,'Shoe size conversion table'!$B$6:$D$22,2),VLOOKUP(H11920,'Shoe size conversion table'!$J$6:$L$22,2))</f>
        <v>37-38</v>
      </c>
      <c r="J11920" s="12" t="n">
        <f aca="false">IF(G11920="Male",VLOOKUP(H11920,'Shoe size conversion table'!$B$6:$D$22,3),VLOOKUP(H11920,'Shoe size conversion table'!$J$6:$L$22,3))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MONTH(C11920:C26887)</f>
        <v>8</v>
      </c>
      <c r="O11920" s="8" t="n">
        <f aca="false">K11920*(1-L11920)</f>
        <v>79.5</v>
      </c>
    </row>
    <row r="11921" customFormat="false" ht="11.4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IF(G11921="Male",VLOOKUP(H11921,'Shoe size conversion table'!$B$6:$D$22,2),VLOOKUP(H11921,'Shoe size conversion table'!$J$6:$L$22,2))</f>
        <v>44</v>
      </c>
      <c r="J11921" s="12" t="n">
        <f aca="false">IF(G11921="Male",VLOOKUP(H11921,'Shoe size conversion table'!$B$6:$D$22,3),VLOOKUP(H11921,'Shoe size conversion table'!$J$6:$L$22,3))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MONTH(C11921:C26888)</f>
        <v>8</v>
      </c>
      <c r="O11921" s="8" t="n">
        <f aca="false">K11921*(1-L11921)</f>
        <v>97.3</v>
      </c>
    </row>
    <row r="11922" customFormat="false" ht="11.4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IF(G11922="Male",VLOOKUP(H11922,'Shoe size conversion table'!$B$6:$D$22,2),VLOOKUP(H11922,'Shoe size conversion table'!$J$6:$L$22,2))</f>
        <v>38</v>
      </c>
      <c r="J11922" s="12" t="n">
        <f aca="false">IF(G11922="Male",VLOOKUP(H11922,'Shoe size conversion table'!$B$6:$D$22,3),VLOOKUP(H11922,'Shoe size conversion table'!$J$6:$L$22,3))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MONTH(C11922:C26889)</f>
        <v>8</v>
      </c>
      <c r="O11922" s="8" t="n">
        <f aca="false">K11922*(1-L11922)</f>
        <v>111.3</v>
      </c>
    </row>
    <row r="11923" customFormat="false" ht="11.4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IF(G11923="Male",VLOOKUP(H11923,'Shoe size conversion table'!$B$6:$D$22,2),VLOOKUP(H11923,'Shoe size conversion table'!$J$6:$L$22,2))</f>
        <v>43-44</v>
      </c>
      <c r="J11923" s="12" t="n">
        <f aca="false">IF(G11923="Male",VLOOKUP(H11923,'Shoe size conversion table'!$B$6:$D$22,3),VLOOKUP(H11923,'Shoe size conversion table'!$J$6:$L$22,3))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MONTH(C11923:C26890)</f>
        <v>8</v>
      </c>
      <c r="O11923" s="8" t="n">
        <f aca="false">K11923*(1-L11923)</f>
        <v>129</v>
      </c>
    </row>
    <row r="11924" customFormat="false" ht="11.4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IF(G11924="Male",VLOOKUP(H11924,'Shoe size conversion table'!$B$6:$D$22,2),VLOOKUP(H11924,'Shoe size conversion table'!$J$6:$L$22,2))</f>
        <v>38-39</v>
      </c>
      <c r="J11924" s="12" t="n">
        <f aca="false">IF(G11924="Male",VLOOKUP(H11924,'Shoe size conversion table'!$B$6:$D$22,3),VLOOKUP(H11924,'Shoe size conversion table'!$J$6:$L$22,3))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MONTH(C11924:C26891)</f>
        <v>8</v>
      </c>
      <c r="O11924" s="8" t="n">
        <f aca="false">K11924*(1-L11924)</f>
        <v>129</v>
      </c>
    </row>
    <row r="11925" customFormat="false" ht="11.4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IF(G11925="Male",VLOOKUP(H11925,'Shoe size conversion table'!$B$6:$D$22,2),VLOOKUP(H11925,'Shoe size conversion table'!$J$6:$L$22,2))</f>
        <v>38-39</v>
      </c>
      <c r="J11925" s="12" t="n">
        <f aca="false">IF(G11925="Male",VLOOKUP(H11925,'Shoe size conversion table'!$B$6:$D$22,3),VLOOKUP(H11925,'Shoe size conversion table'!$J$6:$L$22,3))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MONTH(C11925:C26892)</f>
        <v>8</v>
      </c>
      <c r="O11925" s="8" t="n">
        <f aca="false">K11925*(1-L11925)</f>
        <v>179</v>
      </c>
    </row>
    <row r="11926" customFormat="false" ht="11.4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IF(G11926="Male",VLOOKUP(H11926,'Shoe size conversion table'!$B$6:$D$22,2),VLOOKUP(H11926,'Shoe size conversion table'!$J$6:$L$22,2))</f>
        <v>39-40</v>
      </c>
      <c r="J11926" s="12" t="n">
        <f aca="false">IF(G11926="Male",VLOOKUP(H11926,'Shoe size conversion table'!$B$6:$D$22,3),VLOOKUP(H11926,'Shoe size conversion table'!$J$6:$L$22,3))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MONTH(C11926:C26893)</f>
        <v>8</v>
      </c>
      <c r="O11926" s="8" t="n">
        <f aca="false">K11926*(1-L11926)</f>
        <v>199</v>
      </c>
    </row>
    <row r="11927" customFormat="false" ht="11.4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IF(G11927="Male",VLOOKUP(H11927,'Shoe size conversion table'!$B$6:$D$22,2),VLOOKUP(H11927,'Shoe size conversion table'!$J$6:$L$22,2))</f>
        <v>43</v>
      </c>
      <c r="J11927" s="12" t="n">
        <f aca="false">IF(G11927="Male",VLOOKUP(H11927,'Shoe size conversion table'!$B$6:$D$22,3),VLOOKUP(H11927,'Shoe size conversion table'!$J$6:$L$22,3))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MONTH(C11927:C26894)</f>
        <v>8</v>
      </c>
      <c r="O11927" s="8" t="n">
        <f aca="false">K11927*(1-L11927)</f>
        <v>139</v>
      </c>
    </row>
    <row r="11928" customFormat="false" ht="11.4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IF(G11928="Male",VLOOKUP(H11928,'Shoe size conversion table'!$B$6:$D$22,2),VLOOKUP(H11928,'Shoe size conversion table'!$J$6:$L$22,2))</f>
        <v>43</v>
      </c>
      <c r="J11928" s="12" t="n">
        <f aca="false">IF(G11928="Male",VLOOKUP(H11928,'Shoe size conversion table'!$B$6:$D$22,3),VLOOKUP(H11928,'Shoe size conversion table'!$J$6:$L$22,3))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MONTH(C11928:C26895)</f>
        <v>8</v>
      </c>
      <c r="O11928" s="8" t="n">
        <f aca="false">K11928*(1-L11928)</f>
        <v>104.3</v>
      </c>
    </row>
    <row r="11929" customFormat="false" ht="11.4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IF(G11929="Male",VLOOKUP(H11929,'Shoe size conversion table'!$B$6:$D$22,2),VLOOKUP(H11929,'Shoe size conversion table'!$J$6:$L$22,2))</f>
        <v>43-44</v>
      </c>
      <c r="J11929" s="12" t="n">
        <f aca="false">IF(G11929="Male",VLOOKUP(H11929,'Shoe size conversion table'!$B$6:$D$22,3),VLOOKUP(H11929,'Shoe size conversion table'!$J$6:$L$22,3))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MONTH(C11929:C26896)</f>
        <v>8</v>
      </c>
      <c r="O11929" s="8" t="n">
        <f aca="false">K11929*(1-L11929)</f>
        <v>179.1</v>
      </c>
    </row>
    <row r="11930" customFormat="false" ht="11.4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IF(G11930="Male",VLOOKUP(H11930,'Shoe size conversion table'!$B$6:$D$22,2),VLOOKUP(H11930,'Shoe size conversion table'!$J$6:$L$22,2))</f>
        <v>44</v>
      </c>
      <c r="J11930" s="12" t="n">
        <f aca="false">IF(G11930="Male",VLOOKUP(H11930,'Shoe size conversion table'!$B$6:$D$22,3),VLOOKUP(H11930,'Shoe size conversion table'!$J$6:$L$22,3))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MONTH(C11930:C26897)</f>
        <v>8</v>
      </c>
      <c r="O11930" s="8" t="n">
        <f aca="false">K11930*(1-L11930)</f>
        <v>69.5</v>
      </c>
    </row>
    <row r="11931" customFormat="false" ht="11.4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IF(G11931="Male",VLOOKUP(H11931,'Shoe size conversion table'!$B$6:$D$22,2),VLOOKUP(H11931,'Shoe size conversion table'!$J$6:$L$22,2))</f>
        <v>43-44</v>
      </c>
      <c r="J11931" s="12" t="n">
        <f aca="false">IF(G11931="Male",VLOOKUP(H11931,'Shoe size conversion table'!$B$6:$D$22,3),VLOOKUP(H11931,'Shoe size conversion table'!$J$6:$L$22,3))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MONTH(C11931:C26898)</f>
        <v>8</v>
      </c>
      <c r="O11931" s="8" t="n">
        <f aca="false">K11931*(1-L11931)</f>
        <v>149</v>
      </c>
    </row>
    <row r="11932" customFormat="false" ht="11.4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IF(G11932="Male",VLOOKUP(H11932,'Shoe size conversion table'!$B$6:$D$22,2),VLOOKUP(H11932,'Shoe size conversion table'!$J$6:$L$22,2))</f>
        <v>38</v>
      </c>
      <c r="J11932" s="12" t="n">
        <f aca="false">IF(G11932="Male",VLOOKUP(H11932,'Shoe size conversion table'!$B$6:$D$22,3),VLOOKUP(H11932,'Shoe size conversion table'!$J$6:$L$22,3))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MONTH(C11932:C26899)</f>
        <v>8</v>
      </c>
      <c r="O11932" s="8" t="n">
        <f aca="false">K11932*(1-L11932)</f>
        <v>159</v>
      </c>
    </row>
    <row r="11933" customFormat="false" ht="11.4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IF(G11933="Male",VLOOKUP(H11933,'Shoe size conversion table'!$B$6:$D$22,2),VLOOKUP(H11933,'Shoe size conversion table'!$J$6:$L$22,2))</f>
        <v>43-44</v>
      </c>
      <c r="J11933" s="12" t="n">
        <f aca="false">IF(G11933="Male",VLOOKUP(H11933,'Shoe size conversion table'!$B$6:$D$22,3),VLOOKUP(H11933,'Shoe size conversion table'!$J$6:$L$22,3))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MONTH(C11933:C26900)</f>
        <v>8</v>
      </c>
      <c r="O11933" s="8" t="n">
        <f aca="false">K11933*(1-L11933)</f>
        <v>161.1</v>
      </c>
    </row>
    <row r="11934" customFormat="false" ht="11.4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IF(G11934="Male",VLOOKUP(H11934,'Shoe size conversion table'!$B$6:$D$22,2),VLOOKUP(H11934,'Shoe size conversion table'!$J$6:$L$22,2))</f>
        <v>45</v>
      </c>
      <c r="J11934" s="12" t="n">
        <f aca="false">IF(G11934="Male",VLOOKUP(H11934,'Shoe size conversion table'!$B$6:$D$22,3),VLOOKUP(H11934,'Shoe size conversion table'!$J$6:$L$22,3))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MONTH(C11934:C26901)</f>
        <v>8</v>
      </c>
      <c r="O11934" s="8" t="n">
        <f aca="false">K11934*(1-L11934)</f>
        <v>169</v>
      </c>
    </row>
    <row r="11935" customFormat="false" ht="11.4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IF(G11935="Male",VLOOKUP(H11935,'Shoe size conversion table'!$B$6:$D$22,2),VLOOKUP(H11935,'Shoe size conversion table'!$J$6:$L$22,2))</f>
        <v>39-40</v>
      </c>
      <c r="J11935" s="12" t="n">
        <f aca="false">IF(G11935="Male",VLOOKUP(H11935,'Shoe size conversion table'!$B$6:$D$22,3),VLOOKUP(H11935,'Shoe size conversion table'!$J$6:$L$22,3))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MONTH(C11935:C26902)</f>
        <v>8</v>
      </c>
      <c r="O11935" s="8" t="n">
        <f aca="false">K11935*(1-L11935)</f>
        <v>159</v>
      </c>
    </row>
    <row r="11936" customFormat="false" ht="11.4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IF(G11936="Male",VLOOKUP(H11936,'Shoe size conversion table'!$B$6:$D$22,2),VLOOKUP(H11936,'Shoe size conversion table'!$J$6:$L$22,2))</f>
        <v>40</v>
      </c>
      <c r="J11936" s="12" t="n">
        <f aca="false">IF(G11936="Male",VLOOKUP(H11936,'Shoe size conversion table'!$B$6:$D$22,3),VLOOKUP(H11936,'Shoe size conversion table'!$J$6:$L$22,3))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MONTH(C11936:C26903)</f>
        <v>8</v>
      </c>
      <c r="O11936" s="8" t="n">
        <f aca="false">K11936*(1-L11936)</f>
        <v>149</v>
      </c>
    </row>
    <row r="11937" customFormat="false" ht="11.4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IF(G11937="Male",VLOOKUP(H11937,'Shoe size conversion table'!$B$6:$D$22,2),VLOOKUP(H11937,'Shoe size conversion table'!$J$6:$L$22,2))</f>
        <v>38-39</v>
      </c>
      <c r="J11937" s="12" t="n">
        <f aca="false">IF(G11937="Male",VLOOKUP(H11937,'Shoe size conversion table'!$B$6:$D$22,3),VLOOKUP(H11937,'Shoe size conversion table'!$J$6:$L$22,3))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MONTH(C11937:C26904)</f>
        <v>8</v>
      </c>
      <c r="O11937" s="8" t="n">
        <f aca="false">K11937*(1-L11937)</f>
        <v>189</v>
      </c>
    </row>
    <row r="11938" customFormat="false" ht="11.4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IF(G11938="Male",VLOOKUP(H11938,'Shoe size conversion table'!$B$6:$D$22,2),VLOOKUP(H11938,'Shoe size conversion table'!$J$6:$L$22,2))</f>
        <v>45</v>
      </c>
      <c r="J11938" s="12" t="n">
        <f aca="false">IF(G11938="Male",VLOOKUP(H11938,'Shoe size conversion table'!$B$6:$D$22,3),VLOOKUP(H11938,'Shoe size conversion table'!$J$6:$L$22,3))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MONTH(C11938:C26905)</f>
        <v>8</v>
      </c>
      <c r="O11938" s="8" t="n">
        <f aca="false">K11938*(1-L11938)</f>
        <v>169</v>
      </c>
    </row>
    <row r="11939" customFormat="false" ht="11.4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IF(G11939="Male",VLOOKUP(H11939,'Shoe size conversion table'!$B$6:$D$22,2),VLOOKUP(H11939,'Shoe size conversion table'!$J$6:$L$22,2))</f>
        <v>42-43</v>
      </c>
      <c r="J11939" s="12" t="n">
        <f aca="false">IF(G11939="Male",VLOOKUP(H11939,'Shoe size conversion table'!$B$6:$D$22,3),VLOOKUP(H11939,'Shoe size conversion table'!$J$6:$L$22,3))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MONTH(C11939:C26906)</f>
        <v>8</v>
      </c>
      <c r="O11939" s="8" t="n">
        <f aca="false">K11939*(1-L11939)</f>
        <v>139.3</v>
      </c>
    </row>
    <row r="11940" customFormat="false" ht="11.4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IF(G11940="Male",VLOOKUP(H11940,'Shoe size conversion table'!$B$6:$D$22,2),VLOOKUP(H11940,'Shoe size conversion table'!$J$6:$L$22,2))</f>
        <v>43</v>
      </c>
      <c r="J11940" s="12" t="n">
        <f aca="false">IF(G11940="Male",VLOOKUP(H11940,'Shoe size conversion table'!$B$6:$D$22,3),VLOOKUP(H11940,'Shoe size conversion table'!$J$6:$L$22,3))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MONTH(C11940:C26907)</f>
        <v>8</v>
      </c>
      <c r="O11940" s="8" t="n">
        <f aca="false">K11940*(1-L11940)</f>
        <v>129</v>
      </c>
    </row>
    <row r="11941" customFormat="false" ht="11.4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IF(G11941="Male",VLOOKUP(H11941,'Shoe size conversion table'!$B$6:$D$22,2),VLOOKUP(H11941,'Shoe size conversion table'!$J$6:$L$22,2))</f>
        <v>39-40</v>
      </c>
      <c r="J11941" s="12" t="n">
        <f aca="false">IF(G11941="Male",VLOOKUP(H11941,'Shoe size conversion table'!$B$6:$D$22,3),VLOOKUP(H11941,'Shoe size conversion table'!$J$6:$L$22,3))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MONTH(C11941:C26908)</f>
        <v>8</v>
      </c>
      <c r="O11941" s="8" t="n">
        <f aca="false">K11941*(1-L11941)</f>
        <v>199</v>
      </c>
    </row>
    <row r="11942" customFormat="false" ht="11.4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IF(G11942="Male",VLOOKUP(H11942,'Shoe size conversion table'!$B$6:$D$22,2),VLOOKUP(H11942,'Shoe size conversion table'!$J$6:$L$22,2))</f>
        <v>42-43</v>
      </c>
      <c r="J11942" s="12" t="n">
        <f aca="false">IF(G11942="Male",VLOOKUP(H11942,'Shoe size conversion table'!$B$6:$D$22,3),VLOOKUP(H11942,'Shoe size conversion table'!$J$6:$L$22,3))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MONTH(C11942:C26909)</f>
        <v>8</v>
      </c>
      <c r="O11942" s="8" t="n">
        <f aca="false">K11942*(1-L11942)</f>
        <v>179</v>
      </c>
    </row>
    <row r="11943" customFormat="false" ht="11.4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IF(G11943="Male",VLOOKUP(H11943,'Shoe size conversion table'!$B$6:$D$22,2),VLOOKUP(H11943,'Shoe size conversion table'!$J$6:$L$22,2))</f>
        <v>38-39</v>
      </c>
      <c r="J11943" s="12" t="n">
        <f aca="false">IF(G11943="Male",VLOOKUP(H11943,'Shoe size conversion table'!$B$6:$D$22,3),VLOOKUP(H11943,'Shoe size conversion table'!$J$6:$L$22,3))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MONTH(C11943:C26910)</f>
        <v>8</v>
      </c>
      <c r="O11943" s="8" t="n">
        <f aca="false">K11943*(1-L11943)</f>
        <v>179</v>
      </c>
    </row>
    <row r="11944" customFormat="false" ht="11.4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IF(G11944="Male",VLOOKUP(H11944,'Shoe size conversion table'!$B$6:$D$22,2),VLOOKUP(H11944,'Shoe size conversion table'!$J$6:$L$22,2))</f>
        <v>47</v>
      </c>
      <c r="J11944" s="12" t="n">
        <f aca="false">IF(G11944="Male",VLOOKUP(H11944,'Shoe size conversion table'!$B$6:$D$22,3),VLOOKUP(H11944,'Shoe size conversion table'!$J$6:$L$22,3))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MONTH(C11944:C26911)</f>
        <v>8</v>
      </c>
      <c r="O11944" s="8" t="n">
        <f aca="false">K11944*(1-L11944)</f>
        <v>132.3</v>
      </c>
    </row>
    <row r="11945" customFormat="false" ht="11.4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IF(G11945="Male",VLOOKUP(H11945,'Shoe size conversion table'!$B$6:$D$22,2),VLOOKUP(H11945,'Shoe size conversion table'!$J$6:$L$22,2))</f>
        <v>39</v>
      </c>
      <c r="J11945" s="12" t="n">
        <f aca="false">IF(G11945="Male",VLOOKUP(H11945,'Shoe size conversion table'!$B$6:$D$22,3),VLOOKUP(H11945,'Shoe size conversion table'!$J$6:$L$22,3))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MONTH(C11945:C26912)</f>
        <v>8</v>
      </c>
      <c r="O11945" s="8" t="n">
        <f aca="false">K11945*(1-L11945)</f>
        <v>125.1</v>
      </c>
    </row>
    <row r="11946" customFormat="false" ht="11.4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IF(G11946="Male",VLOOKUP(H11946,'Shoe size conversion table'!$B$6:$D$22,2),VLOOKUP(H11946,'Shoe size conversion table'!$J$6:$L$22,2))</f>
        <v>44</v>
      </c>
      <c r="J11946" s="12" t="n">
        <f aca="false">IF(G11946="Male",VLOOKUP(H11946,'Shoe size conversion table'!$B$6:$D$22,3),VLOOKUP(H11946,'Shoe size conversion table'!$J$6:$L$22,3))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MONTH(C11946:C26913)</f>
        <v>8</v>
      </c>
      <c r="O11946" s="8" t="n">
        <f aca="false">K11946*(1-L11946)</f>
        <v>179</v>
      </c>
    </row>
    <row r="11947" customFormat="false" ht="11.4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IF(G11947="Male",VLOOKUP(H11947,'Shoe size conversion table'!$B$6:$D$22,2),VLOOKUP(H11947,'Shoe size conversion table'!$J$6:$L$22,2))</f>
        <v>39-40</v>
      </c>
      <c r="J11947" s="12" t="n">
        <f aca="false">IF(G11947="Male",VLOOKUP(H11947,'Shoe size conversion table'!$B$6:$D$22,3),VLOOKUP(H11947,'Shoe size conversion table'!$J$6:$L$22,3))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MONTH(C11947:C26914)</f>
        <v>8</v>
      </c>
      <c r="O11947" s="8" t="n">
        <f aca="false">K11947*(1-L11947)</f>
        <v>179</v>
      </c>
    </row>
    <row r="11948" customFormat="false" ht="11.4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IF(G11948="Male",VLOOKUP(H11948,'Shoe size conversion table'!$B$6:$D$22,2),VLOOKUP(H11948,'Shoe size conversion table'!$J$6:$L$22,2))</f>
        <v>41-42</v>
      </c>
      <c r="J11948" s="12" t="n">
        <f aca="false">IF(G11948="Male",VLOOKUP(H11948,'Shoe size conversion table'!$B$6:$D$22,3),VLOOKUP(H11948,'Shoe size conversion table'!$J$6:$L$22,3))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MONTH(C11948:C26915)</f>
        <v>8</v>
      </c>
      <c r="O11948" s="8" t="n">
        <f aca="false">K11948*(1-L11948)</f>
        <v>69.5</v>
      </c>
    </row>
    <row r="11949" customFormat="false" ht="11.4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IF(G11949="Male",VLOOKUP(H11949,'Shoe size conversion table'!$B$6:$D$22,2),VLOOKUP(H11949,'Shoe size conversion table'!$J$6:$L$22,2))</f>
        <v>42-43</v>
      </c>
      <c r="J11949" s="12" t="n">
        <f aca="false">IF(G11949="Male",VLOOKUP(H11949,'Shoe size conversion table'!$B$6:$D$22,3),VLOOKUP(H11949,'Shoe size conversion table'!$J$6:$L$22,3))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MONTH(C11949:C26916)</f>
        <v>8</v>
      </c>
      <c r="O11949" s="8" t="n">
        <f aca="false">K11949*(1-L11949)</f>
        <v>118.3</v>
      </c>
    </row>
    <row r="11950" customFormat="false" ht="11.4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IF(G11950="Male",VLOOKUP(H11950,'Shoe size conversion table'!$B$6:$D$22,2),VLOOKUP(H11950,'Shoe size conversion table'!$J$6:$L$22,2))</f>
        <v>39-40</v>
      </c>
      <c r="J11950" s="12" t="n">
        <f aca="false">IF(G11950="Male",VLOOKUP(H11950,'Shoe size conversion table'!$B$6:$D$22,3),VLOOKUP(H11950,'Shoe size conversion table'!$J$6:$L$22,3))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MONTH(C11950:C26917)</f>
        <v>8</v>
      </c>
      <c r="O11950" s="8" t="n">
        <f aca="false">K11950*(1-L11950)</f>
        <v>199</v>
      </c>
    </row>
    <row r="11951" customFormat="false" ht="11.4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IF(G11951="Male",VLOOKUP(H11951,'Shoe size conversion table'!$B$6:$D$22,2),VLOOKUP(H11951,'Shoe size conversion table'!$J$6:$L$22,2))</f>
        <v>43-44</v>
      </c>
      <c r="J11951" s="12" t="n">
        <f aca="false">IF(G11951="Male",VLOOKUP(H11951,'Shoe size conversion table'!$B$6:$D$22,3),VLOOKUP(H11951,'Shoe size conversion table'!$J$6:$L$22,3))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MONTH(C11951:C26918)</f>
        <v>8</v>
      </c>
      <c r="O11951" s="8" t="n">
        <f aca="false">K11951*(1-L11951)</f>
        <v>169</v>
      </c>
    </row>
    <row r="11952" customFormat="false" ht="11.4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IF(G11952="Male",VLOOKUP(H11952,'Shoe size conversion table'!$B$6:$D$22,2),VLOOKUP(H11952,'Shoe size conversion table'!$J$6:$L$22,2))</f>
        <v>43</v>
      </c>
      <c r="J11952" s="12" t="n">
        <f aca="false">IF(G11952="Male",VLOOKUP(H11952,'Shoe size conversion table'!$B$6:$D$22,3),VLOOKUP(H11952,'Shoe size conversion table'!$J$6:$L$22,3))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MONTH(C11952:C26919)</f>
        <v>8</v>
      </c>
      <c r="O11952" s="8" t="n">
        <f aca="false">K11952*(1-L11952)</f>
        <v>139</v>
      </c>
    </row>
    <row r="11953" customFormat="false" ht="11.4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IF(G11953="Male",VLOOKUP(H11953,'Shoe size conversion table'!$B$6:$D$22,2),VLOOKUP(H11953,'Shoe size conversion table'!$J$6:$L$22,2))</f>
        <v>44</v>
      </c>
      <c r="J11953" s="12" t="n">
        <f aca="false">IF(G11953="Male",VLOOKUP(H11953,'Shoe size conversion table'!$B$6:$D$22,3),VLOOKUP(H11953,'Shoe size conversion table'!$J$6:$L$22,3))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MONTH(C11953:C26920)</f>
        <v>8</v>
      </c>
      <c r="O11953" s="8" t="n">
        <f aca="false">K11953*(1-L11953)</f>
        <v>179</v>
      </c>
    </row>
    <row r="11954" customFormat="false" ht="11.4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IF(G11954="Male",VLOOKUP(H11954,'Shoe size conversion table'!$B$6:$D$22,2),VLOOKUP(H11954,'Shoe size conversion table'!$J$6:$L$22,2))</f>
        <v>40</v>
      </c>
      <c r="J11954" s="12" t="n">
        <f aca="false">IF(G11954="Male",VLOOKUP(H11954,'Shoe size conversion table'!$B$6:$D$22,3),VLOOKUP(H11954,'Shoe size conversion table'!$J$6:$L$22,3))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MONTH(C11954:C26921)</f>
        <v>8</v>
      </c>
      <c r="O11954" s="8" t="n">
        <f aca="false">K11954*(1-L11954)</f>
        <v>127.2</v>
      </c>
    </row>
    <row r="11955" customFormat="false" ht="11.4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IF(G11955="Male",VLOOKUP(H11955,'Shoe size conversion table'!$B$6:$D$22,2),VLOOKUP(H11955,'Shoe size conversion table'!$J$6:$L$22,2))</f>
        <v>42-43</v>
      </c>
      <c r="J11955" s="12" t="n">
        <f aca="false">IF(G11955="Male",VLOOKUP(H11955,'Shoe size conversion table'!$B$6:$D$22,3),VLOOKUP(H11955,'Shoe size conversion table'!$J$6:$L$22,3))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MONTH(C11955:C26922)</f>
        <v>8</v>
      </c>
      <c r="O11955" s="8" t="n">
        <f aca="false">K11955*(1-L11955)</f>
        <v>179.1</v>
      </c>
    </row>
    <row r="11956" customFormat="false" ht="11.4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IF(G11956="Male",VLOOKUP(H11956,'Shoe size conversion table'!$B$6:$D$22,2),VLOOKUP(H11956,'Shoe size conversion table'!$J$6:$L$22,2))</f>
        <v>43-44</v>
      </c>
      <c r="J11956" s="12" t="n">
        <f aca="false">IF(G11956="Male",VLOOKUP(H11956,'Shoe size conversion table'!$B$6:$D$22,3),VLOOKUP(H11956,'Shoe size conversion table'!$J$6:$L$22,3))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MONTH(C11956:C26923)</f>
        <v>8</v>
      </c>
      <c r="O11956" s="8" t="n">
        <f aca="false">K11956*(1-L11956)</f>
        <v>79.5</v>
      </c>
    </row>
    <row r="11957" customFormat="false" ht="11.4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IF(G11957="Male",VLOOKUP(H11957,'Shoe size conversion table'!$B$6:$D$22,2),VLOOKUP(H11957,'Shoe size conversion table'!$J$6:$L$22,2))</f>
        <v>43-44</v>
      </c>
      <c r="J11957" s="12" t="n">
        <f aca="false">IF(G11957="Male",VLOOKUP(H11957,'Shoe size conversion table'!$B$6:$D$22,3),VLOOKUP(H11957,'Shoe size conversion table'!$J$6:$L$22,3))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MONTH(C11957:C26924)</f>
        <v>8</v>
      </c>
      <c r="O11957" s="8" t="n">
        <f aca="false">K11957*(1-L11957)</f>
        <v>129</v>
      </c>
    </row>
    <row r="11958" customFormat="false" ht="11.4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IF(G11958="Male",VLOOKUP(H11958,'Shoe size conversion table'!$B$6:$D$22,2),VLOOKUP(H11958,'Shoe size conversion table'!$J$6:$L$22,2))</f>
        <v>43</v>
      </c>
      <c r="J11958" s="12" t="n">
        <f aca="false">IF(G11958="Male",VLOOKUP(H11958,'Shoe size conversion table'!$B$6:$D$22,3),VLOOKUP(H11958,'Shoe size conversion table'!$J$6:$L$22,3))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MONTH(C11958:C26925)</f>
        <v>8</v>
      </c>
      <c r="O11958" s="8" t="n">
        <f aca="false">K11958*(1-L11958)</f>
        <v>84.5</v>
      </c>
    </row>
    <row r="11959" customFormat="false" ht="11.4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IF(G11959="Male",VLOOKUP(H11959,'Shoe size conversion table'!$B$6:$D$22,2),VLOOKUP(H11959,'Shoe size conversion table'!$J$6:$L$22,2))</f>
        <v>43-44</v>
      </c>
      <c r="J11959" s="12" t="n">
        <f aca="false">IF(G11959="Male",VLOOKUP(H11959,'Shoe size conversion table'!$B$6:$D$22,3),VLOOKUP(H11959,'Shoe size conversion table'!$J$6:$L$22,3))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MONTH(C11959:C26926)</f>
        <v>8</v>
      </c>
      <c r="O11959" s="8" t="n">
        <f aca="false">K11959*(1-L11959)</f>
        <v>159</v>
      </c>
    </row>
    <row r="11960" customFormat="false" ht="11.4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IF(G11960="Male",VLOOKUP(H11960,'Shoe size conversion table'!$B$6:$D$22,2),VLOOKUP(H11960,'Shoe size conversion table'!$J$6:$L$22,2))</f>
        <v>37</v>
      </c>
      <c r="J11960" s="12" t="n">
        <f aca="false">IF(G11960="Male",VLOOKUP(H11960,'Shoe size conversion table'!$B$6:$D$22,3),VLOOKUP(H11960,'Shoe size conversion table'!$J$6:$L$22,3))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MONTH(C11960:C26927)</f>
        <v>8</v>
      </c>
      <c r="O11960" s="8" t="n">
        <f aca="false">K11960*(1-L11960)</f>
        <v>99.5</v>
      </c>
    </row>
    <row r="11961" customFormat="false" ht="11.4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IF(G11961="Male",VLOOKUP(H11961,'Shoe size conversion table'!$B$6:$D$22,2),VLOOKUP(H11961,'Shoe size conversion table'!$J$6:$L$22,2))</f>
        <v>39-40</v>
      </c>
      <c r="J11961" s="12" t="n">
        <f aca="false">IF(G11961="Male",VLOOKUP(H11961,'Shoe size conversion table'!$B$6:$D$22,3),VLOOKUP(H11961,'Shoe size conversion table'!$J$6:$L$22,3))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MONTH(C11961:C26928)</f>
        <v>8</v>
      </c>
      <c r="O11961" s="8" t="n">
        <f aca="false">K11961*(1-L11961)</f>
        <v>139.3</v>
      </c>
    </row>
    <row r="11962" customFormat="false" ht="11.4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IF(G11962="Male",VLOOKUP(H11962,'Shoe size conversion table'!$B$6:$D$22,2),VLOOKUP(H11962,'Shoe size conversion table'!$J$6:$L$22,2))</f>
        <v>43</v>
      </c>
      <c r="J11962" s="12" t="n">
        <f aca="false">IF(G11962="Male",VLOOKUP(H11962,'Shoe size conversion table'!$B$6:$D$22,3),VLOOKUP(H11962,'Shoe size conversion table'!$J$6:$L$22,3))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MONTH(C11962:C26929)</f>
        <v>8</v>
      </c>
      <c r="O11962" s="8" t="n">
        <f aca="false">K11962*(1-L11962)</f>
        <v>189</v>
      </c>
    </row>
    <row r="11963" customFormat="false" ht="11.4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IF(G11963="Male",VLOOKUP(H11963,'Shoe size conversion table'!$B$6:$D$22,2),VLOOKUP(H11963,'Shoe size conversion table'!$J$6:$L$22,2))</f>
        <v>38-39</v>
      </c>
      <c r="J11963" s="12" t="n">
        <f aca="false">IF(G11963="Male",VLOOKUP(H11963,'Shoe size conversion table'!$B$6:$D$22,3),VLOOKUP(H11963,'Shoe size conversion table'!$J$6:$L$22,3))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MONTH(C11963:C26930)</f>
        <v>8</v>
      </c>
      <c r="O11963" s="8" t="n">
        <f aca="false">K11963*(1-L11963)</f>
        <v>129</v>
      </c>
    </row>
    <row r="11964" customFormat="false" ht="11.4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IF(G11964="Male",VLOOKUP(H11964,'Shoe size conversion table'!$B$6:$D$22,2),VLOOKUP(H11964,'Shoe size conversion table'!$J$6:$L$22,2))</f>
        <v>41-42</v>
      </c>
      <c r="J11964" s="12" t="n">
        <f aca="false">IF(G11964="Male",VLOOKUP(H11964,'Shoe size conversion table'!$B$6:$D$22,3),VLOOKUP(H11964,'Shoe size conversion table'!$J$6:$L$22,3))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MONTH(C11964:C26931)</f>
        <v>8</v>
      </c>
      <c r="O11964" s="8" t="n">
        <f aca="false">K11964*(1-L11964)</f>
        <v>89.5</v>
      </c>
    </row>
    <row r="11965" customFormat="false" ht="11.4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IF(G11965="Male",VLOOKUP(H11965,'Shoe size conversion table'!$B$6:$D$22,2),VLOOKUP(H11965,'Shoe size conversion table'!$J$6:$L$22,2))</f>
        <v>39</v>
      </c>
      <c r="J11965" s="12" t="n">
        <f aca="false">IF(G11965="Male",VLOOKUP(H11965,'Shoe size conversion table'!$B$6:$D$22,3),VLOOKUP(H11965,'Shoe size conversion table'!$J$6:$L$22,3))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MONTH(C11965:C26932)</f>
        <v>8</v>
      </c>
      <c r="O11965" s="8" t="n">
        <f aca="false">K11965*(1-L11965)</f>
        <v>143.2</v>
      </c>
    </row>
    <row r="11966" customFormat="false" ht="11.4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IF(G11966="Male",VLOOKUP(H11966,'Shoe size conversion table'!$B$6:$D$22,2),VLOOKUP(H11966,'Shoe size conversion table'!$J$6:$L$22,2))</f>
        <v>40</v>
      </c>
      <c r="J11966" s="12" t="n">
        <f aca="false">IF(G11966="Male",VLOOKUP(H11966,'Shoe size conversion table'!$B$6:$D$22,3),VLOOKUP(H11966,'Shoe size conversion table'!$J$6:$L$22,3))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MONTH(C11966:C26933)</f>
        <v>8</v>
      </c>
      <c r="O11966" s="8" t="n">
        <f aca="false">K11966*(1-L11966)</f>
        <v>64.5</v>
      </c>
    </row>
    <row r="11967" customFormat="false" ht="11.4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IF(G11967="Male",VLOOKUP(H11967,'Shoe size conversion table'!$B$6:$D$22,2),VLOOKUP(H11967,'Shoe size conversion table'!$J$6:$L$22,2))</f>
        <v>41-42</v>
      </c>
      <c r="J11967" s="12" t="n">
        <f aca="false">IF(G11967="Male",VLOOKUP(H11967,'Shoe size conversion table'!$B$6:$D$22,3),VLOOKUP(H11967,'Shoe size conversion table'!$J$6:$L$22,3))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MONTH(C11967:C26934)</f>
        <v>8</v>
      </c>
      <c r="O11967" s="8" t="n">
        <f aca="false">K11967*(1-L11967)</f>
        <v>169</v>
      </c>
    </row>
    <row r="11968" customFormat="false" ht="11.4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IF(G11968="Male",VLOOKUP(H11968,'Shoe size conversion table'!$B$6:$D$22,2),VLOOKUP(H11968,'Shoe size conversion table'!$J$6:$L$22,2))</f>
        <v>42</v>
      </c>
      <c r="J11968" s="12" t="n">
        <f aca="false">IF(G11968="Male",VLOOKUP(H11968,'Shoe size conversion table'!$B$6:$D$22,3),VLOOKUP(H11968,'Shoe size conversion table'!$J$6:$L$22,3))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MONTH(C11968:C26935)</f>
        <v>8</v>
      </c>
      <c r="O11968" s="8" t="n">
        <f aca="false">K11968*(1-L11968)</f>
        <v>199</v>
      </c>
    </row>
    <row r="11969" customFormat="false" ht="11.4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IF(G11969="Male",VLOOKUP(H11969,'Shoe size conversion table'!$B$6:$D$22,2),VLOOKUP(H11969,'Shoe size conversion table'!$J$6:$L$22,2))</f>
        <v>41-42</v>
      </c>
      <c r="J11969" s="12" t="n">
        <f aca="false">IF(G11969="Male",VLOOKUP(H11969,'Shoe size conversion table'!$B$6:$D$22,3),VLOOKUP(H11969,'Shoe size conversion table'!$J$6:$L$22,3))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MONTH(C11969:C26936)</f>
        <v>8</v>
      </c>
      <c r="O11969" s="8" t="n">
        <f aca="false">K11969*(1-L11969)</f>
        <v>103.2</v>
      </c>
    </row>
    <row r="11970" customFormat="false" ht="11.4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IF(G11970="Male",VLOOKUP(H11970,'Shoe size conversion table'!$B$6:$D$22,2),VLOOKUP(H11970,'Shoe size conversion table'!$J$6:$L$22,2))</f>
        <v>38-39</v>
      </c>
      <c r="J11970" s="12" t="n">
        <f aca="false">IF(G11970="Male",VLOOKUP(H11970,'Shoe size conversion table'!$B$6:$D$22,3),VLOOKUP(H11970,'Shoe size conversion table'!$J$6:$L$22,3))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MONTH(C11970:C26937)</f>
        <v>8</v>
      </c>
      <c r="O11970" s="8" t="n">
        <f aca="false">K11970*(1-L11970)</f>
        <v>94.5</v>
      </c>
    </row>
    <row r="11971" customFormat="false" ht="11.4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IF(G11971="Male",VLOOKUP(H11971,'Shoe size conversion table'!$B$6:$D$22,2),VLOOKUP(H11971,'Shoe size conversion table'!$J$6:$L$22,2))</f>
        <v>39</v>
      </c>
      <c r="J11971" s="12" t="n">
        <f aca="false">IF(G11971="Male",VLOOKUP(H11971,'Shoe size conversion table'!$B$6:$D$22,3),VLOOKUP(H11971,'Shoe size conversion table'!$J$6:$L$22,3))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MONTH(C11971:C26938)</f>
        <v>8</v>
      </c>
      <c r="O11971" s="8" t="n">
        <f aca="false">K11971*(1-L11971)</f>
        <v>159</v>
      </c>
    </row>
    <row r="11972" customFormat="false" ht="11.4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IF(G11972="Male",VLOOKUP(H11972,'Shoe size conversion table'!$B$6:$D$22,2),VLOOKUP(H11972,'Shoe size conversion table'!$J$6:$L$22,2))</f>
        <v>42-43</v>
      </c>
      <c r="J11972" s="12" t="n">
        <f aca="false">IF(G11972="Male",VLOOKUP(H11972,'Shoe size conversion table'!$B$6:$D$22,3),VLOOKUP(H11972,'Shoe size conversion table'!$J$6:$L$22,3))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MONTH(C11972:C26939)</f>
        <v>8</v>
      </c>
      <c r="O11972" s="8" t="n">
        <f aca="false">K11972*(1-L11972)</f>
        <v>159</v>
      </c>
    </row>
    <row r="11973" customFormat="false" ht="11.4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IF(G11973="Male",VLOOKUP(H11973,'Shoe size conversion table'!$B$6:$D$22,2),VLOOKUP(H11973,'Shoe size conversion table'!$J$6:$L$22,2))</f>
        <v>39-40</v>
      </c>
      <c r="J11973" s="12" t="n">
        <f aca="false">IF(G11973="Male",VLOOKUP(H11973,'Shoe size conversion table'!$B$6:$D$22,3),VLOOKUP(H11973,'Shoe size conversion table'!$J$6:$L$22,3))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MONTH(C11973:C26940)</f>
        <v>8</v>
      </c>
      <c r="O11973" s="8" t="n">
        <f aca="false">K11973*(1-L11973)</f>
        <v>129</v>
      </c>
    </row>
    <row r="11974" customFormat="false" ht="11.4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IF(G11974="Male",VLOOKUP(H11974,'Shoe size conversion table'!$B$6:$D$22,2),VLOOKUP(H11974,'Shoe size conversion table'!$J$6:$L$22,2))</f>
        <v>38-39</v>
      </c>
      <c r="J11974" s="12" t="n">
        <f aca="false">IF(G11974="Male",VLOOKUP(H11974,'Shoe size conversion table'!$B$6:$D$22,3),VLOOKUP(H11974,'Shoe size conversion table'!$J$6:$L$22,3))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MONTH(C11974:C26941)</f>
        <v>8</v>
      </c>
      <c r="O11974" s="8" t="n">
        <f aca="false">K11974*(1-L11974)</f>
        <v>129</v>
      </c>
    </row>
    <row r="11975" customFormat="false" ht="11.4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IF(G11975="Male",VLOOKUP(H11975,'Shoe size conversion table'!$B$6:$D$22,2),VLOOKUP(H11975,'Shoe size conversion table'!$J$6:$L$22,2))</f>
        <v>39-40</v>
      </c>
      <c r="J11975" s="12" t="n">
        <f aca="false">IF(G11975="Male",VLOOKUP(H11975,'Shoe size conversion table'!$B$6:$D$22,3),VLOOKUP(H11975,'Shoe size conversion table'!$J$6:$L$22,3))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MONTH(C11975:C26942)</f>
        <v>8</v>
      </c>
      <c r="O11975" s="8" t="n">
        <f aca="false">K11975*(1-L11975)</f>
        <v>89.5</v>
      </c>
    </row>
    <row r="11976" customFormat="false" ht="11.4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IF(G11976="Male",VLOOKUP(H11976,'Shoe size conversion table'!$B$6:$D$22,2),VLOOKUP(H11976,'Shoe size conversion table'!$J$6:$L$22,2))</f>
        <v>43</v>
      </c>
      <c r="J11976" s="12" t="n">
        <f aca="false">IF(G11976="Male",VLOOKUP(H11976,'Shoe size conversion table'!$B$6:$D$22,3),VLOOKUP(H11976,'Shoe size conversion table'!$J$6:$L$22,3))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MONTH(C11976:C26943)</f>
        <v>8</v>
      </c>
      <c r="O11976" s="8" t="n">
        <f aca="false">K11976*(1-L11976)</f>
        <v>199</v>
      </c>
    </row>
    <row r="11977" customFormat="false" ht="11.4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IF(G11977="Male",VLOOKUP(H11977,'Shoe size conversion table'!$B$6:$D$22,2),VLOOKUP(H11977,'Shoe size conversion table'!$J$6:$L$22,2))</f>
        <v>43</v>
      </c>
      <c r="J11977" s="12" t="n">
        <f aca="false">IF(G11977="Male",VLOOKUP(H11977,'Shoe size conversion table'!$B$6:$D$22,3),VLOOKUP(H11977,'Shoe size conversion table'!$J$6:$L$22,3))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MONTH(C11977:C26944)</f>
        <v>8</v>
      </c>
      <c r="O11977" s="8" t="n">
        <f aca="false">K11977*(1-L11977)</f>
        <v>151.2</v>
      </c>
    </row>
    <row r="11978" customFormat="false" ht="11.4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IF(G11978="Male",VLOOKUP(H11978,'Shoe size conversion table'!$B$6:$D$22,2),VLOOKUP(H11978,'Shoe size conversion table'!$J$6:$L$22,2))</f>
        <v>42</v>
      </c>
      <c r="J11978" s="12" t="n">
        <f aca="false">IF(G11978="Male",VLOOKUP(H11978,'Shoe size conversion table'!$B$6:$D$22,3),VLOOKUP(H11978,'Shoe size conversion table'!$J$6:$L$22,3))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MONTH(C11978:C26945)</f>
        <v>8</v>
      </c>
      <c r="O11978" s="8" t="n">
        <f aca="false">K11978*(1-L11978)</f>
        <v>139</v>
      </c>
    </row>
    <row r="11979" customFormat="false" ht="11.4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IF(G11979="Male",VLOOKUP(H11979,'Shoe size conversion table'!$B$6:$D$22,2),VLOOKUP(H11979,'Shoe size conversion table'!$J$6:$L$22,2))</f>
        <v>40-41</v>
      </c>
      <c r="J11979" s="12" t="n">
        <f aca="false">IF(G11979="Male",VLOOKUP(H11979,'Shoe size conversion table'!$B$6:$D$22,3),VLOOKUP(H11979,'Shoe size conversion table'!$J$6:$L$22,3))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MONTH(C11979:C26946)</f>
        <v>8</v>
      </c>
      <c r="O11979" s="8" t="n">
        <f aca="false">K11979*(1-L11979)</f>
        <v>179</v>
      </c>
    </row>
    <row r="11980" customFormat="false" ht="11.4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IF(G11980="Male",VLOOKUP(H11980,'Shoe size conversion table'!$B$6:$D$22,2),VLOOKUP(H11980,'Shoe size conversion table'!$J$6:$L$22,2))</f>
        <v>45</v>
      </c>
      <c r="J11980" s="12" t="n">
        <f aca="false">IF(G11980="Male",VLOOKUP(H11980,'Shoe size conversion table'!$B$6:$D$22,3),VLOOKUP(H11980,'Shoe size conversion table'!$J$6:$L$22,3))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MONTH(C11980:C26947)</f>
        <v>8</v>
      </c>
      <c r="O11980" s="8" t="n">
        <f aca="false">K11980*(1-L11980)</f>
        <v>189</v>
      </c>
    </row>
    <row r="11981" customFormat="false" ht="11.4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IF(G11981="Male",VLOOKUP(H11981,'Shoe size conversion table'!$B$6:$D$22,2),VLOOKUP(H11981,'Shoe size conversion table'!$J$6:$L$22,2))</f>
        <v>39-40</v>
      </c>
      <c r="J11981" s="12" t="n">
        <f aca="false">IF(G11981="Male",VLOOKUP(H11981,'Shoe size conversion table'!$B$6:$D$22,3),VLOOKUP(H11981,'Shoe size conversion table'!$J$6:$L$22,3))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MONTH(C11981:C26948)</f>
        <v>8</v>
      </c>
      <c r="O11981" s="8" t="n">
        <f aca="false">K11981*(1-L11981)</f>
        <v>125.1</v>
      </c>
    </row>
    <row r="11982" customFormat="false" ht="11.4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IF(G11982="Male",VLOOKUP(H11982,'Shoe size conversion table'!$B$6:$D$22,2),VLOOKUP(H11982,'Shoe size conversion table'!$J$6:$L$22,2))</f>
        <v>38-39</v>
      </c>
      <c r="J11982" s="12" t="n">
        <f aca="false">IF(G11982="Male",VLOOKUP(H11982,'Shoe size conversion table'!$B$6:$D$22,3),VLOOKUP(H11982,'Shoe size conversion table'!$J$6:$L$22,3))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MONTH(C11982:C26949)</f>
        <v>8</v>
      </c>
      <c r="O11982" s="8" t="n">
        <f aca="false">K11982*(1-L11982)</f>
        <v>170.1</v>
      </c>
    </row>
    <row r="11983" customFormat="false" ht="11.4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IF(G11983="Male",VLOOKUP(H11983,'Shoe size conversion table'!$B$6:$D$22,2),VLOOKUP(H11983,'Shoe size conversion table'!$J$6:$L$22,2))</f>
        <v>41-42</v>
      </c>
      <c r="J11983" s="12" t="n">
        <f aca="false">IF(G11983="Male",VLOOKUP(H11983,'Shoe size conversion table'!$B$6:$D$22,3),VLOOKUP(H11983,'Shoe size conversion table'!$J$6:$L$22,3))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MONTH(C11983:C26950)</f>
        <v>8</v>
      </c>
      <c r="O11983" s="8" t="n">
        <f aca="false">K11983*(1-L11983)</f>
        <v>104.3</v>
      </c>
    </row>
    <row r="11984" customFormat="false" ht="11.4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IF(G11984="Male",VLOOKUP(H11984,'Shoe size conversion table'!$B$6:$D$22,2),VLOOKUP(H11984,'Shoe size conversion table'!$J$6:$L$22,2))</f>
        <v>42-43</v>
      </c>
      <c r="J11984" s="12" t="n">
        <f aca="false">IF(G11984="Male",VLOOKUP(H11984,'Shoe size conversion table'!$B$6:$D$22,3),VLOOKUP(H11984,'Shoe size conversion table'!$J$6:$L$22,3))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MONTH(C11984:C26951)</f>
        <v>8</v>
      </c>
      <c r="O11984" s="8" t="n">
        <f aca="false">K11984*(1-L11984)</f>
        <v>159</v>
      </c>
    </row>
    <row r="11985" customFormat="false" ht="11.4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IF(G11985="Male",VLOOKUP(H11985,'Shoe size conversion table'!$B$6:$D$22,2),VLOOKUP(H11985,'Shoe size conversion table'!$J$6:$L$22,2))</f>
        <v>42-43</v>
      </c>
      <c r="J11985" s="12" t="n">
        <f aca="false">IF(G11985="Male",VLOOKUP(H11985,'Shoe size conversion table'!$B$6:$D$22,3),VLOOKUP(H11985,'Shoe size conversion table'!$J$6:$L$22,3))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MONTH(C11985:C26952)</f>
        <v>8</v>
      </c>
      <c r="O11985" s="8" t="n">
        <f aca="false">K11985*(1-L11985)</f>
        <v>129</v>
      </c>
    </row>
    <row r="11986" customFormat="false" ht="11.4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IF(G11986="Male",VLOOKUP(H11986,'Shoe size conversion table'!$B$6:$D$22,2),VLOOKUP(H11986,'Shoe size conversion table'!$J$6:$L$22,2))</f>
        <v>42-43</v>
      </c>
      <c r="J11986" s="12" t="n">
        <f aca="false">IF(G11986="Male",VLOOKUP(H11986,'Shoe size conversion table'!$B$6:$D$22,3),VLOOKUP(H11986,'Shoe size conversion table'!$J$6:$L$22,3))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MONTH(C11986:C26953)</f>
        <v>8</v>
      </c>
      <c r="O11986" s="8" t="n">
        <f aca="false">K11986*(1-L11986)</f>
        <v>179</v>
      </c>
    </row>
    <row r="11987" customFormat="false" ht="11.4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IF(G11987="Male",VLOOKUP(H11987,'Shoe size conversion table'!$B$6:$D$22,2),VLOOKUP(H11987,'Shoe size conversion table'!$J$6:$L$22,2))</f>
        <v>43</v>
      </c>
      <c r="J11987" s="12" t="n">
        <f aca="false">IF(G11987="Male",VLOOKUP(H11987,'Shoe size conversion table'!$B$6:$D$22,3),VLOOKUP(H11987,'Shoe size conversion table'!$J$6:$L$22,3))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MONTH(C11987:C26954)</f>
        <v>8</v>
      </c>
      <c r="O11987" s="8" t="n">
        <f aca="false">K11987*(1-L11987)</f>
        <v>169</v>
      </c>
    </row>
    <row r="11988" customFormat="false" ht="11.4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IF(G11988="Male",VLOOKUP(H11988,'Shoe size conversion table'!$B$6:$D$22,2),VLOOKUP(H11988,'Shoe size conversion table'!$J$6:$L$22,2))</f>
        <v>39</v>
      </c>
      <c r="J11988" s="12" t="n">
        <f aca="false">IF(G11988="Male",VLOOKUP(H11988,'Shoe size conversion table'!$B$6:$D$22,3),VLOOKUP(H11988,'Shoe size conversion table'!$J$6:$L$22,3))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MONTH(C11988:C26955)</f>
        <v>8</v>
      </c>
      <c r="O11988" s="8" t="n">
        <f aca="false">K11988*(1-L11988)</f>
        <v>199</v>
      </c>
    </row>
    <row r="11989" customFormat="false" ht="11.4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IF(G11989="Male",VLOOKUP(H11989,'Shoe size conversion table'!$B$6:$D$22,2),VLOOKUP(H11989,'Shoe size conversion table'!$J$6:$L$22,2))</f>
        <v>39-40</v>
      </c>
      <c r="J11989" s="12" t="n">
        <f aca="false">IF(G11989="Male",VLOOKUP(H11989,'Shoe size conversion table'!$B$6:$D$22,3),VLOOKUP(H11989,'Shoe size conversion table'!$J$6:$L$22,3))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MONTH(C11989:C26956)</f>
        <v>8</v>
      </c>
      <c r="O11989" s="8" t="n">
        <f aca="false">K11989*(1-L11989)</f>
        <v>118.3</v>
      </c>
    </row>
    <row r="11990" customFormat="false" ht="11.4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IF(G11990="Male",VLOOKUP(H11990,'Shoe size conversion table'!$B$6:$D$22,2),VLOOKUP(H11990,'Shoe size conversion table'!$J$6:$L$22,2))</f>
        <v>48</v>
      </c>
      <c r="J11990" s="12" t="n">
        <f aca="false">IF(G11990="Male",VLOOKUP(H11990,'Shoe size conversion table'!$B$6:$D$22,3),VLOOKUP(H11990,'Shoe size conversion table'!$J$6:$L$22,3))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MONTH(C11990:C26957)</f>
        <v>8</v>
      </c>
      <c r="O11990" s="8" t="n">
        <f aca="false">K11990*(1-L11990)</f>
        <v>149</v>
      </c>
    </row>
    <row r="11991" customFormat="false" ht="11.4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IF(G11991="Male",VLOOKUP(H11991,'Shoe size conversion table'!$B$6:$D$22,2),VLOOKUP(H11991,'Shoe size conversion table'!$J$6:$L$22,2))</f>
        <v>40-41</v>
      </c>
      <c r="J11991" s="12" t="n">
        <f aca="false">IF(G11991="Male",VLOOKUP(H11991,'Shoe size conversion table'!$B$6:$D$22,3),VLOOKUP(H11991,'Shoe size conversion table'!$J$6:$L$22,3))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MONTH(C11991:C26958)</f>
        <v>8</v>
      </c>
      <c r="O11991" s="8" t="n">
        <f aca="false">K11991*(1-L11991)</f>
        <v>129</v>
      </c>
    </row>
    <row r="11992" customFormat="false" ht="11.4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IF(G11992="Male",VLOOKUP(H11992,'Shoe size conversion table'!$B$6:$D$22,2),VLOOKUP(H11992,'Shoe size conversion table'!$J$6:$L$22,2))</f>
        <v>43</v>
      </c>
      <c r="J11992" s="12" t="n">
        <f aca="false">IF(G11992="Male",VLOOKUP(H11992,'Shoe size conversion table'!$B$6:$D$22,3),VLOOKUP(H11992,'Shoe size conversion table'!$J$6:$L$22,3))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MONTH(C11992:C26959)</f>
        <v>8</v>
      </c>
      <c r="O11992" s="8" t="n">
        <f aca="false">K11992*(1-L11992)</f>
        <v>84.5</v>
      </c>
    </row>
    <row r="11993" customFormat="false" ht="11.4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IF(G11993="Male",VLOOKUP(H11993,'Shoe size conversion table'!$B$6:$D$22,2),VLOOKUP(H11993,'Shoe size conversion table'!$J$6:$L$22,2))</f>
        <v>38-39</v>
      </c>
      <c r="J11993" s="12" t="n">
        <f aca="false">IF(G11993="Male",VLOOKUP(H11993,'Shoe size conversion table'!$B$6:$D$22,3),VLOOKUP(H11993,'Shoe size conversion table'!$J$6:$L$22,3))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MONTH(C11993:C26960)</f>
        <v>8</v>
      </c>
      <c r="O11993" s="8" t="n">
        <f aca="false">K11993*(1-L11993)</f>
        <v>179</v>
      </c>
    </row>
    <row r="11994" customFormat="false" ht="11.4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IF(G11994="Male",VLOOKUP(H11994,'Shoe size conversion table'!$B$6:$D$22,2),VLOOKUP(H11994,'Shoe size conversion table'!$J$6:$L$22,2))</f>
        <v>39-40</v>
      </c>
      <c r="J11994" s="12" t="n">
        <f aca="false">IF(G11994="Male",VLOOKUP(H11994,'Shoe size conversion table'!$B$6:$D$22,3),VLOOKUP(H11994,'Shoe size conversion table'!$J$6:$L$22,3))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MONTH(C11994:C26961)</f>
        <v>8</v>
      </c>
      <c r="O11994" s="8" t="n">
        <f aca="false">K11994*(1-L11994)</f>
        <v>139</v>
      </c>
    </row>
    <row r="11995" customFormat="false" ht="11.4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IF(G11995="Male",VLOOKUP(H11995,'Shoe size conversion table'!$B$6:$D$22,2),VLOOKUP(H11995,'Shoe size conversion table'!$J$6:$L$22,2))</f>
        <v>41-42</v>
      </c>
      <c r="J11995" s="12" t="n">
        <f aca="false">IF(G11995="Male",VLOOKUP(H11995,'Shoe size conversion table'!$B$6:$D$22,3),VLOOKUP(H11995,'Shoe size conversion table'!$J$6:$L$22,3))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MONTH(C11995:C26962)</f>
        <v>8</v>
      </c>
      <c r="O11995" s="8" t="n">
        <f aca="false">K11995*(1-L11995)</f>
        <v>134.1</v>
      </c>
    </row>
    <row r="11996" customFormat="false" ht="11.4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IF(G11996="Male",VLOOKUP(H11996,'Shoe size conversion table'!$B$6:$D$22,2),VLOOKUP(H11996,'Shoe size conversion table'!$J$6:$L$22,2))</f>
        <v>43-44</v>
      </c>
      <c r="J11996" s="12" t="n">
        <f aca="false">IF(G11996="Male",VLOOKUP(H11996,'Shoe size conversion table'!$B$6:$D$22,3),VLOOKUP(H11996,'Shoe size conversion table'!$J$6:$L$22,3))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MONTH(C11996:C26963)</f>
        <v>8</v>
      </c>
      <c r="O11996" s="8" t="n">
        <f aca="false">K11996*(1-L11996)</f>
        <v>152.1</v>
      </c>
    </row>
    <row r="11997" customFormat="false" ht="11.4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IF(G11997="Male",VLOOKUP(H11997,'Shoe size conversion table'!$B$6:$D$22,2),VLOOKUP(H11997,'Shoe size conversion table'!$J$6:$L$22,2))</f>
        <v>39-40</v>
      </c>
      <c r="J11997" s="12" t="n">
        <f aca="false">IF(G11997="Male",VLOOKUP(H11997,'Shoe size conversion table'!$B$6:$D$22,3),VLOOKUP(H11997,'Shoe size conversion table'!$J$6:$L$22,3))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MONTH(C11997:C26964)</f>
        <v>8</v>
      </c>
      <c r="O11997" s="8" t="n">
        <f aca="false">K11997*(1-L11997)</f>
        <v>169</v>
      </c>
    </row>
    <row r="11998" customFormat="false" ht="11.4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IF(G11998="Male",VLOOKUP(H11998,'Shoe size conversion table'!$B$6:$D$22,2),VLOOKUP(H11998,'Shoe size conversion table'!$J$6:$L$22,2))</f>
        <v>42</v>
      </c>
      <c r="J11998" s="12" t="n">
        <f aca="false">IF(G11998="Male",VLOOKUP(H11998,'Shoe size conversion table'!$B$6:$D$22,3),VLOOKUP(H11998,'Shoe size conversion table'!$J$6:$L$22,3))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MONTH(C11998:C26965)</f>
        <v>8</v>
      </c>
      <c r="O11998" s="8" t="n">
        <f aca="false">K11998*(1-L11998)</f>
        <v>139</v>
      </c>
    </row>
    <row r="11999" customFormat="false" ht="11.4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IF(G11999="Male",VLOOKUP(H11999,'Shoe size conversion table'!$B$6:$D$22,2),VLOOKUP(H11999,'Shoe size conversion table'!$J$6:$L$22,2))</f>
        <v>45</v>
      </c>
      <c r="J11999" s="12" t="n">
        <f aca="false">IF(G11999="Male",VLOOKUP(H11999,'Shoe size conversion table'!$B$6:$D$22,3),VLOOKUP(H11999,'Shoe size conversion table'!$J$6:$L$22,3))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MONTH(C11999:C26966)</f>
        <v>8</v>
      </c>
      <c r="O11999" s="8" t="n">
        <f aca="false">K11999*(1-L11999)</f>
        <v>74.5</v>
      </c>
    </row>
    <row r="12000" customFormat="false" ht="11.4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IF(G12000="Male",VLOOKUP(H12000,'Shoe size conversion table'!$B$6:$D$22,2),VLOOKUP(H12000,'Shoe size conversion table'!$J$6:$L$22,2))</f>
        <v>40</v>
      </c>
      <c r="J12000" s="12" t="n">
        <f aca="false">IF(G12000="Male",VLOOKUP(H12000,'Shoe size conversion table'!$B$6:$D$22,3),VLOOKUP(H12000,'Shoe size conversion table'!$J$6:$L$22,3))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MONTH(C12000:C26967)</f>
        <v>8</v>
      </c>
      <c r="O12000" s="8" t="n">
        <f aca="false">K12000*(1-L12000)</f>
        <v>151.2</v>
      </c>
    </row>
    <row r="12001" customFormat="false" ht="11.4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IF(G12001="Male",VLOOKUP(H12001,'Shoe size conversion table'!$B$6:$D$22,2),VLOOKUP(H12001,'Shoe size conversion table'!$J$6:$L$22,2))</f>
        <v>38</v>
      </c>
      <c r="J12001" s="12" t="n">
        <f aca="false">IF(G12001="Male",VLOOKUP(H12001,'Shoe size conversion table'!$B$6:$D$22,3),VLOOKUP(H12001,'Shoe size conversion table'!$J$6:$L$22,3))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MONTH(C12001:C26968)</f>
        <v>8</v>
      </c>
      <c r="O12001" s="8" t="n">
        <f aca="false">K12001*(1-L12001)</f>
        <v>179.1</v>
      </c>
    </row>
    <row r="12002" customFormat="false" ht="11.4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IF(G12002="Male",VLOOKUP(H12002,'Shoe size conversion table'!$B$6:$D$22,2),VLOOKUP(H12002,'Shoe size conversion table'!$J$6:$L$22,2))</f>
        <v>44</v>
      </c>
      <c r="J12002" s="12" t="n">
        <f aca="false">IF(G12002="Male",VLOOKUP(H12002,'Shoe size conversion table'!$B$6:$D$22,3),VLOOKUP(H12002,'Shoe size conversion table'!$J$6:$L$22,3))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MONTH(C12002:C26969)</f>
        <v>8</v>
      </c>
      <c r="O12002" s="8" t="n">
        <f aca="false">K12002*(1-L12002)</f>
        <v>69.5</v>
      </c>
    </row>
    <row r="12003" customFormat="false" ht="11.4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IF(G12003="Male",VLOOKUP(H12003,'Shoe size conversion table'!$B$6:$D$22,2),VLOOKUP(H12003,'Shoe size conversion table'!$J$6:$L$22,2))</f>
        <v>39-40</v>
      </c>
      <c r="J12003" s="12" t="n">
        <f aca="false">IF(G12003="Male",VLOOKUP(H12003,'Shoe size conversion table'!$B$6:$D$22,3),VLOOKUP(H12003,'Shoe size conversion table'!$J$6:$L$22,3))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MONTH(C12003:C26970)</f>
        <v>8</v>
      </c>
      <c r="O12003" s="8" t="n">
        <f aca="false">K12003*(1-L12003)</f>
        <v>104.3</v>
      </c>
    </row>
    <row r="12004" customFormat="false" ht="11.4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IF(G12004="Male",VLOOKUP(H12004,'Shoe size conversion table'!$B$6:$D$22,2),VLOOKUP(H12004,'Shoe size conversion table'!$J$6:$L$22,2))</f>
        <v>43-44</v>
      </c>
      <c r="J12004" s="12" t="n">
        <f aca="false">IF(G12004="Male",VLOOKUP(H12004,'Shoe size conversion table'!$B$6:$D$22,3),VLOOKUP(H12004,'Shoe size conversion table'!$J$6:$L$22,3))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MONTH(C12004:C26971)</f>
        <v>8</v>
      </c>
      <c r="O12004" s="8" t="n">
        <f aca="false">K12004*(1-L12004)</f>
        <v>134.1</v>
      </c>
    </row>
    <row r="12005" customFormat="false" ht="11.4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IF(G12005="Male",VLOOKUP(H12005,'Shoe size conversion table'!$B$6:$D$22,2),VLOOKUP(H12005,'Shoe size conversion table'!$J$6:$L$22,2))</f>
        <v>45</v>
      </c>
      <c r="J12005" s="12" t="n">
        <f aca="false">IF(G12005="Male",VLOOKUP(H12005,'Shoe size conversion table'!$B$6:$D$22,3),VLOOKUP(H12005,'Shoe size conversion table'!$J$6:$L$22,3))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MONTH(C12005:C26972)</f>
        <v>8</v>
      </c>
      <c r="O12005" s="8" t="n">
        <f aca="false">K12005*(1-L12005)</f>
        <v>169</v>
      </c>
    </row>
    <row r="12006" customFormat="false" ht="11.4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IF(G12006="Male",VLOOKUP(H12006,'Shoe size conversion table'!$B$6:$D$22,2),VLOOKUP(H12006,'Shoe size conversion table'!$J$6:$L$22,2))</f>
        <v>43</v>
      </c>
      <c r="J12006" s="12" t="n">
        <f aca="false">IF(G12006="Male",VLOOKUP(H12006,'Shoe size conversion table'!$B$6:$D$22,3),VLOOKUP(H12006,'Shoe size conversion table'!$J$6:$L$22,3))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MONTH(C12006:C26973)</f>
        <v>8</v>
      </c>
      <c r="O12006" s="8" t="n">
        <f aca="false">K12006*(1-L12006)</f>
        <v>125.1</v>
      </c>
    </row>
    <row r="12007" customFormat="false" ht="11.4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IF(G12007="Male",VLOOKUP(H12007,'Shoe size conversion table'!$B$6:$D$22,2),VLOOKUP(H12007,'Shoe size conversion table'!$J$6:$L$22,2))</f>
        <v>37-38</v>
      </c>
      <c r="J12007" s="12" t="n">
        <f aca="false">IF(G12007="Male",VLOOKUP(H12007,'Shoe size conversion table'!$B$6:$D$22,3),VLOOKUP(H12007,'Shoe size conversion table'!$J$6:$L$22,3))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MONTH(C12007:C26974)</f>
        <v>8</v>
      </c>
      <c r="O12007" s="8" t="n">
        <f aca="false">K12007*(1-L12007)</f>
        <v>159</v>
      </c>
    </row>
    <row r="12008" customFormat="false" ht="11.4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IF(G12008="Male",VLOOKUP(H12008,'Shoe size conversion table'!$B$6:$D$22,2),VLOOKUP(H12008,'Shoe size conversion table'!$J$6:$L$22,2))</f>
        <v>38-39</v>
      </c>
      <c r="J12008" s="12" t="n">
        <f aca="false">IF(G12008="Male",VLOOKUP(H12008,'Shoe size conversion table'!$B$6:$D$22,3),VLOOKUP(H12008,'Shoe size conversion table'!$J$6:$L$22,3))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MONTH(C12008:C26975)</f>
        <v>8</v>
      </c>
      <c r="O12008" s="8" t="n">
        <f aca="false">K12008*(1-L12008)</f>
        <v>199</v>
      </c>
    </row>
    <row r="12009" customFormat="false" ht="11.4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IF(G12009="Male",VLOOKUP(H12009,'Shoe size conversion table'!$B$6:$D$22,2),VLOOKUP(H12009,'Shoe size conversion table'!$J$6:$L$22,2))</f>
        <v>45</v>
      </c>
      <c r="J12009" s="12" t="n">
        <f aca="false">IF(G12009="Male",VLOOKUP(H12009,'Shoe size conversion table'!$B$6:$D$22,3),VLOOKUP(H12009,'Shoe size conversion table'!$J$6:$L$22,3))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MONTH(C12009:C26976)</f>
        <v>8</v>
      </c>
      <c r="O12009" s="8" t="n">
        <f aca="false">K12009*(1-L12009)</f>
        <v>74.5</v>
      </c>
    </row>
    <row r="12010" customFormat="false" ht="11.4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IF(G12010="Male",VLOOKUP(H12010,'Shoe size conversion table'!$B$6:$D$22,2),VLOOKUP(H12010,'Shoe size conversion table'!$J$6:$L$22,2))</f>
        <v>42-43</v>
      </c>
      <c r="J12010" s="12" t="n">
        <f aca="false">IF(G12010="Male",VLOOKUP(H12010,'Shoe size conversion table'!$B$6:$D$22,3),VLOOKUP(H12010,'Shoe size conversion table'!$J$6:$L$22,3))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MONTH(C12010:C26977)</f>
        <v>8</v>
      </c>
      <c r="O12010" s="8" t="n">
        <f aca="false">K12010*(1-L12010)</f>
        <v>129</v>
      </c>
    </row>
    <row r="12011" customFormat="false" ht="11.4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IF(G12011="Male",VLOOKUP(H12011,'Shoe size conversion table'!$B$6:$D$22,2),VLOOKUP(H12011,'Shoe size conversion table'!$J$6:$L$22,2))</f>
        <v>38</v>
      </c>
      <c r="J12011" s="12" t="n">
        <f aca="false">IF(G12011="Male",VLOOKUP(H12011,'Shoe size conversion table'!$B$6:$D$22,3),VLOOKUP(H12011,'Shoe size conversion table'!$J$6:$L$22,3))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MONTH(C12011:C26978)</f>
        <v>8</v>
      </c>
      <c r="O12011" s="8" t="n">
        <f aca="false">K12011*(1-L12011)</f>
        <v>189</v>
      </c>
    </row>
    <row r="12012" customFormat="false" ht="11.4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IF(G12012="Male",VLOOKUP(H12012,'Shoe size conversion table'!$B$6:$D$22,2),VLOOKUP(H12012,'Shoe size conversion table'!$J$6:$L$22,2))</f>
        <v>37</v>
      </c>
      <c r="J12012" s="12" t="n">
        <f aca="false">IF(G12012="Male",VLOOKUP(H12012,'Shoe size conversion table'!$B$6:$D$22,3),VLOOKUP(H12012,'Shoe size conversion table'!$J$6:$L$22,3))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MONTH(C12012:C26979)</f>
        <v>8</v>
      </c>
      <c r="O12012" s="8" t="n">
        <f aca="false">K12012*(1-L12012)</f>
        <v>132.3</v>
      </c>
    </row>
    <row r="12013" customFormat="false" ht="11.4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IF(G12013="Male",VLOOKUP(H12013,'Shoe size conversion table'!$B$6:$D$22,2),VLOOKUP(H12013,'Shoe size conversion table'!$J$6:$L$22,2))</f>
        <v>41</v>
      </c>
      <c r="J12013" s="12" t="n">
        <f aca="false">IF(G12013="Male",VLOOKUP(H12013,'Shoe size conversion table'!$B$6:$D$22,3),VLOOKUP(H12013,'Shoe size conversion table'!$J$6:$L$22,3))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MONTH(C12013:C26980)</f>
        <v>8</v>
      </c>
      <c r="O12013" s="8" t="n">
        <f aca="false">K12013*(1-L12013)</f>
        <v>129</v>
      </c>
    </row>
    <row r="12014" customFormat="false" ht="11.4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IF(G12014="Male",VLOOKUP(H12014,'Shoe size conversion table'!$B$6:$D$22,2),VLOOKUP(H12014,'Shoe size conversion table'!$J$6:$L$22,2))</f>
        <v>39</v>
      </c>
      <c r="J12014" s="12" t="n">
        <f aca="false">IF(G12014="Male",VLOOKUP(H12014,'Shoe size conversion table'!$B$6:$D$22,3),VLOOKUP(H12014,'Shoe size conversion table'!$J$6:$L$22,3))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MONTH(C12014:C26981)</f>
        <v>8</v>
      </c>
      <c r="O12014" s="8" t="n">
        <f aca="false">K12014*(1-L12014)</f>
        <v>149</v>
      </c>
    </row>
    <row r="12015" customFormat="false" ht="11.4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IF(G12015="Male",VLOOKUP(H12015,'Shoe size conversion table'!$B$6:$D$22,2),VLOOKUP(H12015,'Shoe size conversion table'!$J$6:$L$22,2))</f>
        <v>41</v>
      </c>
      <c r="J12015" s="12" t="n">
        <f aca="false">IF(G12015="Male",VLOOKUP(H12015,'Shoe size conversion table'!$B$6:$D$22,3),VLOOKUP(H12015,'Shoe size conversion table'!$J$6:$L$22,3))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MONTH(C12015:C26982)</f>
        <v>8</v>
      </c>
      <c r="O12015" s="8" t="n">
        <f aca="false">K12015*(1-L12015)</f>
        <v>127.2</v>
      </c>
    </row>
    <row r="12016" customFormat="false" ht="11.4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IF(G12016="Male",VLOOKUP(H12016,'Shoe size conversion table'!$B$6:$D$22,2),VLOOKUP(H12016,'Shoe size conversion table'!$J$6:$L$22,2))</f>
        <v>36</v>
      </c>
      <c r="J12016" s="12" t="n">
        <f aca="false">IF(G12016="Male",VLOOKUP(H12016,'Shoe size conversion table'!$B$6:$D$22,3),VLOOKUP(H12016,'Shoe size conversion table'!$J$6:$L$22,3))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MONTH(C12016:C26983)</f>
        <v>8</v>
      </c>
      <c r="O12016" s="8" t="n">
        <f aca="false">K12016*(1-L12016)</f>
        <v>134.1</v>
      </c>
    </row>
    <row r="12017" customFormat="false" ht="11.4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IF(G12017="Male",VLOOKUP(H12017,'Shoe size conversion table'!$B$6:$D$22,2),VLOOKUP(H12017,'Shoe size conversion table'!$J$6:$L$22,2))</f>
        <v>42</v>
      </c>
      <c r="J12017" s="12" t="n">
        <f aca="false">IF(G12017="Male",VLOOKUP(H12017,'Shoe size conversion table'!$B$6:$D$22,3),VLOOKUP(H12017,'Shoe size conversion table'!$J$6:$L$22,3))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MONTH(C12017:C26984)</f>
        <v>8</v>
      </c>
      <c r="O12017" s="8" t="n">
        <f aca="false">K12017*(1-L12017)</f>
        <v>79.5</v>
      </c>
    </row>
    <row r="12018" customFormat="false" ht="11.4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IF(G12018="Male",VLOOKUP(H12018,'Shoe size conversion table'!$B$6:$D$22,2),VLOOKUP(H12018,'Shoe size conversion table'!$J$6:$L$22,2))</f>
        <v>39</v>
      </c>
      <c r="J12018" s="12" t="n">
        <f aca="false">IF(G12018="Male",VLOOKUP(H12018,'Shoe size conversion table'!$B$6:$D$22,3),VLOOKUP(H12018,'Shoe size conversion table'!$J$6:$L$22,3))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MONTH(C12018:C26985)</f>
        <v>8</v>
      </c>
      <c r="O12018" s="8" t="n">
        <f aca="false">K12018*(1-L12018)</f>
        <v>159</v>
      </c>
    </row>
    <row r="12019" customFormat="false" ht="11.4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IF(G12019="Male",VLOOKUP(H12019,'Shoe size conversion table'!$B$6:$D$22,2),VLOOKUP(H12019,'Shoe size conversion table'!$J$6:$L$22,2))</f>
        <v>43</v>
      </c>
      <c r="J12019" s="12" t="n">
        <f aca="false">IF(G12019="Male",VLOOKUP(H12019,'Shoe size conversion table'!$B$6:$D$22,3),VLOOKUP(H12019,'Shoe size conversion table'!$J$6:$L$22,3))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MONTH(C12019:C26986)</f>
        <v>8</v>
      </c>
      <c r="O12019" s="8" t="n">
        <f aca="false">K12019*(1-L12019)</f>
        <v>189</v>
      </c>
    </row>
    <row r="12020" customFormat="false" ht="11.4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IF(G12020="Male",VLOOKUP(H12020,'Shoe size conversion table'!$B$6:$D$22,2),VLOOKUP(H12020,'Shoe size conversion table'!$J$6:$L$22,2))</f>
        <v>39-40</v>
      </c>
      <c r="J12020" s="12" t="n">
        <f aca="false">IF(G12020="Male",VLOOKUP(H12020,'Shoe size conversion table'!$B$6:$D$22,3),VLOOKUP(H12020,'Shoe size conversion table'!$J$6:$L$22,3))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MONTH(C12020:C26987)</f>
        <v>8</v>
      </c>
      <c r="O12020" s="8" t="n">
        <f aca="false">K12020*(1-L12020)</f>
        <v>151.2</v>
      </c>
    </row>
    <row r="12021" customFormat="false" ht="11.4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IF(G12021="Male",VLOOKUP(H12021,'Shoe size conversion table'!$B$6:$D$22,2),VLOOKUP(H12021,'Shoe size conversion table'!$J$6:$L$22,2))</f>
        <v>41-42</v>
      </c>
      <c r="J12021" s="12" t="n">
        <f aca="false">IF(G12021="Male",VLOOKUP(H12021,'Shoe size conversion table'!$B$6:$D$22,3),VLOOKUP(H12021,'Shoe size conversion table'!$J$6:$L$22,3))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MONTH(C12021:C26988)</f>
        <v>8</v>
      </c>
      <c r="O12021" s="8" t="n">
        <f aca="false">K12021*(1-L12021)</f>
        <v>103.2</v>
      </c>
    </row>
    <row r="12022" customFormat="false" ht="11.4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IF(G12022="Male",VLOOKUP(H12022,'Shoe size conversion table'!$B$6:$D$22,2),VLOOKUP(H12022,'Shoe size conversion table'!$J$6:$L$22,2))</f>
        <v>39</v>
      </c>
      <c r="J12022" s="12" t="n">
        <f aca="false">IF(G12022="Male",VLOOKUP(H12022,'Shoe size conversion table'!$B$6:$D$22,3),VLOOKUP(H12022,'Shoe size conversion table'!$J$6:$L$22,3))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MONTH(C12022:C26989)</f>
        <v>8</v>
      </c>
      <c r="O12022" s="8" t="n">
        <f aca="false">K12022*(1-L12022)</f>
        <v>161.1</v>
      </c>
    </row>
    <row r="12023" customFormat="false" ht="11.4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IF(G12023="Male",VLOOKUP(H12023,'Shoe size conversion table'!$B$6:$D$22,2),VLOOKUP(H12023,'Shoe size conversion table'!$J$6:$L$22,2))</f>
        <v>38-39</v>
      </c>
      <c r="J12023" s="12" t="n">
        <f aca="false">IF(G12023="Male",VLOOKUP(H12023,'Shoe size conversion table'!$B$6:$D$22,3),VLOOKUP(H12023,'Shoe size conversion table'!$J$6:$L$22,3))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MONTH(C12023:C26990)</f>
        <v>8</v>
      </c>
      <c r="O12023" s="8" t="n">
        <f aca="false">K12023*(1-L12023)</f>
        <v>189</v>
      </c>
    </row>
    <row r="12024" customFormat="false" ht="11.4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IF(G12024="Male",VLOOKUP(H12024,'Shoe size conversion table'!$B$6:$D$22,2),VLOOKUP(H12024,'Shoe size conversion table'!$J$6:$L$22,2))</f>
        <v>43</v>
      </c>
      <c r="J12024" s="12" t="n">
        <f aca="false">IF(G12024="Male",VLOOKUP(H12024,'Shoe size conversion table'!$B$6:$D$22,3),VLOOKUP(H12024,'Shoe size conversion table'!$J$6:$L$22,3))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MONTH(C12024:C26991)</f>
        <v>8</v>
      </c>
      <c r="O12024" s="8" t="n">
        <f aca="false">K12024*(1-L12024)</f>
        <v>149</v>
      </c>
    </row>
    <row r="12025" customFormat="false" ht="11.4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IF(G12025="Male",VLOOKUP(H12025,'Shoe size conversion table'!$B$6:$D$22,2),VLOOKUP(H12025,'Shoe size conversion table'!$J$6:$L$22,2))</f>
        <v>43-44</v>
      </c>
      <c r="J12025" s="12" t="n">
        <f aca="false">IF(G12025="Male",VLOOKUP(H12025,'Shoe size conversion table'!$B$6:$D$22,3),VLOOKUP(H12025,'Shoe size conversion table'!$J$6:$L$22,3))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MONTH(C12025:C26992)</f>
        <v>8</v>
      </c>
      <c r="O12025" s="8" t="n">
        <f aca="false">K12025*(1-L12025)</f>
        <v>79.5</v>
      </c>
    </row>
    <row r="12026" customFormat="false" ht="11.4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IF(G12026="Male",VLOOKUP(H12026,'Shoe size conversion table'!$B$6:$D$22,2),VLOOKUP(H12026,'Shoe size conversion table'!$J$6:$L$22,2))</f>
        <v>43-44</v>
      </c>
      <c r="J12026" s="12" t="n">
        <f aca="false">IF(G12026="Male",VLOOKUP(H12026,'Shoe size conversion table'!$B$6:$D$22,3),VLOOKUP(H12026,'Shoe size conversion table'!$J$6:$L$22,3))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MONTH(C12026:C26993)</f>
        <v>8</v>
      </c>
      <c r="O12026" s="8" t="n">
        <f aca="false">K12026*(1-L12026)</f>
        <v>135.2</v>
      </c>
    </row>
    <row r="12027" customFormat="false" ht="11.4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IF(G12027="Male",VLOOKUP(H12027,'Shoe size conversion table'!$B$6:$D$22,2),VLOOKUP(H12027,'Shoe size conversion table'!$J$6:$L$22,2))</f>
        <v>42</v>
      </c>
      <c r="J12027" s="12" t="n">
        <f aca="false">IF(G12027="Male",VLOOKUP(H12027,'Shoe size conversion table'!$B$6:$D$22,3),VLOOKUP(H12027,'Shoe size conversion table'!$J$6:$L$22,3))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MONTH(C12027:C26994)</f>
        <v>8</v>
      </c>
      <c r="O12027" s="8" t="n">
        <f aca="false">K12027*(1-L12027)</f>
        <v>199</v>
      </c>
    </row>
    <row r="12028" customFormat="false" ht="11.4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IF(G12028="Male",VLOOKUP(H12028,'Shoe size conversion table'!$B$6:$D$22,2),VLOOKUP(H12028,'Shoe size conversion table'!$J$6:$L$22,2))</f>
        <v>43-44</v>
      </c>
      <c r="J12028" s="12" t="n">
        <f aca="false">IF(G12028="Male",VLOOKUP(H12028,'Shoe size conversion table'!$B$6:$D$22,3),VLOOKUP(H12028,'Shoe size conversion table'!$J$6:$L$22,3))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MONTH(C12028:C26995)</f>
        <v>8</v>
      </c>
      <c r="O12028" s="8" t="n">
        <f aca="false">K12028*(1-L12028)</f>
        <v>161.1</v>
      </c>
    </row>
    <row r="12029" customFormat="false" ht="11.4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IF(G12029="Male",VLOOKUP(H12029,'Shoe size conversion table'!$B$6:$D$22,2),VLOOKUP(H12029,'Shoe size conversion table'!$J$6:$L$22,2))</f>
        <v>45</v>
      </c>
      <c r="J12029" s="12" t="n">
        <f aca="false">IF(G12029="Male",VLOOKUP(H12029,'Shoe size conversion table'!$B$6:$D$22,3),VLOOKUP(H12029,'Shoe size conversion table'!$J$6:$L$22,3))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MONTH(C12029:C26996)</f>
        <v>8</v>
      </c>
      <c r="O12029" s="8" t="n">
        <f aca="false">K12029*(1-L12029)</f>
        <v>74.5</v>
      </c>
    </row>
    <row r="12030" customFormat="false" ht="11.4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IF(G12030="Male",VLOOKUP(H12030,'Shoe size conversion table'!$B$6:$D$22,2),VLOOKUP(H12030,'Shoe size conversion table'!$J$6:$L$22,2))</f>
        <v>39</v>
      </c>
      <c r="J12030" s="12" t="n">
        <f aca="false">IF(G12030="Male",VLOOKUP(H12030,'Shoe size conversion table'!$B$6:$D$22,3),VLOOKUP(H12030,'Shoe size conversion table'!$J$6:$L$22,3))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MONTH(C12030:C26997)</f>
        <v>8</v>
      </c>
      <c r="O12030" s="8" t="n">
        <f aca="false">K12030*(1-L12030)</f>
        <v>189</v>
      </c>
    </row>
    <row r="12031" customFormat="false" ht="11.4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IF(G12031="Male",VLOOKUP(H12031,'Shoe size conversion table'!$B$6:$D$22,2),VLOOKUP(H12031,'Shoe size conversion table'!$J$6:$L$22,2))</f>
        <v>39</v>
      </c>
      <c r="J12031" s="12" t="n">
        <f aca="false">IF(G12031="Male",VLOOKUP(H12031,'Shoe size conversion table'!$B$6:$D$22,3),VLOOKUP(H12031,'Shoe size conversion table'!$J$6:$L$22,3))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MONTH(C12031:C26998)</f>
        <v>8</v>
      </c>
      <c r="O12031" s="8" t="n">
        <f aca="false">K12031*(1-L12031)</f>
        <v>84.5</v>
      </c>
    </row>
    <row r="12032" customFormat="false" ht="11.4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IF(G12032="Male",VLOOKUP(H12032,'Shoe size conversion table'!$B$6:$D$22,2),VLOOKUP(H12032,'Shoe size conversion table'!$J$6:$L$22,2))</f>
        <v>42</v>
      </c>
      <c r="J12032" s="12" t="n">
        <f aca="false">IF(G12032="Male",VLOOKUP(H12032,'Shoe size conversion table'!$B$6:$D$22,3),VLOOKUP(H12032,'Shoe size conversion table'!$J$6:$L$22,3))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MONTH(C12032:C26999)</f>
        <v>8</v>
      </c>
      <c r="O12032" s="8" t="n">
        <f aca="false">K12032*(1-L12032)</f>
        <v>104.3</v>
      </c>
    </row>
    <row r="12033" customFormat="false" ht="11.4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IF(G12033="Male",VLOOKUP(H12033,'Shoe size conversion table'!$B$6:$D$22,2),VLOOKUP(H12033,'Shoe size conversion table'!$J$6:$L$22,2))</f>
        <v>42-43</v>
      </c>
      <c r="J12033" s="12" t="n">
        <f aca="false">IF(G12033="Male",VLOOKUP(H12033,'Shoe size conversion table'!$B$6:$D$22,3),VLOOKUP(H12033,'Shoe size conversion table'!$J$6:$L$22,3))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MONTH(C12033:C27000)</f>
        <v>8</v>
      </c>
      <c r="O12033" s="8" t="n">
        <f aca="false">K12033*(1-L12033)</f>
        <v>132.3</v>
      </c>
    </row>
    <row r="12034" customFormat="false" ht="11.4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IF(G12034="Male",VLOOKUP(H12034,'Shoe size conversion table'!$B$6:$D$22,2),VLOOKUP(H12034,'Shoe size conversion table'!$J$6:$L$22,2))</f>
        <v>39-40</v>
      </c>
      <c r="J12034" s="12" t="n">
        <f aca="false">IF(G12034="Male",VLOOKUP(H12034,'Shoe size conversion table'!$B$6:$D$22,3),VLOOKUP(H12034,'Shoe size conversion table'!$J$6:$L$22,3))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MONTH(C12034:C27001)</f>
        <v>8</v>
      </c>
      <c r="O12034" s="8" t="n">
        <f aca="false">K12034*(1-L12034)</f>
        <v>79.5</v>
      </c>
    </row>
    <row r="12035" customFormat="false" ht="11.4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IF(G12035="Male",VLOOKUP(H12035,'Shoe size conversion table'!$B$6:$D$22,2),VLOOKUP(H12035,'Shoe size conversion table'!$J$6:$L$22,2))</f>
        <v>48</v>
      </c>
      <c r="J12035" s="12" t="n">
        <f aca="false">IF(G12035="Male",VLOOKUP(H12035,'Shoe size conversion table'!$B$6:$D$22,3),VLOOKUP(H12035,'Shoe size conversion table'!$J$6:$L$22,3))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MONTH(C12035:C27002)</f>
        <v>8</v>
      </c>
      <c r="O12035" s="8" t="n">
        <f aca="false">K12035*(1-L12035)</f>
        <v>139</v>
      </c>
    </row>
    <row r="12036" customFormat="false" ht="11.4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IF(G12036="Male",VLOOKUP(H12036,'Shoe size conversion table'!$B$6:$D$22,2),VLOOKUP(H12036,'Shoe size conversion table'!$J$6:$L$22,2))</f>
        <v>42-43</v>
      </c>
      <c r="J12036" s="12" t="n">
        <f aca="false">IF(G12036="Male",VLOOKUP(H12036,'Shoe size conversion table'!$B$6:$D$22,3),VLOOKUP(H12036,'Shoe size conversion table'!$J$6:$L$22,3))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MONTH(C12036:C27003)</f>
        <v>8</v>
      </c>
      <c r="O12036" s="8" t="n">
        <f aca="false">K12036*(1-L12036)</f>
        <v>159</v>
      </c>
    </row>
    <row r="12037" customFormat="false" ht="11.4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IF(G12037="Male",VLOOKUP(H12037,'Shoe size conversion table'!$B$6:$D$22,2),VLOOKUP(H12037,'Shoe size conversion table'!$J$6:$L$22,2))</f>
        <v>38-39</v>
      </c>
      <c r="J12037" s="12" t="n">
        <f aca="false">IF(G12037="Male",VLOOKUP(H12037,'Shoe size conversion table'!$B$6:$D$22,3),VLOOKUP(H12037,'Shoe size conversion table'!$J$6:$L$22,3))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MONTH(C12037:C27004)</f>
        <v>8</v>
      </c>
      <c r="O12037" s="8" t="n">
        <f aca="false">K12037*(1-L12037)</f>
        <v>159</v>
      </c>
    </row>
    <row r="12038" customFormat="false" ht="11.4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IF(G12038="Male",VLOOKUP(H12038,'Shoe size conversion table'!$B$6:$D$22,2),VLOOKUP(H12038,'Shoe size conversion table'!$J$6:$L$22,2))</f>
        <v>43</v>
      </c>
      <c r="J12038" s="12" t="n">
        <f aca="false">IF(G12038="Male",VLOOKUP(H12038,'Shoe size conversion table'!$B$6:$D$22,3),VLOOKUP(H12038,'Shoe size conversion table'!$J$6:$L$22,3))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MONTH(C12038:C27005)</f>
        <v>8</v>
      </c>
      <c r="O12038" s="8" t="n">
        <f aca="false">K12038*(1-L12038)</f>
        <v>64.5</v>
      </c>
    </row>
    <row r="12039" customFormat="false" ht="11.4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IF(G12039="Male",VLOOKUP(H12039,'Shoe size conversion table'!$B$6:$D$22,2),VLOOKUP(H12039,'Shoe size conversion table'!$J$6:$L$22,2))</f>
        <v>41</v>
      </c>
      <c r="J12039" s="12" t="n">
        <f aca="false">IF(G12039="Male",VLOOKUP(H12039,'Shoe size conversion table'!$B$6:$D$22,3),VLOOKUP(H12039,'Shoe size conversion table'!$J$6:$L$22,3))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MONTH(C12039:C27006)</f>
        <v>8</v>
      </c>
      <c r="O12039" s="8" t="n">
        <f aca="false">K12039*(1-L12039)</f>
        <v>119.2</v>
      </c>
    </row>
    <row r="12040" customFormat="false" ht="11.4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IF(G12040="Male",VLOOKUP(H12040,'Shoe size conversion table'!$B$6:$D$22,2),VLOOKUP(H12040,'Shoe size conversion table'!$J$6:$L$22,2))</f>
        <v>42-43</v>
      </c>
      <c r="J12040" s="12" t="n">
        <f aca="false">IF(G12040="Male",VLOOKUP(H12040,'Shoe size conversion table'!$B$6:$D$22,3),VLOOKUP(H12040,'Shoe size conversion table'!$J$6:$L$22,3))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MONTH(C12040:C27007)</f>
        <v>8</v>
      </c>
      <c r="O12040" s="8" t="n">
        <f aca="false">K12040*(1-L12040)</f>
        <v>149</v>
      </c>
    </row>
    <row r="12041" customFormat="false" ht="11.4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IF(G12041="Male",VLOOKUP(H12041,'Shoe size conversion table'!$B$6:$D$22,2),VLOOKUP(H12041,'Shoe size conversion table'!$J$6:$L$22,2))</f>
        <v>44-45</v>
      </c>
      <c r="J12041" s="12" t="n">
        <f aca="false">IF(G12041="Male",VLOOKUP(H12041,'Shoe size conversion table'!$B$6:$D$22,3),VLOOKUP(H12041,'Shoe size conversion table'!$J$6:$L$22,3))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MONTH(C12041:C27008)</f>
        <v>8</v>
      </c>
      <c r="O12041" s="8" t="n">
        <f aca="false">K12041*(1-L12041)</f>
        <v>189</v>
      </c>
    </row>
    <row r="12042" customFormat="false" ht="11.4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IF(G12042="Male",VLOOKUP(H12042,'Shoe size conversion table'!$B$6:$D$22,2),VLOOKUP(H12042,'Shoe size conversion table'!$J$6:$L$22,2))</f>
        <v>45</v>
      </c>
      <c r="J12042" s="12" t="n">
        <f aca="false">IF(G12042="Male",VLOOKUP(H12042,'Shoe size conversion table'!$B$6:$D$22,3),VLOOKUP(H12042,'Shoe size conversion table'!$J$6:$L$22,3))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MONTH(C12042:C27009)</f>
        <v>8</v>
      </c>
      <c r="O12042" s="8" t="n">
        <f aca="false">K12042*(1-L12042)</f>
        <v>125.3</v>
      </c>
    </row>
    <row r="12043" customFormat="false" ht="11.4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IF(G12043="Male",VLOOKUP(H12043,'Shoe size conversion table'!$B$6:$D$22,2),VLOOKUP(H12043,'Shoe size conversion table'!$J$6:$L$22,2))</f>
        <v>42</v>
      </c>
      <c r="J12043" s="12" t="n">
        <f aca="false">IF(G12043="Male",VLOOKUP(H12043,'Shoe size conversion table'!$B$6:$D$22,3),VLOOKUP(H12043,'Shoe size conversion table'!$J$6:$L$22,3))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MONTH(C12043:C27010)</f>
        <v>8</v>
      </c>
      <c r="O12043" s="8" t="n">
        <f aca="false">K12043*(1-L12043)</f>
        <v>161.1</v>
      </c>
    </row>
    <row r="12044" customFormat="false" ht="11.4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IF(G12044="Male",VLOOKUP(H12044,'Shoe size conversion table'!$B$6:$D$22,2),VLOOKUP(H12044,'Shoe size conversion table'!$J$6:$L$22,2))</f>
        <v>43</v>
      </c>
      <c r="J12044" s="12" t="n">
        <f aca="false">IF(G12044="Male",VLOOKUP(H12044,'Shoe size conversion table'!$B$6:$D$22,3),VLOOKUP(H12044,'Shoe size conversion table'!$J$6:$L$22,3))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MONTH(C12044:C27011)</f>
        <v>8</v>
      </c>
      <c r="O12044" s="8" t="n">
        <f aca="false">K12044*(1-L12044)</f>
        <v>199</v>
      </c>
    </row>
    <row r="12045" customFormat="false" ht="11.4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IF(G12045="Male",VLOOKUP(H12045,'Shoe size conversion table'!$B$6:$D$22,2),VLOOKUP(H12045,'Shoe size conversion table'!$J$6:$L$22,2))</f>
        <v>38</v>
      </c>
      <c r="J12045" s="12" t="n">
        <f aca="false">IF(G12045="Male",VLOOKUP(H12045,'Shoe size conversion table'!$B$6:$D$22,3),VLOOKUP(H12045,'Shoe size conversion table'!$J$6:$L$22,3))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MONTH(C12045:C27012)</f>
        <v>8</v>
      </c>
      <c r="O12045" s="8" t="n">
        <f aca="false">K12045*(1-L12045)</f>
        <v>111.3</v>
      </c>
    </row>
    <row r="12046" customFormat="false" ht="11.4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IF(G12046="Male",VLOOKUP(H12046,'Shoe size conversion table'!$B$6:$D$22,2),VLOOKUP(H12046,'Shoe size conversion table'!$J$6:$L$22,2))</f>
        <v>43</v>
      </c>
      <c r="J12046" s="12" t="n">
        <f aca="false">IF(G12046="Male",VLOOKUP(H12046,'Shoe size conversion table'!$B$6:$D$22,3),VLOOKUP(H12046,'Shoe size conversion table'!$J$6:$L$22,3))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MONTH(C12046:C27013)</f>
        <v>8</v>
      </c>
      <c r="O12046" s="8" t="n">
        <f aca="false">K12046*(1-L12046)</f>
        <v>149</v>
      </c>
    </row>
    <row r="12047" customFormat="false" ht="11.4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IF(G12047="Male",VLOOKUP(H12047,'Shoe size conversion table'!$B$6:$D$22,2),VLOOKUP(H12047,'Shoe size conversion table'!$J$6:$L$22,2))</f>
        <v>41-42</v>
      </c>
      <c r="J12047" s="12" t="n">
        <f aca="false">IF(G12047="Male",VLOOKUP(H12047,'Shoe size conversion table'!$B$6:$D$22,3),VLOOKUP(H12047,'Shoe size conversion table'!$J$6:$L$22,3))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MONTH(C12047:C27014)</f>
        <v>8</v>
      </c>
      <c r="O12047" s="8" t="n">
        <f aca="false">K12047*(1-L12047)</f>
        <v>179</v>
      </c>
    </row>
    <row r="12048" customFormat="false" ht="11.4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IF(G12048="Male",VLOOKUP(H12048,'Shoe size conversion table'!$B$6:$D$22,2),VLOOKUP(H12048,'Shoe size conversion table'!$J$6:$L$22,2))</f>
        <v>42</v>
      </c>
      <c r="J12048" s="12" t="n">
        <f aca="false">IF(G12048="Male",VLOOKUP(H12048,'Shoe size conversion table'!$B$6:$D$22,3),VLOOKUP(H12048,'Shoe size conversion table'!$J$6:$L$22,3))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MONTH(C12048:C27015)</f>
        <v>8</v>
      </c>
      <c r="O12048" s="8" t="n">
        <f aca="false">K12048*(1-L12048)</f>
        <v>179</v>
      </c>
    </row>
    <row r="12049" customFormat="false" ht="11.4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IF(G12049="Male",VLOOKUP(H12049,'Shoe size conversion table'!$B$6:$D$22,2),VLOOKUP(H12049,'Shoe size conversion table'!$J$6:$L$22,2))</f>
        <v>45</v>
      </c>
      <c r="J12049" s="12" t="n">
        <f aca="false">IF(G12049="Male",VLOOKUP(H12049,'Shoe size conversion table'!$B$6:$D$22,3),VLOOKUP(H12049,'Shoe size conversion table'!$J$6:$L$22,3))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MONTH(C12049:C27016)</f>
        <v>8</v>
      </c>
      <c r="O12049" s="8" t="n">
        <f aca="false">K12049*(1-L12049)</f>
        <v>74.5</v>
      </c>
    </row>
    <row r="12050" customFormat="false" ht="11.4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IF(G12050="Male",VLOOKUP(H12050,'Shoe size conversion table'!$B$6:$D$22,2),VLOOKUP(H12050,'Shoe size conversion table'!$J$6:$L$22,2))</f>
        <v>42</v>
      </c>
      <c r="J12050" s="12" t="n">
        <f aca="false">IF(G12050="Male",VLOOKUP(H12050,'Shoe size conversion table'!$B$6:$D$22,3),VLOOKUP(H12050,'Shoe size conversion table'!$J$6:$L$22,3))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MONTH(C12050:C27017)</f>
        <v>8</v>
      </c>
      <c r="O12050" s="8" t="n">
        <f aca="false">K12050*(1-L12050)</f>
        <v>159</v>
      </c>
    </row>
    <row r="12051" customFormat="false" ht="11.4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IF(G12051="Male",VLOOKUP(H12051,'Shoe size conversion table'!$B$6:$D$22,2),VLOOKUP(H12051,'Shoe size conversion table'!$J$6:$L$22,2))</f>
        <v>43</v>
      </c>
      <c r="J12051" s="12" t="n">
        <f aca="false">IF(G12051="Male",VLOOKUP(H12051,'Shoe size conversion table'!$B$6:$D$22,3),VLOOKUP(H12051,'Shoe size conversion table'!$J$6:$L$22,3))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MONTH(C12051:C27018)</f>
        <v>8</v>
      </c>
      <c r="O12051" s="8" t="n">
        <f aca="false">K12051*(1-L12051)</f>
        <v>159.2</v>
      </c>
    </row>
    <row r="12052" customFormat="false" ht="11.4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IF(G12052="Male",VLOOKUP(H12052,'Shoe size conversion table'!$B$6:$D$22,2),VLOOKUP(H12052,'Shoe size conversion table'!$J$6:$L$22,2))</f>
        <v>39</v>
      </c>
      <c r="J12052" s="12" t="n">
        <f aca="false">IF(G12052="Male",VLOOKUP(H12052,'Shoe size conversion table'!$B$6:$D$22,3),VLOOKUP(H12052,'Shoe size conversion table'!$J$6:$L$22,3))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MONTH(C12052:C27019)</f>
        <v>8</v>
      </c>
      <c r="O12052" s="8" t="n">
        <f aca="false">K12052*(1-L12052)</f>
        <v>169</v>
      </c>
    </row>
    <row r="12053" customFormat="false" ht="11.4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IF(G12053="Male",VLOOKUP(H12053,'Shoe size conversion table'!$B$6:$D$22,2),VLOOKUP(H12053,'Shoe size conversion table'!$J$6:$L$22,2))</f>
        <v>38-39</v>
      </c>
      <c r="J12053" s="12" t="n">
        <f aca="false">IF(G12053="Male",VLOOKUP(H12053,'Shoe size conversion table'!$B$6:$D$22,3),VLOOKUP(H12053,'Shoe size conversion table'!$J$6:$L$22,3))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MONTH(C12053:C27020)</f>
        <v>8</v>
      </c>
      <c r="O12053" s="8" t="n">
        <f aca="false">K12053*(1-L12053)</f>
        <v>139</v>
      </c>
    </row>
    <row r="12054" customFormat="false" ht="11.4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IF(G12054="Male",VLOOKUP(H12054,'Shoe size conversion table'!$B$6:$D$22,2),VLOOKUP(H12054,'Shoe size conversion table'!$J$6:$L$22,2))</f>
        <v>38</v>
      </c>
      <c r="J12054" s="12" t="n">
        <f aca="false">IF(G12054="Male",VLOOKUP(H12054,'Shoe size conversion table'!$B$6:$D$22,3),VLOOKUP(H12054,'Shoe size conversion table'!$J$6:$L$22,3))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MONTH(C12054:C27021)</f>
        <v>8</v>
      </c>
      <c r="O12054" s="8" t="n">
        <f aca="false">K12054*(1-L12054)</f>
        <v>189</v>
      </c>
    </row>
    <row r="12055" customFormat="false" ht="11.4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IF(G12055="Male",VLOOKUP(H12055,'Shoe size conversion table'!$B$6:$D$22,2),VLOOKUP(H12055,'Shoe size conversion table'!$J$6:$L$22,2))</f>
        <v>42-43</v>
      </c>
      <c r="J12055" s="12" t="n">
        <f aca="false">IF(G12055="Male",VLOOKUP(H12055,'Shoe size conversion table'!$B$6:$D$22,3),VLOOKUP(H12055,'Shoe size conversion table'!$J$6:$L$22,3))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MONTH(C12055:C27022)</f>
        <v>8</v>
      </c>
      <c r="O12055" s="8" t="n">
        <f aca="false">K12055*(1-L12055)</f>
        <v>129</v>
      </c>
    </row>
    <row r="12056" customFormat="false" ht="11.4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IF(G12056="Male",VLOOKUP(H12056,'Shoe size conversion table'!$B$6:$D$22,2),VLOOKUP(H12056,'Shoe size conversion table'!$J$6:$L$22,2))</f>
        <v>39-40</v>
      </c>
      <c r="J12056" s="12" t="n">
        <f aca="false">IF(G12056="Male",VLOOKUP(H12056,'Shoe size conversion table'!$B$6:$D$22,3),VLOOKUP(H12056,'Shoe size conversion table'!$J$6:$L$22,3))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MONTH(C12056:C27023)</f>
        <v>8</v>
      </c>
      <c r="O12056" s="8" t="n">
        <f aca="false">K12056*(1-L12056)</f>
        <v>125.1</v>
      </c>
    </row>
    <row r="12057" customFormat="false" ht="11.4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IF(G12057="Male",VLOOKUP(H12057,'Shoe size conversion table'!$B$6:$D$22,2),VLOOKUP(H12057,'Shoe size conversion table'!$J$6:$L$22,2))</f>
        <v>38-39</v>
      </c>
      <c r="J12057" s="12" t="n">
        <f aca="false">IF(G12057="Male",VLOOKUP(H12057,'Shoe size conversion table'!$B$6:$D$22,3),VLOOKUP(H12057,'Shoe size conversion table'!$J$6:$L$22,3))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MONTH(C12057:C27024)</f>
        <v>8</v>
      </c>
      <c r="O12057" s="8" t="n">
        <f aca="false">K12057*(1-L12057)</f>
        <v>129</v>
      </c>
    </row>
    <row r="12058" customFormat="false" ht="11.4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IF(G12058="Male",VLOOKUP(H12058,'Shoe size conversion table'!$B$6:$D$22,2),VLOOKUP(H12058,'Shoe size conversion table'!$J$6:$L$22,2))</f>
        <v>43</v>
      </c>
      <c r="J12058" s="12" t="n">
        <f aca="false">IF(G12058="Male",VLOOKUP(H12058,'Shoe size conversion table'!$B$6:$D$22,3),VLOOKUP(H12058,'Shoe size conversion table'!$J$6:$L$22,3))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MONTH(C12058:C27025)</f>
        <v>8</v>
      </c>
      <c r="O12058" s="8" t="n">
        <f aca="false">K12058*(1-L12058)</f>
        <v>139</v>
      </c>
    </row>
    <row r="12059" customFormat="false" ht="11.4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IF(G12059="Male",VLOOKUP(H12059,'Shoe size conversion table'!$B$6:$D$22,2),VLOOKUP(H12059,'Shoe size conversion table'!$J$6:$L$22,2))</f>
        <v>38-39</v>
      </c>
      <c r="J12059" s="12" t="n">
        <f aca="false">IF(G12059="Male",VLOOKUP(H12059,'Shoe size conversion table'!$B$6:$D$22,3),VLOOKUP(H12059,'Shoe size conversion table'!$J$6:$L$22,3))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MONTH(C12059:C27026)</f>
        <v>8</v>
      </c>
      <c r="O12059" s="8" t="n">
        <f aca="false">K12059*(1-L12059)</f>
        <v>111.2</v>
      </c>
    </row>
    <row r="12060" customFormat="false" ht="11.4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IF(G12060="Male",VLOOKUP(H12060,'Shoe size conversion table'!$B$6:$D$22,2),VLOOKUP(H12060,'Shoe size conversion table'!$J$6:$L$22,2))</f>
        <v>39</v>
      </c>
      <c r="J12060" s="12" t="n">
        <f aca="false">IF(G12060="Male",VLOOKUP(H12060,'Shoe size conversion table'!$B$6:$D$22,3),VLOOKUP(H12060,'Shoe size conversion table'!$J$6:$L$22,3))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MONTH(C12060:C27027)</f>
        <v>8</v>
      </c>
      <c r="O12060" s="8" t="n">
        <f aca="false">K12060*(1-L12060)</f>
        <v>159</v>
      </c>
    </row>
    <row r="12061" customFormat="false" ht="11.4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IF(G12061="Male",VLOOKUP(H12061,'Shoe size conversion table'!$B$6:$D$22,2),VLOOKUP(H12061,'Shoe size conversion table'!$J$6:$L$22,2))</f>
        <v>39-40</v>
      </c>
      <c r="J12061" s="12" t="n">
        <f aca="false">IF(G12061="Male",VLOOKUP(H12061,'Shoe size conversion table'!$B$6:$D$22,3),VLOOKUP(H12061,'Shoe size conversion table'!$J$6:$L$22,3))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MONTH(C12061:C27028)</f>
        <v>8</v>
      </c>
      <c r="O12061" s="8" t="n">
        <f aca="false">K12061*(1-L12061)</f>
        <v>89.5</v>
      </c>
    </row>
    <row r="12062" customFormat="false" ht="11.4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IF(G12062="Male",VLOOKUP(H12062,'Shoe size conversion table'!$B$6:$D$22,2),VLOOKUP(H12062,'Shoe size conversion table'!$J$6:$L$22,2))</f>
        <v>43</v>
      </c>
      <c r="J12062" s="12" t="n">
        <f aca="false">IF(G12062="Male",VLOOKUP(H12062,'Shoe size conversion table'!$B$6:$D$22,3),VLOOKUP(H12062,'Shoe size conversion table'!$J$6:$L$22,3))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MONTH(C12062:C27029)</f>
        <v>8</v>
      </c>
      <c r="O12062" s="8" t="n">
        <f aca="false">K12062*(1-L12062)</f>
        <v>199</v>
      </c>
    </row>
    <row r="12063" customFormat="false" ht="11.4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IF(G12063="Male",VLOOKUP(H12063,'Shoe size conversion table'!$B$6:$D$22,2),VLOOKUP(H12063,'Shoe size conversion table'!$J$6:$L$22,2))</f>
        <v>39</v>
      </c>
      <c r="J12063" s="12" t="n">
        <f aca="false">IF(G12063="Male",VLOOKUP(H12063,'Shoe size conversion table'!$B$6:$D$22,3),VLOOKUP(H12063,'Shoe size conversion table'!$J$6:$L$22,3))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MONTH(C12063:C27030)</f>
        <v>8</v>
      </c>
      <c r="O12063" s="8" t="n">
        <f aca="false">K12063*(1-L12063)</f>
        <v>169</v>
      </c>
    </row>
    <row r="12064" customFormat="false" ht="11.4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IF(G12064="Male",VLOOKUP(H12064,'Shoe size conversion table'!$B$6:$D$22,2),VLOOKUP(H12064,'Shoe size conversion table'!$J$6:$L$22,2))</f>
        <v>38-39</v>
      </c>
      <c r="J12064" s="12" t="n">
        <f aca="false">IF(G12064="Male",VLOOKUP(H12064,'Shoe size conversion table'!$B$6:$D$22,3),VLOOKUP(H12064,'Shoe size conversion table'!$J$6:$L$22,3))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MONTH(C12064:C27031)</f>
        <v>8</v>
      </c>
      <c r="O12064" s="8" t="n">
        <f aca="false">K12064*(1-L12064)</f>
        <v>159.2</v>
      </c>
    </row>
    <row r="12065" customFormat="false" ht="11.4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IF(G12065="Male",VLOOKUP(H12065,'Shoe size conversion table'!$B$6:$D$22,2),VLOOKUP(H12065,'Shoe size conversion table'!$J$6:$L$22,2))</f>
        <v>42-43</v>
      </c>
      <c r="J12065" s="12" t="n">
        <f aca="false">IF(G12065="Male",VLOOKUP(H12065,'Shoe size conversion table'!$B$6:$D$22,3),VLOOKUP(H12065,'Shoe size conversion table'!$J$6:$L$22,3))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MONTH(C12065:C27032)</f>
        <v>8</v>
      </c>
      <c r="O12065" s="8" t="n">
        <f aca="false">K12065*(1-L12065)</f>
        <v>69.5</v>
      </c>
    </row>
    <row r="12066" customFormat="false" ht="11.4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IF(G12066="Male",VLOOKUP(H12066,'Shoe size conversion table'!$B$6:$D$22,2),VLOOKUP(H12066,'Shoe size conversion table'!$J$6:$L$22,2))</f>
        <v>40</v>
      </c>
      <c r="J12066" s="12" t="n">
        <f aca="false">IF(G12066="Male",VLOOKUP(H12066,'Shoe size conversion table'!$B$6:$D$22,3),VLOOKUP(H12066,'Shoe size conversion table'!$J$6:$L$22,3))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MONTH(C12066:C27033)</f>
        <v>8</v>
      </c>
      <c r="O12066" s="8" t="n">
        <f aca="false">K12066*(1-L12066)</f>
        <v>139</v>
      </c>
    </row>
    <row r="12067" customFormat="false" ht="11.4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IF(G12067="Male",VLOOKUP(H12067,'Shoe size conversion table'!$B$6:$D$22,2),VLOOKUP(H12067,'Shoe size conversion table'!$J$6:$L$22,2))</f>
        <v>43</v>
      </c>
      <c r="J12067" s="12" t="n">
        <f aca="false">IF(G12067="Male",VLOOKUP(H12067,'Shoe size conversion table'!$B$6:$D$22,3),VLOOKUP(H12067,'Shoe size conversion table'!$J$6:$L$22,3))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MONTH(C12067:C27034)</f>
        <v>8</v>
      </c>
      <c r="O12067" s="8" t="n">
        <f aca="false">K12067*(1-L12067)</f>
        <v>151.2</v>
      </c>
    </row>
    <row r="12068" customFormat="false" ht="11.4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IF(G12068="Male",VLOOKUP(H12068,'Shoe size conversion table'!$B$6:$D$22,2),VLOOKUP(H12068,'Shoe size conversion table'!$J$6:$L$22,2))</f>
        <v>43-44</v>
      </c>
      <c r="J12068" s="12" t="n">
        <f aca="false">IF(G12068="Male",VLOOKUP(H12068,'Shoe size conversion table'!$B$6:$D$22,3),VLOOKUP(H12068,'Shoe size conversion table'!$J$6:$L$22,3))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MONTH(C12068:C27035)</f>
        <v>8</v>
      </c>
      <c r="O12068" s="8" t="n">
        <f aca="false">K12068*(1-L12068)</f>
        <v>139</v>
      </c>
    </row>
    <row r="12069" customFormat="false" ht="11.4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IF(G12069="Male",VLOOKUP(H12069,'Shoe size conversion table'!$B$6:$D$22,2),VLOOKUP(H12069,'Shoe size conversion table'!$J$6:$L$22,2))</f>
        <v>43-44</v>
      </c>
      <c r="J12069" s="12" t="n">
        <f aca="false">IF(G12069="Male",VLOOKUP(H12069,'Shoe size conversion table'!$B$6:$D$22,3),VLOOKUP(H12069,'Shoe size conversion table'!$J$6:$L$22,3))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MONTH(C12069:C27036)</f>
        <v>8</v>
      </c>
      <c r="O12069" s="8" t="n">
        <f aca="false">K12069*(1-L12069)</f>
        <v>129</v>
      </c>
    </row>
    <row r="12070" customFormat="false" ht="11.4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IF(G12070="Male",VLOOKUP(H12070,'Shoe size conversion table'!$B$6:$D$22,2),VLOOKUP(H12070,'Shoe size conversion table'!$J$6:$L$22,2))</f>
        <v>43</v>
      </c>
      <c r="J12070" s="12" t="n">
        <f aca="false">IF(G12070="Male",VLOOKUP(H12070,'Shoe size conversion table'!$B$6:$D$22,3),VLOOKUP(H12070,'Shoe size conversion table'!$J$6:$L$22,3))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MONTH(C12070:C27037)</f>
        <v>8</v>
      </c>
      <c r="O12070" s="8" t="n">
        <f aca="false">K12070*(1-L12070)</f>
        <v>169</v>
      </c>
    </row>
    <row r="12071" customFormat="false" ht="11.4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IF(G12071="Male",VLOOKUP(H12071,'Shoe size conversion table'!$B$6:$D$22,2),VLOOKUP(H12071,'Shoe size conversion table'!$J$6:$L$22,2))</f>
        <v>41-42</v>
      </c>
      <c r="J12071" s="12" t="n">
        <f aca="false">IF(G12071="Male",VLOOKUP(H12071,'Shoe size conversion table'!$B$6:$D$22,3),VLOOKUP(H12071,'Shoe size conversion table'!$J$6:$L$22,3))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MONTH(C12071:C27038)</f>
        <v>8</v>
      </c>
      <c r="O12071" s="8" t="n">
        <f aca="false">K12071*(1-L12071)</f>
        <v>199</v>
      </c>
    </row>
    <row r="12072" customFormat="false" ht="11.4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IF(G12072="Male",VLOOKUP(H12072,'Shoe size conversion table'!$B$6:$D$22,2),VLOOKUP(H12072,'Shoe size conversion table'!$J$6:$L$22,2))</f>
        <v>39</v>
      </c>
      <c r="J12072" s="12" t="n">
        <f aca="false">IF(G12072="Male",VLOOKUP(H12072,'Shoe size conversion table'!$B$6:$D$22,3),VLOOKUP(H12072,'Shoe size conversion table'!$J$6:$L$22,3))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MONTH(C12072:C27039)</f>
        <v>8</v>
      </c>
      <c r="O12072" s="8" t="n">
        <f aca="false">K12072*(1-L12072)</f>
        <v>169</v>
      </c>
    </row>
    <row r="12073" customFormat="false" ht="11.4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IF(G12073="Male",VLOOKUP(H12073,'Shoe size conversion table'!$B$6:$D$22,2),VLOOKUP(H12073,'Shoe size conversion table'!$J$6:$L$22,2))</f>
        <v>38-39</v>
      </c>
      <c r="J12073" s="12" t="n">
        <f aca="false">IF(G12073="Male",VLOOKUP(H12073,'Shoe size conversion table'!$B$6:$D$22,3),VLOOKUP(H12073,'Shoe size conversion table'!$J$6:$L$22,3))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MONTH(C12073:C27040)</f>
        <v>8</v>
      </c>
      <c r="O12073" s="8" t="n">
        <f aca="false">K12073*(1-L12073)</f>
        <v>189</v>
      </c>
    </row>
    <row r="12074" customFormat="false" ht="11.4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IF(G12074="Male",VLOOKUP(H12074,'Shoe size conversion table'!$B$6:$D$22,2),VLOOKUP(H12074,'Shoe size conversion table'!$J$6:$L$22,2))</f>
        <v>38-39</v>
      </c>
      <c r="J12074" s="12" t="n">
        <f aca="false">IF(G12074="Male",VLOOKUP(H12074,'Shoe size conversion table'!$B$6:$D$22,3),VLOOKUP(H12074,'Shoe size conversion table'!$J$6:$L$22,3))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MONTH(C12074:C27041)</f>
        <v>8</v>
      </c>
      <c r="O12074" s="8" t="n">
        <f aca="false">K12074*(1-L12074)</f>
        <v>189</v>
      </c>
    </row>
    <row r="12075" customFormat="false" ht="11.4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IF(G12075="Male",VLOOKUP(H12075,'Shoe size conversion table'!$B$6:$D$22,2),VLOOKUP(H12075,'Shoe size conversion table'!$J$6:$L$22,2))</f>
        <v>39-40</v>
      </c>
      <c r="J12075" s="12" t="n">
        <f aca="false">IF(G12075="Male",VLOOKUP(H12075,'Shoe size conversion table'!$B$6:$D$22,3),VLOOKUP(H12075,'Shoe size conversion table'!$J$6:$L$22,3))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MONTH(C12075:C27042)</f>
        <v>8</v>
      </c>
      <c r="O12075" s="8" t="n">
        <f aca="false">K12075*(1-L12075)</f>
        <v>125.1</v>
      </c>
    </row>
    <row r="12076" customFormat="false" ht="11.4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IF(G12076="Male",VLOOKUP(H12076,'Shoe size conversion table'!$B$6:$D$22,2),VLOOKUP(H12076,'Shoe size conversion table'!$J$6:$L$22,2))</f>
        <v>37</v>
      </c>
      <c r="J12076" s="12" t="n">
        <f aca="false">IF(G12076="Male",VLOOKUP(H12076,'Shoe size conversion table'!$B$6:$D$22,3),VLOOKUP(H12076,'Shoe size conversion table'!$J$6:$L$22,3))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MONTH(C12076:C27043)</f>
        <v>8</v>
      </c>
      <c r="O12076" s="8" t="n">
        <f aca="false">K12076*(1-L12076)</f>
        <v>139</v>
      </c>
    </row>
    <row r="12077" customFormat="false" ht="11.4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IF(G12077="Male",VLOOKUP(H12077,'Shoe size conversion table'!$B$6:$D$22,2),VLOOKUP(H12077,'Shoe size conversion table'!$J$6:$L$22,2))</f>
        <v>39-40</v>
      </c>
      <c r="J12077" s="12" t="n">
        <f aca="false">IF(G12077="Male",VLOOKUP(H12077,'Shoe size conversion table'!$B$6:$D$22,3),VLOOKUP(H12077,'Shoe size conversion table'!$J$6:$L$22,3))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MONTH(C12077:C27044)</f>
        <v>8</v>
      </c>
      <c r="O12077" s="8" t="n">
        <f aca="false">K12077*(1-L12077)</f>
        <v>179</v>
      </c>
    </row>
    <row r="12078" customFormat="false" ht="11.4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IF(G12078="Male",VLOOKUP(H12078,'Shoe size conversion table'!$B$6:$D$22,2),VLOOKUP(H12078,'Shoe size conversion table'!$J$6:$L$22,2))</f>
        <v>42</v>
      </c>
      <c r="J12078" s="12" t="n">
        <f aca="false">IF(G12078="Male",VLOOKUP(H12078,'Shoe size conversion table'!$B$6:$D$22,3),VLOOKUP(H12078,'Shoe size conversion table'!$J$6:$L$22,3))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MONTH(C12078:C27045)</f>
        <v>8</v>
      </c>
      <c r="O12078" s="8" t="n">
        <f aca="false">K12078*(1-L12078)</f>
        <v>159</v>
      </c>
    </row>
    <row r="12079" customFormat="false" ht="11.4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IF(G12079="Male",VLOOKUP(H12079,'Shoe size conversion table'!$B$6:$D$22,2),VLOOKUP(H12079,'Shoe size conversion table'!$J$6:$L$22,2))</f>
        <v>42</v>
      </c>
      <c r="J12079" s="12" t="n">
        <f aca="false">IF(G12079="Male",VLOOKUP(H12079,'Shoe size conversion table'!$B$6:$D$22,3),VLOOKUP(H12079,'Shoe size conversion table'!$J$6:$L$22,3))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MONTH(C12079:C27046)</f>
        <v>8</v>
      </c>
      <c r="O12079" s="8" t="n">
        <f aca="false">K12079*(1-L12079)</f>
        <v>199</v>
      </c>
    </row>
    <row r="12080" customFormat="false" ht="11.4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IF(G12080="Male",VLOOKUP(H12080,'Shoe size conversion table'!$B$6:$D$22,2),VLOOKUP(H12080,'Shoe size conversion table'!$J$6:$L$22,2))</f>
        <v>46</v>
      </c>
      <c r="J12080" s="12" t="n">
        <f aca="false">IF(G12080="Male",VLOOKUP(H12080,'Shoe size conversion table'!$B$6:$D$22,3),VLOOKUP(H12080,'Shoe size conversion table'!$J$6:$L$22,3))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MONTH(C12080:C27047)</f>
        <v>8</v>
      </c>
      <c r="O12080" s="8" t="n">
        <f aca="false">K12080*(1-L12080)</f>
        <v>69.5</v>
      </c>
    </row>
    <row r="12081" customFormat="false" ht="11.4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IF(G12081="Male",VLOOKUP(H12081,'Shoe size conversion table'!$B$6:$D$22,2),VLOOKUP(H12081,'Shoe size conversion table'!$J$6:$L$22,2))</f>
        <v>39-40</v>
      </c>
      <c r="J12081" s="12" t="n">
        <f aca="false">IF(G12081="Male",VLOOKUP(H12081,'Shoe size conversion table'!$B$6:$D$22,3),VLOOKUP(H12081,'Shoe size conversion table'!$J$6:$L$22,3))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MONTH(C12081:C27048)</f>
        <v>8</v>
      </c>
      <c r="O12081" s="8" t="n">
        <f aca="false">K12081*(1-L12081)</f>
        <v>179</v>
      </c>
    </row>
    <row r="12082" customFormat="false" ht="11.4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IF(G12082="Male",VLOOKUP(H12082,'Shoe size conversion table'!$B$6:$D$22,2),VLOOKUP(H12082,'Shoe size conversion table'!$J$6:$L$22,2))</f>
        <v>42-43</v>
      </c>
      <c r="J12082" s="12" t="n">
        <f aca="false">IF(G12082="Male",VLOOKUP(H12082,'Shoe size conversion table'!$B$6:$D$22,3),VLOOKUP(H12082,'Shoe size conversion table'!$J$6:$L$22,3))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MONTH(C12082:C27049)</f>
        <v>8</v>
      </c>
      <c r="O12082" s="8" t="n">
        <f aca="false">K12082*(1-L12082)</f>
        <v>143.2</v>
      </c>
    </row>
    <row r="12083" customFormat="false" ht="11.4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IF(G12083="Male",VLOOKUP(H12083,'Shoe size conversion table'!$B$6:$D$22,2),VLOOKUP(H12083,'Shoe size conversion table'!$J$6:$L$22,2))</f>
        <v>45</v>
      </c>
      <c r="J12083" s="12" t="n">
        <f aca="false">IF(G12083="Male",VLOOKUP(H12083,'Shoe size conversion table'!$B$6:$D$22,3),VLOOKUP(H12083,'Shoe size conversion table'!$J$6:$L$22,3))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MONTH(C12083:C27050)</f>
        <v>8</v>
      </c>
      <c r="O12083" s="8" t="n">
        <f aca="false">K12083*(1-L12083)</f>
        <v>199</v>
      </c>
    </row>
    <row r="12084" customFormat="false" ht="11.4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IF(G12084="Male",VLOOKUP(H12084,'Shoe size conversion table'!$B$6:$D$22,2),VLOOKUP(H12084,'Shoe size conversion table'!$J$6:$L$22,2))</f>
        <v>39-40</v>
      </c>
      <c r="J12084" s="12" t="n">
        <f aca="false">IF(G12084="Male",VLOOKUP(H12084,'Shoe size conversion table'!$B$6:$D$22,3),VLOOKUP(H12084,'Shoe size conversion table'!$J$6:$L$22,3))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MONTH(C12084:C27051)</f>
        <v>8</v>
      </c>
      <c r="O12084" s="8" t="n">
        <f aca="false">K12084*(1-L12084)</f>
        <v>159.2</v>
      </c>
    </row>
    <row r="12085" customFormat="false" ht="11.4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IF(G12085="Male",VLOOKUP(H12085,'Shoe size conversion table'!$B$6:$D$22,2),VLOOKUP(H12085,'Shoe size conversion table'!$J$6:$L$22,2))</f>
        <v>47</v>
      </c>
      <c r="J12085" s="12" t="n">
        <f aca="false">IF(G12085="Male",VLOOKUP(H12085,'Shoe size conversion table'!$B$6:$D$22,3),VLOOKUP(H12085,'Shoe size conversion table'!$J$6:$L$22,3))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MONTH(C12085:C27052)</f>
        <v>8</v>
      </c>
      <c r="O12085" s="8" t="n">
        <f aca="false">K12085*(1-L12085)</f>
        <v>179</v>
      </c>
    </row>
    <row r="12086" customFormat="false" ht="11.4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IF(G12086="Male",VLOOKUP(H12086,'Shoe size conversion table'!$B$6:$D$22,2),VLOOKUP(H12086,'Shoe size conversion table'!$J$6:$L$22,2))</f>
        <v>42-43</v>
      </c>
      <c r="J12086" s="12" t="n">
        <f aca="false">IF(G12086="Male",VLOOKUP(H12086,'Shoe size conversion table'!$B$6:$D$22,3),VLOOKUP(H12086,'Shoe size conversion table'!$J$6:$L$22,3))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MONTH(C12086:C27053)</f>
        <v>8</v>
      </c>
      <c r="O12086" s="8" t="n">
        <f aca="false">K12086*(1-L12086)</f>
        <v>97.3</v>
      </c>
    </row>
    <row r="12087" customFormat="false" ht="11.4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IF(G12087="Male",VLOOKUP(H12087,'Shoe size conversion table'!$B$6:$D$22,2),VLOOKUP(H12087,'Shoe size conversion table'!$J$6:$L$22,2))</f>
        <v>44</v>
      </c>
      <c r="J12087" s="12" t="n">
        <f aca="false">IF(G12087="Male",VLOOKUP(H12087,'Shoe size conversion table'!$B$6:$D$22,3),VLOOKUP(H12087,'Shoe size conversion table'!$J$6:$L$22,3))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MONTH(C12087:C27054)</f>
        <v>8</v>
      </c>
      <c r="O12087" s="8" t="n">
        <f aca="false">K12087*(1-L12087)</f>
        <v>189</v>
      </c>
    </row>
    <row r="12088" customFormat="false" ht="11.4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IF(G12088="Male",VLOOKUP(H12088,'Shoe size conversion table'!$B$6:$D$22,2),VLOOKUP(H12088,'Shoe size conversion table'!$J$6:$L$22,2))</f>
        <v>42-43</v>
      </c>
      <c r="J12088" s="12" t="n">
        <f aca="false">IF(G12088="Male",VLOOKUP(H12088,'Shoe size conversion table'!$B$6:$D$22,3),VLOOKUP(H12088,'Shoe size conversion table'!$J$6:$L$22,3))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MONTH(C12088:C27055)</f>
        <v>8</v>
      </c>
      <c r="O12088" s="8" t="n">
        <f aca="false">K12088*(1-L12088)</f>
        <v>103.2</v>
      </c>
    </row>
    <row r="12089" customFormat="false" ht="11.4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IF(G12089="Male",VLOOKUP(H12089,'Shoe size conversion table'!$B$6:$D$22,2),VLOOKUP(H12089,'Shoe size conversion table'!$J$6:$L$22,2))</f>
        <v>39</v>
      </c>
      <c r="J12089" s="12" t="n">
        <f aca="false">IF(G12089="Male",VLOOKUP(H12089,'Shoe size conversion table'!$B$6:$D$22,3),VLOOKUP(H12089,'Shoe size conversion table'!$J$6:$L$22,3))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MONTH(C12089:C27056)</f>
        <v>8</v>
      </c>
      <c r="O12089" s="8" t="n">
        <f aca="false">K12089*(1-L12089)</f>
        <v>189</v>
      </c>
    </row>
    <row r="12090" customFormat="false" ht="11.4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IF(G12090="Male",VLOOKUP(H12090,'Shoe size conversion table'!$B$6:$D$22,2),VLOOKUP(H12090,'Shoe size conversion table'!$J$6:$L$22,2))</f>
        <v>39-40</v>
      </c>
      <c r="J12090" s="12" t="n">
        <f aca="false">IF(G12090="Male",VLOOKUP(H12090,'Shoe size conversion table'!$B$6:$D$22,3),VLOOKUP(H12090,'Shoe size conversion table'!$J$6:$L$22,3))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MONTH(C12090:C27057)</f>
        <v>8</v>
      </c>
      <c r="O12090" s="8" t="n">
        <f aca="false">K12090*(1-L12090)</f>
        <v>199</v>
      </c>
    </row>
    <row r="12091" customFormat="false" ht="11.4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IF(G12091="Male",VLOOKUP(H12091,'Shoe size conversion table'!$B$6:$D$22,2),VLOOKUP(H12091,'Shoe size conversion table'!$J$6:$L$22,2))</f>
        <v>42-43</v>
      </c>
      <c r="J12091" s="12" t="n">
        <f aca="false">IF(G12091="Male",VLOOKUP(H12091,'Shoe size conversion table'!$B$6:$D$22,3),VLOOKUP(H12091,'Shoe size conversion table'!$J$6:$L$22,3))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MONTH(C12091:C27058)</f>
        <v>8</v>
      </c>
      <c r="O12091" s="8" t="n">
        <f aca="false">K12091*(1-L12091)</f>
        <v>189</v>
      </c>
    </row>
    <row r="12092" customFormat="false" ht="11.4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IF(G12092="Male",VLOOKUP(H12092,'Shoe size conversion table'!$B$6:$D$22,2),VLOOKUP(H12092,'Shoe size conversion table'!$J$6:$L$22,2))</f>
        <v>42-43</v>
      </c>
      <c r="J12092" s="12" t="n">
        <f aca="false">IF(G12092="Male",VLOOKUP(H12092,'Shoe size conversion table'!$B$6:$D$22,3),VLOOKUP(H12092,'Shoe size conversion table'!$J$6:$L$22,3))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MONTH(C12092:C27059)</f>
        <v>8</v>
      </c>
      <c r="O12092" s="8" t="n">
        <f aca="false">K12092*(1-L12092)</f>
        <v>149</v>
      </c>
    </row>
    <row r="12093" customFormat="false" ht="11.4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IF(G12093="Male",VLOOKUP(H12093,'Shoe size conversion table'!$B$6:$D$22,2),VLOOKUP(H12093,'Shoe size conversion table'!$J$6:$L$22,2))</f>
        <v>38-39</v>
      </c>
      <c r="J12093" s="12" t="n">
        <f aca="false">IF(G12093="Male",VLOOKUP(H12093,'Shoe size conversion table'!$B$6:$D$22,3),VLOOKUP(H12093,'Shoe size conversion table'!$J$6:$L$22,3))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MONTH(C12093:C27060)</f>
        <v>8</v>
      </c>
      <c r="O12093" s="8" t="n">
        <f aca="false">K12093*(1-L12093)</f>
        <v>161.1</v>
      </c>
    </row>
    <row r="12094" customFormat="false" ht="11.4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IF(G12094="Male",VLOOKUP(H12094,'Shoe size conversion table'!$B$6:$D$22,2),VLOOKUP(H12094,'Shoe size conversion table'!$J$6:$L$22,2))</f>
        <v>43</v>
      </c>
      <c r="J12094" s="12" t="n">
        <f aca="false">IF(G12094="Male",VLOOKUP(H12094,'Shoe size conversion table'!$B$6:$D$22,3),VLOOKUP(H12094,'Shoe size conversion table'!$J$6:$L$22,3))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MONTH(C12094:C27061)</f>
        <v>8</v>
      </c>
      <c r="O12094" s="8" t="n">
        <f aca="false">K12094*(1-L12094)</f>
        <v>199</v>
      </c>
    </row>
    <row r="12095" customFormat="false" ht="11.4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IF(G12095="Male",VLOOKUP(H12095,'Shoe size conversion table'!$B$6:$D$22,2),VLOOKUP(H12095,'Shoe size conversion table'!$J$6:$L$22,2))</f>
        <v>44</v>
      </c>
      <c r="J12095" s="12" t="n">
        <f aca="false">IF(G12095="Male",VLOOKUP(H12095,'Shoe size conversion table'!$B$6:$D$22,3),VLOOKUP(H12095,'Shoe size conversion table'!$J$6:$L$22,3))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MONTH(C12095:C27062)</f>
        <v>8</v>
      </c>
      <c r="O12095" s="8" t="n">
        <f aca="false">K12095*(1-L12095)</f>
        <v>159</v>
      </c>
    </row>
    <row r="12096" customFormat="false" ht="11.4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IF(G12096="Male",VLOOKUP(H12096,'Shoe size conversion table'!$B$6:$D$22,2),VLOOKUP(H12096,'Shoe size conversion table'!$J$6:$L$22,2))</f>
        <v>43-44</v>
      </c>
      <c r="J12096" s="12" t="n">
        <f aca="false">IF(G12096="Male",VLOOKUP(H12096,'Shoe size conversion table'!$B$6:$D$22,3),VLOOKUP(H12096,'Shoe size conversion table'!$J$6:$L$22,3))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MONTH(C12096:C27063)</f>
        <v>8</v>
      </c>
      <c r="O12096" s="8" t="n">
        <f aca="false">K12096*(1-L12096)</f>
        <v>152.1</v>
      </c>
    </row>
    <row r="12097" customFormat="false" ht="11.4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IF(G12097="Male",VLOOKUP(H12097,'Shoe size conversion table'!$B$6:$D$22,2),VLOOKUP(H12097,'Shoe size conversion table'!$J$6:$L$22,2))</f>
        <v>43-44</v>
      </c>
      <c r="J12097" s="12" t="n">
        <f aca="false">IF(G12097="Male",VLOOKUP(H12097,'Shoe size conversion table'!$B$6:$D$22,3),VLOOKUP(H12097,'Shoe size conversion table'!$J$6:$L$22,3))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MONTH(C12097:C27064)</f>
        <v>8</v>
      </c>
      <c r="O12097" s="8" t="n">
        <f aca="false">K12097*(1-L12097)</f>
        <v>129</v>
      </c>
    </row>
    <row r="12098" customFormat="false" ht="11.4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IF(G12098="Male",VLOOKUP(H12098,'Shoe size conversion table'!$B$6:$D$22,2),VLOOKUP(H12098,'Shoe size conversion table'!$J$6:$L$22,2))</f>
        <v>43-44</v>
      </c>
      <c r="J12098" s="12" t="n">
        <f aca="false">IF(G12098="Male",VLOOKUP(H12098,'Shoe size conversion table'!$B$6:$D$22,3),VLOOKUP(H12098,'Shoe size conversion table'!$J$6:$L$22,3))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MONTH(C12098:C27065)</f>
        <v>8</v>
      </c>
      <c r="O12098" s="8" t="n">
        <f aca="false">K12098*(1-L12098)</f>
        <v>152.1</v>
      </c>
    </row>
    <row r="12099" customFormat="false" ht="11.4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IF(G12099="Male",VLOOKUP(H12099,'Shoe size conversion table'!$B$6:$D$22,2),VLOOKUP(H12099,'Shoe size conversion table'!$J$6:$L$22,2))</f>
        <v>43-44</v>
      </c>
      <c r="J12099" s="12" t="n">
        <f aca="false">IF(G12099="Male",VLOOKUP(H12099,'Shoe size conversion table'!$B$6:$D$22,3),VLOOKUP(H12099,'Shoe size conversion table'!$J$6:$L$22,3))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MONTH(C12099:C27066)</f>
        <v>8</v>
      </c>
      <c r="O12099" s="8" t="n">
        <f aca="false">K12099*(1-L12099)</f>
        <v>94.5</v>
      </c>
    </row>
    <row r="12100" customFormat="false" ht="11.4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IF(G12100="Male",VLOOKUP(H12100,'Shoe size conversion table'!$B$6:$D$22,2),VLOOKUP(H12100,'Shoe size conversion table'!$J$6:$L$22,2))</f>
        <v>40-41</v>
      </c>
      <c r="J12100" s="12" t="n">
        <f aca="false">IF(G12100="Male",VLOOKUP(H12100,'Shoe size conversion table'!$B$6:$D$22,3),VLOOKUP(H12100,'Shoe size conversion table'!$J$6:$L$22,3))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MONTH(C12100:C27067)</f>
        <v>8</v>
      </c>
      <c r="O12100" s="8" t="n">
        <f aca="false">K12100*(1-L12100)</f>
        <v>159</v>
      </c>
    </row>
    <row r="12101" customFormat="false" ht="11.4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IF(G12101="Male",VLOOKUP(H12101,'Shoe size conversion table'!$B$6:$D$22,2),VLOOKUP(H12101,'Shoe size conversion table'!$J$6:$L$22,2))</f>
        <v>43-44</v>
      </c>
      <c r="J12101" s="12" t="n">
        <f aca="false">IF(G12101="Male",VLOOKUP(H12101,'Shoe size conversion table'!$B$6:$D$22,3),VLOOKUP(H12101,'Shoe size conversion table'!$J$6:$L$22,3))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MONTH(C12101:C27068)</f>
        <v>8</v>
      </c>
      <c r="O12101" s="8" t="n">
        <f aca="false">K12101*(1-L12101)</f>
        <v>134.1</v>
      </c>
    </row>
    <row r="12102" customFormat="false" ht="11.4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IF(G12102="Male",VLOOKUP(H12102,'Shoe size conversion table'!$B$6:$D$22,2),VLOOKUP(H12102,'Shoe size conversion table'!$J$6:$L$22,2))</f>
        <v>37-38</v>
      </c>
      <c r="J12102" s="12" t="n">
        <f aca="false">IF(G12102="Male",VLOOKUP(H12102,'Shoe size conversion table'!$B$6:$D$22,3),VLOOKUP(H12102,'Shoe size conversion table'!$J$6:$L$22,3))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MONTH(C12102:C27069)</f>
        <v>8</v>
      </c>
      <c r="O12102" s="8" t="n">
        <f aca="false">K12102*(1-L12102)</f>
        <v>159</v>
      </c>
    </row>
    <row r="12103" customFormat="false" ht="11.4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IF(G12103="Male",VLOOKUP(H12103,'Shoe size conversion table'!$B$6:$D$22,2),VLOOKUP(H12103,'Shoe size conversion table'!$J$6:$L$22,2))</f>
        <v>35-36</v>
      </c>
      <c r="J12103" s="12" t="n">
        <f aca="false">IF(G12103="Male",VLOOKUP(H12103,'Shoe size conversion table'!$B$6:$D$22,3),VLOOKUP(H12103,'Shoe size conversion table'!$J$6:$L$22,3))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MONTH(C12103:C27070)</f>
        <v>8</v>
      </c>
      <c r="O12103" s="8" t="n">
        <f aca="false">K12103*(1-L12103)</f>
        <v>125.1</v>
      </c>
    </row>
    <row r="12104" customFormat="false" ht="11.4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IF(G12104="Male",VLOOKUP(H12104,'Shoe size conversion table'!$B$6:$D$22,2),VLOOKUP(H12104,'Shoe size conversion table'!$J$6:$L$22,2))</f>
        <v>35-36</v>
      </c>
      <c r="J12104" s="12" t="n">
        <f aca="false">IF(G12104="Male",VLOOKUP(H12104,'Shoe size conversion table'!$B$6:$D$22,3),VLOOKUP(H12104,'Shoe size conversion table'!$J$6:$L$22,3))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MONTH(C12104:C27071)</f>
        <v>8</v>
      </c>
      <c r="O12104" s="8" t="n">
        <f aca="false">K12104*(1-L12104)</f>
        <v>189</v>
      </c>
    </row>
    <row r="12105" customFormat="false" ht="11.4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IF(G12105="Male",VLOOKUP(H12105,'Shoe size conversion table'!$B$6:$D$22,2),VLOOKUP(H12105,'Shoe size conversion table'!$J$6:$L$22,2))</f>
        <v>38-39</v>
      </c>
      <c r="J12105" s="12" t="n">
        <f aca="false">IF(G12105="Male",VLOOKUP(H12105,'Shoe size conversion table'!$B$6:$D$22,3),VLOOKUP(H12105,'Shoe size conversion table'!$J$6:$L$22,3))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MONTH(C12105:C27072)</f>
        <v>8</v>
      </c>
      <c r="O12105" s="8" t="n">
        <f aca="false">K12105*(1-L12105)</f>
        <v>169</v>
      </c>
    </row>
    <row r="12106" customFormat="false" ht="11.4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IF(G12106="Male",VLOOKUP(H12106,'Shoe size conversion table'!$B$6:$D$22,2),VLOOKUP(H12106,'Shoe size conversion table'!$J$6:$L$22,2))</f>
        <v>38-39</v>
      </c>
      <c r="J12106" s="12" t="n">
        <f aca="false">IF(G12106="Male",VLOOKUP(H12106,'Shoe size conversion table'!$B$6:$D$22,3),VLOOKUP(H12106,'Shoe size conversion table'!$J$6:$L$22,3))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MONTH(C12106:C27073)</f>
        <v>8</v>
      </c>
      <c r="O12106" s="8" t="n">
        <f aca="false">K12106*(1-L12106)</f>
        <v>139</v>
      </c>
    </row>
    <row r="12107" customFormat="false" ht="11.4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IF(G12107="Male",VLOOKUP(H12107,'Shoe size conversion table'!$B$6:$D$22,2),VLOOKUP(H12107,'Shoe size conversion table'!$J$6:$L$22,2))</f>
        <v>48</v>
      </c>
      <c r="J12107" s="12" t="n">
        <f aca="false">IF(G12107="Male",VLOOKUP(H12107,'Shoe size conversion table'!$B$6:$D$22,3),VLOOKUP(H12107,'Shoe size conversion table'!$J$6:$L$22,3))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MONTH(C12107:C27074)</f>
        <v>8</v>
      </c>
      <c r="O12107" s="8" t="n">
        <f aca="false">K12107*(1-L12107)</f>
        <v>97.3</v>
      </c>
    </row>
    <row r="12108" customFormat="false" ht="11.4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IF(G12108="Male",VLOOKUP(H12108,'Shoe size conversion table'!$B$6:$D$22,2),VLOOKUP(H12108,'Shoe size conversion table'!$J$6:$L$22,2))</f>
        <v>41</v>
      </c>
      <c r="J12108" s="12" t="n">
        <f aca="false">IF(G12108="Male",VLOOKUP(H12108,'Shoe size conversion table'!$B$6:$D$22,3),VLOOKUP(H12108,'Shoe size conversion table'!$J$6:$L$22,3))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MONTH(C12108:C27075)</f>
        <v>8</v>
      </c>
      <c r="O12108" s="8" t="n">
        <f aca="false">K12108*(1-L12108)</f>
        <v>125.1</v>
      </c>
    </row>
    <row r="12109" customFormat="false" ht="11.4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IF(G12109="Male",VLOOKUP(H12109,'Shoe size conversion table'!$B$6:$D$22,2),VLOOKUP(H12109,'Shoe size conversion table'!$J$6:$L$22,2))</f>
        <v>38</v>
      </c>
      <c r="J12109" s="12" t="n">
        <f aca="false">IF(G12109="Male",VLOOKUP(H12109,'Shoe size conversion table'!$B$6:$D$22,3),VLOOKUP(H12109,'Shoe size conversion table'!$J$6:$L$22,3))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MONTH(C12109:C27076)</f>
        <v>8</v>
      </c>
      <c r="O12109" s="8" t="n">
        <f aca="false">K12109*(1-L12109)</f>
        <v>170.1</v>
      </c>
    </row>
    <row r="12110" customFormat="false" ht="11.4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IF(G12110="Male",VLOOKUP(H12110,'Shoe size conversion table'!$B$6:$D$22,2),VLOOKUP(H12110,'Shoe size conversion table'!$J$6:$L$22,2))</f>
        <v>43</v>
      </c>
      <c r="J12110" s="12" t="n">
        <f aca="false">IF(G12110="Male",VLOOKUP(H12110,'Shoe size conversion table'!$B$6:$D$22,3),VLOOKUP(H12110,'Shoe size conversion table'!$J$6:$L$22,3))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MONTH(C12110:C27077)</f>
        <v>8</v>
      </c>
      <c r="O12110" s="8" t="n">
        <f aca="false">K12110*(1-L12110)</f>
        <v>169</v>
      </c>
    </row>
    <row r="12111" customFormat="false" ht="11.4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IF(G12111="Male",VLOOKUP(H12111,'Shoe size conversion table'!$B$6:$D$22,2),VLOOKUP(H12111,'Shoe size conversion table'!$J$6:$L$22,2))</f>
        <v>43-44</v>
      </c>
      <c r="J12111" s="12" t="n">
        <f aca="false">IF(G12111="Male",VLOOKUP(H12111,'Shoe size conversion table'!$B$6:$D$22,3),VLOOKUP(H12111,'Shoe size conversion table'!$J$6:$L$22,3))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MONTH(C12111:C27078)</f>
        <v>8</v>
      </c>
      <c r="O12111" s="8" t="n">
        <f aca="false">K12111*(1-L12111)</f>
        <v>199</v>
      </c>
    </row>
    <row r="12112" customFormat="false" ht="11.4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IF(G12112="Male",VLOOKUP(H12112,'Shoe size conversion table'!$B$6:$D$22,2),VLOOKUP(H12112,'Shoe size conversion table'!$J$6:$L$22,2))</f>
        <v>43</v>
      </c>
      <c r="J12112" s="12" t="n">
        <f aca="false">IF(G12112="Male",VLOOKUP(H12112,'Shoe size conversion table'!$B$6:$D$22,3),VLOOKUP(H12112,'Shoe size conversion table'!$J$6:$L$22,3))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MONTH(C12112:C27079)</f>
        <v>8</v>
      </c>
      <c r="O12112" s="8" t="n">
        <f aca="false">K12112*(1-L12112)</f>
        <v>74.5</v>
      </c>
    </row>
    <row r="12113" customFormat="false" ht="11.4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IF(G12113="Male",VLOOKUP(H12113,'Shoe size conversion table'!$B$6:$D$22,2),VLOOKUP(H12113,'Shoe size conversion table'!$J$6:$L$22,2))</f>
        <v>43-44</v>
      </c>
      <c r="J12113" s="12" t="n">
        <f aca="false">IF(G12113="Male",VLOOKUP(H12113,'Shoe size conversion table'!$B$6:$D$22,3),VLOOKUP(H12113,'Shoe size conversion table'!$J$6:$L$22,3))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MONTH(C12113:C27080)</f>
        <v>8</v>
      </c>
      <c r="O12113" s="8" t="n">
        <f aca="false">K12113*(1-L12113)</f>
        <v>111.3</v>
      </c>
    </row>
    <row r="12114" customFormat="false" ht="11.4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IF(G12114="Male",VLOOKUP(H12114,'Shoe size conversion table'!$B$6:$D$22,2),VLOOKUP(H12114,'Shoe size conversion table'!$J$6:$L$22,2))</f>
        <v>42-43</v>
      </c>
      <c r="J12114" s="12" t="n">
        <f aca="false">IF(G12114="Male",VLOOKUP(H12114,'Shoe size conversion table'!$B$6:$D$22,3),VLOOKUP(H12114,'Shoe size conversion table'!$J$6:$L$22,3))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MONTH(C12114:C27081)</f>
        <v>8</v>
      </c>
      <c r="O12114" s="8" t="n">
        <f aca="false">K12114*(1-L12114)</f>
        <v>104.3</v>
      </c>
    </row>
    <row r="12115" customFormat="false" ht="11.4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IF(G12115="Male",VLOOKUP(H12115,'Shoe size conversion table'!$B$6:$D$22,2),VLOOKUP(H12115,'Shoe size conversion table'!$J$6:$L$22,2))</f>
        <v>38-39</v>
      </c>
      <c r="J12115" s="12" t="n">
        <f aca="false">IF(G12115="Male",VLOOKUP(H12115,'Shoe size conversion table'!$B$6:$D$22,3),VLOOKUP(H12115,'Shoe size conversion table'!$J$6:$L$22,3))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MONTH(C12115:C27082)</f>
        <v>8</v>
      </c>
      <c r="O12115" s="8" t="n">
        <f aca="false">K12115*(1-L12115)</f>
        <v>64.5</v>
      </c>
    </row>
    <row r="12116" customFormat="false" ht="11.4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IF(G12116="Male",VLOOKUP(H12116,'Shoe size conversion table'!$B$6:$D$22,2),VLOOKUP(H12116,'Shoe size conversion table'!$J$6:$L$22,2))</f>
        <v>39-40</v>
      </c>
      <c r="J12116" s="12" t="n">
        <f aca="false">IF(G12116="Male",VLOOKUP(H12116,'Shoe size conversion table'!$B$6:$D$22,3),VLOOKUP(H12116,'Shoe size conversion table'!$J$6:$L$22,3))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MONTH(C12116:C27083)</f>
        <v>8</v>
      </c>
      <c r="O12116" s="8" t="n">
        <f aca="false">K12116*(1-L12116)</f>
        <v>125.3</v>
      </c>
    </row>
    <row r="12117" customFormat="false" ht="11.4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IF(G12117="Male",VLOOKUP(H12117,'Shoe size conversion table'!$B$6:$D$22,2),VLOOKUP(H12117,'Shoe size conversion table'!$J$6:$L$22,2))</f>
        <v>39</v>
      </c>
      <c r="J12117" s="12" t="n">
        <f aca="false">IF(G12117="Male",VLOOKUP(H12117,'Shoe size conversion table'!$B$6:$D$22,3),VLOOKUP(H12117,'Shoe size conversion table'!$J$6:$L$22,3))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MONTH(C12117:C27084)</f>
        <v>8</v>
      </c>
      <c r="O12117" s="8" t="n">
        <f aca="false">K12117*(1-L12117)</f>
        <v>159.2</v>
      </c>
    </row>
    <row r="12118" customFormat="false" ht="11.4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IF(G12118="Male",VLOOKUP(H12118,'Shoe size conversion table'!$B$6:$D$22,2),VLOOKUP(H12118,'Shoe size conversion table'!$J$6:$L$22,2))</f>
        <v>41-42</v>
      </c>
      <c r="J12118" s="12" t="n">
        <f aca="false">IF(G12118="Male",VLOOKUP(H12118,'Shoe size conversion table'!$B$6:$D$22,3),VLOOKUP(H12118,'Shoe size conversion table'!$J$6:$L$22,3))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MONTH(C12118:C27085)</f>
        <v>8</v>
      </c>
      <c r="O12118" s="8" t="n">
        <f aca="false">K12118*(1-L12118)</f>
        <v>169</v>
      </c>
    </row>
    <row r="12119" customFormat="false" ht="11.4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IF(G12119="Male",VLOOKUP(H12119,'Shoe size conversion table'!$B$6:$D$22,2),VLOOKUP(H12119,'Shoe size conversion table'!$J$6:$L$22,2))</f>
        <v>39-40</v>
      </c>
      <c r="J12119" s="12" t="n">
        <f aca="false">IF(G12119="Male",VLOOKUP(H12119,'Shoe size conversion table'!$B$6:$D$22,3),VLOOKUP(H12119,'Shoe size conversion table'!$J$6:$L$22,3))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MONTH(C12119:C27086)</f>
        <v>8</v>
      </c>
      <c r="O12119" s="8" t="n">
        <f aca="false">K12119*(1-L12119)</f>
        <v>143.1</v>
      </c>
    </row>
    <row r="12120" customFormat="false" ht="11.4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IF(G12120="Male",VLOOKUP(H12120,'Shoe size conversion table'!$B$6:$D$22,2),VLOOKUP(H12120,'Shoe size conversion table'!$J$6:$L$22,2))</f>
        <v>40-41</v>
      </c>
      <c r="J12120" s="12" t="n">
        <f aca="false">IF(G12120="Male",VLOOKUP(H12120,'Shoe size conversion table'!$B$6:$D$22,3),VLOOKUP(H12120,'Shoe size conversion table'!$J$6:$L$22,3))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MONTH(C12120:C27087)</f>
        <v>8</v>
      </c>
      <c r="O12120" s="8" t="n">
        <f aca="false">K12120*(1-L12120)</f>
        <v>84.5</v>
      </c>
    </row>
    <row r="12121" customFormat="false" ht="11.4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IF(G12121="Male",VLOOKUP(H12121,'Shoe size conversion table'!$B$6:$D$22,2),VLOOKUP(H12121,'Shoe size conversion table'!$J$6:$L$22,2))</f>
        <v>39</v>
      </c>
      <c r="J12121" s="12" t="n">
        <f aca="false">IF(G12121="Male",VLOOKUP(H12121,'Shoe size conversion table'!$B$6:$D$22,3),VLOOKUP(H12121,'Shoe size conversion table'!$J$6:$L$22,3))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MONTH(C12121:C27088)</f>
        <v>8</v>
      </c>
      <c r="O12121" s="8" t="n">
        <f aca="false">K12121*(1-L12121)</f>
        <v>159</v>
      </c>
    </row>
    <row r="12122" customFormat="false" ht="11.4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IF(G12122="Male",VLOOKUP(H12122,'Shoe size conversion table'!$B$6:$D$22,2),VLOOKUP(H12122,'Shoe size conversion table'!$J$6:$L$22,2))</f>
        <v>38-39</v>
      </c>
      <c r="J12122" s="12" t="n">
        <f aca="false">IF(G12122="Male",VLOOKUP(H12122,'Shoe size conversion table'!$B$6:$D$22,3),VLOOKUP(H12122,'Shoe size conversion table'!$J$6:$L$22,3))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MONTH(C12122:C27089)</f>
        <v>8</v>
      </c>
      <c r="O12122" s="8" t="n">
        <f aca="false">K12122*(1-L12122)</f>
        <v>161.1</v>
      </c>
    </row>
    <row r="12123" customFormat="false" ht="11.4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IF(G12123="Male",VLOOKUP(H12123,'Shoe size conversion table'!$B$6:$D$22,2),VLOOKUP(H12123,'Shoe size conversion table'!$J$6:$L$22,2))</f>
        <v>43</v>
      </c>
      <c r="J12123" s="12" t="n">
        <f aca="false">IF(G12123="Male",VLOOKUP(H12123,'Shoe size conversion table'!$B$6:$D$22,3),VLOOKUP(H12123,'Shoe size conversion table'!$J$6:$L$22,3))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MONTH(C12123:C27090)</f>
        <v>8</v>
      </c>
      <c r="O12123" s="8" t="n">
        <f aca="false">K12123*(1-L12123)</f>
        <v>104.3</v>
      </c>
    </row>
    <row r="12124" customFormat="false" ht="11.4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IF(G12124="Male",VLOOKUP(H12124,'Shoe size conversion table'!$B$6:$D$22,2),VLOOKUP(H12124,'Shoe size conversion table'!$J$6:$L$22,2))</f>
        <v>43</v>
      </c>
      <c r="J12124" s="12" t="n">
        <f aca="false">IF(G12124="Male",VLOOKUP(H12124,'Shoe size conversion table'!$B$6:$D$22,3),VLOOKUP(H12124,'Shoe size conversion table'!$J$6:$L$22,3))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MONTH(C12124:C27091)</f>
        <v>8</v>
      </c>
      <c r="O12124" s="8" t="n">
        <f aca="false">K12124*(1-L12124)</f>
        <v>143.2</v>
      </c>
    </row>
    <row r="12125" customFormat="false" ht="11.4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IF(G12125="Male",VLOOKUP(H12125,'Shoe size conversion table'!$B$6:$D$22,2),VLOOKUP(H12125,'Shoe size conversion table'!$J$6:$L$22,2))</f>
        <v>42-43</v>
      </c>
      <c r="J12125" s="12" t="n">
        <f aca="false">IF(G12125="Male",VLOOKUP(H12125,'Shoe size conversion table'!$B$6:$D$22,3),VLOOKUP(H12125,'Shoe size conversion table'!$J$6:$L$22,3))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MONTH(C12125:C27092)</f>
        <v>8</v>
      </c>
      <c r="O12125" s="8" t="n">
        <f aca="false">K12125*(1-L12125)</f>
        <v>179</v>
      </c>
    </row>
    <row r="12126" customFormat="false" ht="11.4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IF(G12126="Male",VLOOKUP(H12126,'Shoe size conversion table'!$B$6:$D$22,2),VLOOKUP(H12126,'Shoe size conversion table'!$J$6:$L$22,2))</f>
        <v>38</v>
      </c>
      <c r="J12126" s="12" t="n">
        <f aca="false">IF(G12126="Male",VLOOKUP(H12126,'Shoe size conversion table'!$B$6:$D$22,3),VLOOKUP(H12126,'Shoe size conversion table'!$J$6:$L$22,3))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MONTH(C12126:C27093)</f>
        <v>8</v>
      </c>
      <c r="O12126" s="8" t="n">
        <f aca="false">K12126*(1-L12126)</f>
        <v>159</v>
      </c>
    </row>
    <row r="12127" customFormat="false" ht="11.4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IF(G12127="Male",VLOOKUP(H12127,'Shoe size conversion table'!$B$6:$D$22,2),VLOOKUP(H12127,'Shoe size conversion table'!$J$6:$L$22,2))</f>
        <v>41</v>
      </c>
      <c r="J12127" s="12" t="n">
        <f aca="false">IF(G12127="Male",VLOOKUP(H12127,'Shoe size conversion table'!$B$6:$D$22,3),VLOOKUP(H12127,'Shoe size conversion table'!$J$6:$L$22,3))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MONTH(C12127:C27094)</f>
        <v>8</v>
      </c>
      <c r="O12127" s="8" t="n">
        <f aca="false">K12127*(1-L12127)</f>
        <v>189</v>
      </c>
    </row>
    <row r="12128" customFormat="false" ht="11.4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IF(G12128="Male",VLOOKUP(H12128,'Shoe size conversion table'!$B$6:$D$22,2),VLOOKUP(H12128,'Shoe size conversion table'!$J$6:$L$22,2))</f>
        <v>42-43</v>
      </c>
      <c r="J12128" s="12" t="n">
        <f aca="false">IF(G12128="Male",VLOOKUP(H12128,'Shoe size conversion table'!$B$6:$D$22,3),VLOOKUP(H12128,'Shoe size conversion table'!$J$6:$L$22,3))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MONTH(C12128:C27095)</f>
        <v>8</v>
      </c>
      <c r="O12128" s="8" t="n">
        <f aca="false">K12128*(1-L12128)</f>
        <v>179</v>
      </c>
    </row>
    <row r="12129" customFormat="false" ht="11.4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IF(G12129="Male",VLOOKUP(H12129,'Shoe size conversion table'!$B$6:$D$22,2),VLOOKUP(H12129,'Shoe size conversion table'!$J$6:$L$22,2))</f>
        <v>35</v>
      </c>
      <c r="J12129" s="12" t="n">
        <f aca="false">IF(G12129="Male",VLOOKUP(H12129,'Shoe size conversion table'!$B$6:$D$22,3),VLOOKUP(H12129,'Shoe size conversion table'!$J$6:$L$22,3))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MONTH(C12129:C27096)</f>
        <v>8</v>
      </c>
      <c r="O12129" s="8" t="n">
        <f aca="false">K12129*(1-L12129)</f>
        <v>134.1</v>
      </c>
    </row>
    <row r="12130" customFormat="false" ht="11.4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IF(G12130="Male",VLOOKUP(H12130,'Shoe size conversion table'!$B$6:$D$22,2),VLOOKUP(H12130,'Shoe size conversion table'!$J$6:$L$22,2))</f>
        <v>42</v>
      </c>
      <c r="J12130" s="12" t="n">
        <f aca="false">IF(G12130="Male",VLOOKUP(H12130,'Shoe size conversion table'!$B$6:$D$22,3),VLOOKUP(H12130,'Shoe size conversion table'!$J$6:$L$22,3))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MONTH(C12130:C27097)</f>
        <v>8</v>
      </c>
      <c r="O12130" s="8" t="n">
        <f aca="false">K12130*(1-L12130)</f>
        <v>79.5</v>
      </c>
    </row>
    <row r="12131" customFormat="false" ht="11.4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IF(G12131="Male",VLOOKUP(H12131,'Shoe size conversion table'!$B$6:$D$22,2),VLOOKUP(H12131,'Shoe size conversion table'!$J$6:$L$22,2))</f>
        <v>43-44</v>
      </c>
      <c r="J12131" s="12" t="n">
        <f aca="false">IF(G12131="Male",VLOOKUP(H12131,'Shoe size conversion table'!$B$6:$D$22,3),VLOOKUP(H12131,'Shoe size conversion table'!$J$6:$L$22,3))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MONTH(C12131:C27098)</f>
        <v>8</v>
      </c>
      <c r="O12131" s="8" t="n">
        <f aca="false">K12131*(1-L12131)</f>
        <v>152.1</v>
      </c>
    </row>
    <row r="12132" customFormat="false" ht="11.4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IF(G12132="Male",VLOOKUP(H12132,'Shoe size conversion table'!$B$6:$D$22,2),VLOOKUP(H12132,'Shoe size conversion table'!$J$6:$L$22,2))</f>
        <v>37</v>
      </c>
      <c r="J12132" s="12" t="n">
        <f aca="false">IF(G12132="Male",VLOOKUP(H12132,'Shoe size conversion table'!$B$6:$D$22,3),VLOOKUP(H12132,'Shoe size conversion table'!$J$6:$L$22,3))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MONTH(C12132:C27099)</f>
        <v>8</v>
      </c>
      <c r="O12132" s="8" t="n">
        <f aca="false">K12132*(1-L12132)</f>
        <v>143.2</v>
      </c>
    </row>
    <row r="12133" customFormat="false" ht="11.4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IF(G12133="Male",VLOOKUP(H12133,'Shoe size conversion table'!$B$6:$D$22,2),VLOOKUP(H12133,'Shoe size conversion table'!$J$6:$L$22,2))</f>
        <v>35-36</v>
      </c>
      <c r="J12133" s="12" t="n">
        <f aca="false">IF(G12133="Male",VLOOKUP(H12133,'Shoe size conversion table'!$B$6:$D$22,3),VLOOKUP(H12133,'Shoe size conversion table'!$J$6:$L$22,3))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MONTH(C12133:C27100)</f>
        <v>8</v>
      </c>
      <c r="O12133" s="8" t="n">
        <f aca="false">K12133*(1-L12133)</f>
        <v>125.1</v>
      </c>
    </row>
    <row r="12134" customFormat="false" ht="11.4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IF(G12134="Male",VLOOKUP(H12134,'Shoe size conversion table'!$B$6:$D$22,2),VLOOKUP(H12134,'Shoe size conversion table'!$J$6:$L$22,2))</f>
        <v>38-39</v>
      </c>
      <c r="J12134" s="12" t="n">
        <f aca="false">IF(G12134="Male",VLOOKUP(H12134,'Shoe size conversion table'!$B$6:$D$22,3),VLOOKUP(H12134,'Shoe size conversion table'!$J$6:$L$22,3))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MONTH(C12134:C27101)</f>
        <v>8</v>
      </c>
      <c r="O12134" s="8" t="n">
        <f aca="false">K12134*(1-L12134)</f>
        <v>169</v>
      </c>
    </row>
    <row r="12135" customFormat="false" ht="11.4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IF(G12135="Male",VLOOKUP(H12135,'Shoe size conversion table'!$B$6:$D$22,2),VLOOKUP(H12135,'Shoe size conversion table'!$J$6:$L$22,2))</f>
        <v>42-43</v>
      </c>
      <c r="J12135" s="12" t="n">
        <f aca="false">IF(G12135="Male",VLOOKUP(H12135,'Shoe size conversion table'!$B$6:$D$22,3),VLOOKUP(H12135,'Shoe size conversion table'!$J$6:$L$22,3))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MONTH(C12135:C27102)</f>
        <v>8</v>
      </c>
      <c r="O12135" s="8" t="n">
        <f aca="false">K12135*(1-L12135)</f>
        <v>139</v>
      </c>
    </row>
    <row r="12136" customFormat="false" ht="11.4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IF(G12136="Male",VLOOKUP(H12136,'Shoe size conversion table'!$B$6:$D$22,2),VLOOKUP(H12136,'Shoe size conversion table'!$J$6:$L$22,2))</f>
        <v>42-43</v>
      </c>
      <c r="J12136" s="12" t="n">
        <f aca="false">IF(G12136="Male",VLOOKUP(H12136,'Shoe size conversion table'!$B$6:$D$22,3),VLOOKUP(H12136,'Shoe size conversion table'!$J$6:$L$22,3))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MONTH(C12136:C27103)</f>
        <v>8</v>
      </c>
      <c r="O12136" s="8" t="n">
        <f aca="false">K12136*(1-L12136)</f>
        <v>69.5</v>
      </c>
    </row>
    <row r="12137" customFormat="false" ht="11.4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IF(G12137="Male",VLOOKUP(H12137,'Shoe size conversion table'!$B$6:$D$22,2),VLOOKUP(H12137,'Shoe size conversion table'!$J$6:$L$22,2))</f>
        <v>38-39</v>
      </c>
      <c r="J12137" s="12" t="n">
        <f aca="false">IF(G12137="Male",VLOOKUP(H12137,'Shoe size conversion table'!$B$6:$D$22,3),VLOOKUP(H12137,'Shoe size conversion table'!$J$6:$L$22,3))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MONTH(C12137:C27104)</f>
        <v>8</v>
      </c>
      <c r="O12137" s="8" t="n">
        <f aca="false">K12137*(1-L12137)</f>
        <v>149</v>
      </c>
    </row>
    <row r="12138" customFormat="false" ht="11.4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IF(G12138="Male",VLOOKUP(H12138,'Shoe size conversion table'!$B$6:$D$22,2),VLOOKUP(H12138,'Shoe size conversion table'!$J$6:$L$22,2))</f>
        <v>42</v>
      </c>
      <c r="J12138" s="12" t="n">
        <f aca="false">IF(G12138="Male",VLOOKUP(H12138,'Shoe size conversion table'!$B$6:$D$22,3),VLOOKUP(H12138,'Shoe size conversion table'!$J$6:$L$22,3))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MONTH(C12138:C27105)</f>
        <v>8</v>
      </c>
      <c r="O12138" s="8" t="n">
        <f aca="false">K12138*(1-L12138)</f>
        <v>64.5</v>
      </c>
    </row>
    <row r="12139" customFormat="false" ht="11.4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IF(G12139="Male",VLOOKUP(H12139,'Shoe size conversion table'!$B$6:$D$22,2),VLOOKUP(H12139,'Shoe size conversion table'!$J$6:$L$22,2))</f>
        <v>44</v>
      </c>
      <c r="J12139" s="12" t="n">
        <f aca="false">IF(G12139="Male",VLOOKUP(H12139,'Shoe size conversion table'!$B$6:$D$22,3),VLOOKUP(H12139,'Shoe size conversion table'!$J$6:$L$22,3))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MONTH(C12139:C27106)</f>
        <v>8</v>
      </c>
      <c r="O12139" s="8" t="n">
        <f aca="false">K12139*(1-L12139)</f>
        <v>119.2</v>
      </c>
    </row>
    <row r="12140" customFormat="false" ht="11.4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IF(G12140="Male",VLOOKUP(H12140,'Shoe size conversion table'!$B$6:$D$22,2),VLOOKUP(H12140,'Shoe size conversion table'!$J$6:$L$22,2))</f>
        <v>43-44</v>
      </c>
      <c r="J12140" s="12" t="n">
        <f aca="false">IF(G12140="Male",VLOOKUP(H12140,'Shoe size conversion table'!$B$6:$D$22,3),VLOOKUP(H12140,'Shoe size conversion table'!$J$6:$L$22,3))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MONTH(C12140:C27107)</f>
        <v>8</v>
      </c>
      <c r="O12140" s="8" t="n">
        <f aca="false">K12140*(1-L12140)</f>
        <v>129</v>
      </c>
    </row>
    <row r="12141" customFormat="false" ht="11.4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IF(G12141="Male",VLOOKUP(H12141,'Shoe size conversion table'!$B$6:$D$22,2),VLOOKUP(H12141,'Shoe size conversion table'!$J$6:$L$22,2))</f>
        <v>39</v>
      </c>
      <c r="J12141" s="12" t="n">
        <f aca="false">IF(G12141="Male",VLOOKUP(H12141,'Shoe size conversion table'!$B$6:$D$22,3),VLOOKUP(H12141,'Shoe size conversion table'!$J$6:$L$22,3))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MONTH(C12141:C27108)</f>
        <v>8</v>
      </c>
      <c r="O12141" s="8" t="n">
        <f aca="false">K12141*(1-L12141)</f>
        <v>179</v>
      </c>
    </row>
    <row r="12142" customFormat="false" ht="11.4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IF(G12142="Male",VLOOKUP(H12142,'Shoe size conversion table'!$B$6:$D$22,2),VLOOKUP(H12142,'Shoe size conversion table'!$J$6:$L$22,2))</f>
        <v>45</v>
      </c>
      <c r="J12142" s="12" t="n">
        <f aca="false">IF(G12142="Male",VLOOKUP(H12142,'Shoe size conversion table'!$B$6:$D$22,3),VLOOKUP(H12142,'Shoe size conversion table'!$J$6:$L$22,3))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MONTH(C12142:C27109)</f>
        <v>8</v>
      </c>
      <c r="O12142" s="8" t="n">
        <f aca="false">K12142*(1-L12142)</f>
        <v>74.5</v>
      </c>
    </row>
    <row r="12143" customFormat="false" ht="11.4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IF(G12143="Male",VLOOKUP(H12143,'Shoe size conversion table'!$B$6:$D$22,2),VLOOKUP(H12143,'Shoe size conversion table'!$J$6:$L$22,2))</f>
        <v>42-43</v>
      </c>
      <c r="J12143" s="12" t="n">
        <f aca="false">IF(G12143="Male",VLOOKUP(H12143,'Shoe size conversion table'!$B$6:$D$22,3),VLOOKUP(H12143,'Shoe size conversion table'!$J$6:$L$22,3))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MONTH(C12143:C27110)</f>
        <v>8</v>
      </c>
      <c r="O12143" s="8" t="n">
        <f aca="false">K12143*(1-L12143)</f>
        <v>99.5</v>
      </c>
    </row>
    <row r="12144" customFormat="false" ht="11.4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IF(G12144="Male",VLOOKUP(H12144,'Shoe size conversion table'!$B$6:$D$22,2),VLOOKUP(H12144,'Shoe size conversion table'!$J$6:$L$22,2))</f>
        <v>39</v>
      </c>
      <c r="J12144" s="12" t="n">
        <f aca="false">IF(G12144="Male",VLOOKUP(H12144,'Shoe size conversion table'!$B$6:$D$22,3),VLOOKUP(H12144,'Shoe size conversion table'!$J$6:$L$22,3))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MONTH(C12144:C27111)</f>
        <v>8</v>
      </c>
      <c r="O12144" s="8" t="n">
        <f aca="false">K12144*(1-L12144)</f>
        <v>159.2</v>
      </c>
    </row>
    <row r="12145" customFormat="false" ht="11.4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IF(G12145="Male",VLOOKUP(H12145,'Shoe size conversion table'!$B$6:$D$22,2),VLOOKUP(H12145,'Shoe size conversion table'!$J$6:$L$22,2))</f>
        <v>39</v>
      </c>
      <c r="J12145" s="12" t="n">
        <f aca="false">IF(G12145="Male",VLOOKUP(H12145,'Shoe size conversion table'!$B$6:$D$22,3),VLOOKUP(H12145,'Shoe size conversion table'!$J$6:$L$22,3))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MONTH(C12145:C27112)</f>
        <v>8</v>
      </c>
      <c r="O12145" s="8" t="n">
        <f aca="false">K12145*(1-L12145)</f>
        <v>149</v>
      </c>
    </row>
    <row r="12146" customFormat="false" ht="11.4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IF(G12146="Male",VLOOKUP(H12146,'Shoe size conversion table'!$B$6:$D$22,2),VLOOKUP(H12146,'Shoe size conversion table'!$J$6:$L$22,2))</f>
        <v>42</v>
      </c>
      <c r="J12146" s="12" t="n">
        <f aca="false">IF(G12146="Male",VLOOKUP(H12146,'Shoe size conversion table'!$B$6:$D$22,3),VLOOKUP(H12146,'Shoe size conversion table'!$J$6:$L$22,3))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MONTH(C12146:C27113)</f>
        <v>8</v>
      </c>
      <c r="O12146" s="8" t="n">
        <f aca="false">K12146*(1-L12146)</f>
        <v>179</v>
      </c>
    </row>
    <row r="12147" customFormat="false" ht="11.4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IF(G12147="Male",VLOOKUP(H12147,'Shoe size conversion table'!$B$6:$D$22,2),VLOOKUP(H12147,'Shoe size conversion table'!$J$6:$L$22,2))</f>
        <v>43</v>
      </c>
      <c r="J12147" s="12" t="n">
        <f aca="false">IF(G12147="Male",VLOOKUP(H12147,'Shoe size conversion table'!$B$6:$D$22,3),VLOOKUP(H12147,'Shoe size conversion table'!$J$6:$L$22,3))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MONTH(C12147:C27114)</f>
        <v>8</v>
      </c>
      <c r="O12147" s="8" t="n">
        <f aca="false">K12147*(1-L12147)</f>
        <v>104.3</v>
      </c>
    </row>
    <row r="12148" customFormat="false" ht="11.4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IF(G12148="Male",VLOOKUP(H12148,'Shoe size conversion table'!$B$6:$D$22,2),VLOOKUP(H12148,'Shoe size conversion table'!$J$6:$L$22,2))</f>
        <v>43</v>
      </c>
      <c r="J12148" s="12" t="n">
        <f aca="false">IF(G12148="Male",VLOOKUP(H12148,'Shoe size conversion table'!$B$6:$D$22,3),VLOOKUP(H12148,'Shoe size conversion table'!$J$6:$L$22,3))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MONTH(C12148:C27115)</f>
        <v>8</v>
      </c>
      <c r="O12148" s="8" t="n">
        <f aca="false">K12148*(1-L12148)</f>
        <v>139</v>
      </c>
    </row>
    <row r="12149" customFormat="false" ht="11.4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IF(G12149="Male",VLOOKUP(H12149,'Shoe size conversion table'!$B$6:$D$22,2),VLOOKUP(H12149,'Shoe size conversion table'!$J$6:$L$22,2))</f>
        <v>40</v>
      </c>
      <c r="J12149" s="12" t="n">
        <f aca="false">IF(G12149="Male",VLOOKUP(H12149,'Shoe size conversion table'!$B$6:$D$22,3),VLOOKUP(H12149,'Shoe size conversion table'!$J$6:$L$22,3))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MONTH(C12149:C27116)</f>
        <v>8</v>
      </c>
      <c r="O12149" s="8" t="n">
        <f aca="false">K12149*(1-L12149)</f>
        <v>159.2</v>
      </c>
    </row>
    <row r="12150" customFormat="false" ht="11.4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IF(G12150="Male",VLOOKUP(H12150,'Shoe size conversion table'!$B$6:$D$22,2),VLOOKUP(H12150,'Shoe size conversion table'!$J$6:$L$22,2))</f>
        <v>43-44</v>
      </c>
      <c r="J12150" s="12" t="n">
        <f aca="false">IF(G12150="Male",VLOOKUP(H12150,'Shoe size conversion table'!$B$6:$D$22,3),VLOOKUP(H12150,'Shoe size conversion table'!$J$6:$L$22,3))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MONTH(C12150:C27117)</f>
        <v>8</v>
      </c>
      <c r="O12150" s="8" t="n">
        <f aca="false">K12150*(1-L12150)</f>
        <v>149</v>
      </c>
    </row>
    <row r="12151" customFormat="false" ht="11.4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IF(G12151="Male",VLOOKUP(H12151,'Shoe size conversion table'!$B$6:$D$22,2),VLOOKUP(H12151,'Shoe size conversion table'!$J$6:$L$22,2))</f>
        <v>41-42</v>
      </c>
      <c r="J12151" s="12" t="n">
        <f aca="false">IF(G12151="Male",VLOOKUP(H12151,'Shoe size conversion table'!$B$6:$D$22,3),VLOOKUP(H12151,'Shoe size conversion table'!$J$6:$L$22,3))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MONTH(C12151:C27118)</f>
        <v>8</v>
      </c>
      <c r="O12151" s="8" t="n">
        <f aca="false">K12151*(1-L12151)</f>
        <v>189</v>
      </c>
    </row>
    <row r="12152" customFormat="false" ht="11.4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IF(G12152="Male",VLOOKUP(H12152,'Shoe size conversion table'!$B$6:$D$22,2),VLOOKUP(H12152,'Shoe size conversion table'!$J$6:$L$22,2))</f>
        <v>38</v>
      </c>
      <c r="J12152" s="12" t="n">
        <f aca="false">IF(G12152="Male",VLOOKUP(H12152,'Shoe size conversion table'!$B$6:$D$22,3),VLOOKUP(H12152,'Shoe size conversion table'!$J$6:$L$22,3))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MONTH(C12152:C27119)</f>
        <v>8</v>
      </c>
      <c r="O12152" s="8" t="n">
        <f aca="false">K12152*(1-L12152)</f>
        <v>129</v>
      </c>
    </row>
    <row r="12153" customFormat="false" ht="11.4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IF(G12153="Male",VLOOKUP(H12153,'Shoe size conversion table'!$B$6:$D$22,2),VLOOKUP(H12153,'Shoe size conversion table'!$J$6:$L$22,2))</f>
        <v>42-43</v>
      </c>
      <c r="J12153" s="12" t="n">
        <f aca="false">IF(G12153="Male",VLOOKUP(H12153,'Shoe size conversion table'!$B$6:$D$22,3),VLOOKUP(H12153,'Shoe size conversion table'!$J$6:$L$22,3))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MONTH(C12153:C27120)</f>
        <v>8</v>
      </c>
      <c r="O12153" s="8" t="n">
        <f aca="false">K12153*(1-L12153)</f>
        <v>90.3</v>
      </c>
    </row>
    <row r="12154" customFormat="false" ht="11.4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IF(G12154="Male",VLOOKUP(H12154,'Shoe size conversion table'!$B$6:$D$22,2),VLOOKUP(H12154,'Shoe size conversion table'!$J$6:$L$22,2))</f>
        <v>40</v>
      </c>
      <c r="J12154" s="12" t="n">
        <f aca="false">IF(G12154="Male",VLOOKUP(H12154,'Shoe size conversion table'!$B$6:$D$22,3),VLOOKUP(H12154,'Shoe size conversion table'!$J$6:$L$22,3))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MONTH(C12154:C27121)</f>
        <v>8</v>
      </c>
      <c r="O12154" s="8" t="n">
        <f aca="false">K12154*(1-L12154)</f>
        <v>139</v>
      </c>
    </row>
    <row r="12155" customFormat="false" ht="11.4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IF(G12155="Male",VLOOKUP(H12155,'Shoe size conversion table'!$B$6:$D$22,2),VLOOKUP(H12155,'Shoe size conversion table'!$J$6:$L$22,2))</f>
        <v>35</v>
      </c>
      <c r="J12155" s="12" t="n">
        <f aca="false">IF(G12155="Male",VLOOKUP(H12155,'Shoe size conversion table'!$B$6:$D$22,3),VLOOKUP(H12155,'Shoe size conversion table'!$J$6:$L$22,3))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MONTH(C12155:C27122)</f>
        <v>8</v>
      </c>
      <c r="O12155" s="8" t="n">
        <f aca="false">K12155*(1-L12155)</f>
        <v>139.3</v>
      </c>
    </row>
    <row r="12156" customFormat="false" ht="11.4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IF(G12156="Male",VLOOKUP(H12156,'Shoe size conversion table'!$B$6:$D$22,2),VLOOKUP(H12156,'Shoe size conversion table'!$J$6:$L$22,2))</f>
        <v>42</v>
      </c>
      <c r="J12156" s="12" t="n">
        <f aca="false">IF(G12156="Male",VLOOKUP(H12156,'Shoe size conversion table'!$B$6:$D$22,3),VLOOKUP(H12156,'Shoe size conversion table'!$J$6:$L$22,3))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MONTH(C12156:C27123)</f>
        <v>8</v>
      </c>
      <c r="O12156" s="8" t="n">
        <f aca="false">K12156*(1-L12156)</f>
        <v>189</v>
      </c>
    </row>
    <row r="12157" customFormat="false" ht="11.4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IF(G12157="Male",VLOOKUP(H12157,'Shoe size conversion table'!$B$6:$D$22,2),VLOOKUP(H12157,'Shoe size conversion table'!$J$6:$L$22,2))</f>
        <v>41</v>
      </c>
      <c r="J12157" s="12" t="n">
        <f aca="false">IF(G12157="Male",VLOOKUP(H12157,'Shoe size conversion table'!$B$6:$D$22,3),VLOOKUP(H12157,'Shoe size conversion table'!$J$6:$L$22,3))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MONTH(C12157:C27124)</f>
        <v>8</v>
      </c>
      <c r="O12157" s="8" t="n">
        <f aca="false">K12157*(1-L12157)</f>
        <v>159</v>
      </c>
    </row>
    <row r="12158" customFormat="false" ht="11.4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IF(G12158="Male",VLOOKUP(H12158,'Shoe size conversion table'!$B$6:$D$22,2),VLOOKUP(H12158,'Shoe size conversion table'!$J$6:$L$22,2))</f>
        <v>41</v>
      </c>
      <c r="J12158" s="12" t="n">
        <f aca="false">IF(G12158="Male",VLOOKUP(H12158,'Shoe size conversion table'!$B$6:$D$22,3),VLOOKUP(H12158,'Shoe size conversion table'!$J$6:$L$22,3))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MONTH(C12158:C27125)</f>
        <v>8</v>
      </c>
      <c r="O12158" s="8" t="n">
        <f aca="false">K12158*(1-L12158)</f>
        <v>169</v>
      </c>
    </row>
    <row r="12159" customFormat="false" ht="11.4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IF(G12159="Male",VLOOKUP(H12159,'Shoe size conversion table'!$B$6:$D$22,2),VLOOKUP(H12159,'Shoe size conversion table'!$J$6:$L$22,2))</f>
        <v>39</v>
      </c>
      <c r="J12159" s="12" t="n">
        <f aca="false">IF(G12159="Male",VLOOKUP(H12159,'Shoe size conversion table'!$B$6:$D$22,3),VLOOKUP(H12159,'Shoe size conversion table'!$J$6:$L$22,3))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MONTH(C12159:C27126)</f>
        <v>8</v>
      </c>
      <c r="O12159" s="8" t="n">
        <f aca="false">K12159*(1-L12159)</f>
        <v>111.3</v>
      </c>
    </row>
    <row r="12160" customFormat="false" ht="11.4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IF(G12160="Male",VLOOKUP(H12160,'Shoe size conversion table'!$B$6:$D$22,2),VLOOKUP(H12160,'Shoe size conversion table'!$J$6:$L$22,2))</f>
        <v>45</v>
      </c>
      <c r="J12160" s="12" t="n">
        <f aca="false">IF(G12160="Male",VLOOKUP(H12160,'Shoe size conversion table'!$B$6:$D$22,3),VLOOKUP(H12160,'Shoe size conversion table'!$J$6:$L$22,3))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MONTH(C12160:C27127)</f>
        <v>8</v>
      </c>
      <c r="O12160" s="8" t="n">
        <f aca="false">K12160*(1-L12160)</f>
        <v>125.3</v>
      </c>
    </row>
    <row r="12161" customFormat="false" ht="11.4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IF(G12161="Male",VLOOKUP(H12161,'Shoe size conversion table'!$B$6:$D$22,2),VLOOKUP(H12161,'Shoe size conversion table'!$J$6:$L$22,2))</f>
        <v>42-43</v>
      </c>
      <c r="J12161" s="12" t="n">
        <f aca="false">IF(G12161="Male",VLOOKUP(H12161,'Shoe size conversion table'!$B$6:$D$22,3),VLOOKUP(H12161,'Shoe size conversion table'!$J$6:$L$22,3))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MONTH(C12161:C27128)</f>
        <v>8</v>
      </c>
      <c r="O12161" s="8" t="n">
        <f aca="false">K12161*(1-L12161)</f>
        <v>139</v>
      </c>
    </row>
    <row r="12162" customFormat="false" ht="11.4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IF(G12162="Male",VLOOKUP(H12162,'Shoe size conversion table'!$B$6:$D$22,2),VLOOKUP(H12162,'Shoe size conversion table'!$J$6:$L$22,2))</f>
        <v>38-39</v>
      </c>
      <c r="J12162" s="12" t="n">
        <f aca="false">IF(G12162="Male",VLOOKUP(H12162,'Shoe size conversion table'!$B$6:$D$22,3),VLOOKUP(H12162,'Shoe size conversion table'!$J$6:$L$22,3))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MONTH(C12162:C27129)</f>
        <v>8</v>
      </c>
      <c r="O12162" s="8" t="n">
        <f aca="false">K12162*(1-L12162)</f>
        <v>170.1</v>
      </c>
    </row>
    <row r="12163" customFormat="false" ht="11.4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IF(G12163="Male",VLOOKUP(H12163,'Shoe size conversion table'!$B$6:$D$22,2),VLOOKUP(H12163,'Shoe size conversion table'!$J$6:$L$22,2))</f>
        <v>38-39</v>
      </c>
      <c r="J12163" s="12" t="n">
        <f aca="false">IF(G12163="Male",VLOOKUP(H12163,'Shoe size conversion table'!$B$6:$D$22,3),VLOOKUP(H12163,'Shoe size conversion table'!$J$6:$L$22,3))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MONTH(C12163:C27130)</f>
        <v>8</v>
      </c>
      <c r="O12163" s="8" t="n">
        <f aca="false">K12163*(1-L12163)</f>
        <v>179</v>
      </c>
    </row>
    <row r="12164" customFormat="false" ht="11.4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IF(G12164="Male",VLOOKUP(H12164,'Shoe size conversion table'!$B$6:$D$22,2),VLOOKUP(H12164,'Shoe size conversion table'!$J$6:$L$22,2))</f>
        <v>42-43</v>
      </c>
      <c r="J12164" s="12" t="n">
        <f aca="false">IF(G12164="Male",VLOOKUP(H12164,'Shoe size conversion table'!$B$6:$D$22,3),VLOOKUP(H12164,'Shoe size conversion table'!$J$6:$L$22,3))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MONTH(C12164:C27131)</f>
        <v>8</v>
      </c>
      <c r="O12164" s="8" t="n">
        <f aca="false">K12164*(1-L12164)</f>
        <v>104.3</v>
      </c>
    </row>
    <row r="12165" customFormat="false" ht="11.4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IF(G12165="Male",VLOOKUP(H12165,'Shoe size conversion table'!$B$6:$D$22,2),VLOOKUP(H12165,'Shoe size conversion table'!$J$6:$L$22,2))</f>
        <v>44</v>
      </c>
      <c r="J12165" s="12" t="n">
        <f aca="false">IF(G12165="Male",VLOOKUP(H12165,'Shoe size conversion table'!$B$6:$D$22,3),VLOOKUP(H12165,'Shoe size conversion table'!$J$6:$L$22,3))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MONTH(C12165:C27132)</f>
        <v>8</v>
      </c>
      <c r="O12165" s="8" t="n">
        <f aca="false">K12165*(1-L12165)</f>
        <v>159</v>
      </c>
    </row>
    <row r="12166" customFormat="false" ht="11.4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IF(G12166="Male",VLOOKUP(H12166,'Shoe size conversion table'!$B$6:$D$22,2),VLOOKUP(H12166,'Shoe size conversion table'!$J$6:$L$22,2))</f>
        <v>39-40</v>
      </c>
      <c r="J12166" s="12" t="n">
        <f aca="false">IF(G12166="Male",VLOOKUP(H12166,'Shoe size conversion table'!$B$6:$D$22,3),VLOOKUP(H12166,'Shoe size conversion table'!$J$6:$L$22,3))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MONTH(C12166:C27133)</f>
        <v>8</v>
      </c>
      <c r="O12166" s="8" t="n">
        <f aca="false">K12166*(1-L12166)</f>
        <v>169</v>
      </c>
    </row>
    <row r="12167" customFormat="false" ht="11.4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IF(G12167="Male",VLOOKUP(H12167,'Shoe size conversion table'!$B$6:$D$22,2),VLOOKUP(H12167,'Shoe size conversion table'!$J$6:$L$22,2))</f>
        <v>39-40</v>
      </c>
      <c r="J12167" s="12" t="n">
        <f aca="false">IF(G12167="Male",VLOOKUP(H12167,'Shoe size conversion table'!$B$6:$D$22,3),VLOOKUP(H12167,'Shoe size conversion table'!$J$6:$L$22,3))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MONTH(C12167:C27134)</f>
        <v>8</v>
      </c>
      <c r="O12167" s="8" t="n">
        <f aca="false">K12167*(1-L12167)</f>
        <v>159.2</v>
      </c>
    </row>
    <row r="12168" customFormat="false" ht="11.4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IF(G12168="Male",VLOOKUP(H12168,'Shoe size conversion table'!$B$6:$D$22,2),VLOOKUP(H12168,'Shoe size conversion table'!$J$6:$L$22,2))</f>
        <v>38-39</v>
      </c>
      <c r="J12168" s="12" t="n">
        <f aca="false">IF(G12168="Male",VLOOKUP(H12168,'Shoe size conversion table'!$B$6:$D$22,3),VLOOKUP(H12168,'Shoe size conversion table'!$J$6:$L$22,3))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MONTH(C12168:C27135)</f>
        <v>8</v>
      </c>
      <c r="O12168" s="8" t="n">
        <f aca="false">K12168*(1-L12168)</f>
        <v>179</v>
      </c>
    </row>
    <row r="12169" customFormat="false" ht="11.4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IF(G12169="Male",VLOOKUP(H12169,'Shoe size conversion table'!$B$6:$D$22,2),VLOOKUP(H12169,'Shoe size conversion table'!$J$6:$L$22,2))</f>
        <v>39</v>
      </c>
      <c r="J12169" s="12" t="n">
        <f aca="false">IF(G12169="Male",VLOOKUP(H12169,'Shoe size conversion table'!$B$6:$D$22,3),VLOOKUP(H12169,'Shoe size conversion table'!$J$6:$L$22,3))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MONTH(C12169:C27136)</f>
        <v>8</v>
      </c>
      <c r="O12169" s="8" t="n">
        <f aca="false">K12169*(1-L12169)</f>
        <v>159</v>
      </c>
    </row>
    <row r="12170" customFormat="false" ht="11.4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IF(G12170="Male",VLOOKUP(H12170,'Shoe size conversion table'!$B$6:$D$22,2),VLOOKUP(H12170,'Shoe size conversion table'!$J$6:$L$22,2))</f>
        <v>40</v>
      </c>
      <c r="J12170" s="12" t="n">
        <f aca="false">IF(G12170="Male",VLOOKUP(H12170,'Shoe size conversion table'!$B$6:$D$22,3),VLOOKUP(H12170,'Shoe size conversion table'!$J$6:$L$22,3))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MONTH(C12170:C27137)</f>
        <v>8</v>
      </c>
      <c r="O12170" s="8" t="n">
        <f aca="false">K12170*(1-L12170)</f>
        <v>111.2</v>
      </c>
    </row>
    <row r="12171" customFormat="false" ht="11.4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IF(G12171="Male",VLOOKUP(H12171,'Shoe size conversion table'!$B$6:$D$22,2),VLOOKUP(H12171,'Shoe size conversion table'!$J$6:$L$22,2))</f>
        <v>44-45</v>
      </c>
      <c r="J12171" s="12" t="n">
        <f aca="false">IF(G12171="Male",VLOOKUP(H12171,'Shoe size conversion table'!$B$6:$D$22,3),VLOOKUP(H12171,'Shoe size conversion table'!$J$6:$L$22,3))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MONTH(C12171:C27138)</f>
        <v>8</v>
      </c>
      <c r="O12171" s="8" t="n">
        <f aca="false">K12171*(1-L12171)</f>
        <v>189</v>
      </c>
    </row>
    <row r="12172" customFormat="false" ht="11.4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IF(G12172="Male",VLOOKUP(H12172,'Shoe size conversion table'!$B$6:$D$22,2),VLOOKUP(H12172,'Shoe size conversion table'!$J$6:$L$22,2))</f>
        <v>35</v>
      </c>
      <c r="J12172" s="12" t="n">
        <f aca="false">IF(G12172="Male",VLOOKUP(H12172,'Shoe size conversion table'!$B$6:$D$22,3),VLOOKUP(H12172,'Shoe size conversion table'!$J$6:$L$22,3))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MONTH(C12172:C27139)</f>
        <v>8</v>
      </c>
      <c r="O12172" s="8" t="n">
        <f aca="false">K12172*(1-L12172)</f>
        <v>199</v>
      </c>
    </row>
    <row r="12173" customFormat="false" ht="11.4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IF(G12173="Male",VLOOKUP(H12173,'Shoe size conversion table'!$B$6:$D$22,2),VLOOKUP(H12173,'Shoe size conversion table'!$J$6:$L$22,2))</f>
        <v>38-39</v>
      </c>
      <c r="J12173" s="12" t="n">
        <f aca="false">IF(G12173="Male",VLOOKUP(H12173,'Shoe size conversion table'!$B$6:$D$22,3),VLOOKUP(H12173,'Shoe size conversion table'!$J$6:$L$22,3))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MONTH(C12173:C27140)</f>
        <v>8</v>
      </c>
      <c r="O12173" s="8" t="n">
        <f aca="false">K12173*(1-L12173)</f>
        <v>139.3</v>
      </c>
    </row>
    <row r="12174" customFormat="false" ht="11.4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IF(G12174="Male",VLOOKUP(H12174,'Shoe size conversion table'!$B$6:$D$22,2),VLOOKUP(H12174,'Shoe size conversion table'!$J$6:$L$22,2))</f>
        <v>42-43</v>
      </c>
      <c r="J12174" s="12" t="n">
        <f aca="false">IF(G12174="Male",VLOOKUP(H12174,'Shoe size conversion table'!$B$6:$D$22,3),VLOOKUP(H12174,'Shoe size conversion table'!$J$6:$L$22,3))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MONTH(C12174:C27141)</f>
        <v>8</v>
      </c>
      <c r="O12174" s="8" t="n">
        <f aca="false">K12174*(1-L12174)</f>
        <v>179</v>
      </c>
    </row>
    <row r="12175" customFormat="false" ht="11.4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IF(G12175="Male",VLOOKUP(H12175,'Shoe size conversion table'!$B$6:$D$22,2),VLOOKUP(H12175,'Shoe size conversion table'!$J$6:$L$22,2))</f>
        <v>42</v>
      </c>
      <c r="J12175" s="12" t="n">
        <f aca="false">IF(G12175="Male",VLOOKUP(H12175,'Shoe size conversion table'!$B$6:$D$22,3),VLOOKUP(H12175,'Shoe size conversion table'!$J$6:$L$22,3))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MONTH(C12175:C27142)</f>
        <v>8</v>
      </c>
      <c r="O12175" s="8" t="n">
        <f aca="false">K12175*(1-L12175)</f>
        <v>69.5</v>
      </c>
    </row>
    <row r="12176" customFormat="false" ht="11.4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IF(G12176="Male",VLOOKUP(H12176,'Shoe size conversion table'!$B$6:$D$22,2),VLOOKUP(H12176,'Shoe size conversion table'!$J$6:$L$22,2))</f>
        <v>39-40</v>
      </c>
      <c r="J12176" s="12" t="n">
        <f aca="false">IF(G12176="Male",VLOOKUP(H12176,'Shoe size conversion table'!$B$6:$D$22,3),VLOOKUP(H12176,'Shoe size conversion table'!$J$6:$L$22,3))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MONTH(C12176:C27143)</f>
        <v>8</v>
      </c>
      <c r="O12176" s="8" t="n">
        <f aca="false">K12176*(1-L12176)</f>
        <v>139.3</v>
      </c>
    </row>
    <row r="12177" customFormat="false" ht="11.4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IF(G12177="Male",VLOOKUP(H12177,'Shoe size conversion table'!$B$6:$D$22,2),VLOOKUP(H12177,'Shoe size conversion table'!$J$6:$L$22,2))</f>
        <v>43-44</v>
      </c>
      <c r="J12177" s="12" t="n">
        <f aca="false">IF(G12177="Male",VLOOKUP(H12177,'Shoe size conversion table'!$B$6:$D$22,3),VLOOKUP(H12177,'Shoe size conversion table'!$J$6:$L$22,3))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MONTH(C12177:C27144)</f>
        <v>8</v>
      </c>
      <c r="O12177" s="8" t="n">
        <f aca="false">K12177*(1-L12177)</f>
        <v>199</v>
      </c>
    </row>
    <row r="12178" customFormat="false" ht="11.4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IF(G12178="Male",VLOOKUP(H12178,'Shoe size conversion table'!$B$6:$D$22,2),VLOOKUP(H12178,'Shoe size conversion table'!$J$6:$L$22,2))</f>
        <v>42-43</v>
      </c>
      <c r="J12178" s="12" t="n">
        <f aca="false">IF(G12178="Male",VLOOKUP(H12178,'Shoe size conversion table'!$B$6:$D$22,3),VLOOKUP(H12178,'Shoe size conversion table'!$J$6:$L$22,3))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MONTH(C12178:C27145)</f>
        <v>8</v>
      </c>
      <c r="O12178" s="8" t="n">
        <f aca="false">K12178*(1-L12178)</f>
        <v>169</v>
      </c>
    </row>
    <row r="12179" customFormat="false" ht="11.4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IF(G12179="Male",VLOOKUP(H12179,'Shoe size conversion table'!$B$6:$D$22,2),VLOOKUP(H12179,'Shoe size conversion table'!$J$6:$L$22,2))</f>
        <v>42-43</v>
      </c>
      <c r="J12179" s="12" t="n">
        <f aca="false">IF(G12179="Male",VLOOKUP(H12179,'Shoe size conversion table'!$B$6:$D$22,3),VLOOKUP(H12179,'Shoe size conversion table'!$J$6:$L$22,3))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MONTH(C12179:C27146)</f>
        <v>8</v>
      </c>
      <c r="O12179" s="8" t="n">
        <f aca="false">K12179*(1-L12179)</f>
        <v>139</v>
      </c>
    </row>
    <row r="12180" customFormat="false" ht="11.4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IF(G12180="Male",VLOOKUP(H12180,'Shoe size conversion table'!$B$6:$D$22,2),VLOOKUP(H12180,'Shoe size conversion table'!$J$6:$L$22,2))</f>
        <v>38-39</v>
      </c>
      <c r="J12180" s="12" t="n">
        <f aca="false">IF(G12180="Male",VLOOKUP(H12180,'Shoe size conversion table'!$B$6:$D$22,3),VLOOKUP(H12180,'Shoe size conversion table'!$J$6:$L$22,3))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MONTH(C12180:C27147)</f>
        <v>8</v>
      </c>
      <c r="O12180" s="8" t="n">
        <f aca="false">K12180*(1-L12180)</f>
        <v>161.1</v>
      </c>
    </row>
    <row r="12181" customFormat="false" ht="11.4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IF(G12181="Male",VLOOKUP(H12181,'Shoe size conversion table'!$B$6:$D$22,2),VLOOKUP(H12181,'Shoe size conversion table'!$J$6:$L$22,2))</f>
        <v>42-43</v>
      </c>
      <c r="J12181" s="12" t="n">
        <f aca="false">IF(G12181="Male",VLOOKUP(H12181,'Shoe size conversion table'!$B$6:$D$22,3),VLOOKUP(H12181,'Shoe size conversion table'!$J$6:$L$22,3))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MONTH(C12181:C27148)</f>
        <v>8</v>
      </c>
      <c r="O12181" s="8" t="n">
        <f aca="false">K12181*(1-L12181)</f>
        <v>69.5</v>
      </c>
    </row>
    <row r="12182" customFormat="false" ht="11.4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IF(G12182="Male",VLOOKUP(H12182,'Shoe size conversion table'!$B$6:$D$22,2),VLOOKUP(H12182,'Shoe size conversion table'!$J$6:$L$22,2))</f>
        <v>39</v>
      </c>
      <c r="J12182" s="12" t="n">
        <f aca="false">IF(G12182="Male",VLOOKUP(H12182,'Shoe size conversion table'!$B$6:$D$22,3),VLOOKUP(H12182,'Shoe size conversion table'!$J$6:$L$22,3))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MONTH(C12182:C27149)</f>
        <v>8</v>
      </c>
      <c r="O12182" s="8" t="n">
        <f aca="false">K12182*(1-L12182)</f>
        <v>149</v>
      </c>
    </row>
    <row r="12183" customFormat="false" ht="11.4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IF(G12183="Male",VLOOKUP(H12183,'Shoe size conversion table'!$B$6:$D$22,2),VLOOKUP(H12183,'Shoe size conversion table'!$J$6:$L$22,2))</f>
        <v>46</v>
      </c>
      <c r="J12183" s="12" t="n">
        <f aca="false">IF(G12183="Male",VLOOKUP(H12183,'Shoe size conversion table'!$B$6:$D$22,3),VLOOKUP(H12183,'Shoe size conversion table'!$J$6:$L$22,3))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MONTH(C12183:C27150)</f>
        <v>8</v>
      </c>
      <c r="O12183" s="8" t="n">
        <f aca="false">K12183*(1-L12183)</f>
        <v>69.5</v>
      </c>
    </row>
    <row r="12184" customFormat="false" ht="11.4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IF(G12184="Male",VLOOKUP(H12184,'Shoe size conversion table'!$B$6:$D$22,2),VLOOKUP(H12184,'Shoe size conversion table'!$J$6:$L$22,2))</f>
        <v>41-42</v>
      </c>
      <c r="J12184" s="12" t="n">
        <f aca="false">IF(G12184="Male",VLOOKUP(H12184,'Shoe size conversion table'!$B$6:$D$22,3),VLOOKUP(H12184,'Shoe size conversion table'!$J$6:$L$22,3))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MONTH(C12184:C27151)</f>
        <v>8</v>
      </c>
      <c r="O12184" s="8" t="n">
        <f aca="false">K12184*(1-L12184)</f>
        <v>103.2</v>
      </c>
    </row>
    <row r="12185" customFormat="false" ht="11.4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IF(G12185="Male",VLOOKUP(H12185,'Shoe size conversion table'!$B$6:$D$22,2),VLOOKUP(H12185,'Shoe size conversion table'!$J$6:$L$22,2))</f>
        <v>42-43</v>
      </c>
      <c r="J12185" s="12" t="n">
        <f aca="false">IF(G12185="Male",VLOOKUP(H12185,'Shoe size conversion table'!$B$6:$D$22,3),VLOOKUP(H12185,'Shoe size conversion table'!$J$6:$L$22,3))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MONTH(C12185:C27152)</f>
        <v>8</v>
      </c>
      <c r="O12185" s="8" t="n">
        <f aca="false">K12185*(1-L12185)</f>
        <v>159</v>
      </c>
    </row>
    <row r="12186" customFormat="false" ht="11.4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IF(G12186="Male",VLOOKUP(H12186,'Shoe size conversion table'!$B$6:$D$22,2),VLOOKUP(H12186,'Shoe size conversion table'!$J$6:$L$22,2))</f>
        <v>43</v>
      </c>
      <c r="J12186" s="12" t="n">
        <f aca="false">IF(G12186="Male",VLOOKUP(H12186,'Shoe size conversion table'!$B$6:$D$22,3),VLOOKUP(H12186,'Shoe size conversion table'!$J$6:$L$22,3))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MONTH(C12186:C27153)</f>
        <v>8</v>
      </c>
      <c r="O12186" s="8" t="n">
        <f aca="false">K12186*(1-L12186)</f>
        <v>89.5</v>
      </c>
    </row>
    <row r="12187" customFormat="false" ht="11.4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IF(G12187="Male",VLOOKUP(H12187,'Shoe size conversion table'!$B$6:$D$22,2),VLOOKUP(H12187,'Shoe size conversion table'!$J$6:$L$22,2))</f>
        <v>42</v>
      </c>
      <c r="J12187" s="12" t="n">
        <f aca="false">IF(G12187="Male",VLOOKUP(H12187,'Shoe size conversion table'!$B$6:$D$22,3),VLOOKUP(H12187,'Shoe size conversion table'!$J$6:$L$22,3))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MONTH(C12187:C27154)</f>
        <v>8</v>
      </c>
      <c r="O12187" s="8" t="n">
        <f aca="false">K12187*(1-L12187)</f>
        <v>139</v>
      </c>
    </row>
    <row r="12188" customFormat="false" ht="11.4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IF(G12188="Male",VLOOKUP(H12188,'Shoe size conversion table'!$B$6:$D$22,2),VLOOKUP(H12188,'Shoe size conversion table'!$J$6:$L$22,2))</f>
        <v>39</v>
      </c>
      <c r="J12188" s="12" t="n">
        <f aca="false">IF(G12188="Male",VLOOKUP(H12188,'Shoe size conversion table'!$B$6:$D$22,3),VLOOKUP(H12188,'Shoe size conversion table'!$J$6:$L$22,3))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MONTH(C12188:C27155)</f>
        <v>8</v>
      </c>
      <c r="O12188" s="8" t="n">
        <f aca="false">K12188*(1-L12188)</f>
        <v>169</v>
      </c>
    </row>
    <row r="12189" customFormat="false" ht="11.4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IF(G12189="Male",VLOOKUP(H12189,'Shoe size conversion table'!$B$6:$D$22,2),VLOOKUP(H12189,'Shoe size conversion table'!$J$6:$L$22,2))</f>
        <v>39</v>
      </c>
      <c r="J12189" s="12" t="n">
        <f aca="false">IF(G12189="Male",VLOOKUP(H12189,'Shoe size conversion table'!$B$6:$D$22,3),VLOOKUP(H12189,'Shoe size conversion table'!$J$6:$L$22,3))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MONTH(C12189:C27156)</f>
        <v>8</v>
      </c>
      <c r="O12189" s="8" t="n">
        <f aca="false">K12189*(1-L12189)</f>
        <v>169</v>
      </c>
    </row>
    <row r="12190" customFormat="false" ht="11.4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IF(G12190="Male",VLOOKUP(H12190,'Shoe size conversion table'!$B$6:$D$22,2),VLOOKUP(H12190,'Shoe size conversion table'!$J$6:$L$22,2))</f>
        <v>40</v>
      </c>
      <c r="J12190" s="12" t="n">
        <f aca="false">IF(G12190="Male",VLOOKUP(H12190,'Shoe size conversion table'!$B$6:$D$22,3),VLOOKUP(H12190,'Shoe size conversion table'!$J$6:$L$22,3))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MONTH(C12190:C27157)</f>
        <v>8</v>
      </c>
      <c r="O12190" s="8" t="n">
        <f aca="false">K12190*(1-L12190)</f>
        <v>169</v>
      </c>
    </row>
    <row r="12191" customFormat="false" ht="11.4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IF(G12191="Male",VLOOKUP(H12191,'Shoe size conversion table'!$B$6:$D$22,2),VLOOKUP(H12191,'Shoe size conversion table'!$J$6:$L$22,2))</f>
        <v>42</v>
      </c>
      <c r="J12191" s="12" t="n">
        <f aca="false">IF(G12191="Male",VLOOKUP(H12191,'Shoe size conversion table'!$B$6:$D$22,3),VLOOKUP(H12191,'Shoe size conversion table'!$J$6:$L$22,3))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MONTH(C12191:C27158)</f>
        <v>8</v>
      </c>
      <c r="O12191" s="8" t="n">
        <f aca="false">K12191*(1-L12191)</f>
        <v>143.2</v>
      </c>
    </row>
    <row r="12192" customFormat="false" ht="11.4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IF(G12192="Male",VLOOKUP(H12192,'Shoe size conversion table'!$B$6:$D$22,2),VLOOKUP(H12192,'Shoe size conversion table'!$J$6:$L$22,2))</f>
        <v>38-39</v>
      </c>
      <c r="J12192" s="12" t="n">
        <f aca="false">IF(G12192="Male",VLOOKUP(H12192,'Shoe size conversion table'!$B$6:$D$22,3),VLOOKUP(H12192,'Shoe size conversion table'!$J$6:$L$22,3))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MONTH(C12192:C27159)</f>
        <v>8</v>
      </c>
      <c r="O12192" s="8" t="n">
        <f aca="false">K12192*(1-L12192)</f>
        <v>119.2</v>
      </c>
    </row>
    <row r="12193" customFormat="false" ht="11.4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IF(G12193="Male",VLOOKUP(H12193,'Shoe size conversion table'!$B$6:$D$22,2),VLOOKUP(H12193,'Shoe size conversion table'!$J$6:$L$22,2))</f>
        <v>42-43</v>
      </c>
      <c r="J12193" s="12" t="n">
        <f aca="false">IF(G12193="Male",VLOOKUP(H12193,'Shoe size conversion table'!$B$6:$D$22,3),VLOOKUP(H12193,'Shoe size conversion table'!$J$6:$L$22,3))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MONTH(C12193:C27160)</f>
        <v>8</v>
      </c>
      <c r="O12193" s="8" t="n">
        <f aca="false">K12193*(1-L12193)</f>
        <v>127.2</v>
      </c>
    </row>
    <row r="12194" customFormat="false" ht="11.4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IF(G12194="Male",VLOOKUP(H12194,'Shoe size conversion table'!$B$6:$D$22,2),VLOOKUP(H12194,'Shoe size conversion table'!$J$6:$L$22,2))</f>
        <v>40</v>
      </c>
      <c r="J12194" s="12" t="n">
        <f aca="false">IF(G12194="Male",VLOOKUP(H12194,'Shoe size conversion table'!$B$6:$D$22,3),VLOOKUP(H12194,'Shoe size conversion table'!$J$6:$L$22,3))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MONTH(C12194:C27161)</f>
        <v>8</v>
      </c>
      <c r="O12194" s="8" t="n">
        <f aca="false">K12194*(1-L12194)</f>
        <v>116.1</v>
      </c>
    </row>
    <row r="12195" customFormat="false" ht="11.4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IF(G12195="Male",VLOOKUP(H12195,'Shoe size conversion table'!$B$6:$D$22,2),VLOOKUP(H12195,'Shoe size conversion table'!$J$6:$L$22,2))</f>
        <v>39</v>
      </c>
      <c r="J12195" s="12" t="n">
        <f aca="false">IF(G12195="Male",VLOOKUP(H12195,'Shoe size conversion table'!$B$6:$D$22,3),VLOOKUP(H12195,'Shoe size conversion table'!$J$6:$L$22,3))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MONTH(C12195:C27162)</f>
        <v>8</v>
      </c>
      <c r="O12195" s="8" t="n">
        <f aca="false">K12195*(1-L12195)</f>
        <v>159</v>
      </c>
    </row>
    <row r="12196" customFormat="false" ht="11.4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IF(G12196="Male",VLOOKUP(H12196,'Shoe size conversion table'!$B$6:$D$22,2),VLOOKUP(H12196,'Shoe size conversion table'!$J$6:$L$22,2))</f>
        <v>43</v>
      </c>
      <c r="J12196" s="12" t="n">
        <f aca="false">IF(G12196="Male",VLOOKUP(H12196,'Shoe size conversion table'!$B$6:$D$22,3),VLOOKUP(H12196,'Shoe size conversion table'!$J$6:$L$22,3))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MONTH(C12196:C27163)</f>
        <v>8</v>
      </c>
      <c r="O12196" s="8" t="n">
        <f aca="false">K12196*(1-L12196)</f>
        <v>134.1</v>
      </c>
    </row>
    <row r="12197" customFormat="false" ht="11.4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IF(G12197="Male",VLOOKUP(H12197,'Shoe size conversion table'!$B$6:$D$22,2),VLOOKUP(H12197,'Shoe size conversion table'!$J$6:$L$22,2))</f>
        <v>41</v>
      </c>
      <c r="J12197" s="12" t="n">
        <f aca="false">IF(G12197="Male",VLOOKUP(H12197,'Shoe size conversion table'!$B$6:$D$22,3),VLOOKUP(H12197,'Shoe size conversion table'!$J$6:$L$22,3))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MONTH(C12197:C27164)</f>
        <v>8</v>
      </c>
      <c r="O12197" s="8" t="n">
        <f aca="false">K12197*(1-L12197)</f>
        <v>199</v>
      </c>
    </row>
    <row r="12198" customFormat="false" ht="11.4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IF(G12198="Male",VLOOKUP(H12198,'Shoe size conversion table'!$B$6:$D$22,2),VLOOKUP(H12198,'Shoe size conversion table'!$J$6:$L$22,2))</f>
        <v>45</v>
      </c>
      <c r="J12198" s="12" t="n">
        <f aca="false">IF(G12198="Male",VLOOKUP(H12198,'Shoe size conversion table'!$B$6:$D$22,3),VLOOKUP(H12198,'Shoe size conversion table'!$J$6:$L$22,3))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MONTH(C12198:C27165)</f>
        <v>8</v>
      </c>
      <c r="O12198" s="8" t="n">
        <f aca="false">K12198*(1-L12198)</f>
        <v>179</v>
      </c>
    </row>
    <row r="12199" customFormat="false" ht="11.4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IF(G12199="Male",VLOOKUP(H12199,'Shoe size conversion table'!$B$6:$D$22,2),VLOOKUP(H12199,'Shoe size conversion table'!$J$6:$L$22,2))</f>
        <v>43</v>
      </c>
      <c r="J12199" s="12" t="n">
        <f aca="false">IF(G12199="Male",VLOOKUP(H12199,'Shoe size conversion table'!$B$6:$D$22,3),VLOOKUP(H12199,'Shoe size conversion table'!$J$6:$L$22,3))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MONTH(C12199:C27166)</f>
        <v>8</v>
      </c>
      <c r="O12199" s="8" t="n">
        <f aca="false">K12199*(1-L12199)</f>
        <v>179</v>
      </c>
    </row>
    <row r="12200" customFormat="false" ht="11.4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IF(G12200="Male",VLOOKUP(H12200,'Shoe size conversion table'!$B$6:$D$22,2),VLOOKUP(H12200,'Shoe size conversion table'!$J$6:$L$22,2))</f>
        <v>41-42</v>
      </c>
      <c r="J12200" s="12" t="n">
        <f aca="false">IF(G12200="Male",VLOOKUP(H12200,'Shoe size conversion table'!$B$6:$D$22,3),VLOOKUP(H12200,'Shoe size conversion table'!$J$6:$L$22,3))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MONTH(C12200:C27167)</f>
        <v>8</v>
      </c>
      <c r="O12200" s="8" t="n">
        <f aca="false">K12200*(1-L12200)</f>
        <v>129</v>
      </c>
    </row>
    <row r="12201" customFormat="false" ht="11.4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IF(G12201="Male",VLOOKUP(H12201,'Shoe size conversion table'!$B$6:$D$22,2),VLOOKUP(H12201,'Shoe size conversion table'!$J$6:$L$22,2))</f>
        <v>40</v>
      </c>
      <c r="J12201" s="12" t="n">
        <f aca="false">IF(G12201="Male",VLOOKUP(H12201,'Shoe size conversion table'!$B$6:$D$22,3),VLOOKUP(H12201,'Shoe size conversion table'!$J$6:$L$22,3))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MONTH(C12201:C27168)</f>
        <v>8</v>
      </c>
      <c r="O12201" s="8" t="n">
        <f aca="false">K12201*(1-L12201)</f>
        <v>199</v>
      </c>
    </row>
    <row r="12202" customFormat="false" ht="11.4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IF(G12202="Male",VLOOKUP(H12202,'Shoe size conversion table'!$B$6:$D$22,2),VLOOKUP(H12202,'Shoe size conversion table'!$J$6:$L$22,2))</f>
        <v>44</v>
      </c>
      <c r="J12202" s="12" t="n">
        <f aca="false">IF(G12202="Male",VLOOKUP(H12202,'Shoe size conversion table'!$B$6:$D$22,3),VLOOKUP(H12202,'Shoe size conversion table'!$J$6:$L$22,3))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MONTH(C12202:C27169)</f>
        <v>8</v>
      </c>
      <c r="O12202" s="8" t="n">
        <f aca="false">K12202*(1-L12202)</f>
        <v>159</v>
      </c>
    </row>
    <row r="12203" customFormat="false" ht="11.4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IF(G12203="Male",VLOOKUP(H12203,'Shoe size conversion table'!$B$6:$D$22,2),VLOOKUP(H12203,'Shoe size conversion table'!$J$6:$L$22,2))</f>
        <v>38</v>
      </c>
      <c r="J12203" s="12" t="n">
        <f aca="false">IF(G12203="Male",VLOOKUP(H12203,'Shoe size conversion table'!$B$6:$D$22,3),VLOOKUP(H12203,'Shoe size conversion table'!$J$6:$L$22,3))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MONTH(C12203:C27170)</f>
        <v>8</v>
      </c>
      <c r="O12203" s="8" t="n">
        <f aca="false">K12203*(1-L12203)</f>
        <v>159.2</v>
      </c>
    </row>
    <row r="12204" customFormat="false" ht="11.4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IF(G12204="Male",VLOOKUP(H12204,'Shoe size conversion table'!$B$6:$D$22,2),VLOOKUP(H12204,'Shoe size conversion table'!$J$6:$L$22,2))</f>
        <v>38-39</v>
      </c>
      <c r="J12204" s="12" t="n">
        <f aca="false">IF(G12204="Male",VLOOKUP(H12204,'Shoe size conversion table'!$B$6:$D$22,3),VLOOKUP(H12204,'Shoe size conversion table'!$J$6:$L$22,3))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MONTH(C12204:C27171)</f>
        <v>8</v>
      </c>
      <c r="O12204" s="8" t="n">
        <f aca="false">K12204*(1-L12204)</f>
        <v>170.1</v>
      </c>
    </row>
    <row r="12205" customFormat="false" ht="11.4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IF(G12205="Male",VLOOKUP(H12205,'Shoe size conversion table'!$B$6:$D$22,2),VLOOKUP(H12205,'Shoe size conversion table'!$J$6:$L$22,2))</f>
        <v>41-42</v>
      </c>
      <c r="J12205" s="12" t="n">
        <f aca="false">IF(G12205="Male",VLOOKUP(H12205,'Shoe size conversion table'!$B$6:$D$22,3),VLOOKUP(H12205,'Shoe size conversion table'!$J$6:$L$22,3))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MONTH(C12205:C27172)</f>
        <v>8</v>
      </c>
      <c r="O12205" s="8" t="n">
        <f aca="false">K12205*(1-L12205)</f>
        <v>189</v>
      </c>
    </row>
    <row r="12206" customFormat="false" ht="11.4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IF(G12206="Male",VLOOKUP(H12206,'Shoe size conversion table'!$B$6:$D$22,2),VLOOKUP(H12206,'Shoe size conversion table'!$J$6:$L$22,2))</f>
        <v>42</v>
      </c>
      <c r="J12206" s="12" t="n">
        <f aca="false">IF(G12206="Male",VLOOKUP(H12206,'Shoe size conversion table'!$B$6:$D$22,3),VLOOKUP(H12206,'Shoe size conversion table'!$J$6:$L$22,3))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MONTH(C12206:C27173)</f>
        <v>8</v>
      </c>
      <c r="O12206" s="8" t="n">
        <f aca="false">K12206*(1-L12206)</f>
        <v>189</v>
      </c>
    </row>
    <row r="12207" customFormat="false" ht="11.4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IF(G12207="Male",VLOOKUP(H12207,'Shoe size conversion table'!$B$6:$D$22,2),VLOOKUP(H12207,'Shoe size conversion table'!$J$6:$L$22,2))</f>
        <v>38</v>
      </c>
      <c r="J12207" s="12" t="n">
        <f aca="false">IF(G12207="Male",VLOOKUP(H12207,'Shoe size conversion table'!$B$6:$D$22,3),VLOOKUP(H12207,'Shoe size conversion table'!$J$6:$L$22,3))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MONTH(C12207:C27174)</f>
        <v>8</v>
      </c>
      <c r="O12207" s="8" t="n">
        <f aca="false">K12207*(1-L12207)</f>
        <v>139</v>
      </c>
    </row>
    <row r="12208" customFormat="false" ht="11.4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IF(G12208="Male",VLOOKUP(H12208,'Shoe size conversion table'!$B$6:$D$22,2),VLOOKUP(H12208,'Shoe size conversion table'!$J$6:$L$22,2))</f>
        <v>42-43</v>
      </c>
      <c r="J12208" s="12" t="n">
        <f aca="false">IF(G12208="Male",VLOOKUP(H12208,'Shoe size conversion table'!$B$6:$D$22,3),VLOOKUP(H12208,'Shoe size conversion table'!$J$6:$L$22,3))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MONTH(C12208:C27175)</f>
        <v>8</v>
      </c>
      <c r="O12208" s="8" t="n">
        <f aca="false">K12208*(1-L12208)</f>
        <v>104.3</v>
      </c>
    </row>
    <row r="12209" customFormat="false" ht="11.4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IF(G12209="Male",VLOOKUP(H12209,'Shoe size conversion table'!$B$6:$D$22,2),VLOOKUP(H12209,'Shoe size conversion table'!$J$6:$L$22,2))</f>
        <v>41-42</v>
      </c>
      <c r="J12209" s="12" t="n">
        <f aca="false">IF(G12209="Male",VLOOKUP(H12209,'Shoe size conversion table'!$B$6:$D$22,3),VLOOKUP(H12209,'Shoe size conversion table'!$J$6:$L$22,3))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MONTH(C12209:C27176)</f>
        <v>8</v>
      </c>
      <c r="O12209" s="8" t="n">
        <f aca="false">K12209*(1-L12209)</f>
        <v>103.2</v>
      </c>
    </row>
    <row r="12210" customFormat="false" ht="11.4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IF(G12210="Male",VLOOKUP(H12210,'Shoe size conversion table'!$B$6:$D$22,2),VLOOKUP(H12210,'Shoe size conversion table'!$J$6:$L$22,2))</f>
        <v>42-43</v>
      </c>
      <c r="J12210" s="12" t="n">
        <f aca="false">IF(G12210="Male",VLOOKUP(H12210,'Shoe size conversion table'!$B$6:$D$22,3),VLOOKUP(H12210,'Shoe size conversion table'!$J$6:$L$22,3))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MONTH(C12210:C27177)</f>
        <v>8</v>
      </c>
      <c r="O12210" s="8" t="n">
        <f aca="false">K12210*(1-L12210)</f>
        <v>104.3</v>
      </c>
    </row>
    <row r="12211" customFormat="false" ht="11.4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IF(G12211="Male",VLOOKUP(H12211,'Shoe size conversion table'!$B$6:$D$22,2),VLOOKUP(H12211,'Shoe size conversion table'!$J$6:$L$22,2))</f>
        <v>43</v>
      </c>
      <c r="J12211" s="12" t="n">
        <f aca="false">IF(G12211="Male",VLOOKUP(H12211,'Shoe size conversion table'!$B$6:$D$22,3),VLOOKUP(H12211,'Shoe size conversion table'!$J$6:$L$22,3))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MONTH(C12211:C27178)</f>
        <v>8</v>
      </c>
      <c r="O12211" s="8" t="n">
        <f aca="false">K12211*(1-L12211)</f>
        <v>159.2</v>
      </c>
    </row>
    <row r="12212" customFormat="false" ht="11.4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IF(G12212="Male",VLOOKUP(H12212,'Shoe size conversion table'!$B$6:$D$22,2),VLOOKUP(H12212,'Shoe size conversion table'!$J$6:$L$22,2))</f>
        <v>42</v>
      </c>
      <c r="J12212" s="12" t="n">
        <f aca="false">IF(G12212="Male",VLOOKUP(H12212,'Shoe size conversion table'!$B$6:$D$22,3),VLOOKUP(H12212,'Shoe size conversion table'!$J$6:$L$22,3))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MONTH(C12212:C27179)</f>
        <v>8</v>
      </c>
      <c r="O12212" s="8" t="n">
        <f aca="false">K12212*(1-L12212)</f>
        <v>97.3</v>
      </c>
    </row>
    <row r="12213" customFormat="false" ht="11.4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IF(G12213="Male",VLOOKUP(H12213,'Shoe size conversion table'!$B$6:$D$22,2),VLOOKUP(H12213,'Shoe size conversion table'!$J$6:$L$22,2))</f>
        <v>38-39</v>
      </c>
      <c r="J12213" s="12" t="n">
        <f aca="false">IF(G12213="Male",VLOOKUP(H12213,'Shoe size conversion table'!$B$6:$D$22,3),VLOOKUP(H12213,'Shoe size conversion table'!$J$6:$L$22,3))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MONTH(C12213:C27180)</f>
        <v>8</v>
      </c>
      <c r="O12213" s="8" t="n">
        <f aca="false">K12213*(1-L12213)</f>
        <v>94.5</v>
      </c>
    </row>
    <row r="12214" customFormat="false" ht="11.4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IF(G12214="Male",VLOOKUP(H12214,'Shoe size conversion table'!$B$6:$D$22,2),VLOOKUP(H12214,'Shoe size conversion table'!$J$6:$L$22,2))</f>
        <v>45</v>
      </c>
      <c r="J12214" s="12" t="n">
        <f aca="false">IF(G12214="Male",VLOOKUP(H12214,'Shoe size conversion table'!$B$6:$D$22,3),VLOOKUP(H12214,'Shoe size conversion table'!$J$6:$L$22,3))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MONTH(C12214:C27181)</f>
        <v>8</v>
      </c>
      <c r="O12214" s="8" t="n">
        <f aca="false">K12214*(1-L12214)</f>
        <v>129</v>
      </c>
    </row>
    <row r="12215" customFormat="false" ht="11.4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IF(G12215="Male",VLOOKUP(H12215,'Shoe size conversion table'!$B$6:$D$22,2),VLOOKUP(H12215,'Shoe size conversion table'!$J$6:$L$22,2))</f>
        <v>38-39</v>
      </c>
      <c r="J12215" s="12" t="n">
        <f aca="false">IF(G12215="Male",VLOOKUP(H12215,'Shoe size conversion table'!$B$6:$D$22,3),VLOOKUP(H12215,'Shoe size conversion table'!$J$6:$L$22,3))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MONTH(C12215:C27182)</f>
        <v>8</v>
      </c>
      <c r="O12215" s="8" t="n">
        <f aca="false">K12215*(1-L12215)</f>
        <v>199</v>
      </c>
    </row>
    <row r="12216" customFormat="false" ht="11.4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IF(G12216="Male",VLOOKUP(H12216,'Shoe size conversion table'!$B$6:$D$22,2),VLOOKUP(H12216,'Shoe size conversion table'!$J$6:$L$22,2))</f>
        <v>39-40</v>
      </c>
      <c r="J12216" s="12" t="n">
        <f aca="false">IF(G12216="Male",VLOOKUP(H12216,'Shoe size conversion table'!$B$6:$D$22,3),VLOOKUP(H12216,'Shoe size conversion table'!$J$6:$L$22,3))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MONTH(C12216:C27183)</f>
        <v>8</v>
      </c>
      <c r="O12216" s="8" t="n">
        <f aca="false">K12216*(1-L12216)</f>
        <v>169</v>
      </c>
    </row>
    <row r="12217" customFormat="false" ht="11.4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IF(G12217="Male",VLOOKUP(H12217,'Shoe size conversion table'!$B$6:$D$22,2),VLOOKUP(H12217,'Shoe size conversion table'!$J$6:$L$22,2))</f>
        <v>42-43</v>
      </c>
      <c r="J12217" s="12" t="n">
        <f aca="false">IF(G12217="Male",VLOOKUP(H12217,'Shoe size conversion table'!$B$6:$D$22,3),VLOOKUP(H12217,'Shoe size conversion table'!$J$6:$L$22,3))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MONTH(C12217:C27184)</f>
        <v>8</v>
      </c>
      <c r="O12217" s="8" t="n">
        <f aca="false">K12217*(1-L12217)</f>
        <v>159.2</v>
      </c>
    </row>
    <row r="12218" customFormat="false" ht="11.4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IF(G12218="Male",VLOOKUP(H12218,'Shoe size conversion table'!$B$6:$D$22,2),VLOOKUP(H12218,'Shoe size conversion table'!$J$6:$L$22,2))</f>
        <v>42</v>
      </c>
      <c r="J12218" s="12" t="n">
        <f aca="false">IF(G12218="Male",VLOOKUP(H12218,'Shoe size conversion table'!$B$6:$D$22,3),VLOOKUP(H12218,'Shoe size conversion table'!$J$6:$L$22,3))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MONTH(C12218:C27185)</f>
        <v>8</v>
      </c>
      <c r="O12218" s="8" t="n">
        <f aca="false">K12218*(1-L12218)</f>
        <v>69.5</v>
      </c>
    </row>
    <row r="12219" customFormat="false" ht="11.4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IF(G12219="Male",VLOOKUP(H12219,'Shoe size conversion table'!$B$6:$D$22,2),VLOOKUP(H12219,'Shoe size conversion table'!$J$6:$L$22,2))</f>
        <v>40</v>
      </c>
      <c r="J12219" s="12" t="n">
        <f aca="false">IF(G12219="Male",VLOOKUP(H12219,'Shoe size conversion table'!$B$6:$D$22,3),VLOOKUP(H12219,'Shoe size conversion table'!$J$6:$L$22,3))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MONTH(C12219:C27186)</f>
        <v>8</v>
      </c>
      <c r="O12219" s="8" t="n">
        <f aca="false">K12219*(1-L12219)</f>
        <v>111.3</v>
      </c>
    </row>
    <row r="12220" customFormat="false" ht="11.4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IF(G12220="Male",VLOOKUP(H12220,'Shoe size conversion table'!$B$6:$D$22,2),VLOOKUP(H12220,'Shoe size conversion table'!$J$6:$L$22,2))</f>
        <v>40-41</v>
      </c>
      <c r="J12220" s="12" t="n">
        <f aca="false">IF(G12220="Male",VLOOKUP(H12220,'Shoe size conversion table'!$B$6:$D$22,3),VLOOKUP(H12220,'Shoe size conversion table'!$J$6:$L$22,3))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MONTH(C12220:C27187)</f>
        <v>8</v>
      </c>
      <c r="O12220" s="8" t="n">
        <f aca="false">K12220*(1-L12220)</f>
        <v>159</v>
      </c>
    </row>
    <row r="12221" customFormat="false" ht="11.4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IF(G12221="Male",VLOOKUP(H12221,'Shoe size conversion table'!$B$6:$D$22,2),VLOOKUP(H12221,'Shoe size conversion table'!$J$6:$L$22,2))</f>
        <v>42</v>
      </c>
      <c r="J12221" s="12" t="n">
        <f aca="false">IF(G12221="Male",VLOOKUP(H12221,'Shoe size conversion table'!$B$6:$D$22,3),VLOOKUP(H12221,'Shoe size conversion table'!$J$6:$L$22,3))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MONTH(C12221:C27188)</f>
        <v>8</v>
      </c>
      <c r="O12221" s="8" t="n">
        <f aca="false">K12221*(1-L12221)</f>
        <v>135.2</v>
      </c>
    </row>
    <row r="12222" customFormat="false" ht="11.4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IF(G12222="Male",VLOOKUP(H12222,'Shoe size conversion table'!$B$6:$D$22,2),VLOOKUP(H12222,'Shoe size conversion table'!$J$6:$L$22,2))</f>
        <v>40</v>
      </c>
      <c r="J12222" s="12" t="n">
        <f aca="false">IF(G12222="Male",VLOOKUP(H12222,'Shoe size conversion table'!$B$6:$D$22,3),VLOOKUP(H12222,'Shoe size conversion table'!$J$6:$L$22,3))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MONTH(C12222:C27189)</f>
        <v>8</v>
      </c>
      <c r="O12222" s="8" t="n">
        <f aca="false">K12222*(1-L12222)</f>
        <v>159.2</v>
      </c>
    </row>
    <row r="12223" customFormat="false" ht="11.4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IF(G12223="Male",VLOOKUP(H12223,'Shoe size conversion table'!$B$6:$D$22,2),VLOOKUP(H12223,'Shoe size conversion table'!$J$6:$L$22,2))</f>
        <v>43-44</v>
      </c>
      <c r="J12223" s="12" t="n">
        <f aca="false">IF(G12223="Male",VLOOKUP(H12223,'Shoe size conversion table'!$B$6:$D$22,3),VLOOKUP(H12223,'Shoe size conversion table'!$J$6:$L$22,3))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MONTH(C12223:C27190)</f>
        <v>8</v>
      </c>
      <c r="O12223" s="8" t="n">
        <f aca="false">K12223*(1-L12223)</f>
        <v>159.2</v>
      </c>
    </row>
    <row r="12224" customFormat="false" ht="11.4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IF(G12224="Male",VLOOKUP(H12224,'Shoe size conversion table'!$B$6:$D$22,2),VLOOKUP(H12224,'Shoe size conversion table'!$J$6:$L$22,2))</f>
        <v>43-44</v>
      </c>
      <c r="J12224" s="12" t="n">
        <f aca="false">IF(G12224="Male",VLOOKUP(H12224,'Shoe size conversion table'!$B$6:$D$22,3),VLOOKUP(H12224,'Shoe size conversion table'!$J$6:$L$22,3))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MONTH(C12224:C27191)</f>
        <v>8</v>
      </c>
      <c r="O12224" s="8" t="n">
        <f aca="false">K12224*(1-L12224)</f>
        <v>139.3</v>
      </c>
    </row>
    <row r="12225" customFormat="false" ht="11.4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IF(G12225="Male",VLOOKUP(H12225,'Shoe size conversion table'!$B$6:$D$22,2),VLOOKUP(H12225,'Shoe size conversion table'!$J$6:$L$22,2))</f>
        <v>41</v>
      </c>
      <c r="J12225" s="12" t="n">
        <f aca="false">IF(G12225="Male",VLOOKUP(H12225,'Shoe size conversion table'!$B$6:$D$22,3),VLOOKUP(H12225,'Shoe size conversion table'!$J$6:$L$22,3))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MONTH(C12225:C27192)</f>
        <v>8</v>
      </c>
      <c r="O12225" s="8" t="n">
        <f aca="false">K12225*(1-L12225)</f>
        <v>139.3</v>
      </c>
    </row>
    <row r="12226" customFormat="false" ht="11.4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IF(G12226="Male",VLOOKUP(H12226,'Shoe size conversion table'!$B$6:$D$22,2),VLOOKUP(H12226,'Shoe size conversion table'!$J$6:$L$22,2))</f>
        <v>43-44</v>
      </c>
      <c r="J12226" s="12" t="n">
        <f aca="false">IF(G12226="Male",VLOOKUP(H12226,'Shoe size conversion table'!$B$6:$D$22,3),VLOOKUP(H12226,'Shoe size conversion table'!$J$6:$L$22,3))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MONTH(C12226:C27193)</f>
        <v>8</v>
      </c>
      <c r="O12226" s="8" t="n">
        <f aca="false">K12226*(1-L12226)</f>
        <v>179</v>
      </c>
    </row>
    <row r="12227" customFormat="false" ht="11.4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IF(G12227="Male",VLOOKUP(H12227,'Shoe size conversion table'!$B$6:$D$22,2),VLOOKUP(H12227,'Shoe size conversion table'!$J$6:$L$22,2))</f>
        <v>42-43</v>
      </c>
      <c r="J12227" s="12" t="n">
        <f aca="false">IF(G12227="Male",VLOOKUP(H12227,'Shoe size conversion table'!$B$6:$D$22,3),VLOOKUP(H12227,'Shoe size conversion table'!$J$6:$L$22,3))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MONTH(C12227:C27194)</f>
        <v>8</v>
      </c>
      <c r="O12227" s="8" t="n">
        <f aca="false">K12227*(1-L12227)</f>
        <v>143.2</v>
      </c>
    </row>
    <row r="12228" customFormat="false" ht="11.4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IF(G12228="Male",VLOOKUP(H12228,'Shoe size conversion table'!$B$6:$D$22,2),VLOOKUP(H12228,'Shoe size conversion table'!$J$6:$L$22,2))</f>
        <v>39</v>
      </c>
      <c r="J12228" s="12" t="n">
        <f aca="false">IF(G12228="Male",VLOOKUP(H12228,'Shoe size conversion table'!$B$6:$D$22,3),VLOOKUP(H12228,'Shoe size conversion table'!$J$6:$L$22,3))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MONTH(C12228:C27195)</f>
        <v>8</v>
      </c>
      <c r="O12228" s="8" t="n">
        <f aca="false">K12228*(1-L12228)</f>
        <v>143.1</v>
      </c>
    </row>
    <row r="12229" customFormat="false" ht="11.4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IF(G12229="Male",VLOOKUP(H12229,'Shoe size conversion table'!$B$6:$D$22,2),VLOOKUP(H12229,'Shoe size conversion table'!$J$6:$L$22,2))</f>
        <v>38-39</v>
      </c>
      <c r="J12229" s="12" t="n">
        <f aca="false">IF(G12229="Male",VLOOKUP(H12229,'Shoe size conversion table'!$B$6:$D$22,3),VLOOKUP(H12229,'Shoe size conversion table'!$J$6:$L$22,3))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MONTH(C12229:C27196)</f>
        <v>8</v>
      </c>
      <c r="O12229" s="8" t="n">
        <f aca="false">K12229*(1-L12229)</f>
        <v>179</v>
      </c>
    </row>
    <row r="12230" customFormat="false" ht="11.4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IF(G12230="Male",VLOOKUP(H12230,'Shoe size conversion table'!$B$6:$D$22,2),VLOOKUP(H12230,'Shoe size conversion table'!$J$6:$L$22,2))</f>
        <v>40</v>
      </c>
      <c r="J12230" s="12" t="n">
        <f aca="false">IF(G12230="Male",VLOOKUP(H12230,'Shoe size conversion table'!$B$6:$D$22,3),VLOOKUP(H12230,'Shoe size conversion table'!$J$6:$L$22,3))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MONTH(C12230:C27197)</f>
        <v>8</v>
      </c>
      <c r="O12230" s="8" t="n">
        <f aca="false">K12230*(1-L12230)</f>
        <v>135.2</v>
      </c>
    </row>
    <row r="12231" customFormat="false" ht="11.4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IF(G12231="Male",VLOOKUP(H12231,'Shoe size conversion table'!$B$6:$D$22,2),VLOOKUP(H12231,'Shoe size conversion table'!$J$6:$L$22,2))</f>
        <v>43</v>
      </c>
      <c r="J12231" s="12" t="n">
        <f aca="false">IF(G12231="Male",VLOOKUP(H12231,'Shoe size conversion table'!$B$6:$D$22,3),VLOOKUP(H12231,'Shoe size conversion table'!$J$6:$L$22,3))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MONTH(C12231:C27198)</f>
        <v>8</v>
      </c>
      <c r="O12231" s="8" t="n">
        <f aca="false">K12231*(1-L12231)</f>
        <v>89.5</v>
      </c>
    </row>
    <row r="12232" customFormat="false" ht="11.4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IF(G12232="Male",VLOOKUP(H12232,'Shoe size conversion table'!$B$6:$D$22,2),VLOOKUP(H12232,'Shoe size conversion table'!$J$6:$L$22,2))</f>
        <v>42-43</v>
      </c>
      <c r="J12232" s="12" t="n">
        <f aca="false">IF(G12232="Male",VLOOKUP(H12232,'Shoe size conversion table'!$B$6:$D$22,3),VLOOKUP(H12232,'Shoe size conversion table'!$J$6:$L$22,3))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MONTH(C12232:C27199)</f>
        <v>8</v>
      </c>
      <c r="O12232" s="8" t="n">
        <f aca="false">K12232*(1-L12232)</f>
        <v>104.3</v>
      </c>
    </row>
    <row r="12233" customFormat="false" ht="11.4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IF(G12233="Male",VLOOKUP(H12233,'Shoe size conversion table'!$B$6:$D$22,2),VLOOKUP(H12233,'Shoe size conversion table'!$J$6:$L$22,2))</f>
        <v>42</v>
      </c>
      <c r="J12233" s="12" t="n">
        <f aca="false">IF(G12233="Male",VLOOKUP(H12233,'Shoe size conversion table'!$B$6:$D$22,3),VLOOKUP(H12233,'Shoe size conversion table'!$J$6:$L$22,3))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MONTH(C12233:C27200)</f>
        <v>8</v>
      </c>
      <c r="O12233" s="8" t="n">
        <f aca="false">K12233*(1-L12233)</f>
        <v>97.3</v>
      </c>
    </row>
    <row r="12234" customFormat="false" ht="11.4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IF(G12234="Male",VLOOKUP(H12234,'Shoe size conversion table'!$B$6:$D$22,2),VLOOKUP(H12234,'Shoe size conversion table'!$J$6:$L$22,2))</f>
        <v>38-39</v>
      </c>
      <c r="J12234" s="12" t="n">
        <f aca="false">IF(G12234="Male",VLOOKUP(H12234,'Shoe size conversion table'!$B$6:$D$22,3),VLOOKUP(H12234,'Shoe size conversion table'!$J$6:$L$22,3))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MONTH(C12234:C27201)</f>
        <v>8</v>
      </c>
      <c r="O12234" s="8" t="n">
        <f aca="false">K12234*(1-L12234)</f>
        <v>139</v>
      </c>
    </row>
    <row r="12235" customFormat="false" ht="11.4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IF(G12235="Male",VLOOKUP(H12235,'Shoe size conversion table'!$B$6:$D$22,2),VLOOKUP(H12235,'Shoe size conversion table'!$J$6:$L$22,2))</f>
        <v>42-43</v>
      </c>
      <c r="J12235" s="12" t="n">
        <f aca="false">IF(G12235="Male",VLOOKUP(H12235,'Shoe size conversion table'!$B$6:$D$22,3),VLOOKUP(H12235,'Shoe size conversion table'!$J$6:$L$22,3))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MONTH(C12235:C27202)</f>
        <v>8</v>
      </c>
      <c r="O12235" s="8" t="n">
        <f aca="false">K12235*(1-L12235)</f>
        <v>159</v>
      </c>
    </row>
    <row r="12236" customFormat="false" ht="11.4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IF(G12236="Male",VLOOKUP(H12236,'Shoe size conversion table'!$B$6:$D$22,2),VLOOKUP(H12236,'Shoe size conversion table'!$J$6:$L$22,2))</f>
        <v>44</v>
      </c>
      <c r="J12236" s="12" t="n">
        <f aca="false">IF(G12236="Male",VLOOKUP(H12236,'Shoe size conversion table'!$B$6:$D$22,3),VLOOKUP(H12236,'Shoe size conversion table'!$J$6:$L$22,3))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MONTH(C12236:C27203)</f>
        <v>8</v>
      </c>
      <c r="O12236" s="8" t="n">
        <f aca="false">K12236*(1-L12236)</f>
        <v>129</v>
      </c>
    </row>
    <row r="12237" customFormat="false" ht="11.4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IF(G12237="Male",VLOOKUP(H12237,'Shoe size conversion table'!$B$6:$D$22,2),VLOOKUP(H12237,'Shoe size conversion table'!$J$6:$L$22,2))</f>
        <v>43-44</v>
      </c>
      <c r="J12237" s="12" t="n">
        <f aca="false">IF(G12237="Male",VLOOKUP(H12237,'Shoe size conversion table'!$B$6:$D$22,3),VLOOKUP(H12237,'Shoe size conversion table'!$J$6:$L$22,3))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MONTH(C12237:C27204)</f>
        <v>8</v>
      </c>
      <c r="O12237" s="8" t="n">
        <f aca="false">K12237*(1-L12237)</f>
        <v>118.3</v>
      </c>
    </row>
    <row r="12238" customFormat="false" ht="11.4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IF(G12238="Male",VLOOKUP(H12238,'Shoe size conversion table'!$B$6:$D$22,2),VLOOKUP(H12238,'Shoe size conversion table'!$J$6:$L$22,2))</f>
        <v>45</v>
      </c>
      <c r="J12238" s="12" t="n">
        <f aca="false">IF(G12238="Male",VLOOKUP(H12238,'Shoe size conversion table'!$B$6:$D$22,3),VLOOKUP(H12238,'Shoe size conversion table'!$J$6:$L$22,3))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MONTH(C12238:C27205)</f>
        <v>8</v>
      </c>
      <c r="O12238" s="8" t="n">
        <f aca="false">K12238*(1-L12238)</f>
        <v>116.1</v>
      </c>
    </row>
    <row r="12239" customFormat="false" ht="11.4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IF(G12239="Male",VLOOKUP(H12239,'Shoe size conversion table'!$B$6:$D$22,2),VLOOKUP(H12239,'Shoe size conversion table'!$J$6:$L$22,2))</f>
        <v>41-42</v>
      </c>
      <c r="J12239" s="12" t="n">
        <f aca="false">IF(G12239="Male",VLOOKUP(H12239,'Shoe size conversion table'!$B$6:$D$22,3),VLOOKUP(H12239,'Shoe size conversion table'!$J$6:$L$22,3))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MONTH(C12239:C27206)</f>
        <v>8</v>
      </c>
      <c r="O12239" s="8" t="n">
        <f aca="false">K12239*(1-L12239)</f>
        <v>179</v>
      </c>
    </row>
    <row r="12240" customFormat="false" ht="11.4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IF(G12240="Male",VLOOKUP(H12240,'Shoe size conversion table'!$B$6:$D$22,2),VLOOKUP(H12240,'Shoe size conversion table'!$J$6:$L$22,2))</f>
        <v>42</v>
      </c>
      <c r="J12240" s="12" t="n">
        <f aca="false">IF(G12240="Male",VLOOKUP(H12240,'Shoe size conversion table'!$B$6:$D$22,3),VLOOKUP(H12240,'Shoe size conversion table'!$J$6:$L$22,3))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MONTH(C12240:C27207)</f>
        <v>8</v>
      </c>
      <c r="O12240" s="8" t="n">
        <f aca="false">K12240*(1-L12240)</f>
        <v>199</v>
      </c>
    </row>
    <row r="12241" customFormat="false" ht="11.4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IF(G12241="Male",VLOOKUP(H12241,'Shoe size conversion table'!$B$6:$D$22,2),VLOOKUP(H12241,'Shoe size conversion table'!$J$6:$L$22,2))</f>
        <v>43</v>
      </c>
      <c r="J12241" s="12" t="n">
        <f aca="false">IF(G12241="Male",VLOOKUP(H12241,'Shoe size conversion table'!$B$6:$D$22,3),VLOOKUP(H12241,'Shoe size conversion table'!$J$6:$L$22,3))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MONTH(C12241:C27208)</f>
        <v>8</v>
      </c>
      <c r="O12241" s="8" t="n">
        <f aca="false">K12241*(1-L12241)</f>
        <v>134.1</v>
      </c>
    </row>
    <row r="12242" customFormat="false" ht="11.4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IF(G12242="Male",VLOOKUP(H12242,'Shoe size conversion table'!$B$6:$D$22,2),VLOOKUP(H12242,'Shoe size conversion table'!$J$6:$L$22,2))</f>
        <v>39</v>
      </c>
      <c r="J12242" s="12" t="n">
        <f aca="false">IF(G12242="Male",VLOOKUP(H12242,'Shoe size conversion table'!$B$6:$D$22,3),VLOOKUP(H12242,'Shoe size conversion table'!$J$6:$L$22,3))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MONTH(C12242:C27209)</f>
        <v>8</v>
      </c>
      <c r="O12242" s="8" t="n">
        <f aca="false">K12242*(1-L12242)</f>
        <v>97.3</v>
      </c>
    </row>
    <row r="12243" customFormat="false" ht="11.4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IF(G12243="Male",VLOOKUP(H12243,'Shoe size conversion table'!$B$6:$D$22,2),VLOOKUP(H12243,'Shoe size conversion table'!$J$6:$L$22,2))</f>
        <v>43</v>
      </c>
      <c r="J12243" s="12" t="n">
        <f aca="false">IF(G12243="Male",VLOOKUP(H12243,'Shoe size conversion table'!$B$6:$D$22,3),VLOOKUP(H12243,'Shoe size conversion table'!$J$6:$L$22,3))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MONTH(C12243:C27210)</f>
        <v>8</v>
      </c>
      <c r="O12243" s="8" t="n">
        <f aca="false">K12243*(1-L12243)</f>
        <v>199</v>
      </c>
    </row>
    <row r="12244" customFormat="false" ht="11.4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IF(G12244="Male",VLOOKUP(H12244,'Shoe size conversion table'!$B$6:$D$22,2),VLOOKUP(H12244,'Shoe size conversion table'!$J$6:$L$22,2))</f>
        <v>40</v>
      </c>
      <c r="J12244" s="12" t="n">
        <f aca="false">IF(G12244="Male",VLOOKUP(H12244,'Shoe size conversion table'!$B$6:$D$22,3),VLOOKUP(H12244,'Shoe size conversion table'!$J$6:$L$22,3))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MONTH(C12244:C27211)</f>
        <v>8</v>
      </c>
      <c r="O12244" s="8" t="n">
        <f aca="false">K12244*(1-L12244)</f>
        <v>169</v>
      </c>
    </row>
    <row r="12245" customFormat="false" ht="11.4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IF(G12245="Male",VLOOKUP(H12245,'Shoe size conversion table'!$B$6:$D$22,2),VLOOKUP(H12245,'Shoe size conversion table'!$J$6:$L$22,2))</f>
        <v>41</v>
      </c>
      <c r="J12245" s="12" t="n">
        <f aca="false">IF(G12245="Male",VLOOKUP(H12245,'Shoe size conversion table'!$B$6:$D$22,3),VLOOKUP(H12245,'Shoe size conversion table'!$J$6:$L$22,3))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MONTH(C12245:C27212)</f>
        <v>8</v>
      </c>
      <c r="O12245" s="8" t="n">
        <f aca="false">K12245*(1-L12245)</f>
        <v>74.5</v>
      </c>
    </row>
    <row r="12246" customFormat="false" ht="11.4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IF(G12246="Male",VLOOKUP(H12246,'Shoe size conversion table'!$B$6:$D$22,2),VLOOKUP(H12246,'Shoe size conversion table'!$J$6:$L$22,2))</f>
        <v>43</v>
      </c>
      <c r="J12246" s="12" t="n">
        <f aca="false">IF(G12246="Male",VLOOKUP(H12246,'Shoe size conversion table'!$B$6:$D$22,3),VLOOKUP(H12246,'Shoe size conversion table'!$J$6:$L$22,3))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MONTH(C12246:C27213)</f>
        <v>8</v>
      </c>
      <c r="O12246" s="8" t="n">
        <f aca="false">K12246*(1-L12246)</f>
        <v>129</v>
      </c>
    </row>
    <row r="12247" customFormat="false" ht="11.4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IF(G12247="Male",VLOOKUP(H12247,'Shoe size conversion table'!$B$6:$D$22,2),VLOOKUP(H12247,'Shoe size conversion table'!$J$6:$L$22,2))</f>
        <v>43</v>
      </c>
      <c r="J12247" s="12" t="n">
        <f aca="false">IF(G12247="Male",VLOOKUP(H12247,'Shoe size conversion table'!$B$6:$D$22,3),VLOOKUP(H12247,'Shoe size conversion table'!$J$6:$L$22,3))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MONTH(C12247:C27214)</f>
        <v>8</v>
      </c>
      <c r="O12247" s="8" t="n">
        <f aca="false">K12247*(1-L12247)</f>
        <v>143.2</v>
      </c>
    </row>
    <row r="12248" customFormat="false" ht="11.4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IF(G12248="Male",VLOOKUP(H12248,'Shoe size conversion table'!$B$6:$D$22,2),VLOOKUP(H12248,'Shoe size conversion table'!$J$6:$L$22,2))</f>
        <v>42-43</v>
      </c>
      <c r="J12248" s="12" t="n">
        <f aca="false">IF(G12248="Male",VLOOKUP(H12248,'Shoe size conversion table'!$B$6:$D$22,3),VLOOKUP(H12248,'Shoe size conversion table'!$J$6:$L$22,3))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MONTH(C12248:C27215)</f>
        <v>8</v>
      </c>
      <c r="O12248" s="8" t="n">
        <f aca="false">K12248*(1-L12248)</f>
        <v>149</v>
      </c>
    </row>
    <row r="12249" customFormat="false" ht="11.4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IF(G12249="Male",VLOOKUP(H12249,'Shoe size conversion table'!$B$6:$D$22,2),VLOOKUP(H12249,'Shoe size conversion table'!$J$6:$L$22,2))</f>
        <v>38-39</v>
      </c>
      <c r="J12249" s="12" t="n">
        <f aca="false">IF(G12249="Male",VLOOKUP(H12249,'Shoe size conversion table'!$B$6:$D$22,3),VLOOKUP(H12249,'Shoe size conversion table'!$J$6:$L$22,3))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MONTH(C12249:C27216)</f>
        <v>8</v>
      </c>
      <c r="O12249" s="8" t="n">
        <f aca="false">K12249*(1-L12249)</f>
        <v>97.3</v>
      </c>
    </row>
    <row r="12250" customFormat="false" ht="11.4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IF(G12250="Male",VLOOKUP(H12250,'Shoe size conversion table'!$B$6:$D$22,2),VLOOKUP(H12250,'Shoe size conversion table'!$J$6:$L$22,2))</f>
        <v>38</v>
      </c>
      <c r="J12250" s="12" t="n">
        <f aca="false">IF(G12250="Male",VLOOKUP(H12250,'Shoe size conversion table'!$B$6:$D$22,3),VLOOKUP(H12250,'Shoe size conversion table'!$J$6:$L$22,3))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MONTH(C12250:C27217)</f>
        <v>8</v>
      </c>
      <c r="O12250" s="8" t="n">
        <f aca="false">K12250*(1-L12250)</f>
        <v>179</v>
      </c>
    </row>
    <row r="12251" customFormat="false" ht="11.4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IF(G12251="Male",VLOOKUP(H12251,'Shoe size conversion table'!$B$6:$D$22,2),VLOOKUP(H12251,'Shoe size conversion table'!$J$6:$L$22,2))</f>
        <v>43</v>
      </c>
      <c r="J12251" s="12" t="n">
        <f aca="false">IF(G12251="Male",VLOOKUP(H12251,'Shoe size conversion table'!$B$6:$D$22,3),VLOOKUP(H12251,'Shoe size conversion table'!$J$6:$L$22,3))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MONTH(C12251:C27218)</f>
        <v>8</v>
      </c>
      <c r="O12251" s="8" t="n">
        <f aca="false">K12251*(1-L12251)</f>
        <v>169</v>
      </c>
    </row>
    <row r="12252" customFormat="false" ht="11.4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IF(G12252="Male",VLOOKUP(H12252,'Shoe size conversion table'!$B$6:$D$22,2),VLOOKUP(H12252,'Shoe size conversion table'!$J$6:$L$22,2))</f>
        <v>42-43</v>
      </c>
      <c r="J12252" s="12" t="n">
        <f aca="false">IF(G12252="Male",VLOOKUP(H12252,'Shoe size conversion table'!$B$6:$D$22,3),VLOOKUP(H12252,'Shoe size conversion table'!$J$6:$L$22,3))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MONTH(C12252:C27219)</f>
        <v>8</v>
      </c>
      <c r="O12252" s="8" t="n">
        <f aca="false">K12252*(1-L12252)</f>
        <v>125.3</v>
      </c>
    </row>
    <row r="12253" customFormat="false" ht="11.4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IF(G12253="Male",VLOOKUP(H12253,'Shoe size conversion table'!$B$6:$D$22,2),VLOOKUP(H12253,'Shoe size conversion table'!$J$6:$L$22,2))</f>
        <v>44-45</v>
      </c>
      <c r="J12253" s="12" t="n">
        <f aca="false">IF(G12253="Male",VLOOKUP(H12253,'Shoe size conversion table'!$B$6:$D$22,3),VLOOKUP(H12253,'Shoe size conversion table'!$J$6:$L$22,3))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MONTH(C12253:C27220)</f>
        <v>8</v>
      </c>
      <c r="O12253" s="8" t="n">
        <f aca="false">K12253*(1-L12253)</f>
        <v>169</v>
      </c>
    </row>
    <row r="12254" customFormat="false" ht="11.4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IF(G12254="Male",VLOOKUP(H12254,'Shoe size conversion table'!$B$6:$D$22,2),VLOOKUP(H12254,'Shoe size conversion table'!$J$6:$L$22,2))</f>
        <v>43</v>
      </c>
      <c r="J12254" s="12" t="n">
        <f aca="false">IF(G12254="Male",VLOOKUP(H12254,'Shoe size conversion table'!$B$6:$D$22,3),VLOOKUP(H12254,'Shoe size conversion table'!$J$6:$L$22,3))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MONTH(C12254:C27221)</f>
        <v>8</v>
      </c>
      <c r="O12254" s="8" t="n">
        <f aca="false">K12254*(1-L12254)</f>
        <v>161.1</v>
      </c>
    </row>
    <row r="12255" customFormat="false" ht="11.4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IF(G12255="Male",VLOOKUP(H12255,'Shoe size conversion table'!$B$6:$D$22,2),VLOOKUP(H12255,'Shoe size conversion table'!$J$6:$L$22,2))</f>
        <v>43-44</v>
      </c>
      <c r="J12255" s="12" t="n">
        <f aca="false">IF(G12255="Male",VLOOKUP(H12255,'Shoe size conversion table'!$B$6:$D$22,3),VLOOKUP(H12255,'Shoe size conversion table'!$J$6:$L$22,3))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MONTH(C12255:C27222)</f>
        <v>8</v>
      </c>
      <c r="O12255" s="8" t="n">
        <f aca="false">K12255*(1-L12255)</f>
        <v>149</v>
      </c>
    </row>
    <row r="12256" customFormat="false" ht="11.4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IF(G12256="Male",VLOOKUP(H12256,'Shoe size conversion table'!$B$6:$D$22,2),VLOOKUP(H12256,'Shoe size conversion table'!$J$6:$L$22,2))</f>
        <v>43-44</v>
      </c>
      <c r="J12256" s="12" t="n">
        <f aca="false">IF(G12256="Male",VLOOKUP(H12256,'Shoe size conversion table'!$B$6:$D$22,3),VLOOKUP(H12256,'Shoe size conversion table'!$J$6:$L$22,3))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MONTH(C12256:C27223)</f>
        <v>8</v>
      </c>
      <c r="O12256" s="8" t="n">
        <f aca="false">K12256*(1-L12256)</f>
        <v>125.1</v>
      </c>
    </row>
    <row r="12257" customFormat="false" ht="11.4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IF(G12257="Male",VLOOKUP(H12257,'Shoe size conversion table'!$B$6:$D$22,2),VLOOKUP(H12257,'Shoe size conversion table'!$J$6:$L$22,2))</f>
        <v>42-43</v>
      </c>
      <c r="J12257" s="12" t="n">
        <f aca="false">IF(G12257="Male",VLOOKUP(H12257,'Shoe size conversion table'!$B$6:$D$22,3),VLOOKUP(H12257,'Shoe size conversion table'!$J$6:$L$22,3))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MONTH(C12257:C27224)</f>
        <v>8</v>
      </c>
      <c r="O12257" s="8" t="n">
        <f aca="false">K12257*(1-L12257)</f>
        <v>74.5</v>
      </c>
    </row>
    <row r="12258" customFormat="false" ht="11.4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IF(G12258="Male",VLOOKUP(H12258,'Shoe size conversion table'!$B$6:$D$22,2),VLOOKUP(H12258,'Shoe size conversion table'!$J$6:$L$22,2))</f>
        <v>40</v>
      </c>
      <c r="J12258" s="12" t="n">
        <f aca="false">IF(G12258="Male",VLOOKUP(H12258,'Shoe size conversion table'!$B$6:$D$22,3),VLOOKUP(H12258,'Shoe size conversion table'!$J$6:$L$22,3))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MONTH(C12258:C27225)</f>
        <v>8</v>
      </c>
      <c r="O12258" s="8" t="n">
        <f aca="false">K12258*(1-L12258)</f>
        <v>132.3</v>
      </c>
    </row>
    <row r="12259" customFormat="false" ht="11.4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IF(G12259="Male",VLOOKUP(H12259,'Shoe size conversion table'!$B$6:$D$22,2),VLOOKUP(H12259,'Shoe size conversion table'!$J$6:$L$22,2))</f>
        <v>41-42</v>
      </c>
      <c r="J12259" s="12" t="n">
        <f aca="false">IF(G12259="Male",VLOOKUP(H12259,'Shoe size conversion table'!$B$6:$D$22,3),VLOOKUP(H12259,'Shoe size conversion table'!$J$6:$L$22,3))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MONTH(C12259:C27226)</f>
        <v>8</v>
      </c>
      <c r="O12259" s="8" t="n">
        <f aca="false">K12259*(1-L12259)</f>
        <v>103.2</v>
      </c>
    </row>
    <row r="12260" customFormat="false" ht="11.4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IF(G12260="Male",VLOOKUP(H12260,'Shoe size conversion table'!$B$6:$D$22,2),VLOOKUP(H12260,'Shoe size conversion table'!$J$6:$L$22,2))</f>
        <v>42-43</v>
      </c>
      <c r="J12260" s="12" t="n">
        <f aca="false">IF(G12260="Male",VLOOKUP(H12260,'Shoe size conversion table'!$B$6:$D$22,3),VLOOKUP(H12260,'Shoe size conversion table'!$J$6:$L$22,3))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MONTH(C12260:C27227)</f>
        <v>8</v>
      </c>
      <c r="O12260" s="8" t="n">
        <f aca="false">K12260*(1-L12260)</f>
        <v>125.3</v>
      </c>
    </row>
    <row r="12261" customFormat="false" ht="11.4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IF(G12261="Male",VLOOKUP(H12261,'Shoe size conversion table'!$B$6:$D$22,2),VLOOKUP(H12261,'Shoe size conversion table'!$J$6:$L$22,2))</f>
        <v>42-43</v>
      </c>
      <c r="J12261" s="12" t="n">
        <f aca="false">IF(G12261="Male",VLOOKUP(H12261,'Shoe size conversion table'!$B$6:$D$22,3),VLOOKUP(H12261,'Shoe size conversion table'!$J$6:$L$22,3))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MONTH(C12261:C27228)</f>
        <v>8</v>
      </c>
      <c r="O12261" s="8" t="n">
        <f aca="false">K12261*(1-L12261)</f>
        <v>169</v>
      </c>
    </row>
    <row r="12262" customFormat="false" ht="11.4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IF(G12262="Male",VLOOKUP(H12262,'Shoe size conversion table'!$B$6:$D$22,2),VLOOKUP(H12262,'Shoe size conversion table'!$J$6:$L$22,2))</f>
        <v>38-39</v>
      </c>
      <c r="J12262" s="12" t="n">
        <f aca="false">IF(G12262="Male",VLOOKUP(H12262,'Shoe size conversion table'!$B$6:$D$22,3),VLOOKUP(H12262,'Shoe size conversion table'!$J$6:$L$22,3))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MONTH(C12262:C27229)</f>
        <v>8</v>
      </c>
      <c r="O12262" s="8" t="n">
        <f aca="false">K12262*(1-L12262)</f>
        <v>89.5</v>
      </c>
    </row>
    <row r="12263" customFormat="false" ht="11.4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IF(G12263="Male",VLOOKUP(H12263,'Shoe size conversion table'!$B$6:$D$22,2),VLOOKUP(H12263,'Shoe size conversion table'!$J$6:$L$22,2))</f>
        <v>41-42</v>
      </c>
      <c r="J12263" s="12" t="n">
        <f aca="false">IF(G12263="Male",VLOOKUP(H12263,'Shoe size conversion table'!$B$6:$D$22,3),VLOOKUP(H12263,'Shoe size conversion table'!$J$6:$L$22,3))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MONTH(C12263:C27230)</f>
        <v>8</v>
      </c>
      <c r="O12263" s="8" t="n">
        <f aca="false">K12263*(1-L12263)</f>
        <v>169</v>
      </c>
    </row>
    <row r="12264" customFormat="false" ht="11.4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IF(G12264="Male",VLOOKUP(H12264,'Shoe size conversion table'!$B$6:$D$22,2),VLOOKUP(H12264,'Shoe size conversion table'!$J$6:$L$22,2))</f>
        <v>40-41</v>
      </c>
      <c r="J12264" s="12" t="n">
        <f aca="false">IF(G12264="Male",VLOOKUP(H12264,'Shoe size conversion table'!$B$6:$D$22,3),VLOOKUP(H12264,'Shoe size conversion table'!$J$6:$L$22,3))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MONTH(C12264:C27231)</f>
        <v>8</v>
      </c>
      <c r="O12264" s="8" t="n">
        <f aca="false">K12264*(1-L12264)</f>
        <v>111.2</v>
      </c>
    </row>
    <row r="12265" customFormat="false" ht="11.4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IF(G12265="Male",VLOOKUP(H12265,'Shoe size conversion table'!$B$6:$D$22,2),VLOOKUP(H12265,'Shoe size conversion table'!$J$6:$L$22,2))</f>
        <v>39-40</v>
      </c>
      <c r="J12265" s="12" t="n">
        <f aca="false">IF(G12265="Male",VLOOKUP(H12265,'Shoe size conversion table'!$B$6:$D$22,3),VLOOKUP(H12265,'Shoe size conversion table'!$J$6:$L$22,3))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MONTH(C12265:C27232)</f>
        <v>8</v>
      </c>
      <c r="O12265" s="8" t="n">
        <f aca="false">K12265*(1-L12265)</f>
        <v>159</v>
      </c>
    </row>
    <row r="12266" customFormat="false" ht="11.4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IF(G12266="Male",VLOOKUP(H12266,'Shoe size conversion table'!$B$6:$D$22,2),VLOOKUP(H12266,'Shoe size conversion table'!$J$6:$L$22,2))</f>
        <v>38-39</v>
      </c>
      <c r="J12266" s="12" t="n">
        <f aca="false">IF(G12266="Male",VLOOKUP(H12266,'Shoe size conversion table'!$B$6:$D$22,3),VLOOKUP(H12266,'Shoe size conversion table'!$J$6:$L$22,3))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MONTH(C12266:C27233)</f>
        <v>8</v>
      </c>
      <c r="O12266" s="8" t="n">
        <f aca="false">K12266*(1-L12266)</f>
        <v>139</v>
      </c>
    </row>
    <row r="12267" customFormat="false" ht="11.4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IF(G12267="Male",VLOOKUP(H12267,'Shoe size conversion table'!$B$6:$D$22,2),VLOOKUP(H12267,'Shoe size conversion table'!$J$6:$L$22,2))</f>
        <v>42-43</v>
      </c>
      <c r="J12267" s="12" t="n">
        <f aca="false">IF(G12267="Male",VLOOKUP(H12267,'Shoe size conversion table'!$B$6:$D$22,3),VLOOKUP(H12267,'Shoe size conversion table'!$J$6:$L$22,3))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MONTH(C12267:C27234)</f>
        <v>8</v>
      </c>
      <c r="O12267" s="8" t="n">
        <f aca="false">K12267*(1-L12267)</f>
        <v>189</v>
      </c>
    </row>
    <row r="12268" customFormat="false" ht="11.4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IF(G12268="Male",VLOOKUP(H12268,'Shoe size conversion table'!$B$6:$D$22,2),VLOOKUP(H12268,'Shoe size conversion table'!$J$6:$L$22,2))</f>
        <v>38-39</v>
      </c>
      <c r="J12268" s="12" t="n">
        <f aca="false">IF(G12268="Male",VLOOKUP(H12268,'Shoe size conversion table'!$B$6:$D$22,3),VLOOKUP(H12268,'Shoe size conversion table'!$J$6:$L$22,3))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MONTH(C12268:C27235)</f>
        <v>8</v>
      </c>
      <c r="O12268" s="8" t="n">
        <f aca="false">K12268*(1-L12268)</f>
        <v>69.5</v>
      </c>
    </row>
    <row r="12269" customFormat="false" ht="11.4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IF(G12269="Male",VLOOKUP(H12269,'Shoe size conversion table'!$B$6:$D$22,2),VLOOKUP(H12269,'Shoe size conversion table'!$J$6:$L$22,2))</f>
        <v>43</v>
      </c>
      <c r="J12269" s="12" t="n">
        <f aca="false">IF(G12269="Male",VLOOKUP(H12269,'Shoe size conversion table'!$B$6:$D$22,3),VLOOKUP(H12269,'Shoe size conversion table'!$J$6:$L$22,3))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MONTH(C12269:C27236)</f>
        <v>8</v>
      </c>
      <c r="O12269" s="8" t="n">
        <f aca="false">K12269*(1-L12269)</f>
        <v>129</v>
      </c>
    </row>
    <row r="12270" customFormat="false" ht="11.4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IF(G12270="Male",VLOOKUP(H12270,'Shoe size conversion table'!$B$6:$D$22,2),VLOOKUP(H12270,'Shoe size conversion table'!$J$6:$L$22,2))</f>
        <v>40</v>
      </c>
      <c r="J12270" s="12" t="n">
        <f aca="false">IF(G12270="Male",VLOOKUP(H12270,'Shoe size conversion table'!$B$6:$D$22,3),VLOOKUP(H12270,'Shoe size conversion table'!$J$6:$L$22,3))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MONTH(C12270:C27237)</f>
        <v>8</v>
      </c>
      <c r="O12270" s="8" t="n">
        <f aca="false">K12270*(1-L12270)</f>
        <v>132.3</v>
      </c>
    </row>
    <row r="12271" customFormat="false" ht="11.4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IF(G12271="Male",VLOOKUP(H12271,'Shoe size conversion table'!$B$6:$D$22,2),VLOOKUP(H12271,'Shoe size conversion table'!$J$6:$L$22,2))</f>
        <v>38</v>
      </c>
      <c r="J12271" s="12" t="n">
        <f aca="false">IF(G12271="Male",VLOOKUP(H12271,'Shoe size conversion table'!$B$6:$D$22,3),VLOOKUP(H12271,'Shoe size conversion table'!$J$6:$L$22,3))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MONTH(C12271:C27238)</f>
        <v>8</v>
      </c>
      <c r="O12271" s="8" t="n">
        <f aca="false">K12271*(1-L12271)</f>
        <v>159.2</v>
      </c>
    </row>
    <row r="12272" customFormat="false" ht="11.4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IF(G12272="Male",VLOOKUP(H12272,'Shoe size conversion table'!$B$6:$D$22,2),VLOOKUP(H12272,'Shoe size conversion table'!$J$6:$L$22,2))</f>
        <v>42</v>
      </c>
      <c r="J12272" s="12" t="n">
        <f aca="false">IF(G12272="Male",VLOOKUP(H12272,'Shoe size conversion table'!$B$6:$D$22,3),VLOOKUP(H12272,'Shoe size conversion table'!$J$6:$L$22,3))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MONTH(C12272:C27239)</f>
        <v>8</v>
      </c>
      <c r="O12272" s="8" t="n">
        <f aca="false">K12272*(1-L12272)</f>
        <v>119.2</v>
      </c>
    </row>
    <row r="12273" customFormat="false" ht="11.4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IF(G12273="Male",VLOOKUP(H12273,'Shoe size conversion table'!$B$6:$D$22,2),VLOOKUP(H12273,'Shoe size conversion table'!$J$6:$L$22,2))</f>
        <v>42-43</v>
      </c>
      <c r="J12273" s="12" t="n">
        <f aca="false">IF(G12273="Male",VLOOKUP(H12273,'Shoe size conversion table'!$B$6:$D$22,3),VLOOKUP(H12273,'Shoe size conversion table'!$J$6:$L$22,3))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MONTH(C12273:C27240)</f>
        <v>8</v>
      </c>
      <c r="O12273" s="8" t="n">
        <f aca="false">K12273*(1-L12273)</f>
        <v>125.1</v>
      </c>
    </row>
    <row r="12274" customFormat="false" ht="11.4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IF(G12274="Male",VLOOKUP(H12274,'Shoe size conversion table'!$B$6:$D$22,2),VLOOKUP(H12274,'Shoe size conversion table'!$J$6:$L$22,2))</f>
        <v>39</v>
      </c>
      <c r="J12274" s="12" t="n">
        <f aca="false">IF(G12274="Male",VLOOKUP(H12274,'Shoe size conversion table'!$B$6:$D$22,3),VLOOKUP(H12274,'Shoe size conversion table'!$J$6:$L$22,3))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MONTH(C12274:C27241)</f>
        <v>8</v>
      </c>
      <c r="O12274" s="8" t="n">
        <f aca="false">K12274*(1-L12274)</f>
        <v>169</v>
      </c>
    </row>
    <row r="12275" customFormat="false" ht="11.4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IF(G12275="Male",VLOOKUP(H12275,'Shoe size conversion table'!$B$6:$D$22,2),VLOOKUP(H12275,'Shoe size conversion table'!$J$6:$L$22,2))</f>
        <v>42</v>
      </c>
      <c r="J12275" s="12" t="n">
        <f aca="false">IF(G12275="Male",VLOOKUP(H12275,'Shoe size conversion table'!$B$6:$D$22,3),VLOOKUP(H12275,'Shoe size conversion table'!$J$6:$L$22,3))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MONTH(C12275:C27242)</f>
        <v>8</v>
      </c>
      <c r="O12275" s="8" t="n">
        <f aca="false">K12275*(1-L12275)</f>
        <v>97.3</v>
      </c>
    </row>
    <row r="12276" customFormat="false" ht="11.4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IF(G12276="Male",VLOOKUP(H12276,'Shoe size conversion table'!$B$6:$D$22,2),VLOOKUP(H12276,'Shoe size conversion table'!$J$6:$L$22,2))</f>
        <v>42-43</v>
      </c>
      <c r="J12276" s="12" t="n">
        <f aca="false">IF(G12276="Male",VLOOKUP(H12276,'Shoe size conversion table'!$B$6:$D$22,3),VLOOKUP(H12276,'Shoe size conversion table'!$J$6:$L$22,3))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MONTH(C12276:C27243)</f>
        <v>8</v>
      </c>
      <c r="O12276" s="8" t="n">
        <f aca="false">K12276*(1-L12276)</f>
        <v>69.5</v>
      </c>
    </row>
    <row r="12277" customFormat="false" ht="11.4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IF(G12277="Male",VLOOKUP(H12277,'Shoe size conversion table'!$B$6:$D$22,2),VLOOKUP(H12277,'Shoe size conversion table'!$J$6:$L$22,2))</f>
        <v>42-43</v>
      </c>
      <c r="J12277" s="12" t="n">
        <f aca="false">IF(G12277="Male",VLOOKUP(H12277,'Shoe size conversion table'!$B$6:$D$22,3),VLOOKUP(H12277,'Shoe size conversion table'!$J$6:$L$22,3))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MONTH(C12277:C27244)</f>
        <v>8</v>
      </c>
      <c r="O12277" s="8" t="n">
        <f aca="false">K12277*(1-L12277)</f>
        <v>149</v>
      </c>
    </row>
    <row r="12278" customFormat="false" ht="11.4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IF(G12278="Male",VLOOKUP(H12278,'Shoe size conversion table'!$B$6:$D$22,2),VLOOKUP(H12278,'Shoe size conversion table'!$J$6:$L$22,2))</f>
        <v>39-40</v>
      </c>
      <c r="J12278" s="12" t="n">
        <f aca="false">IF(G12278="Male",VLOOKUP(H12278,'Shoe size conversion table'!$B$6:$D$22,3),VLOOKUP(H12278,'Shoe size conversion table'!$J$6:$L$22,3))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MONTH(C12278:C27245)</f>
        <v>8</v>
      </c>
      <c r="O12278" s="8" t="n">
        <f aca="false">K12278*(1-L12278)</f>
        <v>189</v>
      </c>
    </row>
    <row r="12279" customFormat="false" ht="11.4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IF(G12279="Male",VLOOKUP(H12279,'Shoe size conversion table'!$B$6:$D$22,2),VLOOKUP(H12279,'Shoe size conversion table'!$J$6:$L$22,2))</f>
        <v>45</v>
      </c>
      <c r="J12279" s="12" t="n">
        <f aca="false">IF(G12279="Male",VLOOKUP(H12279,'Shoe size conversion table'!$B$6:$D$22,3),VLOOKUP(H12279,'Shoe size conversion table'!$J$6:$L$22,3))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MONTH(C12279:C27246)</f>
        <v>8</v>
      </c>
      <c r="O12279" s="8" t="n">
        <f aca="false">K12279*(1-L12279)</f>
        <v>179</v>
      </c>
    </row>
    <row r="12280" customFormat="false" ht="11.4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IF(G12280="Male",VLOOKUP(H12280,'Shoe size conversion table'!$B$6:$D$22,2),VLOOKUP(H12280,'Shoe size conversion table'!$J$6:$L$22,2))</f>
        <v>40-41</v>
      </c>
      <c r="J12280" s="12" t="n">
        <f aca="false">IF(G12280="Male",VLOOKUP(H12280,'Shoe size conversion table'!$B$6:$D$22,3),VLOOKUP(H12280,'Shoe size conversion table'!$J$6:$L$22,3))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MONTH(C12280:C27247)</f>
        <v>8</v>
      </c>
      <c r="O12280" s="8" t="n">
        <f aca="false">K12280*(1-L12280)</f>
        <v>199</v>
      </c>
    </row>
    <row r="12281" customFormat="false" ht="11.4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IF(G12281="Male",VLOOKUP(H12281,'Shoe size conversion table'!$B$6:$D$22,2),VLOOKUP(H12281,'Shoe size conversion table'!$J$6:$L$22,2))</f>
        <v>39</v>
      </c>
      <c r="J12281" s="12" t="n">
        <f aca="false">IF(G12281="Male",VLOOKUP(H12281,'Shoe size conversion table'!$B$6:$D$22,3),VLOOKUP(H12281,'Shoe size conversion table'!$J$6:$L$22,3))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MONTH(C12281:C27248)</f>
        <v>8</v>
      </c>
      <c r="O12281" s="8" t="n">
        <f aca="false">K12281*(1-L12281)</f>
        <v>149</v>
      </c>
    </row>
    <row r="12282" customFormat="false" ht="11.4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IF(G12282="Male",VLOOKUP(H12282,'Shoe size conversion table'!$B$6:$D$22,2),VLOOKUP(H12282,'Shoe size conversion table'!$J$6:$L$22,2))</f>
        <v>39</v>
      </c>
      <c r="J12282" s="12" t="n">
        <f aca="false">IF(G12282="Male",VLOOKUP(H12282,'Shoe size conversion table'!$B$6:$D$22,3),VLOOKUP(H12282,'Shoe size conversion table'!$J$6:$L$22,3))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MONTH(C12282:C27249)</f>
        <v>8</v>
      </c>
      <c r="O12282" s="8" t="n">
        <f aca="false">K12282*(1-L12282)</f>
        <v>159.2</v>
      </c>
    </row>
    <row r="12283" customFormat="false" ht="11.4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IF(G12283="Male",VLOOKUP(H12283,'Shoe size conversion table'!$B$6:$D$22,2),VLOOKUP(H12283,'Shoe size conversion table'!$J$6:$L$22,2))</f>
        <v>42</v>
      </c>
      <c r="J12283" s="12" t="n">
        <f aca="false">IF(G12283="Male",VLOOKUP(H12283,'Shoe size conversion table'!$B$6:$D$22,3),VLOOKUP(H12283,'Shoe size conversion table'!$J$6:$L$22,3))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MONTH(C12283:C27250)</f>
        <v>8</v>
      </c>
      <c r="O12283" s="8" t="n">
        <f aca="false">K12283*(1-L12283)</f>
        <v>118.3</v>
      </c>
    </row>
    <row r="12284" customFormat="false" ht="11.4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IF(G12284="Male",VLOOKUP(H12284,'Shoe size conversion table'!$B$6:$D$22,2),VLOOKUP(H12284,'Shoe size conversion table'!$J$6:$L$22,2))</f>
        <v>39</v>
      </c>
      <c r="J12284" s="12" t="n">
        <f aca="false">IF(G12284="Male",VLOOKUP(H12284,'Shoe size conversion table'!$B$6:$D$22,3),VLOOKUP(H12284,'Shoe size conversion table'!$J$6:$L$22,3))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MONTH(C12284:C27251)</f>
        <v>8</v>
      </c>
      <c r="O12284" s="8" t="n">
        <f aca="false">K12284*(1-L12284)</f>
        <v>79.5</v>
      </c>
    </row>
    <row r="12285" customFormat="false" ht="11.4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IF(G12285="Male",VLOOKUP(H12285,'Shoe size conversion table'!$B$6:$D$22,2),VLOOKUP(H12285,'Shoe size conversion table'!$J$6:$L$22,2))</f>
        <v>42-43</v>
      </c>
      <c r="J12285" s="12" t="n">
        <f aca="false">IF(G12285="Male",VLOOKUP(H12285,'Shoe size conversion table'!$B$6:$D$22,3),VLOOKUP(H12285,'Shoe size conversion table'!$J$6:$L$22,3))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MONTH(C12285:C27252)</f>
        <v>8</v>
      </c>
      <c r="O12285" s="8" t="n">
        <f aca="false">K12285*(1-L12285)</f>
        <v>179</v>
      </c>
    </row>
    <row r="12286" customFormat="false" ht="11.4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IF(G12286="Male",VLOOKUP(H12286,'Shoe size conversion table'!$B$6:$D$22,2),VLOOKUP(H12286,'Shoe size conversion table'!$J$6:$L$22,2))</f>
        <v>38-39</v>
      </c>
      <c r="J12286" s="12" t="n">
        <f aca="false">IF(G12286="Male",VLOOKUP(H12286,'Shoe size conversion table'!$B$6:$D$22,3),VLOOKUP(H12286,'Shoe size conversion table'!$J$6:$L$22,3))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MONTH(C12286:C27253)</f>
        <v>8</v>
      </c>
      <c r="O12286" s="8" t="n">
        <f aca="false">K12286*(1-L12286)</f>
        <v>94.5</v>
      </c>
    </row>
    <row r="12287" customFormat="false" ht="11.4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IF(G12287="Male",VLOOKUP(H12287,'Shoe size conversion table'!$B$6:$D$22,2),VLOOKUP(H12287,'Shoe size conversion table'!$J$6:$L$22,2))</f>
        <v>43</v>
      </c>
      <c r="J12287" s="12" t="n">
        <f aca="false">IF(G12287="Male",VLOOKUP(H12287,'Shoe size conversion table'!$B$6:$D$22,3),VLOOKUP(H12287,'Shoe size conversion table'!$J$6:$L$22,3))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MONTH(C12287:C27254)</f>
        <v>8</v>
      </c>
      <c r="O12287" s="8" t="n">
        <f aca="false">K12287*(1-L12287)</f>
        <v>179</v>
      </c>
    </row>
    <row r="12288" customFormat="false" ht="11.4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IF(G12288="Male",VLOOKUP(H12288,'Shoe size conversion table'!$B$6:$D$22,2),VLOOKUP(H12288,'Shoe size conversion table'!$J$6:$L$22,2))</f>
        <v>42</v>
      </c>
      <c r="J12288" s="12" t="n">
        <f aca="false">IF(G12288="Male",VLOOKUP(H12288,'Shoe size conversion table'!$B$6:$D$22,3),VLOOKUP(H12288,'Shoe size conversion table'!$J$6:$L$22,3))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MONTH(C12288:C27255)</f>
        <v>8</v>
      </c>
      <c r="O12288" s="8" t="n">
        <f aca="false">K12288*(1-L12288)</f>
        <v>127.2</v>
      </c>
    </row>
    <row r="12289" customFormat="false" ht="11.4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IF(G12289="Male",VLOOKUP(H12289,'Shoe size conversion table'!$B$6:$D$22,2),VLOOKUP(H12289,'Shoe size conversion table'!$J$6:$L$22,2))</f>
        <v>42-43</v>
      </c>
      <c r="J12289" s="12" t="n">
        <f aca="false">IF(G12289="Male",VLOOKUP(H12289,'Shoe size conversion table'!$B$6:$D$22,3),VLOOKUP(H12289,'Shoe size conversion table'!$J$6:$L$22,3))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MONTH(C12289:C27256)</f>
        <v>8</v>
      </c>
      <c r="O12289" s="8" t="n">
        <f aca="false">K12289*(1-L12289)</f>
        <v>159</v>
      </c>
    </row>
    <row r="12290" customFormat="false" ht="11.4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IF(G12290="Male",VLOOKUP(H12290,'Shoe size conversion table'!$B$6:$D$22,2),VLOOKUP(H12290,'Shoe size conversion table'!$J$6:$L$22,2))</f>
        <v>38-39</v>
      </c>
      <c r="J12290" s="12" t="n">
        <f aca="false">IF(G12290="Male",VLOOKUP(H12290,'Shoe size conversion table'!$B$6:$D$22,3),VLOOKUP(H12290,'Shoe size conversion table'!$J$6:$L$22,3))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MONTH(C12290:C27257)</f>
        <v>8</v>
      </c>
      <c r="O12290" s="8" t="n">
        <f aca="false">K12290*(1-L12290)</f>
        <v>179.1</v>
      </c>
    </row>
    <row r="12291" customFormat="false" ht="11.4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IF(G12291="Male",VLOOKUP(H12291,'Shoe size conversion table'!$B$6:$D$22,2),VLOOKUP(H12291,'Shoe size conversion table'!$J$6:$L$22,2))</f>
        <v>41-42</v>
      </c>
      <c r="J12291" s="12" t="n">
        <f aca="false">IF(G12291="Male",VLOOKUP(H12291,'Shoe size conversion table'!$B$6:$D$22,3),VLOOKUP(H12291,'Shoe size conversion table'!$J$6:$L$22,3))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MONTH(C12291:C27258)</f>
        <v>8</v>
      </c>
      <c r="O12291" s="8" t="n">
        <f aca="false">K12291*(1-L12291)</f>
        <v>189</v>
      </c>
    </row>
    <row r="12292" customFormat="false" ht="11.4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IF(G12292="Male",VLOOKUP(H12292,'Shoe size conversion table'!$B$6:$D$22,2),VLOOKUP(H12292,'Shoe size conversion table'!$J$6:$L$22,2))</f>
        <v>43</v>
      </c>
      <c r="J12292" s="12" t="n">
        <f aca="false">IF(G12292="Male",VLOOKUP(H12292,'Shoe size conversion table'!$B$6:$D$22,3),VLOOKUP(H12292,'Shoe size conversion table'!$J$6:$L$22,3))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MONTH(C12292:C27259)</f>
        <v>8</v>
      </c>
      <c r="O12292" s="8" t="n">
        <f aca="false">K12292*(1-L12292)</f>
        <v>159</v>
      </c>
    </row>
    <row r="12293" customFormat="false" ht="11.4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IF(G12293="Male",VLOOKUP(H12293,'Shoe size conversion table'!$B$6:$D$22,2),VLOOKUP(H12293,'Shoe size conversion table'!$J$6:$L$22,2))</f>
        <v>42-43</v>
      </c>
      <c r="J12293" s="12" t="n">
        <f aca="false">IF(G12293="Male",VLOOKUP(H12293,'Shoe size conversion table'!$B$6:$D$22,3),VLOOKUP(H12293,'Shoe size conversion table'!$J$6:$L$22,3))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MONTH(C12293:C27260)</f>
        <v>8</v>
      </c>
      <c r="O12293" s="8" t="n">
        <f aca="false">K12293*(1-L12293)</f>
        <v>149</v>
      </c>
    </row>
    <row r="12294" customFormat="false" ht="11.4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IF(G12294="Male",VLOOKUP(H12294,'Shoe size conversion table'!$B$6:$D$22,2),VLOOKUP(H12294,'Shoe size conversion table'!$J$6:$L$22,2))</f>
        <v>42-43</v>
      </c>
      <c r="J12294" s="12" t="n">
        <f aca="false">IF(G12294="Male",VLOOKUP(H12294,'Shoe size conversion table'!$B$6:$D$22,3),VLOOKUP(H12294,'Shoe size conversion table'!$J$6:$L$22,3))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MONTH(C12294:C27261)</f>
        <v>8</v>
      </c>
      <c r="O12294" s="8" t="n">
        <f aca="false">K12294*(1-L12294)</f>
        <v>143.2</v>
      </c>
    </row>
    <row r="12295" customFormat="false" ht="11.4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IF(G12295="Male",VLOOKUP(H12295,'Shoe size conversion table'!$B$6:$D$22,2),VLOOKUP(H12295,'Shoe size conversion table'!$J$6:$L$22,2))</f>
        <v>43-44</v>
      </c>
      <c r="J12295" s="12" t="n">
        <f aca="false">IF(G12295="Male",VLOOKUP(H12295,'Shoe size conversion table'!$B$6:$D$22,3),VLOOKUP(H12295,'Shoe size conversion table'!$J$6:$L$22,3))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MONTH(C12295:C27262)</f>
        <v>8</v>
      </c>
      <c r="O12295" s="8" t="n">
        <f aca="false">K12295*(1-L12295)</f>
        <v>189</v>
      </c>
    </row>
    <row r="12296" customFormat="false" ht="11.4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IF(G12296="Male",VLOOKUP(H12296,'Shoe size conversion table'!$B$6:$D$22,2),VLOOKUP(H12296,'Shoe size conversion table'!$J$6:$L$22,2))</f>
        <v>38-39</v>
      </c>
      <c r="J12296" s="12" t="n">
        <f aca="false">IF(G12296="Male",VLOOKUP(H12296,'Shoe size conversion table'!$B$6:$D$22,3),VLOOKUP(H12296,'Shoe size conversion table'!$J$6:$L$22,3))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MONTH(C12296:C27263)</f>
        <v>8</v>
      </c>
      <c r="O12296" s="8" t="n">
        <f aca="false">K12296*(1-L12296)</f>
        <v>189</v>
      </c>
    </row>
    <row r="12297" customFormat="false" ht="11.4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IF(G12297="Male",VLOOKUP(H12297,'Shoe size conversion table'!$B$6:$D$22,2),VLOOKUP(H12297,'Shoe size conversion table'!$J$6:$L$22,2))</f>
        <v>40-41</v>
      </c>
      <c r="J12297" s="12" t="n">
        <f aca="false">IF(G12297="Male",VLOOKUP(H12297,'Shoe size conversion table'!$B$6:$D$22,3),VLOOKUP(H12297,'Shoe size conversion table'!$J$6:$L$22,3))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MONTH(C12297:C27264)</f>
        <v>8</v>
      </c>
      <c r="O12297" s="8" t="n">
        <f aca="false">K12297*(1-L12297)</f>
        <v>99.5</v>
      </c>
    </row>
    <row r="12298" customFormat="false" ht="11.4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IF(G12298="Male",VLOOKUP(H12298,'Shoe size conversion table'!$B$6:$D$22,2),VLOOKUP(H12298,'Shoe size conversion table'!$J$6:$L$22,2))</f>
        <v>43</v>
      </c>
      <c r="J12298" s="12" t="n">
        <f aca="false">IF(G12298="Male",VLOOKUP(H12298,'Shoe size conversion table'!$B$6:$D$22,3),VLOOKUP(H12298,'Shoe size conversion table'!$J$6:$L$22,3))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MONTH(C12298:C27265)</f>
        <v>8</v>
      </c>
      <c r="O12298" s="8" t="n">
        <f aca="false">K12298*(1-L12298)</f>
        <v>139</v>
      </c>
    </row>
    <row r="12299" customFormat="false" ht="11.4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IF(G12299="Male",VLOOKUP(H12299,'Shoe size conversion table'!$B$6:$D$22,2),VLOOKUP(H12299,'Shoe size conversion table'!$J$6:$L$22,2))</f>
        <v>44</v>
      </c>
      <c r="J12299" s="12" t="n">
        <f aca="false">IF(G12299="Male",VLOOKUP(H12299,'Shoe size conversion table'!$B$6:$D$22,3),VLOOKUP(H12299,'Shoe size conversion table'!$J$6:$L$22,3))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MONTH(C12299:C27266)</f>
        <v>8</v>
      </c>
      <c r="O12299" s="8" t="n">
        <f aca="false">K12299*(1-L12299)</f>
        <v>111.2</v>
      </c>
    </row>
    <row r="12300" customFormat="false" ht="11.4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IF(G12300="Male",VLOOKUP(H12300,'Shoe size conversion table'!$B$6:$D$22,2),VLOOKUP(H12300,'Shoe size conversion table'!$J$6:$L$22,2))</f>
        <v>41-42</v>
      </c>
      <c r="J12300" s="12" t="n">
        <f aca="false">IF(G12300="Male",VLOOKUP(H12300,'Shoe size conversion table'!$B$6:$D$22,3),VLOOKUP(H12300,'Shoe size conversion table'!$J$6:$L$22,3))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MONTH(C12300:C27267)</f>
        <v>8</v>
      </c>
      <c r="O12300" s="8" t="n">
        <f aca="false">K12300*(1-L12300)</f>
        <v>129</v>
      </c>
    </row>
    <row r="12301" customFormat="false" ht="11.4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IF(G12301="Male",VLOOKUP(H12301,'Shoe size conversion table'!$B$6:$D$22,2),VLOOKUP(H12301,'Shoe size conversion table'!$J$6:$L$22,2))</f>
        <v>42-43</v>
      </c>
      <c r="J12301" s="12" t="n">
        <f aca="false">IF(G12301="Male",VLOOKUP(H12301,'Shoe size conversion table'!$B$6:$D$22,3),VLOOKUP(H12301,'Shoe size conversion table'!$J$6:$L$22,3))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MONTH(C12301:C27268)</f>
        <v>8</v>
      </c>
      <c r="O12301" s="8" t="n">
        <f aca="false">K12301*(1-L12301)</f>
        <v>69.5</v>
      </c>
    </row>
    <row r="12302" customFormat="false" ht="11.4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IF(G12302="Male",VLOOKUP(H12302,'Shoe size conversion table'!$B$6:$D$22,2),VLOOKUP(H12302,'Shoe size conversion table'!$J$6:$L$22,2))</f>
        <v>42-43</v>
      </c>
      <c r="J12302" s="12" t="n">
        <f aca="false">IF(G12302="Male",VLOOKUP(H12302,'Shoe size conversion table'!$B$6:$D$22,3),VLOOKUP(H12302,'Shoe size conversion table'!$J$6:$L$22,3))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MONTH(C12302:C27269)</f>
        <v>8</v>
      </c>
      <c r="O12302" s="8" t="n">
        <f aca="false">K12302*(1-L12302)</f>
        <v>149</v>
      </c>
    </row>
    <row r="12303" customFormat="false" ht="11.4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IF(G12303="Male",VLOOKUP(H12303,'Shoe size conversion table'!$B$6:$D$22,2),VLOOKUP(H12303,'Shoe size conversion table'!$J$6:$L$22,2))</f>
        <v>42-43</v>
      </c>
      <c r="J12303" s="12" t="n">
        <f aca="false">IF(G12303="Male",VLOOKUP(H12303,'Shoe size conversion table'!$B$6:$D$22,3),VLOOKUP(H12303,'Shoe size conversion table'!$J$6:$L$22,3))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MONTH(C12303:C27270)</f>
        <v>8</v>
      </c>
      <c r="O12303" s="8" t="n">
        <f aca="false">K12303*(1-L12303)</f>
        <v>139</v>
      </c>
    </row>
    <row r="12304" customFormat="false" ht="11.4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IF(G12304="Male",VLOOKUP(H12304,'Shoe size conversion table'!$B$6:$D$22,2),VLOOKUP(H12304,'Shoe size conversion table'!$J$6:$L$22,2))</f>
        <v>38-39</v>
      </c>
      <c r="J12304" s="12" t="n">
        <f aca="false">IF(G12304="Male",VLOOKUP(H12304,'Shoe size conversion table'!$B$6:$D$22,3),VLOOKUP(H12304,'Shoe size conversion table'!$J$6:$L$22,3))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MONTH(C12304:C27271)</f>
        <v>8</v>
      </c>
      <c r="O12304" s="8" t="n">
        <f aca="false">K12304*(1-L12304)</f>
        <v>169</v>
      </c>
    </row>
    <row r="12305" customFormat="false" ht="11.4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IF(G12305="Male",VLOOKUP(H12305,'Shoe size conversion table'!$B$6:$D$22,2),VLOOKUP(H12305,'Shoe size conversion table'!$J$6:$L$22,2))</f>
        <v>40</v>
      </c>
      <c r="J12305" s="12" t="n">
        <f aca="false">IF(G12305="Male",VLOOKUP(H12305,'Shoe size conversion table'!$B$6:$D$22,3),VLOOKUP(H12305,'Shoe size conversion table'!$J$6:$L$22,3))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MONTH(C12305:C27272)</f>
        <v>8</v>
      </c>
      <c r="O12305" s="8" t="n">
        <f aca="false">K12305*(1-L12305)</f>
        <v>125.3</v>
      </c>
    </row>
    <row r="12306" customFormat="false" ht="11.4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IF(G12306="Male",VLOOKUP(H12306,'Shoe size conversion table'!$B$6:$D$22,2),VLOOKUP(H12306,'Shoe size conversion table'!$J$6:$L$22,2))</f>
        <v>42-43</v>
      </c>
      <c r="J12306" s="12" t="n">
        <f aca="false">IF(G12306="Male",VLOOKUP(H12306,'Shoe size conversion table'!$B$6:$D$22,3),VLOOKUP(H12306,'Shoe size conversion table'!$J$6:$L$22,3))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MONTH(C12306:C27273)</f>
        <v>8</v>
      </c>
      <c r="O12306" s="8" t="n">
        <f aca="false">K12306*(1-L12306)</f>
        <v>149</v>
      </c>
    </row>
    <row r="12307" customFormat="false" ht="11.4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IF(G12307="Male",VLOOKUP(H12307,'Shoe size conversion table'!$B$6:$D$22,2),VLOOKUP(H12307,'Shoe size conversion table'!$J$6:$L$22,2))</f>
        <v>43-44</v>
      </c>
      <c r="J12307" s="12" t="n">
        <f aca="false">IF(G12307="Male",VLOOKUP(H12307,'Shoe size conversion table'!$B$6:$D$22,3),VLOOKUP(H12307,'Shoe size conversion table'!$J$6:$L$22,3))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MONTH(C12307:C27274)</f>
        <v>8</v>
      </c>
      <c r="O12307" s="8" t="n">
        <f aca="false">K12307*(1-L12307)</f>
        <v>143.2</v>
      </c>
    </row>
    <row r="12308" customFormat="false" ht="11.4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IF(G12308="Male",VLOOKUP(H12308,'Shoe size conversion table'!$B$6:$D$22,2),VLOOKUP(H12308,'Shoe size conversion table'!$J$6:$L$22,2))</f>
        <v>42</v>
      </c>
      <c r="J12308" s="12" t="n">
        <f aca="false">IF(G12308="Male",VLOOKUP(H12308,'Shoe size conversion table'!$B$6:$D$22,3),VLOOKUP(H12308,'Shoe size conversion table'!$J$6:$L$22,3))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MONTH(C12308:C27275)</f>
        <v>8</v>
      </c>
      <c r="O12308" s="8" t="n">
        <f aca="false">K12308*(1-L12308)</f>
        <v>189</v>
      </c>
    </row>
    <row r="12309" customFormat="false" ht="11.4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IF(G12309="Male",VLOOKUP(H12309,'Shoe size conversion table'!$B$6:$D$22,2),VLOOKUP(H12309,'Shoe size conversion table'!$J$6:$L$22,2))</f>
        <v>42-43</v>
      </c>
      <c r="J12309" s="12" t="n">
        <f aca="false">IF(G12309="Male",VLOOKUP(H12309,'Shoe size conversion table'!$B$6:$D$22,3),VLOOKUP(H12309,'Shoe size conversion table'!$J$6:$L$22,3))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MONTH(C12309:C27276)</f>
        <v>8</v>
      </c>
      <c r="O12309" s="8" t="n">
        <f aca="false">K12309*(1-L12309)</f>
        <v>199</v>
      </c>
    </row>
    <row r="12310" customFormat="false" ht="11.4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IF(G12310="Male",VLOOKUP(H12310,'Shoe size conversion table'!$B$6:$D$22,2),VLOOKUP(H12310,'Shoe size conversion table'!$J$6:$L$22,2))</f>
        <v>42</v>
      </c>
      <c r="J12310" s="12" t="n">
        <f aca="false">IF(G12310="Male",VLOOKUP(H12310,'Shoe size conversion table'!$B$6:$D$22,3),VLOOKUP(H12310,'Shoe size conversion table'!$J$6:$L$22,3))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MONTH(C12310:C27277)</f>
        <v>8</v>
      </c>
      <c r="O12310" s="8" t="n">
        <f aca="false">K12310*(1-L12310)</f>
        <v>127.2</v>
      </c>
    </row>
    <row r="12311" customFormat="false" ht="11.4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IF(G12311="Male",VLOOKUP(H12311,'Shoe size conversion table'!$B$6:$D$22,2),VLOOKUP(H12311,'Shoe size conversion table'!$J$6:$L$22,2))</f>
        <v>42</v>
      </c>
      <c r="J12311" s="12" t="n">
        <f aca="false">IF(G12311="Male",VLOOKUP(H12311,'Shoe size conversion table'!$B$6:$D$22,3),VLOOKUP(H12311,'Shoe size conversion table'!$J$6:$L$22,3))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MONTH(C12311:C27278)</f>
        <v>8</v>
      </c>
      <c r="O12311" s="8" t="n">
        <f aca="false">K12311*(1-L12311)</f>
        <v>139</v>
      </c>
    </row>
    <row r="12312" customFormat="false" ht="11.4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IF(G12312="Male",VLOOKUP(H12312,'Shoe size conversion table'!$B$6:$D$22,2),VLOOKUP(H12312,'Shoe size conversion table'!$J$6:$L$22,2))</f>
        <v>39</v>
      </c>
      <c r="J12312" s="12" t="n">
        <f aca="false">IF(G12312="Male",VLOOKUP(H12312,'Shoe size conversion table'!$B$6:$D$22,3),VLOOKUP(H12312,'Shoe size conversion table'!$J$6:$L$22,3))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MONTH(C12312:C27279)</f>
        <v>8</v>
      </c>
      <c r="O12312" s="8" t="n">
        <f aca="false">K12312*(1-L12312)</f>
        <v>159</v>
      </c>
    </row>
    <row r="12313" customFormat="false" ht="11.4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IF(G12313="Male",VLOOKUP(H12313,'Shoe size conversion table'!$B$6:$D$22,2),VLOOKUP(H12313,'Shoe size conversion table'!$J$6:$L$22,2))</f>
        <v>38-39</v>
      </c>
      <c r="J12313" s="12" t="n">
        <f aca="false">IF(G12313="Male",VLOOKUP(H12313,'Shoe size conversion table'!$B$6:$D$22,3),VLOOKUP(H12313,'Shoe size conversion table'!$J$6:$L$22,3))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MONTH(C12313:C27280)</f>
        <v>8</v>
      </c>
      <c r="O12313" s="8" t="n">
        <f aca="false">K12313*(1-L12313)</f>
        <v>139</v>
      </c>
    </row>
    <row r="12314" customFormat="false" ht="11.4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IF(G12314="Male",VLOOKUP(H12314,'Shoe size conversion table'!$B$6:$D$22,2),VLOOKUP(H12314,'Shoe size conversion table'!$J$6:$L$22,2))</f>
        <v>43-44</v>
      </c>
      <c r="J12314" s="12" t="n">
        <f aca="false">IF(G12314="Male",VLOOKUP(H12314,'Shoe size conversion table'!$B$6:$D$22,3),VLOOKUP(H12314,'Shoe size conversion table'!$J$6:$L$22,3))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MONTH(C12314:C27281)</f>
        <v>8</v>
      </c>
      <c r="O12314" s="8" t="n">
        <f aca="false">K12314*(1-L12314)</f>
        <v>179.1</v>
      </c>
    </row>
    <row r="12315" customFormat="false" ht="11.4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IF(G12315="Male",VLOOKUP(H12315,'Shoe size conversion table'!$B$6:$D$22,2),VLOOKUP(H12315,'Shoe size conversion table'!$J$6:$L$22,2))<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MONTH(C12315:C27282)</f>
        <v>8</v>
      </c>
      <c r="O12315" s="8" t="n">
        <f aca="false">K12315*(1-L12315)</f>
        <v>161.1</v>
      </c>
    </row>
    <row r="12316" customFormat="false" ht="11.4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IF(G12316="Male",VLOOKUP(H12316,'Shoe size conversion table'!$B$6:$D$22,2),VLOOKUP(H12316,'Shoe size conversion table'!$J$6:$L$22,2))</f>
        <v>42-43</v>
      </c>
      <c r="J12316" s="12" t="n">
        <f aca="false">IF(G12316="Male",VLOOKUP(H12316,'Shoe size conversion table'!$B$6:$D$22,3),VLOOKUP(H12316,'Shoe size conversion table'!$J$6:$L$22,3))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MONTH(C12316:C27283)</f>
        <v>8</v>
      </c>
      <c r="O12316" s="8" t="n">
        <f aca="false">K12316*(1-L12316)</f>
        <v>74.5</v>
      </c>
    </row>
    <row r="12317" customFormat="false" ht="11.4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IF(G12317="Male",VLOOKUP(H12317,'Shoe size conversion table'!$B$6:$D$22,2),VLOOKUP(H12317,'Shoe size conversion table'!$J$6:$L$22,2))</f>
        <v>42</v>
      </c>
      <c r="J12317" s="12" t="n">
        <f aca="false">IF(G12317="Male",VLOOKUP(H12317,'Shoe size conversion table'!$B$6:$D$22,3),VLOOKUP(H12317,'Shoe size conversion table'!$J$6:$L$22,3))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MONTH(C12317:C27284)</f>
        <v>8</v>
      </c>
      <c r="O12317" s="8" t="n">
        <f aca="false">K12317*(1-L12317)</f>
        <v>161.1</v>
      </c>
    </row>
    <row r="12318" customFormat="false" ht="11.4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IF(G12318="Male",VLOOKUP(H12318,'Shoe size conversion table'!$B$6:$D$22,2),VLOOKUP(H12318,'Shoe size conversion table'!$J$6:$L$22,2))</f>
        <v>42</v>
      </c>
      <c r="J12318" s="12" t="n">
        <f aca="false">IF(G12318="Male",VLOOKUP(H12318,'Shoe size conversion table'!$B$6:$D$22,3),VLOOKUP(H12318,'Shoe size conversion table'!$J$6:$L$22,3))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MONTH(C12318:C27285)</f>
        <v>8</v>
      </c>
      <c r="O12318" s="8" t="n">
        <f aca="false">K12318*(1-L12318)</f>
        <v>159.2</v>
      </c>
    </row>
    <row r="12319" customFormat="false" ht="11.4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IF(G12319="Male",VLOOKUP(H12319,'Shoe size conversion table'!$B$6:$D$22,2),VLOOKUP(H12319,'Shoe size conversion table'!$J$6:$L$22,2))</f>
        <v>39</v>
      </c>
      <c r="J12319" s="12" t="n">
        <f aca="false">IF(G12319="Male",VLOOKUP(H12319,'Shoe size conversion table'!$B$6:$D$22,3),VLOOKUP(H12319,'Shoe size conversion table'!$J$6:$L$22,3))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MONTH(C12319:C27286)</f>
        <v>8</v>
      </c>
      <c r="O12319" s="8" t="n">
        <f aca="false">K12319*(1-L12319)</f>
        <v>149</v>
      </c>
    </row>
    <row r="12320" customFormat="false" ht="11.4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IF(G12320="Male",VLOOKUP(H12320,'Shoe size conversion table'!$B$6:$D$22,2),VLOOKUP(H12320,'Shoe size conversion table'!$J$6:$L$22,2))</f>
        <v>45</v>
      </c>
      <c r="J12320" s="12" t="n">
        <f aca="false">IF(G12320="Male",VLOOKUP(H12320,'Shoe size conversion table'!$B$6:$D$22,3),VLOOKUP(H12320,'Shoe size conversion table'!$J$6:$L$22,3))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MONTH(C12320:C27287)</f>
        <v>8</v>
      </c>
      <c r="O12320" s="8" t="n">
        <f aca="false">K12320*(1-L12320)</f>
        <v>116.1</v>
      </c>
    </row>
    <row r="12321" customFormat="false" ht="11.4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IF(G12321="Male",VLOOKUP(H12321,'Shoe size conversion table'!$B$6:$D$22,2),VLOOKUP(H12321,'Shoe size conversion table'!$J$6:$L$22,2))</f>
        <v>42-43</v>
      </c>
      <c r="J12321" s="12" t="n">
        <f aca="false">IF(G12321="Male",VLOOKUP(H12321,'Shoe size conversion table'!$B$6:$D$22,3),VLOOKUP(H12321,'Shoe size conversion table'!$J$6:$L$22,3))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MONTH(C12321:C27288)</f>
        <v>8</v>
      </c>
      <c r="O12321" s="8" t="n">
        <f aca="false">K12321*(1-L12321)</f>
        <v>69.5</v>
      </c>
    </row>
    <row r="12322" customFormat="false" ht="11.4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IF(G12322="Male",VLOOKUP(H12322,'Shoe size conversion table'!$B$6:$D$22,2),VLOOKUP(H12322,'Shoe size conversion table'!$J$6:$L$22,2))</f>
        <v>38-39</v>
      </c>
      <c r="J12322" s="12" t="n">
        <f aca="false">IF(G12322="Male",VLOOKUP(H12322,'Shoe size conversion table'!$B$6:$D$22,3),VLOOKUP(H12322,'Shoe size conversion table'!$J$6:$L$22,3))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MONTH(C12322:C27289)</f>
        <v>8</v>
      </c>
      <c r="O12322" s="8" t="n">
        <f aca="false">K12322*(1-L12322)</f>
        <v>89.5</v>
      </c>
    </row>
    <row r="12323" customFormat="false" ht="11.4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IF(G12323="Male",VLOOKUP(H12323,'Shoe size conversion table'!$B$6:$D$22,2),VLOOKUP(H12323,'Shoe size conversion table'!$J$6:$L$22,2))</f>
        <v>44-45</v>
      </c>
      <c r="J12323" s="12" t="n">
        <f aca="false">IF(G12323="Male",VLOOKUP(H12323,'Shoe size conversion table'!$B$6:$D$22,3),VLOOKUP(H12323,'Shoe size conversion table'!$J$6:$L$22,3))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MONTH(C12323:C27290)</f>
        <v>8</v>
      </c>
      <c r="O12323" s="8" t="n">
        <f aca="false">K12323*(1-L12323)</f>
        <v>169</v>
      </c>
    </row>
    <row r="12324" customFormat="false" ht="11.4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IF(G12324="Male",VLOOKUP(H12324,'Shoe size conversion table'!$B$6:$D$22,2),VLOOKUP(H12324,'Shoe size conversion table'!$J$6:$L$22,2))</f>
        <v>42-43</v>
      </c>
      <c r="J12324" s="12" t="n">
        <f aca="false">IF(G12324="Male",VLOOKUP(H12324,'Shoe size conversion table'!$B$6:$D$22,3),VLOOKUP(H12324,'Shoe size conversion table'!$J$6:$L$22,3))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MONTH(C12324:C27291)</f>
        <v>8</v>
      </c>
      <c r="O12324" s="8" t="n">
        <f aca="false">K12324*(1-L12324)</f>
        <v>189</v>
      </c>
    </row>
    <row r="12325" customFormat="false" ht="11.4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IF(G12325="Male",VLOOKUP(H12325,'Shoe size conversion table'!$B$6:$D$22,2),VLOOKUP(H12325,'Shoe size conversion table'!$J$6:$L$22,2))</f>
        <v>44-45</v>
      </c>
      <c r="J12325" s="12" t="n">
        <f aca="false">IF(G12325="Male",VLOOKUP(H12325,'Shoe size conversion table'!$B$6:$D$22,3),VLOOKUP(H12325,'Shoe size conversion table'!$J$6:$L$22,3))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MONTH(C12325:C27292)</f>
        <v>8</v>
      </c>
      <c r="O12325" s="8" t="n">
        <f aca="false">K12325*(1-L12325)</f>
        <v>129</v>
      </c>
    </row>
    <row r="12326" customFormat="false" ht="11.4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IF(G12326="Male",VLOOKUP(H12326,'Shoe size conversion table'!$B$6:$D$22,2),VLOOKUP(H12326,'Shoe size conversion table'!$J$6:$L$22,2))</f>
        <v>39</v>
      </c>
      <c r="J12326" s="12" t="n">
        <f aca="false">IF(G12326="Male",VLOOKUP(H12326,'Shoe size conversion table'!$B$6:$D$22,3),VLOOKUP(H12326,'Shoe size conversion table'!$J$6:$L$22,3))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MONTH(C12326:C27293)</f>
        <v>8</v>
      </c>
      <c r="O12326" s="8" t="n">
        <f aca="false">K12326*(1-L12326)</f>
        <v>199</v>
      </c>
    </row>
    <row r="12327" customFormat="false" ht="11.4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IF(G12327="Male",VLOOKUP(H12327,'Shoe size conversion table'!$B$6:$D$22,2),VLOOKUP(H12327,'Shoe size conversion table'!$J$6:$L$22,2))</f>
        <v>42-43</v>
      </c>
      <c r="J12327" s="12" t="n">
        <f aca="false">IF(G12327="Male",VLOOKUP(H12327,'Shoe size conversion table'!$B$6:$D$22,3),VLOOKUP(H12327,'Shoe size conversion table'!$J$6:$L$22,3))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MONTH(C12327:C27294)</f>
        <v>8</v>
      </c>
      <c r="O12327" s="8" t="n">
        <f aca="false">K12327*(1-L12327)</f>
        <v>199</v>
      </c>
    </row>
    <row r="12328" customFormat="false" ht="11.4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IF(G12328="Male",VLOOKUP(H12328,'Shoe size conversion table'!$B$6:$D$22,2),VLOOKUP(H12328,'Shoe size conversion table'!$J$6:$L$22,2))</f>
        <v>39-40</v>
      </c>
      <c r="J12328" s="12" t="n">
        <f aca="false">IF(G12328="Male",VLOOKUP(H12328,'Shoe size conversion table'!$B$6:$D$22,3),VLOOKUP(H12328,'Shoe size conversion table'!$J$6:$L$22,3))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MONTH(C12328:C27295)</f>
        <v>8</v>
      </c>
      <c r="O12328" s="8" t="n">
        <f aca="false">K12328*(1-L12328)</f>
        <v>99.5</v>
      </c>
    </row>
    <row r="12329" customFormat="false" ht="11.4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IF(G12329="Male",VLOOKUP(H12329,'Shoe size conversion table'!$B$6:$D$22,2),VLOOKUP(H12329,'Shoe size conversion table'!$J$6:$L$22,2))</f>
        <v>41-42</v>
      </c>
      <c r="J12329" s="12" t="n">
        <f aca="false">IF(G12329="Male",VLOOKUP(H12329,'Shoe size conversion table'!$B$6:$D$22,3),VLOOKUP(H12329,'Shoe size conversion table'!$J$6:$L$22,3))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MONTH(C12329:C27296)</f>
        <v>8</v>
      </c>
      <c r="O12329" s="8" t="n">
        <f aca="false">K12329*(1-L12329)</f>
        <v>170.1</v>
      </c>
    </row>
    <row r="12330" customFormat="false" ht="11.4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IF(G12330="Male",VLOOKUP(H12330,'Shoe size conversion table'!$B$6:$D$22,2),VLOOKUP(H12330,'Shoe size conversion table'!$J$6:$L$22,2))</f>
        <v>40</v>
      </c>
      <c r="J12330" s="12" t="n">
        <f aca="false">IF(G12330="Male",VLOOKUP(H12330,'Shoe size conversion table'!$B$6:$D$22,3),VLOOKUP(H12330,'Shoe size conversion table'!$J$6:$L$22,3))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MONTH(C12330:C27297)</f>
        <v>8</v>
      </c>
      <c r="O12330" s="8" t="n">
        <f aca="false">K12330*(1-L12330)</f>
        <v>151.2</v>
      </c>
    </row>
    <row r="12331" customFormat="false" ht="11.4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IF(G12331="Male",VLOOKUP(H12331,'Shoe size conversion table'!$B$6:$D$22,2),VLOOKUP(H12331,'Shoe size conversion table'!$J$6:$L$22,2))</f>
        <v>42-43</v>
      </c>
      <c r="J12331" s="12" t="n">
        <f aca="false">IF(G12331="Male",VLOOKUP(H12331,'Shoe size conversion table'!$B$6:$D$22,3),VLOOKUP(H12331,'Shoe size conversion table'!$J$6:$L$22,3))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MONTH(C12331:C27298)</f>
        <v>8</v>
      </c>
      <c r="O12331" s="8" t="n">
        <f aca="false">K12331*(1-L12331)</f>
        <v>199</v>
      </c>
    </row>
    <row r="12332" customFormat="false" ht="11.4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IF(G12332="Male",VLOOKUP(H12332,'Shoe size conversion table'!$B$6:$D$22,2),VLOOKUP(H12332,'Shoe size conversion table'!$J$6:$L$22,2))</f>
        <v>38</v>
      </c>
      <c r="J12332" s="12" t="n">
        <f aca="false">IF(G12332="Male",VLOOKUP(H12332,'Shoe size conversion table'!$B$6:$D$22,3),VLOOKUP(H12332,'Shoe size conversion table'!$J$6:$L$22,3))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MONTH(C12332:C27299)</f>
        <v>8</v>
      </c>
      <c r="O12332" s="8" t="n">
        <f aca="false">K12332*(1-L12332)</f>
        <v>74.5</v>
      </c>
    </row>
    <row r="12333" customFormat="false" ht="11.4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IF(G12333="Male",VLOOKUP(H12333,'Shoe size conversion table'!$B$6:$D$22,2),VLOOKUP(H12333,'Shoe size conversion table'!$J$6:$L$22,2))</f>
        <v>37-38</v>
      </c>
      <c r="J12333" s="12" t="n">
        <f aca="false">IF(G12333="Male",VLOOKUP(H12333,'Shoe size conversion table'!$B$6:$D$22,3),VLOOKUP(H12333,'Shoe size conversion table'!$J$6:$L$22,3))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MONTH(C12333:C27300)</f>
        <v>8</v>
      </c>
      <c r="O12333" s="8" t="n">
        <f aca="false">K12333*(1-L12333)</f>
        <v>104.3</v>
      </c>
    </row>
    <row r="12334" customFormat="false" ht="11.4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IF(G12334="Male",VLOOKUP(H12334,'Shoe size conversion table'!$B$6:$D$22,2),VLOOKUP(H12334,'Shoe size conversion table'!$J$6:$L$22,2))</f>
        <v>38-39</v>
      </c>
      <c r="J12334" s="12" t="n">
        <f aca="false">IF(G12334="Male",VLOOKUP(H12334,'Shoe size conversion table'!$B$6:$D$22,3),VLOOKUP(H12334,'Shoe size conversion table'!$J$6:$L$22,3))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MONTH(C12334:C27301)</f>
        <v>8</v>
      </c>
      <c r="O12334" s="8" t="n">
        <f aca="false">K12334*(1-L12334)</f>
        <v>127.2</v>
      </c>
    </row>
    <row r="12335" customFormat="false" ht="11.4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IF(G12335="Male",VLOOKUP(H12335,'Shoe size conversion table'!$B$6:$D$22,2),VLOOKUP(H12335,'Shoe size conversion table'!$J$6:$L$22,2))</f>
        <v>44</v>
      </c>
      <c r="J12335" s="12" t="n">
        <f aca="false">IF(G12335="Male",VLOOKUP(H12335,'Shoe size conversion table'!$B$6:$D$22,3),VLOOKUP(H12335,'Shoe size conversion table'!$J$6:$L$22,3))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MONTH(C12335:C27302)</f>
        <v>8</v>
      </c>
      <c r="O12335" s="8" t="n">
        <f aca="false">K12335*(1-L12335)</f>
        <v>94.5</v>
      </c>
    </row>
    <row r="12336" customFormat="false" ht="11.4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IF(G12336="Male",VLOOKUP(H12336,'Shoe size conversion table'!$B$6:$D$22,2),VLOOKUP(H12336,'Shoe size conversion table'!$J$6:$L$22,2))</f>
        <v>45</v>
      </c>
      <c r="J12336" s="12" t="n">
        <f aca="false">IF(G12336="Male",VLOOKUP(H12336,'Shoe size conversion table'!$B$6:$D$22,3),VLOOKUP(H12336,'Shoe size conversion table'!$J$6:$L$22,3))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MONTH(C12336:C27303)</f>
        <v>8</v>
      </c>
      <c r="O12336" s="8" t="n">
        <f aca="false">K12336*(1-L12336)</f>
        <v>159.2</v>
      </c>
    </row>
    <row r="12337" customFormat="false" ht="11.4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IF(G12337="Male",VLOOKUP(H12337,'Shoe size conversion table'!$B$6:$D$22,2),VLOOKUP(H12337,'Shoe size conversion table'!$J$6:$L$22,2))</f>
        <v>43</v>
      </c>
      <c r="J12337" s="12" t="n">
        <f aca="false">IF(G12337="Male",VLOOKUP(H12337,'Shoe size conversion table'!$B$6:$D$22,3),VLOOKUP(H12337,'Shoe size conversion table'!$J$6:$L$22,3))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MONTH(C12337:C27304)</f>
        <v>8</v>
      </c>
      <c r="O12337" s="8" t="n">
        <f aca="false">K12337*(1-L12337)</f>
        <v>111.3</v>
      </c>
    </row>
    <row r="12338" customFormat="false" ht="11.4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IF(G12338="Male",VLOOKUP(H12338,'Shoe size conversion table'!$B$6:$D$22,2),VLOOKUP(H12338,'Shoe size conversion table'!$J$6:$L$22,2))</f>
        <v>42-43</v>
      </c>
      <c r="J12338" s="12" t="n">
        <f aca="false">IF(G12338="Male",VLOOKUP(H12338,'Shoe size conversion table'!$B$6:$D$22,3),VLOOKUP(H12338,'Shoe size conversion table'!$J$6:$L$22,3))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MONTH(C12338:C27305)</f>
        <v>8</v>
      </c>
      <c r="O12338" s="8" t="n">
        <f aca="false">K12338*(1-L12338)</f>
        <v>159</v>
      </c>
    </row>
    <row r="12339" customFormat="false" ht="11.4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IF(G12339="Male",VLOOKUP(H12339,'Shoe size conversion table'!$B$6:$D$22,2),VLOOKUP(H12339,'Shoe size conversion table'!$J$6:$L$22,2))</f>
        <v>39</v>
      </c>
      <c r="J12339" s="12" t="n">
        <f aca="false">IF(G12339="Male",VLOOKUP(H12339,'Shoe size conversion table'!$B$6:$D$22,3),VLOOKUP(H12339,'Shoe size conversion table'!$J$6:$L$22,3))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MONTH(C12339:C27306)</f>
        <v>8</v>
      </c>
      <c r="O12339" s="8" t="n">
        <f aca="false">K12339*(1-L12339)</f>
        <v>161.1</v>
      </c>
    </row>
    <row r="12340" customFormat="false" ht="11.4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IF(G12340="Male",VLOOKUP(H12340,'Shoe size conversion table'!$B$6:$D$22,2),VLOOKUP(H12340,'Shoe size conversion table'!$J$6:$L$22,2))</f>
        <v>40</v>
      </c>
      <c r="J12340" s="12" t="n">
        <f aca="false">IF(G12340="Male",VLOOKUP(H12340,'Shoe size conversion table'!$B$6:$D$22,3),VLOOKUP(H12340,'Shoe size conversion table'!$J$6:$L$22,3))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MONTH(C12340:C27307)</f>
        <v>8</v>
      </c>
      <c r="O12340" s="8" t="n">
        <f aca="false">K12340*(1-L12340)</f>
        <v>139</v>
      </c>
    </row>
    <row r="12341" customFormat="false" ht="11.4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IF(G12341="Male",VLOOKUP(H12341,'Shoe size conversion table'!$B$6:$D$22,2),VLOOKUP(H12341,'Shoe size conversion table'!$J$6:$L$22,2))</f>
        <v>38</v>
      </c>
      <c r="J12341" s="12" t="n">
        <f aca="false">IF(G12341="Male",VLOOKUP(H12341,'Shoe size conversion table'!$B$6:$D$22,3),VLOOKUP(H12341,'Shoe size conversion table'!$J$6:$L$22,3))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MONTH(C12341:C27308)</f>
        <v>8</v>
      </c>
      <c r="O12341" s="8" t="n">
        <f aca="false">K12341*(1-L12341)</f>
        <v>159</v>
      </c>
    </row>
    <row r="12342" customFormat="false" ht="11.4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IF(G12342="Male",VLOOKUP(H12342,'Shoe size conversion table'!$B$6:$D$22,2),VLOOKUP(H12342,'Shoe size conversion table'!$J$6:$L$22,2))</f>
        <v>42-43</v>
      </c>
      <c r="J12342" s="12" t="n">
        <f aca="false">IF(G12342="Male",VLOOKUP(H12342,'Shoe size conversion table'!$B$6:$D$22,3),VLOOKUP(H12342,'Shoe size conversion table'!$J$6:$L$22,3))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MONTH(C12342:C27309)</f>
        <v>8</v>
      </c>
      <c r="O12342" s="8" t="n">
        <f aca="false">K12342*(1-L12342)</f>
        <v>69.5</v>
      </c>
    </row>
    <row r="12343" customFormat="false" ht="11.4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IF(G12343="Male",VLOOKUP(H12343,'Shoe size conversion table'!$B$6:$D$22,2),VLOOKUP(H12343,'Shoe size conversion table'!$J$6:$L$22,2))</f>
        <v>40-41</v>
      </c>
      <c r="J12343" s="12" t="n">
        <f aca="false">IF(G12343="Male",VLOOKUP(H12343,'Shoe size conversion table'!$B$6:$D$22,3),VLOOKUP(H12343,'Shoe size conversion table'!$J$6:$L$22,3))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MONTH(C12343:C27310)</f>
        <v>8</v>
      </c>
      <c r="O12343" s="8" t="n">
        <f aca="false">K12343*(1-L12343)</f>
        <v>199</v>
      </c>
    </row>
    <row r="12344" customFormat="false" ht="11.4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IF(G12344="Male",VLOOKUP(H12344,'Shoe size conversion table'!$B$6:$D$22,2),VLOOKUP(H12344,'Shoe size conversion table'!$J$6:$L$22,2))</f>
        <v>45</v>
      </c>
      <c r="J12344" s="12" t="n">
        <f aca="false">IF(G12344="Male",VLOOKUP(H12344,'Shoe size conversion table'!$B$6:$D$22,3),VLOOKUP(H12344,'Shoe size conversion table'!$J$6:$L$22,3))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MONTH(C12344:C27311)</f>
        <v>8</v>
      </c>
      <c r="O12344" s="8" t="n">
        <f aca="false">K12344*(1-L12344)</f>
        <v>129</v>
      </c>
    </row>
    <row r="12345" customFormat="false" ht="11.4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IF(G12345="Male",VLOOKUP(H12345,'Shoe size conversion table'!$B$6:$D$22,2),VLOOKUP(H12345,'Shoe size conversion table'!$J$6:$L$22,2))</f>
        <v>42-43</v>
      </c>
      <c r="J12345" s="12" t="n">
        <f aca="false">IF(G12345="Male",VLOOKUP(H12345,'Shoe size conversion table'!$B$6:$D$22,3),VLOOKUP(H12345,'Shoe size conversion table'!$J$6:$L$22,3))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MONTH(C12345:C27312)</f>
        <v>8</v>
      </c>
      <c r="O12345" s="8" t="n">
        <f aca="false">K12345*(1-L12345)</f>
        <v>139</v>
      </c>
    </row>
    <row r="12346" customFormat="false" ht="11.4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IF(G12346="Male",VLOOKUP(H12346,'Shoe size conversion table'!$B$6:$D$22,2),VLOOKUP(H12346,'Shoe size conversion table'!$J$6:$L$22,2))</f>
        <v>39-40</v>
      </c>
      <c r="J12346" s="12" t="n">
        <f aca="false">IF(G12346="Male",VLOOKUP(H12346,'Shoe size conversion table'!$B$6:$D$22,3),VLOOKUP(H12346,'Shoe size conversion table'!$J$6:$L$22,3))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MONTH(C12346:C27313)</f>
        <v>8</v>
      </c>
      <c r="O12346" s="8" t="n">
        <f aca="false">K12346*(1-L12346)</f>
        <v>94.5</v>
      </c>
    </row>
    <row r="12347" customFormat="false" ht="11.4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IF(G12347="Male",VLOOKUP(H12347,'Shoe size conversion table'!$B$6:$D$22,2),VLOOKUP(H12347,'Shoe size conversion table'!$J$6:$L$22,2))</f>
        <v>43-44</v>
      </c>
      <c r="J12347" s="12" t="n">
        <f aca="false">IF(G12347="Male",VLOOKUP(H12347,'Shoe size conversion table'!$B$6:$D$22,3),VLOOKUP(H12347,'Shoe size conversion table'!$J$6:$L$22,3))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MONTH(C12347:C27314)</f>
        <v>8</v>
      </c>
      <c r="O12347" s="8" t="n">
        <f aca="false">K12347*(1-L12347)</f>
        <v>159</v>
      </c>
    </row>
    <row r="12348" customFormat="false" ht="11.4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IF(G12348="Male",VLOOKUP(H12348,'Shoe size conversion table'!$B$6:$D$22,2),VLOOKUP(H12348,'Shoe size conversion table'!$J$6:$L$22,2))</f>
        <v>42</v>
      </c>
      <c r="J12348" s="12" t="n">
        <f aca="false">IF(G12348="Male",VLOOKUP(H12348,'Shoe size conversion table'!$B$6:$D$22,3),VLOOKUP(H12348,'Shoe size conversion table'!$J$6:$L$22,3))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MONTH(C12348:C27315)</f>
        <v>8</v>
      </c>
      <c r="O12348" s="8" t="n">
        <f aca="false">K12348*(1-L12348)</f>
        <v>143.2</v>
      </c>
    </row>
    <row r="12349" customFormat="false" ht="11.4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IF(G12349="Male",VLOOKUP(H12349,'Shoe size conversion table'!$B$6:$D$22,2),VLOOKUP(H12349,'Shoe size conversion table'!$J$6:$L$22,2))</f>
        <v>43</v>
      </c>
      <c r="J12349" s="12" t="n">
        <f aca="false">IF(G12349="Male",VLOOKUP(H12349,'Shoe size conversion table'!$B$6:$D$22,3),VLOOKUP(H12349,'Shoe size conversion table'!$J$6:$L$22,3))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MONTH(C12349:C27316)</f>
        <v>8</v>
      </c>
      <c r="O12349" s="8" t="n">
        <f aca="false">K12349*(1-L12349)</f>
        <v>129</v>
      </c>
    </row>
    <row r="12350" customFormat="false" ht="11.4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IF(G12350="Male",VLOOKUP(H12350,'Shoe size conversion table'!$B$6:$D$22,2),VLOOKUP(H12350,'Shoe size conversion table'!$J$6:$L$22,2))</f>
        <v>43-44</v>
      </c>
      <c r="J12350" s="12" t="n">
        <f aca="false">IF(G12350="Male",VLOOKUP(H12350,'Shoe size conversion table'!$B$6:$D$22,3),VLOOKUP(H12350,'Shoe size conversion table'!$J$6:$L$22,3))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MONTH(C12350:C27317)</f>
        <v>8</v>
      </c>
      <c r="O12350" s="8" t="n">
        <f aca="false">K12350*(1-L12350)</f>
        <v>189</v>
      </c>
    </row>
    <row r="12351" customFormat="false" ht="11.4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IF(G12351="Male",VLOOKUP(H12351,'Shoe size conversion table'!$B$6:$D$22,2),VLOOKUP(H12351,'Shoe size conversion table'!$J$6:$L$22,2))</f>
        <v>41-42</v>
      </c>
      <c r="J12351" s="12" t="n">
        <f aca="false">IF(G12351="Male",VLOOKUP(H12351,'Shoe size conversion table'!$B$6:$D$22,3),VLOOKUP(H12351,'Shoe size conversion table'!$J$6:$L$22,3))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MONTH(C12351:C27318)</f>
        <v>8</v>
      </c>
      <c r="O12351" s="8" t="n">
        <f aca="false">K12351*(1-L12351)</f>
        <v>170.1</v>
      </c>
    </row>
    <row r="12352" customFormat="false" ht="11.4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IF(G12352="Male",VLOOKUP(H12352,'Shoe size conversion table'!$B$6:$D$22,2),VLOOKUP(H12352,'Shoe size conversion table'!$J$6:$L$22,2))</f>
        <v>38-39</v>
      </c>
      <c r="J12352" s="12" t="n">
        <f aca="false">IF(G12352="Male",VLOOKUP(H12352,'Shoe size conversion table'!$B$6:$D$22,3),VLOOKUP(H12352,'Shoe size conversion table'!$J$6:$L$22,3))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MONTH(C12352:C27319)</f>
        <v>8</v>
      </c>
      <c r="O12352" s="8" t="n">
        <f aca="false">K12352*(1-L12352)</f>
        <v>64.5</v>
      </c>
    </row>
    <row r="12353" customFormat="false" ht="11.4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IF(G12353="Male",VLOOKUP(H12353,'Shoe size conversion table'!$B$6:$D$22,2),VLOOKUP(H12353,'Shoe size conversion table'!$J$6:$L$22,2))</f>
        <v>44</v>
      </c>
      <c r="J12353" s="12" t="n">
        <f aca="false">IF(G12353="Male",VLOOKUP(H12353,'Shoe size conversion table'!$B$6:$D$22,3),VLOOKUP(H12353,'Shoe size conversion table'!$J$6:$L$22,3))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MONTH(C12353:C27320)</f>
        <v>8</v>
      </c>
      <c r="O12353" s="8" t="n">
        <f aca="false">K12353*(1-L12353)</f>
        <v>159</v>
      </c>
    </row>
    <row r="12354" customFormat="false" ht="11.4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IF(G12354="Male",VLOOKUP(H12354,'Shoe size conversion table'!$B$6:$D$22,2),VLOOKUP(H12354,'Shoe size conversion table'!$J$6:$L$22,2))</f>
        <v>43-44</v>
      </c>
      <c r="J12354" s="12" t="n">
        <f aca="false">IF(G12354="Male",VLOOKUP(H12354,'Shoe size conversion table'!$B$6:$D$22,3),VLOOKUP(H12354,'Shoe size conversion table'!$J$6:$L$22,3))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MONTH(C12354:C27321)</f>
        <v>8</v>
      </c>
      <c r="O12354" s="8" t="n">
        <f aca="false">K12354*(1-L12354)</f>
        <v>179</v>
      </c>
    </row>
    <row r="12355" customFormat="false" ht="11.4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IF(G12355="Male",VLOOKUP(H12355,'Shoe size conversion table'!$B$6:$D$22,2),VLOOKUP(H12355,'Shoe size conversion table'!$J$6:$L$22,2))</f>
        <v>39-40</v>
      </c>
      <c r="J12355" s="12" t="n">
        <f aca="false">IF(G12355="Male",VLOOKUP(H12355,'Shoe size conversion table'!$B$6:$D$22,3),VLOOKUP(H12355,'Shoe size conversion table'!$J$6:$L$22,3))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MONTH(C12355:C27322)</f>
        <v>8</v>
      </c>
      <c r="O12355" s="8" t="n">
        <f aca="false">K12355*(1-L12355)</f>
        <v>118.3</v>
      </c>
    </row>
    <row r="12356" customFormat="false" ht="11.4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IF(G12356="Male",VLOOKUP(H12356,'Shoe size conversion table'!$B$6:$D$22,2),VLOOKUP(H12356,'Shoe size conversion table'!$J$6:$L$22,2))</f>
        <v>39-40</v>
      </c>
      <c r="J12356" s="12" t="n">
        <f aca="false">IF(G12356="Male",VLOOKUP(H12356,'Shoe size conversion table'!$B$6:$D$22,3),VLOOKUP(H12356,'Shoe size conversion table'!$J$6:$L$22,3))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MONTH(C12356:C27323)</f>
        <v>8</v>
      </c>
      <c r="O12356" s="8" t="n">
        <f aca="false">K12356*(1-L12356)</f>
        <v>189</v>
      </c>
    </row>
    <row r="12357" customFormat="false" ht="11.4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IF(G12357="Male",VLOOKUP(H12357,'Shoe size conversion table'!$B$6:$D$22,2),VLOOKUP(H12357,'Shoe size conversion table'!$J$6:$L$22,2))</f>
        <v>43-44</v>
      </c>
      <c r="J12357" s="12" t="n">
        <f aca="false">IF(G12357="Male",VLOOKUP(H12357,'Shoe size conversion table'!$B$6:$D$22,3),VLOOKUP(H12357,'Shoe size conversion table'!$J$6:$L$22,3))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MONTH(C12357:C27324)</f>
        <v>8</v>
      </c>
      <c r="O12357" s="8" t="n">
        <f aca="false">K12357*(1-L12357)</f>
        <v>169</v>
      </c>
    </row>
    <row r="12358" customFormat="false" ht="11.4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IF(G12358="Male",VLOOKUP(H12358,'Shoe size conversion table'!$B$6:$D$22,2),VLOOKUP(H12358,'Shoe size conversion table'!$J$6:$L$22,2))</f>
        <v>42</v>
      </c>
      <c r="J12358" s="12" t="n">
        <f aca="false">IF(G12358="Male",VLOOKUP(H12358,'Shoe size conversion table'!$B$6:$D$22,3),VLOOKUP(H12358,'Shoe size conversion table'!$J$6:$L$22,3))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MONTH(C12358:C27325)</f>
        <v>8</v>
      </c>
      <c r="O12358" s="8" t="n">
        <f aca="false">K12358*(1-L12358)</f>
        <v>127.2</v>
      </c>
    </row>
    <row r="12359" customFormat="false" ht="11.4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IF(G12359="Male",VLOOKUP(H12359,'Shoe size conversion table'!$B$6:$D$22,2),VLOOKUP(H12359,'Shoe size conversion table'!$J$6:$L$22,2))</f>
        <v>42-43</v>
      </c>
      <c r="J12359" s="12" t="n">
        <f aca="false">IF(G12359="Male",VLOOKUP(H12359,'Shoe size conversion table'!$B$6:$D$22,3),VLOOKUP(H12359,'Shoe size conversion table'!$J$6:$L$22,3))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MONTH(C12359:C27326)</f>
        <v>8</v>
      </c>
      <c r="O12359" s="8" t="n">
        <f aca="false">K12359*(1-L12359)</f>
        <v>159</v>
      </c>
    </row>
    <row r="12360" customFormat="false" ht="11.4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IF(G12360="Male",VLOOKUP(H12360,'Shoe size conversion table'!$B$6:$D$22,2),VLOOKUP(H12360,'Shoe size conversion table'!$J$6:$L$22,2))</f>
        <v>41-42</v>
      </c>
      <c r="J12360" s="12" t="n">
        <f aca="false">IF(G12360="Male",VLOOKUP(H12360,'Shoe size conversion table'!$B$6:$D$22,3),VLOOKUP(H12360,'Shoe size conversion table'!$J$6:$L$22,3))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MONTH(C12360:C27327)</f>
        <v>8</v>
      </c>
      <c r="O12360" s="8" t="n">
        <f aca="false">K12360*(1-L12360)</f>
        <v>134.1</v>
      </c>
    </row>
    <row r="12361" customFormat="false" ht="11.4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IF(G12361="Male",VLOOKUP(H12361,'Shoe size conversion table'!$B$6:$D$22,2),VLOOKUP(H12361,'Shoe size conversion table'!$J$6:$L$22,2))</f>
        <v>42-43</v>
      </c>
      <c r="J12361" s="12" t="n">
        <f aca="false">IF(G12361="Male",VLOOKUP(H12361,'Shoe size conversion table'!$B$6:$D$22,3),VLOOKUP(H12361,'Shoe size conversion table'!$J$6:$L$22,3))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MONTH(C12361:C27328)</f>
        <v>8</v>
      </c>
      <c r="O12361" s="8" t="n">
        <f aca="false">K12361*(1-L12361)</f>
        <v>139</v>
      </c>
    </row>
    <row r="12362" customFormat="false" ht="11.4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IF(G12362="Male",VLOOKUP(H12362,'Shoe size conversion table'!$B$6:$D$22,2),VLOOKUP(H12362,'Shoe size conversion table'!$J$6:$L$22,2))</f>
        <v>42</v>
      </c>
      <c r="J12362" s="12" t="n">
        <f aca="false">IF(G12362="Male",VLOOKUP(H12362,'Shoe size conversion table'!$B$6:$D$22,3),VLOOKUP(H12362,'Shoe size conversion table'!$J$6:$L$22,3))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MONTH(C12362:C27329)</f>
        <v>8</v>
      </c>
      <c r="O12362" s="8" t="n">
        <f aca="false">K12362*(1-L12362)</f>
        <v>169</v>
      </c>
    </row>
    <row r="12363" customFormat="false" ht="11.4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IF(G12363="Male",VLOOKUP(H12363,'Shoe size conversion table'!$B$6:$D$22,2),VLOOKUP(H12363,'Shoe size conversion table'!$J$6:$L$22,2))</f>
        <v>43-44</v>
      </c>
      <c r="J12363" s="12" t="n">
        <f aca="false">IF(G12363="Male",VLOOKUP(H12363,'Shoe size conversion table'!$B$6:$D$22,3),VLOOKUP(H12363,'Shoe size conversion table'!$J$6:$L$22,3))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MONTH(C12363:C27330)</f>
        <v>8</v>
      </c>
      <c r="O12363" s="8" t="n">
        <f aca="false">K12363*(1-L12363)</f>
        <v>139</v>
      </c>
    </row>
    <row r="12364" customFormat="false" ht="11.4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IF(G12364="Male",VLOOKUP(H12364,'Shoe size conversion table'!$B$6:$D$22,2),VLOOKUP(H12364,'Shoe size conversion table'!$J$6:$L$22,2))</f>
        <v>42-43</v>
      </c>
      <c r="J12364" s="12" t="n">
        <f aca="false">IF(G12364="Male",VLOOKUP(H12364,'Shoe size conversion table'!$B$6:$D$22,3),VLOOKUP(H12364,'Shoe size conversion table'!$J$6:$L$22,3))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MONTH(C12364:C27331)</f>
        <v>8</v>
      </c>
      <c r="O12364" s="8" t="n">
        <f aca="false">K12364*(1-L12364)</f>
        <v>159</v>
      </c>
    </row>
    <row r="12365" customFormat="false" ht="11.4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IF(G12365="Male",VLOOKUP(H12365,'Shoe size conversion table'!$B$6:$D$22,2),VLOOKUP(H12365,'Shoe size conversion table'!$J$6:$L$22,2))</f>
        <v>45</v>
      </c>
      <c r="J12365" s="12" t="n">
        <f aca="false">IF(G12365="Male",VLOOKUP(H12365,'Shoe size conversion table'!$B$6:$D$22,3),VLOOKUP(H12365,'Shoe size conversion table'!$J$6:$L$22,3))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MONTH(C12365:C27332)</f>
        <v>8</v>
      </c>
      <c r="O12365" s="8" t="n">
        <f aca="false">K12365*(1-L12365)</f>
        <v>149</v>
      </c>
    </row>
    <row r="12366" customFormat="false" ht="11.4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IF(G12366="Male",VLOOKUP(H12366,'Shoe size conversion table'!$B$6:$D$22,2),VLOOKUP(H12366,'Shoe size conversion table'!$J$6:$L$22,2))</f>
        <v>43-44</v>
      </c>
      <c r="J12366" s="12" t="n">
        <f aca="false">IF(G12366="Male",VLOOKUP(H12366,'Shoe size conversion table'!$B$6:$D$22,3),VLOOKUP(H12366,'Shoe size conversion table'!$J$6:$L$22,3))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MONTH(C12366:C27333)</f>
        <v>8</v>
      </c>
      <c r="O12366" s="8" t="n">
        <f aca="false">K12366*(1-L12366)</f>
        <v>169</v>
      </c>
    </row>
    <row r="12367" customFormat="false" ht="11.4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IF(G12367="Male",VLOOKUP(H12367,'Shoe size conversion table'!$B$6:$D$22,2),VLOOKUP(H12367,'Shoe size conversion table'!$J$6:$L$22,2))</f>
        <v>45</v>
      </c>
      <c r="J12367" s="12" t="n">
        <f aca="false">IF(G12367="Male",VLOOKUP(H12367,'Shoe size conversion table'!$B$6:$D$22,3),VLOOKUP(H12367,'Shoe size conversion table'!$J$6:$L$22,3))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MONTH(C12367:C27334)</f>
        <v>8</v>
      </c>
      <c r="O12367" s="8" t="n">
        <f aca="false">K12367*(1-L12367)</f>
        <v>143.2</v>
      </c>
    </row>
    <row r="12368" customFormat="false" ht="11.4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IF(G12368="Male",VLOOKUP(H12368,'Shoe size conversion table'!$B$6:$D$22,2),VLOOKUP(H12368,'Shoe size conversion table'!$J$6:$L$22,2))</f>
        <v>42</v>
      </c>
      <c r="J12368" s="12" t="n">
        <f aca="false">IF(G12368="Male",VLOOKUP(H12368,'Shoe size conversion table'!$B$6:$D$22,3),VLOOKUP(H12368,'Shoe size conversion table'!$J$6:$L$22,3))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MONTH(C12368:C27335)</f>
        <v>8</v>
      </c>
      <c r="O12368" s="8" t="n">
        <f aca="false">K12368*(1-L12368)</f>
        <v>139.3</v>
      </c>
    </row>
    <row r="12369" customFormat="false" ht="11.4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IF(G12369="Male",VLOOKUP(H12369,'Shoe size conversion table'!$B$6:$D$22,2),VLOOKUP(H12369,'Shoe size conversion table'!$J$6:$L$22,2))</f>
        <v>43</v>
      </c>
      <c r="J12369" s="12" t="n">
        <f aca="false">IF(G12369="Male",VLOOKUP(H12369,'Shoe size conversion table'!$B$6:$D$22,3),VLOOKUP(H12369,'Shoe size conversion table'!$J$6:$L$22,3))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MONTH(C12369:C27336)</f>
        <v>8</v>
      </c>
      <c r="O12369" s="8" t="n">
        <f aca="false">K12369*(1-L12369)</f>
        <v>189</v>
      </c>
    </row>
    <row r="12370" customFormat="false" ht="11.4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IF(G12370="Male",VLOOKUP(H12370,'Shoe size conversion table'!$B$6:$D$22,2),VLOOKUP(H12370,'Shoe size conversion table'!$J$6:$L$22,2))</f>
        <v>43</v>
      </c>
      <c r="J12370" s="12" t="n">
        <f aca="false">IF(G12370="Male",VLOOKUP(H12370,'Shoe size conversion table'!$B$6:$D$22,3),VLOOKUP(H12370,'Shoe size conversion table'!$J$6:$L$22,3))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MONTH(C12370:C27337)</f>
        <v>8</v>
      </c>
      <c r="O12370" s="8" t="n">
        <f aca="false">K12370*(1-L12370)</f>
        <v>104.3</v>
      </c>
    </row>
    <row r="12371" customFormat="false" ht="11.4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IF(G12371="Male",VLOOKUP(H12371,'Shoe size conversion table'!$B$6:$D$22,2),VLOOKUP(H12371,'Shoe size conversion table'!$J$6:$L$22,2))</f>
        <v>42-43</v>
      </c>
      <c r="J12371" s="12" t="n">
        <f aca="false">IF(G12371="Male",VLOOKUP(H12371,'Shoe size conversion table'!$B$6:$D$22,3),VLOOKUP(H12371,'Shoe size conversion table'!$J$6:$L$22,3))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MONTH(C12371:C27338)</f>
        <v>8</v>
      </c>
      <c r="O12371" s="8" t="n">
        <f aca="false">K12371*(1-L12371)</f>
        <v>143.2</v>
      </c>
    </row>
    <row r="12372" customFormat="false" ht="11.4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IF(G12372="Male",VLOOKUP(H12372,'Shoe size conversion table'!$B$6:$D$22,2),VLOOKUP(H12372,'Shoe size conversion table'!$J$6:$L$22,2))</f>
        <v>42</v>
      </c>
      <c r="J12372" s="12" t="n">
        <f aca="false">IF(G12372="Male",VLOOKUP(H12372,'Shoe size conversion table'!$B$6:$D$22,3),VLOOKUP(H12372,'Shoe size conversion table'!$J$6:$L$22,3))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MONTH(C12372:C27339)</f>
        <v>8</v>
      </c>
      <c r="O12372" s="8" t="n">
        <f aca="false">K12372*(1-L12372)</f>
        <v>199</v>
      </c>
    </row>
    <row r="12373" customFormat="false" ht="11.4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IF(G12373="Male",VLOOKUP(H12373,'Shoe size conversion table'!$B$6:$D$22,2),VLOOKUP(H12373,'Shoe size conversion table'!$J$6:$L$22,2))</f>
        <v>38-39</v>
      </c>
      <c r="J12373" s="12" t="n">
        <f aca="false">IF(G12373="Male",VLOOKUP(H12373,'Shoe size conversion table'!$B$6:$D$22,3),VLOOKUP(H12373,'Shoe size conversion table'!$J$6:$L$22,3))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MONTH(C12373:C27340)</f>
        <v>8</v>
      </c>
      <c r="O12373" s="8" t="n">
        <f aca="false">K12373*(1-L12373)</f>
        <v>125.3</v>
      </c>
    </row>
    <row r="12374" customFormat="false" ht="11.4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IF(G12374="Male",VLOOKUP(H12374,'Shoe size conversion table'!$B$6:$D$22,2),VLOOKUP(H12374,'Shoe size conversion table'!$J$6:$L$22,2))</f>
        <v>38</v>
      </c>
      <c r="J12374" s="12" t="n">
        <f aca="false">IF(G12374="Male",VLOOKUP(H12374,'Shoe size conversion table'!$B$6:$D$22,3),VLOOKUP(H12374,'Shoe size conversion table'!$J$6:$L$22,3))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MONTH(C12374:C27341)</f>
        <v>8</v>
      </c>
      <c r="O12374" s="8" t="n">
        <f aca="false">K12374*(1-L12374)</f>
        <v>104.3</v>
      </c>
    </row>
    <row r="12375" customFormat="false" ht="11.4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IF(G12375="Male",VLOOKUP(H12375,'Shoe size conversion table'!$B$6:$D$22,2),VLOOKUP(H12375,'Shoe size conversion table'!$J$6:$L$22,2))</f>
        <v>42-43</v>
      </c>
      <c r="J12375" s="12" t="n">
        <f aca="false">IF(G12375="Male",VLOOKUP(H12375,'Shoe size conversion table'!$B$6:$D$22,3),VLOOKUP(H12375,'Shoe size conversion table'!$J$6:$L$22,3))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MONTH(C12375:C27342)</f>
        <v>8</v>
      </c>
      <c r="O12375" s="8" t="n">
        <f aca="false">K12375*(1-L12375)</f>
        <v>199</v>
      </c>
    </row>
    <row r="12376" customFormat="false" ht="11.4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IF(G12376="Male",VLOOKUP(H12376,'Shoe size conversion table'!$B$6:$D$22,2),VLOOKUP(H12376,'Shoe size conversion table'!$J$6:$L$22,2))</f>
        <v>43-44</v>
      </c>
      <c r="J12376" s="12" t="n">
        <f aca="false">IF(G12376="Male",VLOOKUP(H12376,'Shoe size conversion table'!$B$6:$D$22,3),VLOOKUP(H12376,'Shoe size conversion table'!$J$6:$L$22,3))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MONTH(C12376:C27343)</f>
        <v>8</v>
      </c>
      <c r="O12376" s="8" t="n">
        <f aca="false">K12376*(1-L12376)</f>
        <v>143.2</v>
      </c>
    </row>
    <row r="12377" customFormat="false" ht="11.4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IF(G12377="Male",VLOOKUP(H12377,'Shoe size conversion table'!$B$6:$D$22,2),VLOOKUP(H12377,'Shoe size conversion table'!$J$6:$L$22,2))</f>
        <v>44-45</v>
      </c>
      <c r="J12377" s="12" t="n">
        <f aca="false">IF(G12377="Male",VLOOKUP(H12377,'Shoe size conversion table'!$B$6:$D$22,3),VLOOKUP(H12377,'Shoe size conversion table'!$J$6:$L$22,3))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MONTH(C12377:C27344)</f>
        <v>8</v>
      </c>
      <c r="O12377" s="8" t="n">
        <f aca="false">K12377*(1-L12377)</f>
        <v>143.1</v>
      </c>
    </row>
    <row r="12378" customFormat="false" ht="11.4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IF(G12378="Male",VLOOKUP(H12378,'Shoe size conversion table'!$B$6:$D$22,2),VLOOKUP(H12378,'Shoe size conversion table'!$J$6:$L$22,2))</f>
        <v>41-42</v>
      </c>
      <c r="J12378" s="12" t="n">
        <f aca="false">IF(G12378="Male",VLOOKUP(H12378,'Shoe size conversion table'!$B$6:$D$22,3),VLOOKUP(H12378,'Shoe size conversion table'!$J$6:$L$22,3))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MONTH(C12378:C27345)</f>
        <v>8</v>
      </c>
      <c r="O12378" s="8" t="n">
        <f aca="false">K12378*(1-L12378)</f>
        <v>116.1</v>
      </c>
    </row>
    <row r="12379" customFormat="false" ht="11.4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IF(G12379="Male",VLOOKUP(H12379,'Shoe size conversion table'!$B$6:$D$22,2),VLOOKUP(H12379,'Shoe size conversion table'!$J$6:$L$22,2))</f>
        <v>44-45</v>
      </c>
      <c r="J12379" s="12" t="n">
        <f aca="false">IF(G12379="Male",VLOOKUP(H12379,'Shoe size conversion table'!$B$6:$D$22,3),VLOOKUP(H12379,'Shoe size conversion table'!$J$6:$L$22,3))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MONTH(C12379:C27346)</f>
        <v>8</v>
      </c>
      <c r="O12379" s="8" t="n">
        <f aca="false">K12379*(1-L12379)</f>
        <v>169</v>
      </c>
    </row>
    <row r="12380" customFormat="false" ht="11.4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IF(G12380="Male",VLOOKUP(H12380,'Shoe size conversion table'!$B$6:$D$22,2),VLOOKUP(H12380,'Shoe size conversion table'!$J$6:$L$22,2))</f>
        <v>38-39</v>
      </c>
      <c r="J12380" s="12" t="n">
        <f aca="false">IF(G12380="Male",VLOOKUP(H12380,'Shoe size conversion table'!$B$6:$D$22,3),VLOOKUP(H12380,'Shoe size conversion table'!$J$6:$L$22,3))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MONTH(C12380:C27347)</f>
        <v>8</v>
      </c>
      <c r="O12380" s="8" t="n">
        <f aca="false">K12380*(1-L12380)</f>
        <v>152.1</v>
      </c>
    </row>
    <row r="12381" customFormat="false" ht="11.4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IF(G12381="Male",VLOOKUP(H12381,'Shoe size conversion table'!$B$6:$D$22,2),VLOOKUP(H12381,'Shoe size conversion table'!$J$6:$L$22,2))</f>
        <v>38-39</v>
      </c>
      <c r="J12381" s="12" t="n">
        <f aca="false">IF(G12381="Male",VLOOKUP(H12381,'Shoe size conversion table'!$B$6:$D$22,3),VLOOKUP(H12381,'Shoe size conversion table'!$J$6:$L$22,3))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MONTH(C12381:C27348)</f>
        <v>8</v>
      </c>
      <c r="O12381" s="8" t="n">
        <f aca="false">K12381*(1-L12381)</f>
        <v>74.5</v>
      </c>
    </row>
    <row r="12382" customFormat="false" ht="11.4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IF(G12382="Male",VLOOKUP(H12382,'Shoe size conversion table'!$B$6:$D$22,2),VLOOKUP(H12382,'Shoe size conversion table'!$J$6:$L$22,2))</f>
        <v>39-40</v>
      </c>
      <c r="J12382" s="12" t="n">
        <f aca="false">IF(G12382="Male",VLOOKUP(H12382,'Shoe size conversion table'!$B$6:$D$22,3),VLOOKUP(H12382,'Shoe size conversion table'!$J$6:$L$22,3))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MONTH(C12382:C27349)</f>
        <v>8</v>
      </c>
      <c r="O12382" s="8" t="n">
        <f aca="false">K12382*(1-L12382)</f>
        <v>129</v>
      </c>
    </row>
    <row r="12383" customFormat="false" ht="11.4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IF(G12383="Male",VLOOKUP(H12383,'Shoe size conversion table'!$B$6:$D$22,2),VLOOKUP(H12383,'Shoe size conversion table'!$J$6:$L$22,2))</f>
        <v>39-40</v>
      </c>
      <c r="J12383" s="12" t="n">
        <f aca="false">IF(G12383="Male",VLOOKUP(H12383,'Shoe size conversion table'!$B$6:$D$22,3),VLOOKUP(H12383,'Shoe size conversion table'!$J$6:$L$22,3))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MONTH(C12383:C27350)</f>
        <v>8</v>
      </c>
      <c r="O12383" s="8" t="n">
        <f aca="false">K12383*(1-L12383)</f>
        <v>159</v>
      </c>
    </row>
    <row r="12384" customFormat="false" ht="11.4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IF(G12384="Male",VLOOKUP(H12384,'Shoe size conversion table'!$B$6:$D$22,2),VLOOKUP(H12384,'Shoe size conversion table'!$J$6:$L$22,2))</f>
        <v>35-36</v>
      </c>
      <c r="J12384" s="12" t="n">
        <f aca="false">IF(G12384="Male",VLOOKUP(H12384,'Shoe size conversion table'!$B$6:$D$22,3),VLOOKUP(H12384,'Shoe size conversion table'!$J$6:$L$22,3))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MONTH(C12384:C27351)</f>
        <v>8</v>
      </c>
      <c r="O12384" s="8" t="n">
        <f aca="false">K12384*(1-L12384)</f>
        <v>104.3</v>
      </c>
    </row>
    <row r="12385" customFormat="false" ht="11.4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IF(G12385="Male",VLOOKUP(H12385,'Shoe size conversion table'!$B$6:$D$22,2),VLOOKUP(H12385,'Shoe size conversion table'!$J$6:$L$22,2))</f>
        <v>38</v>
      </c>
      <c r="J12385" s="12" t="n">
        <f aca="false">IF(G12385="Male",VLOOKUP(H12385,'Shoe size conversion table'!$B$6:$D$22,3),VLOOKUP(H12385,'Shoe size conversion table'!$J$6:$L$22,3))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MONTH(C12385:C27352)</f>
        <v>8</v>
      </c>
      <c r="O12385" s="8" t="n">
        <f aca="false">K12385*(1-L12385)</f>
        <v>139.3</v>
      </c>
    </row>
    <row r="12386" customFormat="false" ht="11.4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IF(G12386="Male",VLOOKUP(H12386,'Shoe size conversion table'!$B$6:$D$22,2),VLOOKUP(H12386,'Shoe size conversion table'!$J$6:$L$22,2))</f>
        <v>39</v>
      </c>
      <c r="J12386" s="12" t="n">
        <f aca="false">IF(G12386="Male",VLOOKUP(H12386,'Shoe size conversion table'!$B$6:$D$22,3),VLOOKUP(H12386,'Shoe size conversion table'!$J$6:$L$22,3))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MONTH(C12386:C27353)</f>
        <v>8</v>
      </c>
      <c r="O12386" s="8" t="n">
        <f aca="false">K12386*(1-L12386)</f>
        <v>129</v>
      </c>
    </row>
    <row r="12387" customFormat="false" ht="11.4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IF(G12387="Male",VLOOKUP(H12387,'Shoe size conversion table'!$B$6:$D$22,2),VLOOKUP(H12387,'Shoe size conversion table'!$J$6:$L$22,2))</f>
        <v>41</v>
      </c>
      <c r="J12387" s="12" t="n">
        <f aca="false">IF(G12387="Male",VLOOKUP(H12387,'Shoe size conversion table'!$B$6:$D$22,3),VLOOKUP(H12387,'Shoe size conversion table'!$J$6:$L$22,3))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MONTH(C12387:C27354)</f>
        <v>8</v>
      </c>
      <c r="O12387" s="8" t="n">
        <f aca="false">K12387*(1-L12387)</f>
        <v>139</v>
      </c>
    </row>
    <row r="12388" customFormat="false" ht="11.4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IF(G12388="Male",VLOOKUP(H12388,'Shoe size conversion table'!$B$6:$D$22,2),VLOOKUP(H12388,'Shoe size conversion table'!$J$6:$L$22,2))</f>
        <v>43</v>
      </c>
      <c r="J12388" s="12" t="n">
        <f aca="false">IF(G12388="Male",VLOOKUP(H12388,'Shoe size conversion table'!$B$6:$D$22,3),VLOOKUP(H12388,'Shoe size conversion table'!$J$6:$L$22,3))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MONTH(C12388:C27355)</f>
        <v>8</v>
      </c>
      <c r="O12388" s="8" t="n">
        <f aca="false">K12388*(1-L12388)</f>
        <v>189</v>
      </c>
    </row>
    <row r="12389" customFormat="false" ht="11.4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IF(G12389="Male",VLOOKUP(H12389,'Shoe size conversion table'!$B$6:$D$22,2),VLOOKUP(H12389,'Shoe size conversion table'!$J$6:$L$22,2))</f>
        <v>39</v>
      </c>
      <c r="J12389" s="12" t="n">
        <f aca="false">IF(G12389="Male",VLOOKUP(H12389,'Shoe size conversion table'!$B$6:$D$22,3),VLOOKUP(H12389,'Shoe size conversion table'!$J$6:$L$22,3))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MONTH(C12389:C27356)</f>
        <v>8</v>
      </c>
      <c r="O12389" s="8" t="n">
        <f aca="false">K12389*(1-L12389)</f>
        <v>64.5</v>
      </c>
    </row>
    <row r="12390" customFormat="false" ht="11.4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IF(G12390="Male",VLOOKUP(H12390,'Shoe size conversion table'!$B$6:$D$22,2),VLOOKUP(H12390,'Shoe size conversion table'!$J$6:$L$22,2))</f>
        <v>44-45</v>
      </c>
      <c r="J12390" s="12" t="n">
        <f aca="false">IF(G12390="Male",VLOOKUP(H12390,'Shoe size conversion table'!$B$6:$D$22,3),VLOOKUP(H12390,'Shoe size conversion table'!$J$6:$L$22,3))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MONTH(C12390:C27357)</f>
        <v>8</v>
      </c>
      <c r="O12390" s="8" t="n">
        <f aca="false">K12390*(1-L12390)</f>
        <v>159</v>
      </c>
    </row>
    <row r="12391" customFormat="false" ht="11.4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IF(G12391="Male",VLOOKUP(H12391,'Shoe size conversion table'!$B$6:$D$22,2),VLOOKUP(H12391,'Shoe size conversion table'!$J$6:$L$22,2))</f>
        <v>39-40</v>
      </c>
      <c r="J12391" s="12" t="n">
        <f aca="false">IF(G12391="Male",VLOOKUP(H12391,'Shoe size conversion table'!$B$6:$D$22,3),VLOOKUP(H12391,'Shoe size conversion table'!$J$6:$L$22,3))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MONTH(C12391:C27358)</f>
        <v>8</v>
      </c>
      <c r="O12391" s="8" t="n">
        <f aca="false">K12391*(1-L12391)</f>
        <v>129</v>
      </c>
    </row>
    <row r="12392" customFormat="false" ht="11.4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IF(G12392="Male",VLOOKUP(H12392,'Shoe size conversion table'!$B$6:$D$22,2),VLOOKUP(H12392,'Shoe size conversion table'!$J$6:$L$22,2))</f>
        <v>43-44</v>
      </c>
      <c r="J12392" s="12" t="n">
        <f aca="false">IF(G12392="Male",VLOOKUP(H12392,'Shoe size conversion table'!$B$6:$D$22,3),VLOOKUP(H12392,'Shoe size conversion table'!$J$6:$L$22,3))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MONTH(C12392:C27359)</f>
        <v>8</v>
      </c>
      <c r="O12392" s="8" t="n">
        <f aca="false">K12392*(1-L12392)</f>
        <v>159</v>
      </c>
    </row>
    <row r="12393" customFormat="false" ht="11.4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IF(G12393="Male",VLOOKUP(H12393,'Shoe size conversion table'!$B$6:$D$22,2),VLOOKUP(H12393,'Shoe size conversion table'!$J$6:$L$22,2))</f>
        <v>41-42</v>
      </c>
      <c r="J12393" s="12" t="n">
        <f aca="false">IF(G12393="Male",VLOOKUP(H12393,'Shoe size conversion table'!$B$6:$D$22,3),VLOOKUP(H12393,'Shoe size conversion table'!$J$6:$L$22,3))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MONTH(C12393:C27360)</f>
        <v>8</v>
      </c>
      <c r="O12393" s="8" t="n">
        <f aca="false">K12393*(1-L12393)</f>
        <v>169</v>
      </c>
    </row>
    <row r="12394" customFormat="false" ht="11.4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IF(G12394="Male",VLOOKUP(H12394,'Shoe size conversion table'!$B$6:$D$22,2),VLOOKUP(H12394,'Shoe size conversion table'!$J$6:$L$22,2))</f>
        <v>42-43</v>
      </c>
      <c r="J12394" s="12" t="n">
        <f aca="false">IF(G12394="Male",VLOOKUP(H12394,'Shoe size conversion table'!$B$6:$D$22,3),VLOOKUP(H12394,'Shoe size conversion table'!$J$6:$L$22,3))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MONTH(C12394:C27361)</f>
        <v>8</v>
      </c>
      <c r="O12394" s="8" t="n">
        <f aca="false">K12394*(1-L12394)</f>
        <v>189</v>
      </c>
    </row>
    <row r="12395" customFormat="false" ht="11.4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IF(G12395="Male",VLOOKUP(H12395,'Shoe size conversion table'!$B$6:$D$22,2),VLOOKUP(H12395,'Shoe size conversion table'!$J$6:$L$22,2))</f>
        <v>39</v>
      </c>
      <c r="J12395" s="12" t="n">
        <f aca="false">IF(G12395="Male",VLOOKUP(H12395,'Shoe size conversion table'!$B$6:$D$22,3),VLOOKUP(H12395,'Shoe size conversion table'!$J$6:$L$22,3))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MONTH(C12395:C27362)</f>
        <v>8</v>
      </c>
      <c r="O12395" s="8" t="n">
        <f aca="false">K12395*(1-L12395)</f>
        <v>179.1</v>
      </c>
    </row>
    <row r="12396" customFormat="false" ht="11.4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IF(G12396="Male",VLOOKUP(H12396,'Shoe size conversion table'!$B$6:$D$22,2),VLOOKUP(H12396,'Shoe size conversion table'!$J$6:$L$22,2))</f>
        <v>44-45</v>
      </c>
      <c r="J12396" s="12" t="n">
        <f aca="false">IF(G12396="Male",VLOOKUP(H12396,'Shoe size conversion table'!$B$6:$D$22,3),VLOOKUP(H12396,'Shoe size conversion table'!$J$6:$L$22,3))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MONTH(C12396:C27363)</f>
        <v>8</v>
      </c>
      <c r="O12396" s="8" t="n">
        <f aca="false">K12396*(1-L12396)</f>
        <v>169</v>
      </c>
    </row>
    <row r="12397" customFormat="false" ht="11.4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IF(G12397="Male",VLOOKUP(H12397,'Shoe size conversion table'!$B$6:$D$22,2),VLOOKUP(H12397,'Shoe size conversion table'!$J$6:$L$22,2))</f>
        <v>39</v>
      </c>
      <c r="J12397" s="12" t="n">
        <f aca="false">IF(G12397="Male",VLOOKUP(H12397,'Shoe size conversion table'!$B$6:$D$22,3),VLOOKUP(H12397,'Shoe size conversion table'!$J$6:$L$22,3))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MONTH(C12397:C27364)</f>
        <v>8</v>
      </c>
      <c r="O12397" s="8" t="n">
        <f aca="false">K12397*(1-L12397)</f>
        <v>139</v>
      </c>
    </row>
    <row r="12398" customFormat="false" ht="11.4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IF(G12398="Male",VLOOKUP(H12398,'Shoe size conversion table'!$B$6:$D$22,2),VLOOKUP(H12398,'Shoe size conversion table'!$J$6:$L$22,2))</f>
        <v>43-44</v>
      </c>
      <c r="J12398" s="12" t="n">
        <f aca="false">IF(G12398="Male",VLOOKUP(H12398,'Shoe size conversion table'!$B$6:$D$22,3),VLOOKUP(H12398,'Shoe size conversion table'!$J$6:$L$22,3))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MONTH(C12398:C27365)</f>
        <v>8</v>
      </c>
      <c r="O12398" s="8" t="n">
        <f aca="false">K12398*(1-L12398)</f>
        <v>169</v>
      </c>
    </row>
    <row r="12399" customFormat="false" ht="11.4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IF(G12399="Male",VLOOKUP(H12399,'Shoe size conversion table'!$B$6:$D$22,2),VLOOKUP(H12399,'Shoe size conversion table'!$J$6:$L$22,2))</f>
        <v>38-39</v>
      </c>
      <c r="J12399" s="12" t="n">
        <f aca="false">IF(G12399="Male",VLOOKUP(H12399,'Shoe size conversion table'!$B$6:$D$22,3),VLOOKUP(H12399,'Shoe size conversion table'!$J$6:$L$22,3))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MONTH(C12399:C27366)</f>
        <v>8</v>
      </c>
      <c r="O12399" s="8" t="n">
        <f aca="false">K12399*(1-L12399)</f>
        <v>90.3</v>
      </c>
    </row>
    <row r="12400" customFormat="false" ht="11.4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IF(G12400="Male",VLOOKUP(H12400,'Shoe size conversion table'!$B$6:$D$22,2),VLOOKUP(H12400,'Shoe size conversion table'!$J$6:$L$22,2))</f>
        <v>43</v>
      </c>
      <c r="J12400" s="12" t="n">
        <f aca="false">IF(G12400="Male",VLOOKUP(H12400,'Shoe size conversion table'!$B$6:$D$22,3),VLOOKUP(H12400,'Shoe size conversion table'!$J$6:$L$22,3))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MONTH(C12400:C27367)</f>
        <v>8</v>
      </c>
      <c r="O12400" s="8" t="n">
        <f aca="false">K12400*(1-L12400)</f>
        <v>169</v>
      </c>
    </row>
    <row r="12401" customFormat="false" ht="11.4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IF(G12401="Male",VLOOKUP(H12401,'Shoe size conversion table'!$B$6:$D$22,2),VLOOKUP(H12401,'Shoe size conversion table'!$J$6:$L$22,2))</f>
        <v>42-43</v>
      </c>
      <c r="J12401" s="12" t="n">
        <f aca="false">IF(G12401="Male",VLOOKUP(H12401,'Shoe size conversion table'!$B$6:$D$22,3),VLOOKUP(H12401,'Shoe size conversion table'!$J$6:$L$22,3))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MONTH(C12401:C27368)</f>
        <v>8</v>
      </c>
      <c r="O12401" s="8" t="n">
        <f aca="false">K12401*(1-L12401)</f>
        <v>149</v>
      </c>
    </row>
    <row r="12402" customFormat="false" ht="11.4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IF(G12402="Male",VLOOKUP(H12402,'Shoe size conversion table'!$B$6:$D$22,2),VLOOKUP(H12402,'Shoe size conversion table'!$J$6:$L$22,2))</f>
        <v>38-39</v>
      </c>
      <c r="J12402" s="12" t="n">
        <f aca="false">IF(G12402="Male",VLOOKUP(H12402,'Shoe size conversion table'!$B$6:$D$22,3),VLOOKUP(H12402,'Shoe size conversion table'!$J$6:$L$22,3))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MONTH(C12402:C27369)</f>
        <v>8</v>
      </c>
      <c r="O12402" s="8" t="n">
        <f aca="false">K12402*(1-L12402)</f>
        <v>189</v>
      </c>
    </row>
    <row r="12403" customFormat="false" ht="11.4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IF(G12403="Male",VLOOKUP(H12403,'Shoe size conversion table'!$B$6:$D$22,2),VLOOKUP(H12403,'Shoe size conversion table'!$J$6:$L$22,2))</f>
        <v>39</v>
      </c>
      <c r="J12403" s="12" t="n">
        <f aca="false">IF(G12403="Male",VLOOKUP(H12403,'Shoe size conversion table'!$B$6:$D$22,3),VLOOKUP(H12403,'Shoe size conversion table'!$J$6:$L$22,3))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MONTH(C12403:C27370)</f>
        <v>8</v>
      </c>
      <c r="O12403" s="8" t="n">
        <f aca="false">K12403*(1-L12403)</f>
        <v>74.5</v>
      </c>
    </row>
    <row r="12404" customFormat="false" ht="11.4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IF(G12404="Male",VLOOKUP(H12404,'Shoe size conversion table'!$B$6:$D$22,2),VLOOKUP(H12404,'Shoe size conversion table'!$J$6:$L$22,2))</f>
        <v>45</v>
      </c>
      <c r="J12404" s="12" t="n">
        <f aca="false">IF(G12404="Male",VLOOKUP(H12404,'Shoe size conversion table'!$B$6:$D$22,3),VLOOKUP(H12404,'Shoe size conversion table'!$J$6:$L$22,3))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MONTH(C12404:C27371)</f>
        <v>8</v>
      </c>
      <c r="O12404" s="8" t="n">
        <f aca="false">K12404*(1-L12404)</f>
        <v>129</v>
      </c>
    </row>
    <row r="12405" customFormat="false" ht="11.4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IF(G12405="Male",VLOOKUP(H12405,'Shoe size conversion table'!$B$6:$D$22,2),VLOOKUP(H12405,'Shoe size conversion table'!$J$6:$L$22,2))</f>
        <v>42</v>
      </c>
      <c r="J12405" s="12" t="n">
        <f aca="false">IF(G12405="Male",VLOOKUP(H12405,'Shoe size conversion table'!$B$6:$D$22,3),VLOOKUP(H12405,'Shoe size conversion table'!$J$6:$L$22,3))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MONTH(C12405:C27372)</f>
        <v>8</v>
      </c>
      <c r="O12405" s="8" t="n">
        <f aca="false">K12405*(1-L12405)</f>
        <v>84.5</v>
      </c>
    </row>
    <row r="12406" customFormat="false" ht="11.4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IF(G12406="Male",VLOOKUP(H12406,'Shoe size conversion table'!$B$6:$D$22,2),VLOOKUP(H12406,'Shoe size conversion table'!$J$6:$L$22,2))</f>
        <v>42</v>
      </c>
      <c r="J12406" s="12" t="n">
        <f aca="false">IF(G12406="Male",VLOOKUP(H12406,'Shoe size conversion table'!$B$6:$D$22,3),VLOOKUP(H12406,'Shoe size conversion table'!$J$6:$L$22,3))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MONTH(C12406:C27373)</f>
        <v>8</v>
      </c>
      <c r="O12406" s="8" t="n">
        <f aca="false">K12406*(1-L12406)</f>
        <v>189</v>
      </c>
    </row>
    <row r="12407" customFormat="false" ht="11.4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IF(G12407="Male",VLOOKUP(H12407,'Shoe size conversion table'!$B$6:$D$22,2),VLOOKUP(H12407,'Shoe size conversion table'!$J$6:$L$22,2))</f>
        <v>43-44</v>
      </c>
      <c r="J12407" s="12" t="n">
        <f aca="false">IF(G12407="Male",VLOOKUP(H12407,'Shoe size conversion table'!$B$6:$D$22,3),VLOOKUP(H12407,'Shoe size conversion table'!$J$6:$L$22,3))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MONTH(C12407:C27374)</f>
        <v>8</v>
      </c>
      <c r="O12407" s="8" t="n">
        <f aca="false">K12407*(1-L12407)</f>
        <v>149</v>
      </c>
    </row>
    <row r="12408" customFormat="false" ht="11.4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IF(G12408="Male",VLOOKUP(H12408,'Shoe size conversion table'!$B$6:$D$22,2),VLOOKUP(H12408,'Shoe size conversion table'!$J$6:$L$22,2))</f>
        <v>44</v>
      </c>
      <c r="J12408" s="12" t="n">
        <f aca="false">IF(G12408="Male",VLOOKUP(H12408,'Shoe size conversion table'!$B$6:$D$22,3),VLOOKUP(H12408,'Shoe size conversion table'!$J$6:$L$22,3))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MONTH(C12408:C27375)</f>
        <v>8</v>
      </c>
      <c r="O12408" s="8" t="n">
        <f aca="false">K12408*(1-L12408)</f>
        <v>189</v>
      </c>
    </row>
    <row r="12409" customFormat="false" ht="11.4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IF(G12409="Male",VLOOKUP(H12409,'Shoe size conversion table'!$B$6:$D$22,2),VLOOKUP(H12409,'Shoe size conversion table'!$J$6:$L$22,2))</f>
        <v>42</v>
      </c>
      <c r="J12409" s="12" t="n">
        <f aca="false">IF(G12409="Male",VLOOKUP(H12409,'Shoe size conversion table'!$B$6:$D$22,3),VLOOKUP(H12409,'Shoe size conversion table'!$J$6:$L$22,3))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MONTH(C12409:C27376)</f>
        <v>8</v>
      </c>
      <c r="O12409" s="8" t="n">
        <f aca="false">K12409*(1-L12409)</f>
        <v>143.1</v>
      </c>
    </row>
    <row r="12410" customFormat="false" ht="11.4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IF(G12410="Male",VLOOKUP(H12410,'Shoe size conversion table'!$B$6:$D$22,2),VLOOKUP(H12410,'Shoe size conversion table'!$J$6:$L$22,2))</f>
        <v>43-44</v>
      </c>
      <c r="J12410" s="12" t="n">
        <f aca="false">IF(G12410="Male",VLOOKUP(H12410,'Shoe size conversion table'!$B$6:$D$22,3),VLOOKUP(H12410,'Shoe size conversion table'!$J$6:$L$22,3))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MONTH(C12410:C27377)</f>
        <v>8</v>
      </c>
      <c r="O12410" s="8" t="n">
        <f aca="false">K12410*(1-L12410)</f>
        <v>139</v>
      </c>
    </row>
    <row r="12411" customFormat="false" ht="11.4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IF(G12411="Male",VLOOKUP(H12411,'Shoe size conversion table'!$B$6:$D$22,2),VLOOKUP(H12411,'Shoe size conversion table'!$J$6:$L$22,2))</f>
        <v>42-43</v>
      </c>
      <c r="J12411" s="12" t="n">
        <f aca="false">IF(G12411="Male",VLOOKUP(H12411,'Shoe size conversion table'!$B$6:$D$22,3),VLOOKUP(H12411,'Shoe size conversion table'!$J$6:$L$22,3))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MONTH(C12411:C27378)</f>
        <v>8</v>
      </c>
      <c r="O12411" s="8" t="n">
        <f aca="false">K12411*(1-L12411)</f>
        <v>199</v>
      </c>
    </row>
    <row r="12412" customFormat="false" ht="11.4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IF(G12412="Male",VLOOKUP(H12412,'Shoe size conversion table'!$B$6:$D$22,2),VLOOKUP(H12412,'Shoe size conversion table'!$J$6:$L$22,2))</f>
        <v>42</v>
      </c>
      <c r="J12412" s="12" t="n">
        <f aca="false">IF(G12412="Male",VLOOKUP(H12412,'Shoe size conversion table'!$B$6:$D$22,3),VLOOKUP(H12412,'Shoe size conversion table'!$J$6:$L$22,3))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MONTH(C12412:C27379)</f>
        <v>8</v>
      </c>
      <c r="O12412" s="8" t="n">
        <f aca="false">K12412*(1-L12412)</f>
        <v>64.5</v>
      </c>
    </row>
    <row r="12413" customFormat="false" ht="11.4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IF(G12413="Male",VLOOKUP(H12413,'Shoe size conversion table'!$B$6:$D$22,2),VLOOKUP(H12413,'Shoe size conversion table'!$J$6:$L$22,2))</f>
        <v>41</v>
      </c>
      <c r="J12413" s="12" t="n">
        <f aca="false">IF(G12413="Male",VLOOKUP(H12413,'Shoe size conversion table'!$B$6:$D$22,3),VLOOKUP(H12413,'Shoe size conversion table'!$J$6:$L$22,3))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MONTH(C12413:C27380)</f>
        <v>8</v>
      </c>
      <c r="O12413" s="8" t="n">
        <f aca="false">K12413*(1-L12413)</f>
        <v>103.2</v>
      </c>
    </row>
    <row r="12414" customFormat="false" ht="11.4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IF(G12414="Male",VLOOKUP(H12414,'Shoe size conversion table'!$B$6:$D$22,2),VLOOKUP(H12414,'Shoe size conversion table'!$J$6:$L$22,2))</f>
        <v>38-39</v>
      </c>
      <c r="J12414" s="12" t="n">
        <f aca="false">IF(G12414="Male",VLOOKUP(H12414,'Shoe size conversion table'!$B$6:$D$22,3),VLOOKUP(H12414,'Shoe size conversion table'!$J$6:$L$22,3))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MONTH(C12414:C27381)</f>
        <v>8</v>
      </c>
      <c r="O12414" s="8" t="n">
        <f aca="false">K12414*(1-L12414)</f>
        <v>125.1</v>
      </c>
    </row>
    <row r="12415" customFormat="false" ht="11.4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IF(G12415="Male",VLOOKUP(H12415,'Shoe size conversion table'!$B$6:$D$22,2),VLOOKUP(H12415,'Shoe size conversion table'!$J$6:$L$22,2))</f>
        <v>43-44</v>
      </c>
      <c r="J12415" s="12" t="n">
        <f aca="false">IF(G12415="Male",VLOOKUP(H12415,'Shoe size conversion table'!$B$6:$D$22,3),VLOOKUP(H12415,'Shoe size conversion table'!$J$6:$L$22,3))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MONTH(C12415:C27382)</f>
        <v>8</v>
      </c>
      <c r="O12415" s="8" t="n">
        <f aca="false">K12415*(1-L12415)</f>
        <v>189</v>
      </c>
    </row>
    <row r="12416" customFormat="false" ht="11.4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IF(G12416="Male",VLOOKUP(H12416,'Shoe size conversion table'!$B$6:$D$22,2),VLOOKUP(H12416,'Shoe size conversion table'!$J$6:$L$22,2))</f>
        <v>39-40</v>
      </c>
      <c r="J12416" s="12" t="n">
        <f aca="false">IF(G12416="Male",VLOOKUP(H12416,'Shoe size conversion table'!$B$6:$D$22,3),VLOOKUP(H12416,'Shoe size conversion table'!$J$6:$L$22,3))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MONTH(C12416:C27383)</f>
        <v>8</v>
      </c>
      <c r="O12416" s="8" t="n">
        <f aca="false">K12416*(1-L12416)</f>
        <v>118.3</v>
      </c>
    </row>
    <row r="12417" customFormat="false" ht="11.4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IF(G12417="Male",VLOOKUP(H12417,'Shoe size conversion table'!$B$6:$D$22,2),VLOOKUP(H12417,'Shoe size conversion table'!$J$6:$L$22,2))</f>
        <v>41-42</v>
      </c>
      <c r="J12417" s="12" t="n">
        <f aca="false">IF(G12417="Male",VLOOKUP(H12417,'Shoe size conversion table'!$B$6:$D$22,3),VLOOKUP(H12417,'Shoe size conversion table'!$J$6:$L$22,3))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MONTH(C12417:C27384)</f>
        <v>8</v>
      </c>
      <c r="O12417" s="8" t="n">
        <f aca="false">K12417*(1-L12417)</f>
        <v>125.3</v>
      </c>
    </row>
    <row r="12418" customFormat="false" ht="11.4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IF(G12418="Male",VLOOKUP(H12418,'Shoe size conversion table'!$B$6:$D$22,2),VLOOKUP(H12418,'Shoe size conversion table'!$J$6:$L$22,2))</f>
        <v>42-43</v>
      </c>
      <c r="J12418" s="12" t="n">
        <f aca="false">IF(G12418="Male",VLOOKUP(H12418,'Shoe size conversion table'!$B$6:$D$22,3),VLOOKUP(H12418,'Shoe size conversion table'!$J$6:$L$22,3))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MONTH(C12418:C27385)</f>
        <v>8</v>
      </c>
      <c r="O12418" s="8" t="n">
        <f aca="false">K12418*(1-L12418)</f>
        <v>74.5</v>
      </c>
    </row>
    <row r="12419" customFormat="false" ht="11.4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IF(G12419="Male",VLOOKUP(H12419,'Shoe size conversion table'!$B$6:$D$22,2),VLOOKUP(H12419,'Shoe size conversion table'!$J$6:$L$22,2))</f>
        <v>38-39</v>
      </c>
      <c r="J12419" s="12" t="n">
        <f aca="false">IF(G12419="Male",VLOOKUP(H12419,'Shoe size conversion table'!$B$6:$D$22,3),VLOOKUP(H12419,'Shoe size conversion table'!$J$6:$L$22,3))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MONTH(C12419:C27386)</f>
        <v>8</v>
      </c>
      <c r="O12419" s="8" t="n">
        <f aca="false">K12419*(1-L12419)</f>
        <v>64.5</v>
      </c>
    </row>
    <row r="12420" customFormat="false" ht="11.4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IF(G12420="Male",VLOOKUP(H12420,'Shoe size conversion table'!$B$6:$D$22,2),VLOOKUP(H12420,'Shoe size conversion table'!$J$6:$L$22,2))</f>
        <v>38-39</v>
      </c>
      <c r="J12420" s="12" t="n">
        <f aca="false">IF(G12420="Male",VLOOKUP(H12420,'Shoe size conversion table'!$B$6:$D$22,3),VLOOKUP(H12420,'Shoe size conversion table'!$J$6:$L$22,3))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MONTH(C12420:C27387)</f>
        <v>8</v>
      </c>
      <c r="O12420" s="8" t="n">
        <f aca="false">K12420*(1-L12420)</f>
        <v>125.3</v>
      </c>
    </row>
    <row r="12421" customFormat="false" ht="11.4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IF(G12421="Male",VLOOKUP(H12421,'Shoe size conversion table'!$B$6:$D$22,2),VLOOKUP(H12421,'Shoe size conversion table'!$J$6:$L$22,2))</f>
        <v>39-40</v>
      </c>
      <c r="J12421" s="12" t="n">
        <f aca="false">IF(G12421="Male",VLOOKUP(H12421,'Shoe size conversion table'!$B$6:$D$22,3),VLOOKUP(H12421,'Shoe size conversion table'!$J$6:$L$22,3))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MONTH(C12421:C27388)</f>
        <v>8</v>
      </c>
      <c r="O12421" s="8" t="n">
        <f aca="false">K12421*(1-L12421)</f>
        <v>189</v>
      </c>
    </row>
    <row r="12422" customFormat="false" ht="11.4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IF(G12422="Male",VLOOKUP(H12422,'Shoe size conversion table'!$B$6:$D$22,2),VLOOKUP(H12422,'Shoe size conversion table'!$J$6:$L$22,2))</f>
        <v>41-42</v>
      </c>
      <c r="J12422" s="12" t="n">
        <f aca="false">IF(G12422="Male",VLOOKUP(H12422,'Shoe size conversion table'!$B$6:$D$22,3),VLOOKUP(H12422,'Shoe size conversion table'!$J$6:$L$22,3))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MONTH(C12422:C27389)</f>
        <v>8</v>
      </c>
      <c r="O12422" s="8" t="n">
        <f aca="false">K12422*(1-L12422)</f>
        <v>189</v>
      </c>
    </row>
    <row r="12423" customFormat="false" ht="11.4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IF(G12423="Male",VLOOKUP(H12423,'Shoe size conversion table'!$B$6:$D$22,2),VLOOKUP(H12423,'Shoe size conversion table'!$J$6:$L$22,2))</f>
        <v>42-43</v>
      </c>
      <c r="J12423" s="12" t="n">
        <f aca="false">IF(G12423="Male",VLOOKUP(H12423,'Shoe size conversion table'!$B$6:$D$22,3),VLOOKUP(H12423,'Shoe size conversion table'!$J$6:$L$22,3))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MONTH(C12423:C27390)</f>
        <v>8</v>
      </c>
      <c r="O12423" s="8" t="n">
        <f aca="false">K12423*(1-L12423)</f>
        <v>69.5</v>
      </c>
    </row>
    <row r="12424" customFormat="false" ht="11.4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IF(G12424="Male",VLOOKUP(H12424,'Shoe size conversion table'!$B$6:$D$22,2),VLOOKUP(H12424,'Shoe size conversion table'!$J$6:$L$22,2))</f>
        <v>37-38</v>
      </c>
      <c r="J12424" s="12" t="n">
        <f aca="false">IF(G12424="Male",VLOOKUP(H12424,'Shoe size conversion table'!$B$6:$D$22,3),VLOOKUP(H12424,'Shoe size conversion table'!$J$6:$L$22,3))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MONTH(C12424:C27391)</f>
        <v>8</v>
      </c>
      <c r="O12424" s="8" t="n">
        <f aca="false">K12424*(1-L12424)</f>
        <v>179.1</v>
      </c>
    </row>
    <row r="12425" customFormat="false" ht="11.4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IF(G12425="Male",VLOOKUP(H12425,'Shoe size conversion table'!$B$6:$D$22,2),VLOOKUP(H12425,'Shoe size conversion table'!$J$6:$L$22,2))</f>
        <v>38</v>
      </c>
      <c r="J12425" s="12" t="n">
        <f aca="false">IF(G12425="Male",VLOOKUP(H12425,'Shoe size conversion table'!$B$6:$D$22,3),VLOOKUP(H12425,'Shoe size conversion table'!$J$6:$L$22,3))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MONTH(C12425:C27392)</f>
        <v>8</v>
      </c>
      <c r="O12425" s="8" t="n">
        <f aca="false">K12425*(1-L12425)</f>
        <v>111.3</v>
      </c>
    </row>
    <row r="12426" customFormat="false" ht="11.4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IF(G12426="Male",VLOOKUP(H12426,'Shoe size conversion table'!$B$6:$D$22,2),VLOOKUP(H12426,'Shoe size conversion table'!$J$6:$L$22,2))</f>
        <v>39</v>
      </c>
      <c r="J12426" s="12" t="n">
        <f aca="false">IF(G12426="Male",VLOOKUP(H12426,'Shoe size conversion table'!$B$6:$D$22,3),VLOOKUP(H12426,'Shoe size conversion table'!$J$6:$L$22,3))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MONTH(C12426:C27393)</f>
        <v>8</v>
      </c>
      <c r="O12426" s="8" t="n">
        <f aca="false">K12426*(1-L12426)</f>
        <v>179</v>
      </c>
    </row>
    <row r="12427" customFormat="false" ht="11.4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IF(G12427="Male",VLOOKUP(H12427,'Shoe size conversion table'!$B$6:$D$22,2),VLOOKUP(H12427,'Shoe size conversion table'!$J$6:$L$22,2))</f>
        <v>39</v>
      </c>
      <c r="J12427" s="12" t="n">
        <f aca="false">IF(G12427="Male",VLOOKUP(H12427,'Shoe size conversion table'!$B$6:$D$22,3),VLOOKUP(H12427,'Shoe size conversion table'!$J$6:$L$22,3))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MONTH(C12427:C27394)</f>
        <v>8</v>
      </c>
      <c r="O12427" s="8" t="n">
        <f aca="false">K12427*(1-L12427)</f>
        <v>139</v>
      </c>
    </row>
    <row r="12428" customFormat="false" ht="11.4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IF(G12428="Male",VLOOKUP(H12428,'Shoe size conversion table'!$B$6:$D$22,2),VLOOKUP(H12428,'Shoe size conversion table'!$J$6:$L$22,2))</f>
        <v>42</v>
      </c>
      <c r="J12428" s="12" t="n">
        <f aca="false">IF(G12428="Male",VLOOKUP(H12428,'Shoe size conversion table'!$B$6:$D$22,3),VLOOKUP(H12428,'Shoe size conversion table'!$J$6:$L$22,3))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MONTH(C12428:C27395)</f>
        <v>8</v>
      </c>
      <c r="O12428" s="8" t="n">
        <f aca="false">K12428*(1-L12428)</f>
        <v>149</v>
      </c>
    </row>
    <row r="12429" customFormat="false" ht="11.4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IF(G12429="Male",VLOOKUP(H12429,'Shoe size conversion table'!$B$6:$D$22,2),VLOOKUP(H12429,'Shoe size conversion table'!$J$6:$L$22,2))</f>
        <v>43</v>
      </c>
      <c r="J12429" s="12" t="n">
        <f aca="false">IF(G12429="Male",VLOOKUP(H12429,'Shoe size conversion table'!$B$6:$D$22,3),VLOOKUP(H12429,'Shoe size conversion table'!$J$6:$L$22,3))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MONTH(C12429:C27396)</f>
        <v>8</v>
      </c>
      <c r="O12429" s="8" t="n">
        <f aca="false">K12429*(1-L12429)</f>
        <v>127.2</v>
      </c>
    </row>
    <row r="12430" customFormat="false" ht="11.4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IF(G12430="Male",VLOOKUP(H12430,'Shoe size conversion table'!$B$6:$D$22,2),VLOOKUP(H12430,'Shoe size conversion table'!$J$6:$L$22,2))</f>
        <v>38-39</v>
      </c>
      <c r="J12430" s="12" t="n">
        <f aca="false">IF(G12430="Male",VLOOKUP(H12430,'Shoe size conversion table'!$B$6:$D$22,3),VLOOKUP(H12430,'Shoe size conversion table'!$J$6:$L$22,3))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MONTH(C12430:C27397)</f>
        <v>8</v>
      </c>
      <c r="O12430" s="8" t="n">
        <f aca="false">K12430*(1-L12430)</f>
        <v>159</v>
      </c>
    </row>
    <row r="12431" customFormat="false" ht="11.4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IF(G12431="Male",VLOOKUP(H12431,'Shoe size conversion table'!$B$6:$D$22,2),VLOOKUP(H12431,'Shoe size conversion table'!$J$6:$L$22,2))</f>
        <v>42</v>
      </c>
      <c r="J12431" s="12" t="n">
        <f aca="false">IF(G12431="Male",VLOOKUP(H12431,'Shoe size conversion table'!$B$6:$D$22,3),VLOOKUP(H12431,'Shoe size conversion table'!$J$6:$L$22,3))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MONTH(C12431:C27398)</f>
        <v>8</v>
      </c>
      <c r="O12431" s="8" t="n">
        <f aca="false">K12431*(1-L12431)</f>
        <v>159</v>
      </c>
    </row>
    <row r="12432" customFormat="false" ht="11.4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IF(G12432="Male",VLOOKUP(H12432,'Shoe size conversion table'!$B$6:$D$22,2),VLOOKUP(H12432,'Shoe size conversion table'!$J$6:$L$22,2))</f>
        <v>41-42</v>
      </c>
      <c r="J12432" s="12" t="n">
        <f aca="false">IF(G12432="Male",VLOOKUP(H12432,'Shoe size conversion table'!$B$6:$D$22,3),VLOOKUP(H12432,'Shoe size conversion table'!$J$6:$L$22,3))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MONTH(C12432:C27399)</f>
        <v>8</v>
      </c>
      <c r="O12432" s="8" t="n">
        <f aca="false">K12432*(1-L12432)</f>
        <v>159</v>
      </c>
    </row>
    <row r="12433" customFormat="false" ht="11.4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IF(G12433="Male",VLOOKUP(H12433,'Shoe size conversion table'!$B$6:$D$22,2),VLOOKUP(H12433,'Shoe size conversion table'!$J$6:$L$22,2))</f>
        <v>41-42</v>
      </c>
      <c r="J12433" s="12" t="n">
        <f aca="false">IF(G12433="Male",VLOOKUP(H12433,'Shoe size conversion table'!$B$6:$D$22,3),VLOOKUP(H12433,'Shoe size conversion table'!$J$6:$L$22,3))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MONTH(C12433:C27400)</f>
        <v>8</v>
      </c>
      <c r="O12433" s="8" t="n">
        <f aca="false">K12433*(1-L12433)</f>
        <v>189</v>
      </c>
    </row>
    <row r="12434" customFormat="false" ht="11.4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IF(G12434="Male",VLOOKUP(H12434,'Shoe size conversion table'!$B$6:$D$22,2),VLOOKUP(H12434,'Shoe size conversion table'!$J$6:$L$22,2))</f>
        <v>38</v>
      </c>
      <c r="J12434" s="12" t="n">
        <f aca="false">IF(G12434="Male",VLOOKUP(H12434,'Shoe size conversion table'!$B$6:$D$22,3),VLOOKUP(H12434,'Shoe size conversion table'!$J$6:$L$22,3))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MONTH(C12434:C27401)</f>
        <v>8</v>
      </c>
      <c r="O12434" s="8" t="n">
        <f aca="false">K12434*(1-L12434)</f>
        <v>179.1</v>
      </c>
    </row>
    <row r="12435" customFormat="false" ht="11.4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IF(G12435="Male",VLOOKUP(H12435,'Shoe size conversion table'!$B$6:$D$22,2),VLOOKUP(H12435,'Shoe size conversion table'!$J$6:$L$22,2))</f>
        <v>40</v>
      </c>
      <c r="J12435" s="12" t="n">
        <f aca="false">IF(G12435="Male",VLOOKUP(H12435,'Shoe size conversion table'!$B$6:$D$22,3),VLOOKUP(H12435,'Shoe size conversion table'!$J$6:$L$22,3))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MONTH(C12435:C27402)</f>
        <v>8</v>
      </c>
      <c r="O12435" s="8" t="n">
        <f aca="false">K12435*(1-L12435)</f>
        <v>169</v>
      </c>
    </row>
    <row r="12436" customFormat="false" ht="11.4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IF(G12436="Male",VLOOKUP(H12436,'Shoe size conversion table'!$B$6:$D$22,2),VLOOKUP(H12436,'Shoe size conversion table'!$J$6:$L$22,2))</f>
        <v>37-38</v>
      </c>
      <c r="J12436" s="12" t="n">
        <f aca="false">IF(G12436="Male",VLOOKUP(H12436,'Shoe size conversion table'!$B$6:$D$22,3),VLOOKUP(H12436,'Shoe size conversion table'!$J$6:$L$22,3))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MONTH(C12436:C27403)</f>
        <v>8</v>
      </c>
      <c r="O12436" s="8" t="n">
        <f aca="false">K12436*(1-L12436)</f>
        <v>169</v>
      </c>
    </row>
    <row r="12437" customFormat="false" ht="11.4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IF(G12437="Male",VLOOKUP(H12437,'Shoe size conversion table'!$B$6:$D$22,2),VLOOKUP(H12437,'Shoe size conversion table'!$J$6:$L$22,2))</f>
        <v>39</v>
      </c>
      <c r="J12437" s="12" t="n">
        <f aca="false">IF(G12437="Male",VLOOKUP(H12437,'Shoe size conversion table'!$B$6:$D$22,3),VLOOKUP(H12437,'Shoe size conversion table'!$J$6:$L$22,3))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MONTH(C12437:C27404)</f>
        <v>8</v>
      </c>
      <c r="O12437" s="8" t="n">
        <f aca="false">K12437*(1-L12437)</f>
        <v>179.1</v>
      </c>
    </row>
    <row r="12438" customFormat="false" ht="11.4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IF(G12438="Male",VLOOKUP(H12438,'Shoe size conversion table'!$B$6:$D$22,2),VLOOKUP(H12438,'Shoe size conversion table'!$J$6:$L$22,2))</f>
        <v>39-40</v>
      </c>
      <c r="J12438" s="12" t="n">
        <f aca="false">IF(G12438="Male",VLOOKUP(H12438,'Shoe size conversion table'!$B$6:$D$22,3),VLOOKUP(H12438,'Shoe size conversion table'!$J$6:$L$22,3))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MONTH(C12438:C27405)</f>
        <v>8</v>
      </c>
      <c r="O12438" s="8" t="n">
        <f aca="false">K12438*(1-L12438)</f>
        <v>159</v>
      </c>
    </row>
    <row r="12439" customFormat="false" ht="11.4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IF(G12439="Male",VLOOKUP(H12439,'Shoe size conversion table'!$B$6:$D$22,2),VLOOKUP(H12439,'Shoe size conversion table'!$J$6:$L$22,2))</f>
        <v>43</v>
      </c>
      <c r="J12439" s="12" t="n">
        <f aca="false">IF(G12439="Male",VLOOKUP(H12439,'Shoe size conversion table'!$B$6:$D$22,3),VLOOKUP(H12439,'Shoe size conversion table'!$J$6:$L$22,3))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MONTH(C12439:C27406)</f>
        <v>8</v>
      </c>
      <c r="O12439" s="8" t="n">
        <f aca="false">K12439*(1-L12439)</f>
        <v>170.1</v>
      </c>
    </row>
    <row r="12440" customFormat="false" ht="11.4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IF(G12440="Male",VLOOKUP(H12440,'Shoe size conversion table'!$B$6:$D$22,2),VLOOKUP(H12440,'Shoe size conversion table'!$J$6:$L$22,2))</f>
        <v>39</v>
      </c>
      <c r="J12440" s="12" t="n">
        <f aca="false">IF(G12440="Male",VLOOKUP(H12440,'Shoe size conversion table'!$B$6:$D$22,3),VLOOKUP(H12440,'Shoe size conversion table'!$J$6:$L$22,3))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MONTH(C12440:C27407)</f>
        <v>8</v>
      </c>
      <c r="O12440" s="8" t="n">
        <f aca="false">K12440*(1-L12440)</f>
        <v>103.2</v>
      </c>
    </row>
    <row r="12441" customFormat="false" ht="11.4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IF(G12441="Male",VLOOKUP(H12441,'Shoe size conversion table'!$B$6:$D$22,2),VLOOKUP(H12441,'Shoe size conversion table'!$J$6:$L$22,2))</f>
        <v>42</v>
      </c>
      <c r="J12441" s="12" t="n">
        <f aca="false">IF(G12441="Male",VLOOKUP(H12441,'Shoe size conversion table'!$B$6:$D$22,3),VLOOKUP(H12441,'Shoe size conversion table'!$J$6:$L$22,3))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MONTH(C12441:C27408)</f>
        <v>8</v>
      </c>
      <c r="O12441" s="8" t="n">
        <f aca="false">K12441*(1-L12441)</f>
        <v>84.5</v>
      </c>
    </row>
    <row r="12442" customFormat="false" ht="11.4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IF(G12442="Male",VLOOKUP(H12442,'Shoe size conversion table'!$B$6:$D$22,2),VLOOKUP(H12442,'Shoe size conversion table'!$J$6:$L$22,2))</f>
        <v>39</v>
      </c>
      <c r="J12442" s="12" t="n">
        <f aca="false">IF(G12442="Male",VLOOKUP(H12442,'Shoe size conversion table'!$B$6:$D$22,3),VLOOKUP(H12442,'Shoe size conversion table'!$J$6:$L$22,3))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MONTH(C12442:C27409)</f>
        <v>8</v>
      </c>
      <c r="O12442" s="8" t="n">
        <f aca="false">K12442*(1-L12442)</f>
        <v>159</v>
      </c>
    </row>
    <row r="12443" customFormat="false" ht="11.4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IF(G12443="Male",VLOOKUP(H12443,'Shoe size conversion table'!$B$6:$D$22,2),VLOOKUP(H12443,'Shoe size conversion table'!$J$6:$L$22,2))</f>
        <v>42-43</v>
      </c>
      <c r="J12443" s="12" t="n">
        <f aca="false">IF(G12443="Male",VLOOKUP(H12443,'Shoe size conversion table'!$B$6:$D$22,3),VLOOKUP(H12443,'Shoe size conversion table'!$J$6:$L$22,3))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MONTH(C12443:C27410)</f>
        <v>8</v>
      </c>
      <c r="O12443" s="8" t="n">
        <f aca="false">K12443*(1-L12443)</f>
        <v>139</v>
      </c>
    </row>
    <row r="12444" customFormat="false" ht="11.4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IF(G12444="Male",VLOOKUP(H12444,'Shoe size conversion table'!$B$6:$D$22,2),VLOOKUP(H12444,'Shoe size conversion table'!$J$6:$L$22,2))</f>
        <v>44-45</v>
      </c>
      <c r="J12444" s="12" t="n">
        <f aca="false">IF(G12444="Male",VLOOKUP(H12444,'Shoe size conversion table'!$B$6:$D$22,3),VLOOKUP(H12444,'Shoe size conversion table'!$J$6:$L$22,3))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MONTH(C12444:C27411)</f>
        <v>8</v>
      </c>
      <c r="O12444" s="8" t="n">
        <f aca="false">K12444*(1-L12444)</f>
        <v>129</v>
      </c>
    </row>
    <row r="12445" customFormat="false" ht="11.4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IF(G12445="Male",VLOOKUP(H12445,'Shoe size conversion table'!$B$6:$D$22,2),VLOOKUP(H12445,'Shoe size conversion table'!$J$6:$L$22,2))</f>
        <v>39</v>
      </c>
      <c r="J12445" s="12" t="n">
        <f aca="false">IF(G12445="Male",VLOOKUP(H12445,'Shoe size conversion table'!$B$6:$D$22,3),VLOOKUP(H12445,'Shoe size conversion table'!$J$6:$L$22,3))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MONTH(C12445:C27412)</f>
        <v>8</v>
      </c>
      <c r="O12445" s="8" t="n">
        <f aca="false">K12445*(1-L12445)</f>
        <v>169</v>
      </c>
    </row>
    <row r="12446" customFormat="false" ht="11.4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IF(G12446="Male",VLOOKUP(H12446,'Shoe size conversion table'!$B$6:$D$22,2),VLOOKUP(H12446,'Shoe size conversion table'!$J$6:$L$22,2))</f>
        <v>44-45</v>
      </c>
      <c r="J12446" s="12" t="n">
        <f aca="false">IF(G12446="Male",VLOOKUP(H12446,'Shoe size conversion table'!$B$6:$D$22,3),VLOOKUP(H12446,'Shoe size conversion table'!$J$6:$L$22,3))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MONTH(C12446:C27413)</f>
        <v>8</v>
      </c>
      <c r="O12446" s="8" t="n">
        <f aca="false">K12446*(1-L12446)</f>
        <v>169</v>
      </c>
    </row>
    <row r="12447" customFormat="false" ht="11.4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IF(G12447="Male",VLOOKUP(H12447,'Shoe size conversion table'!$B$6:$D$22,2),VLOOKUP(H12447,'Shoe size conversion table'!$J$6:$L$22,2))</f>
        <v>39</v>
      </c>
      <c r="J12447" s="12" t="n">
        <f aca="false">IF(G12447="Male",VLOOKUP(H12447,'Shoe size conversion table'!$B$6:$D$22,3),VLOOKUP(H12447,'Shoe size conversion table'!$J$6:$L$22,3))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MONTH(C12447:C27414)</f>
        <v>8</v>
      </c>
      <c r="O12447" s="8" t="n">
        <f aca="false">K12447*(1-L12447)</f>
        <v>129</v>
      </c>
    </row>
    <row r="12448" customFormat="false" ht="11.4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IF(G12448="Male",VLOOKUP(H12448,'Shoe size conversion table'!$B$6:$D$22,2),VLOOKUP(H12448,'Shoe size conversion table'!$J$6:$L$22,2))</f>
        <v>41-42</v>
      </c>
      <c r="J12448" s="12" t="n">
        <f aca="false">IF(G12448="Male",VLOOKUP(H12448,'Shoe size conversion table'!$B$6:$D$22,3),VLOOKUP(H12448,'Shoe size conversion table'!$J$6:$L$22,3))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MONTH(C12448:C27415)</f>
        <v>8</v>
      </c>
      <c r="O12448" s="8" t="n">
        <f aca="false">K12448*(1-L12448)</f>
        <v>134.1</v>
      </c>
    </row>
    <row r="12449" customFormat="false" ht="11.4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IF(G12449="Male",VLOOKUP(H12449,'Shoe size conversion table'!$B$6:$D$22,2),VLOOKUP(H12449,'Shoe size conversion table'!$J$6:$L$22,2))</f>
        <v>42</v>
      </c>
      <c r="J12449" s="12" t="n">
        <f aca="false">IF(G12449="Male",VLOOKUP(H12449,'Shoe size conversion table'!$B$6:$D$22,3),VLOOKUP(H12449,'Shoe size conversion table'!$J$6:$L$22,3))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MONTH(C12449:C27416)</f>
        <v>8</v>
      </c>
      <c r="O12449" s="8" t="n">
        <f aca="false">K12449*(1-L12449)</f>
        <v>152.1</v>
      </c>
    </row>
    <row r="12450" customFormat="false" ht="11.4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IF(G12450="Male",VLOOKUP(H12450,'Shoe size conversion table'!$B$6:$D$22,2),VLOOKUP(H12450,'Shoe size conversion table'!$J$6:$L$22,2))</f>
        <v>36-37</v>
      </c>
      <c r="J12450" s="12" t="n">
        <f aca="false">IF(G12450="Male",VLOOKUP(H12450,'Shoe size conversion table'!$B$6:$D$22,3),VLOOKUP(H12450,'Shoe size conversion table'!$J$6:$L$22,3))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MONTH(C12450:C27417)</f>
        <v>8</v>
      </c>
      <c r="O12450" s="8" t="n">
        <f aca="false">K12450*(1-L12450)</f>
        <v>134.1</v>
      </c>
    </row>
    <row r="12451" customFormat="false" ht="11.4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IF(G12451="Male",VLOOKUP(H12451,'Shoe size conversion table'!$B$6:$D$22,2),VLOOKUP(H12451,'Shoe size conversion table'!$J$6:$L$22,2))</f>
        <v>42</v>
      </c>
      <c r="J12451" s="12" t="n">
        <f aca="false">IF(G12451="Male",VLOOKUP(H12451,'Shoe size conversion table'!$B$6:$D$22,3),VLOOKUP(H12451,'Shoe size conversion table'!$J$6:$L$22,3))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MONTH(C12451:C27418)</f>
        <v>8</v>
      </c>
      <c r="O12451" s="8" t="n">
        <f aca="false">K12451*(1-L12451)</f>
        <v>139</v>
      </c>
    </row>
    <row r="12452" customFormat="false" ht="11.4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IF(G12452="Male",VLOOKUP(H12452,'Shoe size conversion table'!$B$6:$D$22,2),VLOOKUP(H12452,'Shoe size conversion table'!$J$6:$L$22,2))</f>
        <v>40-41</v>
      </c>
      <c r="J12452" s="12" t="n">
        <f aca="false">IF(G12452="Male",VLOOKUP(H12452,'Shoe size conversion table'!$B$6:$D$22,3),VLOOKUP(H12452,'Shoe size conversion table'!$J$6:$L$22,3))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MONTH(C12452:C27419)</f>
        <v>8</v>
      </c>
      <c r="O12452" s="8" t="n">
        <f aca="false">K12452*(1-L12452)</f>
        <v>64.5</v>
      </c>
    </row>
    <row r="12453" customFormat="false" ht="11.4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IF(G12453="Male",VLOOKUP(H12453,'Shoe size conversion table'!$B$6:$D$22,2),VLOOKUP(H12453,'Shoe size conversion table'!$J$6:$L$22,2))</f>
        <v>37-38</v>
      </c>
      <c r="J12453" s="12" t="n">
        <f aca="false">IF(G12453="Male",VLOOKUP(H12453,'Shoe size conversion table'!$B$6:$D$22,3),VLOOKUP(H12453,'Shoe size conversion table'!$J$6:$L$22,3))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MONTH(C12453:C27420)</f>
        <v>8</v>
      </c>
      <c r="O12453" s="8" t="n">
        <f aca="false">K12453*(1-L12453)</f>
        <v>119.2</v>
      </c>
    </row>
    <row r="12454" customFormat="false" ht="11.4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IF(G12454="Male",VLOOKUP(H12454,'Shoe size conversion table'!$B$6:$D$22,2),VLOOKUP(H12454,'Shoe size conversion table'!$J$6:$L$22,2))</f>
        <v>42-43</v>
      </c>
      <c r="J12454" s="12" t="n">
        <f aca="false">IF(G12454="Male",VLOOKUP(H12454,'Shoe size conversion table'!$B$6:$D$22,3),VLOOKUP(H12454,'Shoe size conversion table'!$J$6:$L$22,3))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MONTH(C12454:C27421)</f>
        <v>8</v>
      </c>
      <c r="O12454" s="8" t="n">
        <f aca="false">K12454*(1-L12454)</f>
        <v>189</v>
      </c>
    </row>
    <row r="12455" customFormat="false" ht="11.4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IF(G12455="Male",VLOOKUP(H12455,'Shoe size conversion table'!$B$6:$D$22,2),VLOOKUP(H12455,'Shoe size conversion table'!$J$6:$L$22,2))</f>
        <v>39</v>
      </c>
      <c r="J12455" s="12" t="n">
        <f aca="false">IF(G12455="Male",VLOOKUP(H12455,'Shoe size conversion table'!$B$6:$D$22,3),VLOOKUP(H12455,'Shoe size conversion table'!$J$6:$L$22,3))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MONTH(C12455:C27422)</f>
        <v>8</v>
      </c>
      <c r="O12455" s="8" t="n">
        <f aca="false">K12455*(1-L12455)</f>
        <v>169</v>
      </c>
    </row>
    <row r="12456" customFormat="false" ht="11.4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IF(G12456="Male",VLOOKUP(H12456,'Shoe size conversion table'!$B$6:$D$22,2),VLOOKUP(H12456,'Shoe size conversion table'!$J$6:$L$22,2))</f>
        <v>42-43</v>
      </c>
      <c r="J12456" s="12" t="n">
        <f aca="false">IF(G12456="Male",VLOOKUP(H12456,'Shoe size conversion table'!$B$6:$D$22,3),VLOOKUP(H12456,'Shoe size conversion table'!$J$6:$L$22,3))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MONTH(C12456:C27423)</f>
        <v>8</v>
      </c>
      <c r="O12456" s="8" t="n">
        <f aca="false">K12456*(1-L12456)</f>
        <v>125.1</v>
      </c>
    </row>
    <row r="12457" customFormat="false" ht="11.4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IF(G12457="Male",VLOOKUP(H12457,'Shoe size conversion table'!$B$6:$D$22,2),VLOOKUP(H12457,'Shoe size conversion table'!$J$6:$L$22,2))</f>
        <v>42</v>
      </c>
      <c r="J12457" s="12" t="n">
        <f aca="false">IF(G12457="Male",VLOOKUP(H12457,'Shoe size conversion table'!$B$6:$D$22,3),VLOOKUP(H12457,'Shoe size conversion table'!$J$6:$L$22,3))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MONTH(C12457:C27424)</f>
        <v>8</v>
      </c>
      <c r="O12457" s="8" t="n">
        <f aca="false">K12457*(1-L12457)</f>
        <v>129</v>
      </c>
    </row>
    <row r="12458" customFormat="false" ht="11.4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IF(G12458="Male",VLOOKUP(H12458,'Shoe size conversion table'!$B$6:$D$22,2),VLOOKUP(H12458,'Shoe size conversion table'!$J$6:$L$22,2))</f>
        <v>38-39</v>
      </c>
      <c r="J12458" s="12" t="n">
        <f aca="false">IF(G12458="Male",VLOOKUP(H12458,'Shoe size conversion table'!$B$6:$D$22,3),VLOOKUP(H12458,'Shoe size conversion table'!$J$6:$L$22,3))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MONTH(C12458:C27425)</f>
        <v>8</v>
      </c>
      <c r="O12458" s="8" t="n">
        <f aca="false">K12458*(1-L12458)</f>
        <v>159</v>
      </c>
    </row>
    <row r="12459" customFormat="false" ht="11.4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IF(G12459="Male",VLOOKUP(H12459,'Shoe size conversion table'!$B$6:$D$22,2),VLOOKUP(H12459,'Shoe size conversion table'!$J$6:$L$22,2))</f>
        <v>43-44</v>
      </c>
      <c r="J12459" s="12" t="n">
        <f aca="false">IF(G12459="Male",VLOOKUP(H12459,'Shoe size conversion table'!$B$6:$D$22,3),VLOOKUP(H12459,'Shoe size conversion table'!$J$6:$L$22,3))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MONTH(C12459:C27426)</f>
        <v>8</v>
      </c>
      <c r="O12459" s="8" t="n">
        <f aca="false">K12459*(1-L12459)</f>
        <v>189</v>
      </c>
    </row>
    <row r="12460" customFormat="false" ht="11.4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IF(G12460="Male",VLOOKUP(H12460,'Shoe size conversion table'!$B$6:$D$22,2),VLOOKUP(H12460,'Shoe size conversion table'!$J$6:$L$22,2))</f>
        <v>39-40</v>
      </c>
      <c r="J12460" s="12" t="n">
        <f aca="false">IF(G12460="Male",VLOOKUP(H12460,'Shoe size conversion table'!$B$6:$D$22,3),VLOOKUP(H12460,'Shoe size conversion table'!$J$6:$L$22,3))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MONTH(C12460:C27427)</f>
        <v>8</v>
      </c>
      <c r="O12460" s="8" t="n">
        <f aca="false">K12460*(1-L12460)</f>
        <v>179</v>
      </c>
    </row>
    <row r="12461" customFormat="false" ht="11.4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IF(G12461="Male",VLOOKUP(H12461,'Shoe size conversion table'!$B$6:$D$22,2),VLOOKUP(H12461,'Shoe size conversion table'!$J$6:$L$22,2))</f>
        <v>42-43</v>
      </c>
      <c r="J12461" s="12" t="n">
        <f aca="false">IF(G12461="Male",VLOOKUP(H12461,'Shoe size conversion table'!$B$6:$D$22,3),VLOOKUP(H12461,'Shoe size conversion table'!$J$6:$L$22,3))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MONTH(C12461:C27428)</f>
        <v>8</v>
      </c>
      <c r="O12461" s="8" t="n">
        <f aca="false">K12461*(1-L12461)</f>
        <v>199</v>
      </c>
    </row>
    <row r="12462" customFormat="false" ht="11.4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IF(G12462="Male",VLOOKUP(H12462,'Shoe size conversion table'!$B$6:$D$22,2),VLOOKUP(H12462,'Shoe size conversion table'!$J$6:$L$22,2))</f>
        <v>41-42</v>
      </c>
      <c r="J12462" s="12" t="n">
        <f aca="false">IF(G12462="Male",VLOOKUP(H12462,'Shoe size conversion table'!$B$6:$D$22,3),VLOOKUP(H12462,'Shoe size conversion table'!$J$6:$L$22,3))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MONTH(C12462:C27429)</f>
        <v>8</v>
      </c>
      <c r="O12462" s="8" t="n">
        <f aca="false">K12462*(1-L12462)</f>
        <v>151.2</v>
      </c>
    </row>
    <row r="12463" customFormat="false" ht="11.4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IF(G12463="Male",VLOOKUP(H12463,'Shoe size conversion table'!$B$6:$D$22,2),VLOOKUP(H12463,'Shoe size conversion table'!$J$6:$L$22,2))</f>
        <v>38</v>
      </c>
      <c r="J12463" s="12" t="n">
        <f aca="false">IF(G12463="Male",VLOOKUP(H12463,'Shoe size conversion table'!$B$6:$D$22,3),VLOOKUP(H12463,'Shoe size conversion table'!$J$6:$L$22,3))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MONTH(C12463:C27430)</f>
        <v>8</v>
      </c>
      <c r="O12463" s="8" t="n">
        <f aca="false">K12463*(1-L12463)</f>
        <v>159</v>
      </c>
    </row>
    <row r="12464" customFormat="false" ht="11.4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IF(G12464="Male",VLOOKUP(H12464,'Shoe size conversion table'!$B$6:$D$22,2),VLOOKUP(H12464,'Shoe size conversion table'!$J$6:$L$22,2))</f>
        <v>39</v>
      </c>
      <c r="J12464" s="12" t="n">
        <f aca="false">IF(G12464="Male",VLOOKUP(H12464,'Shoe size conversion table'!$B$6:$D$22,3),VLOOKUP(H12464,'Shoe size conversion table'!$J$6:$L$22,3))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MONTH(C12464:C27431)</f>
        <v>8</v>
      </c>
      <c r="O12464" s="8" t="n">
        <f aca="false">K12464*(1-L12464)</f>
        <v>139</v>
      </c>
    </row>
    <row r="12465" customFormat="false" ht="11.4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IF(G12465="Male",VLOOKUP(H12465,'Shoe size conversion table'!$B$6:$D$22,2),VLOOKUP(H12465,'Shoe size conversion table'!$J$6:$L$22,2))</f>
        <v>44-45</v>
      </c>
      <c r="J12465" s="12" t="n">
        <f aca="false">IF(G12465="Male",VLOOKUP(H12465,'Shoe size conversion table'!$B$6:$D$22,3),VLOOKUP(H12465,'Shoe size conversion table'!$J$6:$L$22,3))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MONTH(C12465:C27432)</f>
        <v>8</v>
      </c>
      <c r="O12465" s="8" t="n">
        <f aca="false">K12465*(1-L12465)</f>
        <v>129</v>
      </c>
    </row>
    <row r="12466" customFormat="false" ht="11.4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IF(G12466="Male",VLOOKUP(H12466,'Shoe size conversion table'!$B$6:$D$22,2),VLOOKUP(H12466,'Shoe size conversion table'!$J$6:$L$22,2))</f>
        <v>41</v>
      </c>
      <c r="J12466" s="12" t="n">
        <f aca="false">IF(G12466="Male",VLOOKUP(H12466,'Shoe size conversion table'!$B$6:$D$22,3),VLOOKUP(H12466,'Shoe size conversion table'!$J$6:$L$22,3))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MONTH(C12466:C27433)</f>
        <v>8</v>
      </c>
      <c r="O12466" s="8" t="n">
        <f aca="false">K12466*(1-L12466)</f>
        <v>179</v>
      </c>
    </row>
    <row r="12467" customFormat="false" ht="11.4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IF(G12467="Male",VLOOKUP(H12467,'Shoe size conversion table'!$B$6:$D$22,2),VLOOKUP(H12467,'Shoe size conversion table'!$J$6:$L$22,2))</f>
        <v>41-42</v>
      </c>
      <c r="J12467" s="12" t="n">
        <f aca="false">IF(G12467="Male",VLOOKUP(H12467,'Shoe size conversion table'!$B$6:$D$22,3),VLOOKUP(H12467,'Shoe size conversion table'!$J$6:$L$22,3))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MONTH(C12467:C27434)</f>
        <v>8</v>
      </c>
      <c r="O12467" s="8" t="n">
        <f aca="false">K12467*(1-L12467)</f>
        <v>169</v>
      </c>
    </row>
    <row r="12468" customFormat="false" ht="11.4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IF(G12468="Male",VLOOKUP(H12468,'Shoe size conversion table'!$B$6:$D$22,2),VLOOKUP(H12468,'Shoe size conversion table'!$J$6:$L$22,2))</f>
        <v>38-39</v>
      </c>
      <c r="J12468" s="12" t="n">
        <f aca="false">IF(G12468="Male",VLOOKUP(H12468,'Shoe size conversion table'!$B$6:$D$22,3),VLOOKUP(H12468,'Shoe size conversion table'!$J$6:$L$22,3))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MONTH(C12468:C27435)</f>
        <v>8</v>
      </c>
      <c r="O12468" s="8" t="n">
        <f aca="false">K12468*(1-L12468)</f>
        <v>84.5</v>
      </c>
    </row>
    <row r="12469" customFormat="false" ht="11.4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IF(G12469="Male",VLOOKUP(H12469,'Shoe size conversion table'!$B$6:$D$22,2),VLOOKUP(H12469,'Shoe size conversion table'!$J$6:$L$22,2))</f>
        <v>38</v>
      </c>
      <c r="J12469" s="12" t="n">
        <f aca="false">IF(G12469="Male",VLOOKUP(H12469,'Shoe size conversion table'!$B$6:$D$22,3),VLOOKUP(H12469,'Shoe size conversion table'!$J$6:$L$22,3))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MONTH(C12469:C27436)</f>
        <v>8</v>
      </c>
      <c r="O12469" s="8" t="n">
        <f aca="false">K12469*(1-L12469)</f>
        <v>104.3</v>
      </c>
    </row>
    <row r="12470" customFormat="false" ht="11.4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IF(G12470="Male",VLOOKUP(H12470,'Shoe size conversion table'!$B$6:$D$22,2),VLOOKUP(H12470,'Shoe size conversion table'!$J$6:$L$22,2))</f>
        <v>42</v>
      </c>
      <c r="J12470" s="12" t="n">
        <f aca="false">IF(G12470="Male",VLOOKUP(H12470,'Shoe size conversion table'!$B$6:$D$22,3),VLOOKUP(H12470,'Shoe size conversion table'!$J$6:$L$22,3))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MONTH(C12470:C27437)</f>
        <v>8</v>
      </c>
      <c r="O12470" s="8" t="n">
        <f aca="false">K12470*(1-L12470)</f>
        <v>84.5</v>
      </c>
    </row>
    <row r="12471" customFormat="false" ht="11.4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IF(G12471="Male",VLOOKUP(H12471,'Shoe size conversion table'!$B$6:$D$22,2),VLOOKUP(H12471,'Shoe size conversion table'!$J$6:$L$22,2))</f>
        <v>42-43</v>
      </c>
      <c r="J12471" s="12" t="n">
        <f aca="false">IF(G12471="Male",VLOOKUP(H12471,'Shoe size conversion table'!$B$6:$D$22,3),VLOOKUP(H12471,'Shoe size conversion table'!$J$6:$L$22,3))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MONTH(C12471:C27438)</f>
        <v>8</v>
      </c>
      <c r="O12471" s="8" t="n">
        <f aca="false">K12471*(1-L12471)</f>
        <v>64.5</v>
      </c>
    </row>
    <row r="12472" customFormat="false" ht="11.4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IF(G12472="Male",VLOOKUP(H12472,'Shoe size conversion table'!$B$6:$D$22,2),VLOOKUP(H12472,'Shoe size conversion table'!$J$6:$L$22,2))</f>
        <v>42</v>
      </c>
      <c r="J12472" s="12" t="n">
        <f aca="false">IF(G12472="Male",VLOOKUP(H12472,'Shoe size conversion table'!$B$6:$D$22,3),VLOOKUP(H12472,'Shoe size conversion table'!$J$6:$L$22,3))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MONTH(C12472:C27439)</f>
        <v>8</v>
      </c>
      <c r="O12472" s="8" t="n">
        <f aca="false">K12472*(1-L12472)</f>
        <v>149</v>
      </c>
    </row>
    <row r="12473" customFormat="false" ht="11.4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IF(G12473="Male",VLOOKUP(H12473,'Shoe size conversion table'!$B$6:$D$22,2),VLOOKUP(H12473,'Shoe size conversion table'!$J$6:$L$22,2))</f>
        <v>44-45</v>
      </c>
      <c r="J12473" s="12" t="n">
        <f aca="false">IF(G12473="Male",VLOOKUP(H12473,'Shoe size conversion table'!$B$6:$D$22,3),VLOOKUP(H12473,'Shoe size conversion table'!$J$6:$L$22,3))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MONTH(C12473:C27440)</f>
        <v>8</v>
      </c>
      <c r="O12473" s="8" t="n">
        <f aca="false">K12473*(1-L12473)</f>
        <v>90.3</v>
      </c>
    </row>
    <row r="12474" customFormat="false" ht="11.4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IF(G12474="Male",VLOOKUP(H12474,'Shoe size conversion table'!$B$6:$D$22,2),VLOOKUP(H12474,'Shoe size conversion table'!$J$6:$L$22,2))</f>
        <v>40</v>
      </c>
      <c r="J12474" s="12" t="n">
        <f aca="false">IF(G12474="Male",VLOOKUP(H12474,'Shoe size conversion table'!$B$6:$D$22,3),VLOOKUP(H12474,'Shoe size conversion table'!$J$6:$L$22,3))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MONTH(C12474:C27441)</f>
        <v>8</v>
      </c>
      <c r="O12474" s="8" t="n">
        <f aca="false">K12474*(1-L12474)</f>
        <v>151.2</v>
      </c>
    </row>
    <row r="12475" customFormat="false" ht="11.4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IF(G12475="Male",VLOOKUP(H12475,'Shoe size conversion table'!$B$6:$D$22,2),VLOOKUP(H12475,'Shoe size conversion table'!$J$6:$L$22,2))</f>
        <v>39</v>
      </c>
      <c r="J12475" s="12" t="n">
        <f aca="false">IF(G12475="Male",VLOOKUP(H12475,'Shoe size conversion table'!$B$6:$D$22,3),VLOOKUP(H12475,'Shoe size conversion table'!$J$6:$L$22,3))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MONTH(C12475:C27442)</f>
        <v>8</v>
      </c>
      <c r="O12475" s="8" t="n">
        <f aca="false">K12475*(1-L12475)</f>
        <v>169</v>
      </c>
    </row>
    <row r="12476" customFormat="false" ht="11.4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IF(G12476="Male",VLOOKUP(H12476,'Shoe size conversion table'!$B$6:$D$22,2),VLOOKUP(H12476,'Shoe size conversion table'!$J$6:$L$22,2))</f>
        <v>38-39</v>
      </c>
      <c r="J12476" s="12" t="n">
        <f aca="false">IF(G12476="Male",VLOOKUP(H12476,'Shoe size conversion table'!$B$6:$D$22,3),VLOOKUP(H12476,'Shoe size conversion table'!$J$6:$L$22,3))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MONTH(C12476:C27443)</f>
        <v>8</v>
      </c>
      <c r="O12476" s="8" t="n">
        <f aca="false">K12476*(1-L12476)</f>
        <v>97.3</v>
      </c>
    </row>
    <row r="12477" customFormat="false" ht="11.4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IF(G12477="Male",VLOOKUP(H12477,'Shoe size conversion table'!$B$6:$D$22,2),VLOOKUP(H12477,'Shoe size conversion table'!$J$6:$L$22,2))</f>
        <v>39</v>
      </c>
      <c r="J12477" s="12" t="n">
        <f aca="false">IF(G12477="Male",VLOOKUP(H12477,'Shoe size conversion table'!$B$6:$D$22,3),VLOOKUP(H12477,'Shoe size conversion table'!$J$6:$L$22,3))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MONTH(C12477:C27444)</f>
        <v>8</v>
      </c>
      <c r="O12477" s="8" t="n">
        <f aca="false">K12477*(1-L12477)</f>
        <v>139</v>
      </c>
    </row>
    <row r="12478" customFormat="false" ht="11.4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IF(G12478="Male",VLOOKUP(H12478,'Shoe size conversion table'!$B$6:$D$22,2),VLOOKUP(H12478,'Shoe size conversion table'!$J$6:$L$22,2))</f>
        <v>44</v>
      </c>
      <c r="J12478" s="12" t="n">
        <f aca="false">IF(G12478="Male",VLOOKUP(H12478,'Shoe size conversion table'!$B$6:$D$22,3),VLOOKUP(H12478,'Shoe size conversion table'!$J$6:$L$22,3))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MONTH(C12478:C27445)</f>
        <v>8</v>
      </c>
      <c r="O12478" s="8" t="n">
        <f aca="false">K12478*(1-L12478)</f>
        <v>111.2</v>
      </c>
    </row>
    <row r="12479" customFormat="false" ht="11.4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IF(G12479="Male",VLOOKUP(H12479,'Shoe size conversion table'!$B$6:$D$22,2),VLOOKUP(H12479,'Shoe size conversion table'!$J$6:$L$22,2))</f>
        <v>39-40</v>
      </c>
      <c r="J12479" s="12" t="n">
        <f aca="false">IF(G12479="Male",VLOOKUP(H12479,'Shoe size conversion table'!$B$6:$D$22,3),VLOOKUP(H12479,'Shoe size conversion table'!$J$6:$L$22,3))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MONTH(C12479:C27446)</f>
        <v>8</v>
      </c>
      <c r="O12479" s="8" t="n">
        <f aca="false">K12479*(1-L12479)</f>
        <v>79.5</v>
      </c>
    </row>
    <row r="12480" customFormat="false" ht="11.4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IF(G12480="Male",VLOOKUP(H12480,'Shoe size conversion table'!$B$6:$D$22,2),VLOOKUP(H12480,'Shoe size conversion table'!$J$6:$L$22,2))</f>
        <v>41-42</v>
      </c>
      <c r="J12480" s="12" t="n">
        <f aca="false">IF(G12480="Male",VLOOKUP(H12480,'Shoe size conversion table'!$B$6:$D$22,3),VLOOKUP(H12480,'Shoe size conversion table'!$J$6:$L$22,3))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MONTH(C12480:C27447)</f>
        <v>8</v>
      </c>
      <c r="O12480" s="8" t="n">
        <f aca="false">K12480*(1-L12480)</f>
        <v>179</v>
      </c>
    </row>
    <row r="12481" customFormat="false" ht="11.4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IF(G12481="Male",VLOOKUP(H12481,'Shoe size conversion table'!$B$6:$D$22,2),VLOOKUP(H12481,'Shoe size conversion table'!$J$6:$L$22,2))</f>
        <v>40-41</v>
      </c>
      <c r="J12481" s="12" t="n">
        <f aca="false">IF(G12481="Male",VLOOKUP(H12481,'Shoe size conversion table'!$B$6:$D$22,3),VLOOKUP(H12481,'Shoe size conversion table'!$J$6:$L$22,3))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MONTH(C12481:C27448)</f>
        <v>8</v>
      </c>
      <c r="O12481" s="8" t="n">
        <f aca="false">K12481*(1-L12481)</f>
        <v>199</v>
      </c>
    </row>
    <row r="12482" customFormat="false" ht="11.4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IF(G12482="Male",VLOOKUP(H12482,'Shoe size conversion table'!$B$6:$D$22,2),VLOOKUP(H12482,'Shoe size conversion table'!$J$6:$L$22,2))</f>
        <v>37-38</v>
      </c>
      <c r="J12482" s="12" t="n">
        <f aca="false">IF(G12482="Male",VLOOKUP(H12482,'Shoe size conversion table'!$B$6:$D$22,3),VLOOKUP(H12482,'Shoe size conversion table'!$J$6:$L$22,3))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MONTH(C12482:C27449)</f>
        <v>8</v>
      </c>
      <c r="O12482" s="8" t="n">
        <f aca="false">K12482*(1-L12482)</f>
        <v>179.1</v>
      </c>
    </row>
    <row r="12483" customFormat="false" ht="11.4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IF(G12483="Male",VLOOKUP(H12483,'Shoe size conversion table'!$B$6:$D$22,2),VLOOKUP(H12483,'Shoe size conversion table'!$J$6:$L$22,2))</f>
        <v>38</v>
      </c>
      <c r="J12483" s="12" t="n">
        <f aca="false">IF(G12483="Male",VLOOKUP(H12483,'Shoe size conversion table'!$B$6:$D$22,3),VLOOKUP(H12483,'Shoe size conversion table'!$J$6:$L$22,3))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MONTH(C12483:C27450)</f>
        <v>8</v>
      </c>
      <c r="O12483" s="8" t="n">
        <f aca="false">K12483*(1-L12483)</f>
        <v>99.5</v>
      </c>
    </row>
    <row r="12484" customFormat="false" ht="11.4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IF(G12484="Male",VLOOKUP(H12484,'Shoe size conversion table'!$B$6:$D$22,2),VLOOKUP(H12484,'Shoe size conversion table'!$J$6:$L$22,2))</f>
        <v>39</v>
      </c>
      <c r="J12484" s="12" t="n">
        <f aca="false">IF(G12484="Male",VLOOKUP(H12484,'Shoe size conversion table'!$B$6:$D$22,3),VLOOKUP(H12484,'Shoe size conversion table'!$J$6:$L$22,3))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MONTH(C12484:C27451)</f>
        <v>8</v>
      </c>
      <c r="O12484" s="8" t="n">
        <f aca="false">K12484*(1-L12484)</f>
        <v>169</v>
      </c>
    </row>
    <row r="12485" customFormat="false" ht="11.4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IF(G12485="Male",VLOOKUP(H12485,'Shoe size conversion table'!$B$6:$D$22,2),VLOOKUP(H12485,'Shoe size conversion table'!$J$6:$L$22,2))</f>
        <v>40-41</v>
      </c>
      <c r="J12485" s="12" t="n">
        <f aca="false">IF(G12485="Male",VLOOKUP(H12485,'Shoe size conversion table'!$B$6:$D$22,3),VLOOKUP(H12485,'Shoe size conversion table'!$J$6:$L$22,3))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MONTH(C12485:C27452)</f>
        <v>8</v>
      </c>
      <c r="O12485" s="8" t="n">
        <f aca="false">K12485*(1-L12485)</f>
        <v>99.5</v>
      </c>
    </row>
    <row r="12486" customFormat="false" ht="11.4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IF(G12486="Male",VLOOKUP(H12486,'Shoe size conversion table'!$B$6:$D$22,2),VLOOKUP(H12486,'Shoe size conversion table'!$J$6:$L$22,2))</f>
        <v>40-41</v>
      </c>
      <c r="J12486" s="12" t="n">
        <f aca="false">IF(G12486="Male",VLOOKUP(H12486,'Shoe size conversion table'!$B$6:$D$22,3),VLOOKUP(H12486,'Shoe size conversion table'!$J$6:$L$22,3))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MONTH(C12486:C27453)</f>
        <v>8</v>
      </c>
      <c r="O12486" s="8" t="n">
        <f aca="false">K12486*(1-L12486)</f>
        <v>94.5</v>
      </c>
    </row>
    <row r="12487" customFormat="false" ht="11.4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IF(G12487="Male",VLOOKUP(H12487,'Shoe size conversion table'!$B$6:$D$22,2),VLOOKUP(H12487,'Shoe size conversion table'!$J$6:$L$22,2))</f>
        <v>44-45</v>
      </c>
      <c r="J12487" s="12" t="n">
        <f aca="false">IF(G12487="Male",VLOOKUP(H12487,'Shoe size conversion table'!$B$6:$D$22,3),VLOOKUP(H12487,'Shoe size conversion table'!$J$6:$L$22,3))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MONTH(C12487:C27454)</f>
        <v>8</v>
      </c>
      <c r="O12487" s="8" t="n">
        <f aca="false">K12487*(1-L12487)</f>
        <v>129</v>
      </c>
    </row>
    <row r="12488" customFormat="false" ht="11.4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IF(G12488="Male",VLOOKUP(H12488,'Shoe size conversion table'!$B$6:$D$22,2),VLOOKUP(H12488,'Shoe size conversion table'!$J$6:$L$22,2))</f>
        <v>43-44</v>
      </c>
      <c r="J12488" s="12" t="n">
        <f aca="false">IF(G12488="Male",VLOOKUP(H12488,'Shoe size conversion table'!$B$6:$D$22,3),VLOOKUP(H12488,'Shoe size conversion table'!$J$6:$L$22,3))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MONTH(C12488:C27455)</f>
        <v>8</v>
      </c>
      <c r="O12488" s="8" t="n">
        <f aca="false">K12488*(1-L12488)</f>
        <v>189</v>
      </c>
    </row>
    <row r="12489" customFormat="false" ht="11.4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IF(G12489="Male",VLOOKUP(H12489,'Shoe size conversion table'!$B$6:$D$22,2),VLOOKUP(H12489,'Shoe size conversion table'!$J$6:$L$22,2))</f>
        <v>42-43</v>
      </c>
      <c r="J12489" s="12" t="n">
        <f aca="false">IF(G12489="Male",VLOOKUP(H12489,'Shoe size conversion table'!$B$6:$D$22,3),VLOOKUP(H12489,'Shoe size conversion table'!$J$6:$L$22,3))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MONTH(C12489:C27456)</f>
        <v>8</v>
      </c>
      <c r="O12489" s="8" t="n">
        <f aca="false">K12489*(1-L12489)</f>
        <v>159.2</v>
      </c>
    </row>
    <row r="12490" customFormat="false" ht="11.4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IF(G12490="Male",VLOOKUP(H12490,'Shoe size conversion table'!$B$6:$D$22,2),VLOOKUP(H12490,'Shoe size conversion table'!$J$6:$L$22,2))</f>
        <v>41-42</v>
      </c>
      <c r="J12490" s="12" t="n">
        <f aca="false">IF(G12490="Male",VLOOKUP(H12490,'Shoe size conversion table'!$B$6:$D$22,3),VLOOKUP(H12490,'Shoe size conversion table'!$J$6:$L$22,3))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MONTH(C12490:C27457)</f>
        <v>8</v>
      </c>
      <c r="O12490" s="8" t="n">
        <f aca="false">K12490*(1-L12490)</f>
        <v>169</v>
      </c>
    </row>
    <row r="12491" customFormat="false" ht="11.4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IF(G12491="Male",VLOOKUP(H12491,'Shoe size conversion table'!$B$6:$D$22,2),VLOOKUP(H12491,'Shoe size conversion table'!$J$6:$L$22,2))</f>
        <v>41</v>
      </c>
      <c r="J12491" s="12" t="n">
        <f aca="false">IF(G12491="Male",VLOOKUP(H12491,'Shoe size conversion table'!$B$6:$D$22,3),VLOOKUP(H12491,'Shoe size conversion table'!$J$6:$L$22,3))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MONTH(C12491:C27458)</f>
        <v>8</v>
      </c>
      <c r="O12491" s="8" t="n">
        <f aca="false">K12491*(1-L12491)</f>
        <v>129</v>
      </c>
    </row>
    <row r="12492" customFormat="false" ht="11.4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IF(G12492="Male",VLOOKUP(H12492,'Shoe size conversion table'!$B$6:$D$22,2),VLOOKUP(H12492,'Shoe size conversion table'!$J$6:$L$22,2))</f>
        <v>42</v>
      </c>
      <c r="J12492" s="12" t="n">
        <f aca="false">IF(G12492="Male",VLOOKUP(H12492,'Shoe size conversion table'!$B$6:$D$22,3),VLOOKUP(H12492,'Shoe size conversion table'!$J$6:$L$22,3))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MONTH(C12492:C27459)</f>
        <v>8</v>
      </c>
      <c r="O12492" s="8" t="n">
        <f aca="false">K12492*(1-L12492)</f>
        <v>161.1</v>
      </c>
    </row>
    <row r="12493" customFormat="false" ht="11.4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IF(G12493="Male",VLOOKUP(H12493,'Shoe size conversion table'!$B$6:$D$22,2),VLOOKUP(H12493,'Shoe size conversion table'!$J$6:$L$22,2))</f>
        <v>41</v>
      </c>
      <c r="J12493" s="12" t="n">
        <f aca="false">IF(G12493="Male",VLOOKUP(H12493,'Shoe size conversion table'!$B$6:$D$22,3),VLOOKUP(H12493,'Shoe size conversion table'!$J$6:$L$22,3))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MONTH(C12493:C27460)</f>
        <v>8</v>
      </c>
      <c r="O12493" s="8" t="n">
        <f aca="false">K12493*(1-L12493)</f>
        <v>179</v>
      </c>
    </row>
    <row r="12494" customFormat="false" ht="11.4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IF(G12494="Male",VLOOKUP(H12494,'Shoe size conversion table'!$B$6:$D$22,2),VLOOKUP(H12494,'Shoe size conversion table'!$J$6:$L$22,2))</f>
        <v>43</v>
      </c>
      <c r="J12494" s="12" t="n">
        <f aca="false">IF(G12494="Male",VLOOKUP(H12494,'Shoe size conversion table'!$B$6:$D$22,3),VLOOKUP(H12494,'Shoe size conversion table'!$J$6:$L$22,3))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MONTH(C12494:C27461)</f>
        <v>8</v>
      </c>
      <c r="O12494" s="8" t="n">
        <f aca="false">K12494*(1-L12494)</f>
        <v>135.2</v>
      </c>
    </row>
    <row r="12495" customFormat="false" ht="11.4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IF(G12495="Male",VLOOKUP(H12495,'Shoe size conversion table'!$B$6:$D$22,2),VLOOKUP(H12495,'Shoe size conversion table'!$J$6:$L$22,2))</f>
        <v>43-44</v>
      </c>
      <c r="J12495" s="12" t="n">
        <f aca="false">IF(G12495="Male",VLOOKUP(H12495,'Shoe size conversion table'!$B$6:$D$22,3),VLOOKUP(H12495,'Shoe size conversion table'!$J$6:$L$22,3))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MONTH(C12495:C27462)</f>
        <v>8</v>
      </c>
      <c r="O12495" s="8" t="n">
        <f aca="false">K12495*(1-L12495)</f>
        <v>169</v>
      </c>
    </row>
    <row r="12496" customFormat="false" ht="11.4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IF(G12496="Male",VLOOKUP(H12496,'Shoe size conversion table'!$B$6:$D$22,2),VLOOKUP(H12496,'Shoe size conversion table'!$J$6:$L$22,2))</f>
        <v>42-43</v>
      </c>
      <c r="J12496" s="12" t="n">
        <f aca="false">IF(G12496="Male",VLOOKUP(H12496,'Shoe size conversion table'!$B$6:$D$22,3),VLOOKUP(H12496,'Shoe size conversion table'!$J$6:$L$22,3))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MONTH(C12496:C27463)</f>
        <v>8</v>
      </c>
      <c r="O12496" s="8" t="n">
        <f aca="false">K12496*(1-L12496)</f>
        <v>103.2</v>
      </c>
    </row>
    <row r="12497" customFormat="false" ht="11.4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IF(G12497="Male",VLOOKUP(H12497,'Shoe size conversion table'!$B$6:$D$22,2),VLOOKUP(H12497,'Shoe size conversion table'!$J$6:$L$22,2))</f>
        <v>39</v>
      </c>
      <c r="J12497" s="12" t="n">
        <f aca="false">IF(G12497="Male",VLOOKUP(H12497,'Shoe size conversion table'!$B$6:$D$22,3),VLOOKUP(H12497,'Shoe size conversion table'!$J$6:$L$22,3))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MONTH(C12497:C27464)</f>
        <v>8</v>
      </c>
      <c r="O12497" s="8" t="n">
        <f aca="false">K12497*(1-L12497)</f>
        <v>179</v>
      </c>
    </row>
    <row r="12498" customFormat="false" ht="11.4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IF(G12498="Male",VLOOKUP(H12498,'Shoe size conversion table'!$B$6:$D$22,2),VLOOKUP(H12498,'Shoe size conversion table'!$J$6:$L$22,2))</f>
        <v>37-38</v>
      </c>
      <c r="J12498" s="12" t="n">
        <f aca="false">IF(G12498="Male",VLOOKUP(H12498,'Shoe size conversion table'!$B$6:$D$22,3),VLOOKUP(H12498,'Shoe size conversion table'!$J$6:$L$22,3))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MONTH(C12498:C27465)</f>
        <v>8</v>
      </c>
      <c r="O12498" s="8" t="n">
        <f aca="false">K12498*(1-L12498)</f>
        <v>169</v>
      </c>
    </row>
    <row r="12499" customFormat="false" ht="11.4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IF(G12499="Male",VLOOKUP(H12499,'Shoe size conversion table'!$B$6:$D$22,2),VLOOKUP(H12499,'Shoe size conversion table'!$J$6:$L$22,2))</f>
        <v>43</v>
      </c>
      <c r="J12499" s="12" t="n">
        <f aca="false">IF(G12499="Male",VLOOKUP(H12499,'Shoe size conversion table'!$B$6:$D$22,3),VLOOKUP(H12499,'Shoe size conversion table'!$J$6:$L$22,3))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MONTH(C12499:C27466)</f>
        <v>8</v>
      </c>
      <c r="O12499" s="8" t="n">
        <f aca="false">K12499*(1-L12499)</f>
        <v>129</v>
      </c>
    </row>
    <row r="12500" customFormat="false" ht="11.4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IF(G12500="Male",VLOOKUP(H12500,'Shoe size conversion table'!$B$6:$D$22,2),VLOOKUP(H12500,'Shoe size conversion table'!$J$6:$L$22,2))</f>
        <v>38-39</v>
      </c>
      <c r="J12500" s="12" t="n">
        <f aca="false">IF(G12500="Male",VLOOKUP(H12500,'Shoe size conversion table'!$B$6:$D$22,3),VLOOKUP(H12500,'Shoe size conversion table'!$J$6:$L$22,3))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MONTH(C12500:C27467)</f>
        <v>8</v>
      </c>
      <c r="O12500" s="8" t="n">
        <f aca="false">K12500*(1-L12500)</f>
        <v>129</v>
      </c>
    </row>
    <row r="12501" customFormat="false" ht="11.4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IF(G12501="Male",VLOOKUP(H12501,'Shoe size conversion table'!$B$6:$D$22,2),VLOOKUP(H12501,'Shoe size conversion table'!$J$6:$L$22,2))</f>
        <v>40-41</v>
      </c>
      <c r="J12501" s="12" t="n">
        <f aca="false">IF(G12501="Male",VLOOKUP(H12501,'Shoe size conversion table'!$B$6:$D$22,3),VLOOKUP(H12501,'Shoe size conversion table'!$J$6:$L$22,3))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MONTH(C12501:C27468)</f>
        <v>8</v>
      </c>
      <c r="O12501" s="8" t="n">
        <f aca="false">K12501*(1-L12501)</f>
        <v>129</v>
      </c>
    </row>
    <row r="12502" customFormat="false" ht="11.4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IF(G12502="Male",VLOOKUP(H12502,'Shoe size conversion table'!$B$6:$D$22,2),VLOOKUP(H12502,'Shoe size conversion table'!$J$6:$L$22,2))</f>
        <v>43-44</v>
      </c>
      <c r="J12502" s="12" t="n">
        <f aca="false">IF(G12502="Male",VLOOKUP(H12502,'Shoe size conversion table'!$B$6:$D$22,3),VLOOKUP(H12502,'Shoe size conversion table'!$J$6:$L$22,3))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MONTH(C12502:C27469)</f>
        <v>8</v>
      </c>
      <c r="O12502" s="8" t="n">
        <f aca="false">K12502*(1-L12502)</f>
        <v>139</v>
      </c>
    </row>
    <row r="12503" customFormat="false" ht="11.4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IF(G12503="Male",VLOOKUP(H12503,'Shoe size conversion table'!$B$6:$D$22,2),VLOOKUP(H12503,'Shoe size conversion table'!$J$6:$L$22,2))</f>
        <v>44-45</v>
      </c>
      <c r="J12503" s="12" t="n">
        <f aca="false">IF(G12503="Male",VLOOKUP(H12503,'Shoe size conversion table'!$B$6:$D$22,3),VLOOKUP(H12503,'Shoe size conversion table'!$J$6:$L$22,3))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MONTH(C12503:C27470)</f>
        <v>8</v>
      </c>
      <c r="O12503" s="8" t="n">
        <f aca="false">K12503*(1-L12503)</f>
        <v>99.5</v>
      </c>
    </row>
    <row r="12504" customFormat="false" ht="11.4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IF(G12504="Male",VLOOKUP(H12504,'Shoe size conversion table'!$B$6:$D$22,2),VLOOKUP(H12504,'Shoe size conversion table'!$J$6:$L$22,2))</f>
        <v>42-43</v>
      </c>
      <c r="J12504" s="12" t="n">
        <f aca="false">IF(G12504="Male",VLOOKUP(H12504,'Shoe size conversion table'!$B$6:$D$22,3),VLOOKUP(H12504,'Shoe size conversion table'!$J$6:$L$22,3))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MONTH(C12504:C27471)</f>
        <v>8</v>
      </c>
      <c r="O12504" s="8" t="n">
        <f aca="false">K12504*(1-L12504)</f>
        <v>143.2</v>
      </c>
    </row>
    <row r="12505" customFormat="false" ht="11.4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IF(G12505="Male",VLOOKUP(H12505,'Shoe size conversion table'!$B$6:$D$22,2),VLOOKUP(H12505,'Shoe size conversion table'!$J$6:$L$22,2))</f>
        <v>42-43</v>
      </c>
      <c r="J12505" s="12" t="n">
        <f aca="false">IF(G12505="Male",VLOOKUP(H12505,'Shoe size conversion table'!$B$6:$D$22,3),VLOOKUP(H12505,'Shoe size conversion table'!$J$6:$L$22,3))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MONTH(C12505:C27472)</f>
        <v>8</v>
      </c>
      <c r="O12505" s="8" t="n">
        <f aca="false">K12505*(1-L12505)</f>
        <v>199</v>
      </c>
    </row>
    <row r="12506" customFormat="false" ht="11.4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IF(G12506="Male",VLOOKUP(H12506,'Shoe size conversion table'!$B$6:$D$22,2),VLOOKUP(H12506,'Shoe size conversion table'!$J$6:$L$22,2))</f>
        <v>42-43</v>
      </c>
      <c r="J12506" s="12" t="n">
        <f aca="false">IF(G12506="Male",VLOOKUP(H12506,'Shoe size conversion table'!$B$6:$D$22,3),VLOOKUP(H12506,'Shoe size conversion table'!$J$6:$L$22,3))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MONTH(C12506:C27473)</f>
        <v>8</v>
      </c>
      <c r="O12506" s="8" t="n">
        <f aca="false">K12506*(1-L12506)</f>
        <v>64.5</v>
      </c>
    </row>
    <row r="12507" customFormat="false" ht="11.4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IF(G12507="Male",VLOOKUP(H12507,'Shoe size conversion table'!$B$6:$D$22,2),VLOOKUP(H12507,'Shoe size conversion table'!$J$6:$L$22,2))</f>
        <v>42</v>
      </c>
      <c r="J12507" s="12" t="n">
        <f aca="false">IF(G12507="Male",VLOOKUP(H12507,'Shoe size conversion table'!$B$6:$D$22,3),VLOOKUP(H12507,'Shoe size conversion table'!$J$6:$L$22,3))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MONTH(C12507:C27474)</f>
        <v>8</v>
      </c>
      <c r="O12507" s="8" t="n">
        <f aca="false">K12507*(1-L12507)</f>
        <v>143.2</v>
      </c>
    </row>
    <row r="12508" customFormat="false" ht="11.4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IF(G12508="Male",VLOOKUP(H12508,'Shoe size conversion table'!$B$6:$D$22,2),VLOOKUP(H12508,'Shoe size conversion table'!$J$6:$L$22,2))</f>
        <v>42-43</v>
      </c>
      <c r="J12508" s="12" t="n">
        <f aca="false">IF(G12508="Male",VLOOKUP(H12508,'Shoe size conversion table'!$B$6:$D$22,3),VLOOKUP(H12508,'Shoe size conversion table'!$J$6:$L$22,3))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MONTH(C12508:C27475)</f>
        <v>8</v>
      </c>
      <c r="O12508" s="8" t="n">
        <f aca="false">K12508*(1-L12508)</f>
        <v>74.5</v>
      </c>
    </row>
    <row r="12509" customFormat="false" ht="11.4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IF(G12509="Male",VLOOKUP(H12509,'Shoe size conversion table'!$B$6:$D$22,2),VLOOKUP(H12509,'Shoe size conversion table'!$J$6:$L$22,2))</f>
        <v>41</v>
      </c>
      <c r="J12509" s="12" t="n">
        <f aca="false">IF(G12509="Male",VLOOKUP(H12509,'Shoe size conversion table'!$B$6:$D$22,3),VLOOKUP(H12509,'Shoe size conversion table'!$J$6:$L$22,3))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MONTH(C12509:C27476)</f>
        <v>8</v>
      </c>
      <c r="O12509" s="8" t="n">
        <f aca="false">K12509*(1-L12509)</f>
        <v>139</v>
      </c>
    </row>
    <row r="12510" customFormat="false" ht="11.4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IF(G12510="Male",VLOOKUP(H12510,'Shoe size conversion table'!$B$6:$D$22,2),VLOOKUP(H12510,'Shoe size conversion table'!$J$6:$L$22,2))</f>
        <v>42</v>
      </c>
      <c r="J12510" s="12" t="n">
        <f aca="false">IF(G12510="Male",VLOOKUP(H12510,'Shoe size conversion table'!$B$6:$D$22,3),VLOOKUP(H12510,'Shoe size conversion table'!$J$6:$L$22,3))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MONTH(C12510:C27477)</f>
        <v>8</v>
      </c>
      <c r="O12510" s="8" t="n">
        <f aca="false">K12510*(1-L12510)</f>
        <v>149</v>
      </c>
    </row>
    <row r="12511" customFormat="false" ht="11.4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IF(G12511="Male",VLOOKUP(H12511,'Shoe size conversion table'!$B$6:$D$22,2),VLOOKUP(H12511,'Shoe size conversion table'!$J$6:$L$22,2))</f>
        <v>42-43</v>
      </c>
      <c r="J12511" s="12" t="n">
        <f aca="false">IF(G12511="Male",VLOOKUP(H12511,'Shoe size conversion table'!$B$6:$D$22,3),VLOOKUP(H12511,'Shoe size conversion table'!$J$6:$L$22,3))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MONTH(C12511:C27478)</f>
        <v>8</v>
      </c>
      <c r="O12511" s="8" t="n">
        <f aca="false">K12511*(1-L12511)</f>
        <v>189</v>
      </c>
    </row>
    <row r="12512" customFormat="false" ht="11.4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IF(G12512="Male",VLOOKUP(H12512,'Shoe size conversion table'!$B$6:$D$22,2),VLOOKUP(H12512,'Shoe size conversion table'!$J$6:$L$22,2))</f>
        <v>43</v>
      </c>
      <c r="J12512" s="12" t="n">
        <f aca="false">IF(G12512="Male",VLOOKUP(H12512,'Shoe size conversion table'!$B$6:$D$22,3),VLOOKUP(H12512,'Shoe size conversion table'!$J$6:$L$22,3))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MONTH(C12512:C27479)</f>
        <v>8</v>
      </c>
      <c r="O12512" s="8" t="n">
        <f aca="false">K12512*(1-L12512)</f>
        <v>69.5</v>
      </c>
    </row>
    <row r="12513" customFormat="false" ht="11.4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IF(G12513="Male",VLOOKUP(H12513,'Shoe size conversion table'!$B$6:$D$22,2),VLOOKUP(H12513,'Shoe size conversion table'!$J$6:$L$22,2))</f>
        <v>42-43</v>
      </c>
      <c r="J12513" s="12" t="n">
        <f aca="false">IF(G12513="Male",VLOOKUP(H12513,'Shoe size conversion table'!$B$6:$D$22,3),VLOOKUP(H12513,'Shoe size conversion table'!$J$6:$L$22,3))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MONTH(C12513:C27480)</f>
        <v>8</v>
      </c>
      <c r="O12513" s="8" t="n">
        <f aca="false">K12513*(1-L12513)</f>
        <v>139</v>
      </c>
    </row>
    <row r="12514" customFormat="false" ht="11.4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IF(G12514="Male",VLOOKUP(H12514,'Shoe size conversion table'!$B$6:$D$22,2),VLOOKUP(H12514,'Shoe size conversion table'!$J$6:$L$22,2))</f>
        <v>39</v>
      </c>
      <c r="J12514" s="12" t="n">
        <f aca="false">IF(G12514="Male",VLOOKUP(H12514,'Shoe size conversion table'!$B$6:$D$22,3),VLOOKUP(H12514,'Shoe size conversion table'!$J$6:$L$22,3))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MONTH(C12514:C27481)</f>
        <v>8</v>
      </c>
      <c r="O12514" s="8" t="n">
        <f aca="false">K12514*(1-L12514)</f>
        <v>149</v>
      </c>
    </row>
    <row r="12515" customFormat="false" ht="11.4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IF(G12515="Male",VLOOKUP(H12515,'Shoe size conversion table'!$B$6:$D$22,2),VLOOKUP(H12515,'Shoe size conversion table'!$J$6:$L$22,2))</f>
        <v>39</v>
      </c>
      <c r="J12515" s="12" t="n">
        <f aca="false">IF(G12515="Male",VLOOKUP(H12515,'Shoe size conversion table'!$B$6:$D$22,3),VLOOKUP(H12515,'Shoe size conversion table'!$J$6:$L$22,3))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MONTH(C12515:C27482)</f>
        <v>8</v>
      </c>
      <c r="O12515" s="8" t="n">
        <f aca="false">K12515*(1-L12515)</f>
        <v>189</v>
      </c>
    </row>
    <row r="12516" customFormat="false" ht="11.4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IF(G12516="Male",VLOOKUP(H12516,'Shoe size conversion table'!$B$6:$D$22,2),VLOOKUP(H12516,'Shoe size conversion table'!$J$6:$L$22,2))</f>
        <v>44-45</v>
      </c>
      <c r="J12516" s="12" t="n">
        <f aca="false">IF(G12516="Male",VLOOKUP(H12516,'Shoe size conversion table'!$B$6:$D$22,3),VLOOKUP(H12516,'Shoe size conversion table'!$J$6:$L$22,3))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MONTH(C12516:C27483)</f>
        <v>8</v>
      </c>
      <c r="O12516" s="8" t="n">
        <f aca="false">K12516*(1-L12516)</f>
        <v>169</v>
      </c>
    </row>
    <row r="12517" customFormat="false" ht="11.4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IF(G12517="Male",VLOOKUP(H12517,'Shoe size conversion table'!$B$6:$D$22,2),VLOOKUP(H12517,'Shoe size conversion table'!$J$6:$L$22,2))</f>
        <v>38-39</v>
      </c>
      <c r="J12517" s="12" t="n">
        <f aca="false">IF(G12517="Male",VLOOKUP(H12517,'Shoe size conversion table'!$B$6:$D$22,3),VLOOKUP(H12517,'Shoe size conversion table'!$J$6:$L$22,3))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MONTH(C12517:C27484)</f>
        <v>8</v>
      </c>
      <c r="O12517" s="8" t="n">
        <f aca="false">K12517*(1-L12517)</f>
        <v>74.5</v>
      </c>
    </row>
    <row r="12518" customFormat="false" ht="11.4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IF(G12518="Male",VLOOKUP(H12518,'Shoe size conversion table'!$B$6:$D$22,2),VLOOKUP(H12518,'Shoe size conversion table'!$J$6:$L$22,2))</f>
        <v>43-44</v>
      </c>
      <c r="J12518" s="12" t="n">
        <f aca="false">IF(G12518="Male",VLOOKUP(H12518,'Shoe size conversion table'!$B$6:$D$22,3),VLOOKUP(H12518,'Shoe size conversion table'!$J$6:$L$22,3))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MONTH(C12518:C27485)</f>
        <v>8</v>
      </c>
      <c r="O12518" s="8" t="n">
        <f aca="false">K12518*(1-L12518)</f>
        <v>199</v>
      </c>
    </row>
    <row r="12519" customFormat="false" ht="11.4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IF(G12519="Male",VLOOKUP(H12519,'Shoe size conversion table'!$B$6:$D$22,2),VLOOKUP(H12519,'Shoe size conversion table'!$J$6:$L$22,2))</f>
        <v>43-44</v>
      </c>
      <c r="J12519" s="12" t="n">
        <f aca="false">IF(G12519="Male",VLOOKUP(H12519,'Shoe size conversion table'!$B$6:$D$22,3),VLOOKUP(H12519,'Shoe size conversion table'!$J$6:$L$22,3))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MONTH(C12519:C27486)</f>
        <v>8</v>
      </c>
      <c r="O12519" s="8" t="n">
        <f aca="false">K12519*(1-L12519)</f>
        <v>118.3</v>
      </c>
    </row>
    <row r="12520" customFormat="false" ht="11.4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IF(G12520="Male",VLOOKUP(H12520,'Shoe size conversion table'!$B$6:$D$22,2),VLOOKUP(H12520,'Shoe size conversion table'!$J$6:$L$22,2))</f>
        <v>39-40</v>
      </c>
      <c r="J12520" s="12" t="n">
        <f aca="false">IF(G12520="Male",VLOOKUP(H12520,'Shoe size conversion table'!$B$6:$D$22,3),VLOOKUP(H12520,'Shoe size conversion table'!$J$6:$L$22,3))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MONTH(C12520:C27487)</f>
        <v>8</v>
      </c>
      <c r="O12520" s="8" t="n">
        <f aca="false">K12520*(1-L12520)</f>
        <v>179</v>
      </c>
    </row>
    <row r="12521" customFormat="false" ht="11.4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IF(G12521="Male",VLOOKUP(H12521,'Shoe size conversion table'!$B$6:$D$22,2),VLOOKUP(H12521,'Shoe size conversion table'!$J$6:$L$22,2))</f>
        <v>41-42</v>
      </c>
      <c r="J12521" s="12" t="n">
        <f aca="false">IF(G12521="Male",VLOOKUP(H12521,'Shoe size conversion table'!$B$6:$D$22,3),VLOOKUP(H12521,'Shoe size conversion table'!$J$6:$L$22,3))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MONTH(C12521:C27488)</f>
        <v>8</v>
      </c>
      <c r="O12521" s="8" t="n">
        <f aca="false">K12521*(1-L12521)</f>
        <v>79.5</v>
      </c>
    </row>
    <row r="12522" customFormat="false" ht="11.4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IF(G12522="Male",VLOOKUP(H12522,'Shoe size conversion table'!$B$6:$D$22,2),VLOOKUP(H12522,'Shoe size conversion table'!$J$6:$L$22,2))</f>
        <v>47</v>
      </c>
      <c r="J12522" s="12" t="n">
        <f aca="false">IF(G12522="Male",VLOOKUP(H12522,'Shoe size conversion table'!$B$6:$D$22,3),VLOOKUP(H12522,'Shoe size conversion table'!$J$6:$L$22,3))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MONTH(C12522:C27489)</f>
        <v>8</v>
      </c>
      <c r="O12522" s="8" t="n">
        <f aca="false">K12522*(1-L12522)</f>
        <v>90.3</v>
      </c>
    </row>
    <row r="12523" customFormat="false" ht="11.4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IF(G12523="Male",VLOOKUP(H12523,'Shoe size conversion table'!$B$6:$D$22,2),VLOOKUP(H12523,'Shoe size conversion table'!$J$6:$L$22,2))</f>
        <v>38-39</v>
      </c>
      <c r="J12523" s="12" t="n">
        <f aca="false">IF(G12523="Male",VLOOKUP(H12523,'Shoe size conversion table'!$B$6:$D$22,3),VLOOKUP(H12523,'Shoe size conversion table'!$J$6:$L$22,3))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MONTH(C12523:C27490)</f>
        <v>8</v>
      </c>
      <c r="O12523" s="8" t="n">
        <f aca="false">K12523*(1-L12523)</f>
        <v>139</v>
      </c>
    </row>
    <row r="12524" customFormat="false" ht="11.4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IF(G12524="Male",VLOOKUP(H12524,'Shoe size conversion table'!$B$6:$D$22,2),VLOOKUP(H12524,'Shoe size conversion table'!$J$6:$L$22,2))</f>
        <v>42-43</v>
      </c>
      <c r="J12524" s="12" t="n">
        <f aca="false">IF(G12524="Male",VLOOKUP(H12524,'Shoe size conversion table'!$B$6:$D$22,3),VLOOKUP(H12524,'Shoe size conversion table'!$J$6:$L$22,3))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MONTH(C12524:C27491)</f>
        <v>8</v>
      </c>
      <c r="O12524" s="8" t="n">
        <f aca="false">K12524*(1-L12524)</f>
        <v>149</v>
      </c>
    </row>
    <row r="12525" customFormat="false" ht="11.4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IF(G12525="Male",VLOOKUP(H12525,'Shoe size conversion table'!$B$6:$D$22,2),VLOOKUP(H12525,'Shoe size conversion table'!$J$6:$L$22,2))</f>
        <v>42-43</v>
      </c>
      <c r="J12525" s="12" t="n">
        <f aca="false">IF(G12525="Male",VLOOKUP(H12525,'Shoe size conversion table'!$B$6:$D$22,3),VLOOKUP(H12525,'Shoe size conversion table'!$J$6:$L$22,3))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MONTH(C12525:C27492)</f>
        <v>8</v>
      </c>
      <c r="O12525" s="8" t="n">
        <f aca="false">K12525*(1-L12525)</f>
        <v>199</v>
      </c>
    </row>
    <row r="12526" customFormat="false" ht="11.4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IF(G12526="Male",VLOOKUP(H12526,'Shoe size conversion table'!$B$6:$D$22,2),VLOOKUP(H12526,'Shoe size conversion table'!$J$6:$L$22,2))</f>
        <v>40</v>
      </c>
      <c r="J12526" s="12" t="n">
        <f aca="false">IF(G12526="Male",VLOOKUP(H12526,'Shoe size conversion table'!$B$6:$D$22,3),VLOOKUP(H12526,'Shoe size conversion table'!$J$6:$L$22,3))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MONTH(C12526:C27493)</f>
        <v>8</v>
      </c>
      <c r="O12526" s="8" t="n">
        <f aca="false">K12526*(1-L12526)</f>
        <v>143.1</v>
      </c>
    </row>
    <row r="12527" customFormat="false" ht="11.4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IF(G12527="Male",VLOOKUP(H12527,'Shoe size conversion table'!$B$6:$D$22,2),VLOOKUP(H12527,'Shoe size conversion table'!$J$6:$L$22,2))</f>
        <v>44-45</v>
      </c>
      <c r="J12527" s="12" t="n">
        <f aca="false">IF(G12527="Male",VLOOKUP(H12527,'Shoe size conversion table'!$B$6:$D$22,3),VLOOKUP(H12527,'Shoe size conversion table'!$J$6:$L$22,3))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MONTH(C12527:C27494)</f>
        <v>8</v>
      </c>
      <c r="O12527" s="8" t="n">
        <f aca="false">K12527*(1-L12527)</f>
        <v>132.3</v>
      </c>
    </row>
    <row r="12528" customFormat="false" ht="11.4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IF(G12528="Male",VLOOKUP(H12528,'Shoe size conversion table'!$B$6:$D$22,2),VLOOKUP(H12528,'Shoe size conversion table'!$J$6:$L$22,2))</f>
        <v>42-43</v>
      </c>
      <c r="J12528" s="12" t="n">
        <f aca="false">IF(G12528="Male",VLOOKUP(H12528,'Shoe size conversion table'!$B$6:$D$22,3),VLOOKUP(H12528,'Shoe size conversion table'!$J$6:$L$22,3))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MONTH(C12528:C27495)</f>
        <v>8</v>
      </c>
      <c r="O12528" s="8" t="n">
        <f aca="false">K12528*(1-L12528)</f>
        <v>179.1</v>
      </c>
    </row>
    <row r="12529" customFormat="false" ht="11.4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IF(G12529="Male",VLOOKUP(H12529,'Shoe size conversion table'!$B$6:$D$22,2),VLOOKUP(H12529,'Shoe size conversion table'!$J$6:$L$22,2))</f>
        <v>41-42</v>
      </c>
      <c r="J12529" s="12" t="n">
        <f aca="false">IF(G12529="Male",VLOOKUP(H12529,'Shoe size conversion table'!$B$6:$D$22,3),VLOOKUP(H12529,'Shoe size conversion table'!$J$6:$L$22,3))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MONTH(C12529:C27496)</f>
        <v>8</v>
      </c>
      <c r="O12529" s="8" t="n">
        <f aca="false">K12529*(1-L12529)</f>
        <v>159</v>
      </c>
    </row>
    <row r="12530" customFormat="false" ht="11.4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IF(G12530="Male",VLOOKUP(H12530,'Shoe size conversion table'!$B$6:$D$22,2),VLOOKUP(H12530,'Shoe size conversion table'!$J$6:$L$22,2))</f>
        <v>42-43</v>
      </c>
      <c r="J12530" s="12" t="n">
        <f aca="false">IF(G12530="Male",VLOOKUP(H12530,'Shoe size conversion table'!$B$6:$D$22,3),VLOOKUP(H12530,'Shoe size conversion table'!$J$6:$L$22,3))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MONTH(C12530:C27497)</f>
        <v>8</v>
      </c>
      <c r="O12530" s="8" t="n">
        <f aca="false">K12530*(1-L12530)</f>
        <v>199</v>
      </c>
    </row>
    <row r="12531" customFormat="false" ht="11.4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IF(G12531="Male",VLOOKUP(H12531,'Shoe size conversion table'!$B$6:$D$22,2),VLOOKUP(H12531,'Shoe size conversion table'!$J$6:$L$22,2))</f>
        <v>43</v>
      </c>
      <c r="J12531" s="12" t="n">
        <f aca="false">IF(G12531="Male",VLOOKUP(H12531,'Shoe size conversion table'!$B$6:$D$22,3),VLOOKUP(H12531,'Shoe size conversion table'!$J$6:$L$22,3))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MONTH(C12531:C27498)</f>
        <v>8</v>
      </c>
      <c r="O12531" s="8" t="n">
        <f aca="false">K12531*(1-L12531)</f>
        <v>135.2</v>
      </c>
    </row>
    <row r="12532" customFormat="false" ht="11.4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IF(G12532="Male",VLOOKUP(H12532,'Shoe size conversion table'!$B$6:$D$22,2),VLOOKUP(H12532,'Shoe size conversion table'!$J$6:$L$22,2))</f>
        <v>39-40</v>
      </c>
      <c r="J12532" s="12" t="n">
        <f aca="false">IF(G12532="Male",VLOOKUP(H12532,'Shoe size conversion table'!$B$6:$D$22,3),VLOOKUP(H12532,'Shoe size conversion table'!$J$6:$L$22,3))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MONTH(C12532:C27499)</f>
        <v>8</v>
      </c>
      <c r="O12532" s="8" t="n">
        <f aca="false">K12532*(1-L12532)</f>
        <v>151.2</v>
      </c>
    </row>
    <row r="12533" customFormat="false" ht="11.4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IF(G12533="Male",VLOOKUP(H12533,'Shoe size conversion table'!$B$6:$D$22,2),VLOOKUP(H12533,'Shoe size conversion table'!$J$6:$L$22,2))</f>
        <v>39</v>
      </c>
      <c r="J12533" s="12" t="n">
        <f aca="false">IF(G12533="Male",VLOOKUP(H12533,'Shoe size conversion table'!$B$6:$D$22,3),VLOOKUP(H12533,'Shoe size conversion table'!$J$6:$L$22,3))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MONTH(C12533:C27500)</f>
        <v>8</v>
      </c>
      <c r="O12533" s="8" t="n">
        <f aca="false">K12533*(1-L12533)</f>
        <v>179.1</v>
      </c>
    </row>
    <row r="12534" customFormat="false" ht="11.4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IF(G12534="Male",VLOOKUP(H12534,'Shoe size conversion table'!$B$6:$D$22,2),VLOOKUP(H12534,'Shoe size conversion table'!$J$6:$L$22,2))</f>
        <v>45</v>
      </c>
      <c r="J12534" s="12" t="n">
        <f aca="false">IF(G12534="Male",VLOOKUP(H12534,'Shoe size conversion table'!$B$6:$D$22,3),VLOOKUP(H12534,'Shoe size conversion table'!$J$6:$L$22,3))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MONTH(C12534:C27501)</f>
        <v>8</v>
      </c>
      <c r="O12534" s="8" t="n">
        <f aca="false">K12534*(1-L12534)</f>
        <v>104.3</v>
      </c>
    </row>
    <row r="12535" customFormat="false" ht="11.4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IF(G12535="Male",VLOOKUP(H12535,'Shoe size conversion table'!$B$6:$D$22,2),VLOOKUP(H12535,'Shoe size conversion table'!$J$6:$L$22,2))</f>
        <v>38-39</v>
      </c>
      <c r="J12535" s="12" t="n">
        <f aca="false">IF(G12535="Male",VLOOKUP(H12535,'Shoe size conversion table'!$B$6:$D$22,3),VLOOKUP(H12535,'Shoe size conversion table'!$J$6:$L$22,3))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MONTH(C12535:C27502)</f>
        <v>8</v>
      </c>
      <c r="O12535" s="8" t="n">
        <f aca="false">K12535*(1-L12535)</f>
        <v>139.3</v>
      </c>
    </row>
    <row r="12536" customFormat="false" ht="11.4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IF(G12536="Male",VLOOKUP(H12536,'Shoe size conversion table'!$B$6:$D$22,2),VLOOKUP(H12536,'Shoe size conversion table'!$J$6:$L$22,2))</f>
        <v>37-38</v>
      </c>
      <c r="J12536" s="12" t="n">
        <f aca="false">IF(G12536="Male",VLOOKUP(H12536,'Shoe size conversion table'!$B$6:$D$22,3),VLOOKUP(H12536,'Shoe size conversion table'!$J$6:$L$22,3))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MONTH(C12536:C27503)</f>
        <v>8</v>
      </c>
      <c r="O12536" s="8" t="n">
        <f aca="false">K12536*(1-L12536)</f>
        <v>97.3</v>
      </c>
    </row>
    <row r="12537" customFormat="false" ht="11.4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IF(G12537="Male",VLOOKUP(H12537,'Shoe size conversion table'!$B$6:$D$22,2),VLOOKUP(H12537,'Shoe size conversion table'!$J$6:$L$22,2))</f>
        <v>43</v>
      </c>
      <c r="J12537" s="12" t="n">
        <f aca="false">IF(G12537="Male",VLOOKUP(H12537,'Shoe size conversion table'!$B$6:$D$22,3),VLOOKUP(H12537,'Shoe size conversion table'!$J$6:$L$22,3))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MONTH(C12537:C27504)</f>
        <v>8</v>
      </c>
      <c r="O12537" s="8" t="n">
        <f aca="false">K12537*(1-L12537)</f>
        <v>129</v>
      </c>
    </row>
    <row r="12538" customFormat="false" ht="11.4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IF(G12538="Male",VLOOKUP(H12538,'Shoe size conversion table'!$B$6:$D$22,2),VLOOKUP(H12538,'Shoe size conversion table'!$J$6:$L$22,2))</f>
        <v>39</v>
      </c>
      <c r="J12538" s="12" t="n">
        <f aca="false">IF(G12538="Male",VLOOKUP(H12538,'Shoe size conversion table'!$B$6:$D$22,3),VLOOKUP(H12538,'Shoe size conversion table'!$J$6:$L$22,3))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MONTH(C12538:C27505)</f>
        <v>8</v>
      </c>
      <c r="O12538" s="8" t="n">
        <f aca="false">K12538*(1-L12538)</f>
        <v>132.3</v>
      </c>
    </row>
    <row r="12539" customFormat="false" ht="11.4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IF(G12539="Male",VLOOKUP(H12539,'Shoe size conversion table'!$B$6:$D$22,2),VLOOKUP(H12539,'Shoe size conversion table'!$J$6:$L$22,2))</f>
        <v>41-42</v>
      </c>
      <c r="J12539" s="12" t="n">
        <f aca="false">IF(G12539="Male",VLOOKUP(H12539,'Shoe size conversion table'!$B$6:$D$22,3),VLOOKUP(H12539,'Shoe size conversion table'!$J$6:$L$22,3))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MONTH(C12539:C27506)</f>
        <v>8</v>
      </c>
      <c r="O12539" s="8" t="n">
        <f aca="false">K12539*(1-L12539)</f>
        <v>179</v>
      </c>
    </row>
    <row r="12540" customFormat="false" ht="11.4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IF(G12540="Male",VLOOKUP(H12540,'Shoe size conversion table'!$B$6:$D$22,2),VLOOKUP(H12540,'Shoe size conversion table'!$J$6:$L$22,2))</f>
        <v>37-38</v>
      </c>
      <c r="J12540" s="12" t="n">
        <f aca="false">IF(G12540="Male",VLOOKUP(H12540,'Shoe size conversion table'!$B$6:$D$22,3),VLOOKUP(H12540,'Shoe size conversion table'!$J$6:$L$22,3))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MONTH(C12540:C27507)</f>
        <v>8</v>
      </c>
      <c r="O12540" s="8" t="n">
        <f aca="false">K12540*(1-L12540)</f>
        <v>149</v>
      </c>
    </row>
    <row r="12541" customFormat="false" ht="11.4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IF(G12541="Male",VLOOKUP(H12541,'Shoe size conversion table'!$B$6:$D$22,2),VLOOKUP(H12541,'Shoe size conversion table'!$J$6:$L$22,2))</f>
        <v>39</v>
      </c>
      <c r="J12541" s="12" t="n">
        <f aca="false">IF(G12541="Male",VLOOKUP(H12541,'Shoe size conversion table'!$B$6:$D$22,3),VLOOKUP(H12541,'Shoe size conversion table'!$J$6:$L$22,3))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MONTH(C12541:C27508)</f>
        <v>8</v>
      </c>
      <c r="O12541" s="8" t="n">
        <f aca="false">K12541*(1-L12541)</f>
        <v>169</v>
      </c>
    </row>
    <row r="12542" customFormat="false" ht="11.4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IF(G12542="Male",VLOOKUP(H12542,'Shoe size conversion table'!$B$6:$D$22,2),VLOOKUP(H12542,'Shoe size conversion table'!$J$6:$L$22,2))</f>
        <v>43-44</v>
      </c>
      <c r="J12542" s="12" t="n">
        <f aca="false">IF(G12542="Male",VLOOKUP(H12542,'Shoe size conversion table'!$B$6:$D$22,3),VLOOKUP(H12542,'Shoe size conversion table'!$J$6:$L$22,3))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MONTH(C12542:C27509)</f>
        <v>8</v>
      </c>
      <c r="O12542" s="8" t="n">
        <f aca="false">K12542*(1-L12542)</f>
        <v>179</v>
      </c>
    </row>
    <row r="12543" customFormat="false" ht="11.4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IF(G12543="Male",VLOOKUP(H12543,'Shoe size conversion table'!$B$6:$D$22,2),VLOOKUP(H12543,'Shoe size conversion table'!$J$6:$L$22,2))</f>
        <v>38</v>
      </c>
      <c r="J12543" s="12" t="n">
        <f aca="false">IF(G12543="Male",VLOOKUP(H12543,'Shoe size conversion table'!$B$6:$D$22,3),VLOOKUP(H12543,'Shoe size conversion table'!$J$6:$L$22,3))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MONTH(C12543:C27510)</f>
        <v>8</v>
      </c>
      <c r="O12543" s="8" t="n">
        <f aca="false">K12543*(1-L12543)</f>
        <v>139</v>
      </c>
    </row>
    <row r="12544" customFormat="false" ht="11.4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IF(G12544="Male",VLOOKUP(H12544,'Shoe size conversion table'!$B$6:$D$22,2),VLOOKUP(H12544,'Shoe size conversion table'!$J$6:$L$22,2))</f>
        <v>38-39</v>
      </c>
      <c r="J12544" s="12" t="n">
        <f aca="false">IF(G12544="Male",VLOOKUP(H12544,'Shoe size conversion table'!$B$6:$D$22,3),VLOOKUP(H12544,'Shoe size conversion table'!$J$6:$L$22,3))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MONTH(C12544:C27511)</f>
        <v>8</v>
      </c>
      <c r="O12544" s="8" t="n">
        <f aca="false">K12544*(1-L12544)</f>
        <v>139</v>
      </c>
    </row>
    <row r="12545" customFormat="false" ht="11.4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IF(G12545="Male",VLOOKUP(H12545,'Shoe size conversion table'!$B$6:$D$22,2),VLOOKUP(H12545,'Shoe size conversion table'!$J$6:$L$22,2))</f>
        <v>38</v>
      </c>
      <c r="J12545" s="12" t="n">
        <f aca="false">IF(G12545="Male",VLOOKUP(H12545,'Shoe size conversion table'!$B$6:$D$22,3),VLOOKUP(H12545,'Shoe size conversion table'!$J$6:$L$22,3))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MONTH(C12545:C27512)</f>
        <v>8</v>
      </c>
      <c r="O12545" s="8" t="n">
        <f aca="false">K12545*(1-L12545)</f>
        <v>118.3</v>
      </c>
    </row>
    <row r="12546" customFormat="false" ht="11.4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IF(G12546="Male",VLOOKUP(H12546,'Shoe size conversion table'!$B$6:$D$22,2),VLOOKUP(H12546,'Shoe size conversion table'!$J$6:$L$22,2))</f>
        <v>42</v>
      </c>
      <c r="J12546" s="12" t="n">
        <f aca="false">IF(G12546="Male",VLOOKUP(H12546,'Shoe size conversion table'!$B$6:$D$22,3),VLOOKUP(H12546,'Shoe size conversion table'!$J$6:$L$22,3))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MONTH(C12546:C27513)</f>
        <v>8</v>
      </c>
      <c r="O12546" s="8" t="n">
        <f aca="false">K12546*(1-L12546)</f>
        <v>84.5</v>
      </c>
    </row>
    <row r="12547" customFormat="false" ht="11.4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IF(G12547="Male",VLOOKUP(H12547,'Shoe size conversion table'!$B$6:$D$22,2),VLOOKUP(H12547,'Shoe size conversion table'!$J$6:$L$22,2))</f>
        <v>39-40</v>
      </c>
      <c r="J12547" s="12" t="n">
        <f aca="false">IF(G12547="Male",VLOOKUP(H12547,'Shoe size conversion table'!$B$6:$D$22,3),VLOOKUP(H12547,'Shoe size conversion table'!$J$6:$L$22,3))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MONTH(C12547:C27514)</f>
        <v>8</v>
      </c>
      <c r="O12547" s="8" t="n">
        <f aca="false">K12547*(1-L12547)</f>
        <v>139</v>
      </c>
    </row>
    <row r="12548" customFormat="false" ht="11.4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IF(G12548="Male",VLOOKUP(H12548,'Shoe size conversion table'!$B$6:$D$22,2),VLOOKUP(H12548,'Shoe size conversion table'!$J$6:$L$22,2))</f>
        <v>42-43</v>
      </c>
      <c r="J12548" s="12" t="n">
        <f aca="false">IF(G12548="Male",VLOOKUP(H12548,'Shoe size conversion table'!$B$6:$D$22,3),VLOOKUP(H12548,'Shoe size conversion table'!$J$6:$L$22,3))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MONTH(C12548:C27515)</f>
        <v>8</v>
      </c>
      <c r="O12548" s="8" t="n">
        <f aca="false">K12548*(1-L12548)</f>
        <v>104.3</v>
      </c>
    </row>
    <row r="12549" customFormat="false" ht="11.4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IF(G12549="Male",VLOOKUP(H12549,'Shoe size conversion table'!$B$6:$D$22,2),VLOOKUP(H12549,'Shoe size conversion table'!$J$6:$L$22,2))</f>
        <v>38-39</v>
      </c>
      <c r="J12549" s="12" t="n">
        <f aca="false">IF(G12549="Male",VLOOKUP(H12549,'Shoe size conversion table'!$B$6:$D$22,3),VLOOKUP(H12549,'Shoe size conversion table'!$J$6:$L$22,3))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MONTH(C12549:C27516)</f>
        <v>8</v>
      </c>
      <c r="O12549" s="8" t="n">
        <f aca="false">K12549*(1-L12549)</f>
        <v>129</v>
      </c>
    </row>
    <row r="12550" customFormat="false" ht="11.4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IF(G12550="Male",VLOOKUP(H12550,'Shoe size conversion table'!$B$6:$D$22,2),VLOOKUP(H12550,'Shoe size conversion table'!$J$6:$L$22,2))</f>
        <v>38-39</v>
      </c>
      <c r="J12550" s="12" t="n">
        <f aca="false">IF(G12550="Male",VLOOKUP(H12550,'Shoe size conversion table'!$B$6:$D$22,3),VLOOKUP(H12550,'Shoe size conversion table'!$J$6:$L$22,3))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MONTH(C12550:C27517)</f>
        <v>8</v>
      </c>
      <c r="O12550" s="8" t="n">
        <f aca="false">K12550*(1-L12550)</f>
        <v>170.1</v>
      </c>
    </row>
    <row r="12551" customFormat="false" ht="11.4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IF(G12551="Male",VLOOKUP(H12551,'Shoe size conversion table'!$B$6:$D$22,2),VLOOKUP(H12551,'Shoe size conversion table'!$J$6:$L$22,2))</f>
        <v>44-45</v>
      </c>
      <c r="J12551" s="12" t="n">
        <f aca="false">IF(G12551="Male",VLOOKUP(H12551,'Shoe size conversion table'!$B$6:$D$22,3),VLOOKUP(H12551,'Shoe size conversion table'!$J$6:$L$22,3))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MONTH(C12551:C27518)</f>
        <v>8</v>
      </c>
      <c r="O12551" s="8" t="n">
        <f aca="false">K12551*(1-L12551)</f>
        <v>74.5</v>
      </c>
    </row>
    <row r="12552" customFormat="false" ht="11.4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IF(G12552="Male",VLOOKUP(H12552,'Shoe size conversion table'!$B$6:$D$22,2),VLOOKUP(H12552,'Shoe size conversion table'!$J$6:$L$22,2))</f>
        <v>43</v>
      </c>
      <c r="J12552" s="12" t="n">
        <f aca="false">IF(G12552="Male",VLOOKUP(H12552,'Shoe size conversion table'!$B$6:$D$22,3),VLOOKUP(H12552,'Shoe size conversion table'!$J$6:$L$22,3))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MONTH(C12552:C27519)</f>
        <v>8</v>
      </c>
      <c r="O12552" s="8" t="n">
        <f aca="false">K12552*(1-L12552)</f>
        <v>179</v>
      </c>
    </row>
    <row r="12553" customFormat="false" ht="11.4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IF(G12553="Male",VLOOKUP(H12553,'Shoe size conversion table'!$B$6:$D$22,2),VLOOKUP(H12553,'Shoe size conversion table'!$J$6:$L$22,2))</f>
        <v>39</v>
      </c>
      <c r="J12553" s="12" t="n">
        <f aca="false">IF(G12553="Male",VLOOKUP(H12553,'Shoe size conversion table'!$B$6:$D$22,3),VLOOKUP(H12553,'Shoe size conversion table'!$J$6:$L$22,3))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MONTH(C12553:C27520)</f>
        <v>8</v>
      </c>
      <c r="O12553" s="8" t="n">
        <f aca="false">K12553*(1-L12553)</f>
        <v>149</v>
      </c>
    </row>
    <row r="12554" customFormat="false" ht="11.4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IF(G12554="Male",VLOOKUP(H12554,'Shoe size conversion table'!$B$6:$D$22,2),VLOOKUP(H12554,'Shoe size conversion table'!$J$6:$L$22,2))</f>
        <v>37</v>
      </c>
      <c r="J12554" s="12" t="n">
        <f aca="false">IF(G12554="Male",VLOOKUP(H12554,'Shoe size conversion table'!$B$6:$D$22,3),VLOOKUP(H12554,'Shoe size conversion table'!$J$6:$L$22,3))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MONTH(C12554:C27521)</f>
        <v>8</v>
      </c>
      <c r="O12554" s="8" t="n">
        <f aca="false">K12554*(1-L12554)</f>
        <v>199</v>
      </c>
    </row>
    <row r="12555" customFormat="false" ht="11.4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IF(G12555="Male",VLOOKUP(H12555,'Shoe size conversion table'!$B$6:$D$22,2),VLOOKUP(H12555,'Shoe size conversion table'!$J$6:$L$22,2))</f>
        <v>41-42</v>
      </c>
      <c r="J12555" s="12" t="n">
        <f aca="false">IF(G12555="Male",VLOOKUP(H12555,'Shoe size conversion table'!$B$6:$D$22,3),VLOOKUP(H12555,'Shoe size conversion table'!$J$6:$L$22,3))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MONTH(C12555:C27522)</f>
        <v>8</v>
      </c>
      <c r="O12555" s="8" t="n">
        <f aca="false">K12555*(1-L12555)</f>
        <v>159.2</v>
      </c>
    </row>
    <row r="12556" customFormat="false" ht="11.4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IF(G12556="Male",VLOOKUP(H12556,'Shoe size conversion table'!$B$6:$D$22,2),VLOOKUP(H12556,'Shoe size conversion table'!$J$6:$L$22,2))</f>
        <v>42-43</v>
      </c>
      <c r="J12556" s="12" t="n">
        <f aca="false">IF(G12556="Male",VLOOKUP(H12556,'Shoe size conversion table'!$B$6:$D$22,3),VLOOKUP(H12556,'Shoe size conversion table'!$J$6:$L$22,3))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MONTH(C12556:C27523)</f>
        <v>8</v>
      </c>
      <c r="O12556" s="8" t="n">
        <f aca="false">K12556*(1-L12556)</f>
        <v>139</v>
      </c>
    </row>
    <row r="12557" customFormat="false" ht="11.4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IF(G12557="Male",VLOOKUP(H12557,'Shoe size conversion table'!$B$6:$D$22,2),VLOOKUP(H12557,'Shoe size conversion table'!$J$6:$L$22,2))</f>
        <v>39</v>
      </c>
      <c r="J12557" s="12" t="n">
        <f aca="false">IF(G12557="Male",VLOOKUP(H12557,'Shoe size conversion table'!$B$6:$D$22,3),VLOOKUP(H12557,'Shoe size conversion table'!$J$6:$L$22,3))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MONTH(C12557:C27524)</f>
        <v>8</v>
      </c>
      <c r="O12557" s="8" t="n">
        <f aca="false">K12557*(1-L12557)</f>
        <v>104.3</v>
      </c>
    </row>
    <row r="12558" customFormat="false" ht="11.4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IF(G12558="Male",VLOOKUP(H12558,'Shoe size conversion table'!$B$6:$D$22,2),VLOOKUP(H12558,'Shoe size conversion table'!$J$6:$L$22,2))</f>
        <v>39</v>
      </c>
      <c r="J12558" s="12" t="n">
        <f aca="false">IF(G12558="Male",VLOOKUP(H12558,'Shoe size conversion table'!$B$6:$D$22,3),VLOOKUP(H12558,'Shoe size conversion table'!$J$6:$L$22,3))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MONTH(C12558:C27525)</f>
        <v>8</v>
      </c>
      <c r="O12558" s="8" t="n">
        <f aca="false">K12558*(1-L12558)</f>
        <v>199</v>
      </c>
    </row>
    <row r="12559" customFormat="false" ht="11.4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IF(G12559="Male",VLOOKUP(H12559,'Shoe size conversion table'!$B$6:$D$22,2),VLOOKUP(H12559,'Shoe size conversion table'!$J$6:$L$22,2))</f>
        <v>39-40</v>
      </c>
      <c r="J12559" s="12" t="n">
        <f aca="false">IF(G12559="Male",VLOOKUP(H12559,'Shoe size conversion table'!$B$6:$D$22,3),VLOOKUP(H12559,'Shoe size conversion table'!$J$6:$L$22,3))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MONTH(C12559:C27526)</f>
        <v>8</v>
      </c>
      <c r="O12559" s="8" t="n">
        <f aca="false">K12559*(1-L12559)</f>
        <v>179</v>
      </c>
    </row>
    <row r="12560" customFormat="false" ht="11.4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IF(G12560="Male",VLOOKUP(H12560,'Shoe size conversion table'!$B$6:$D$22,2),VLOOKUP(H12560,'Shoe size conversion table'!$J$6:$L$22,2))</f>
        <v>44</v>
      </c>
      <c r="J12560" s="12" t="n">
        <f aca="false">IF(G12560="Male",VLOOKUP(H12560,'Shoe size conversion table'!$B$6:$D$22,3),VLOOKUP(H12560,'Shoe size conversion table'!$J$6:$L$22,3))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MONTH(C12560:C27527)</f>
        <v>8</v>
      </c>
      <c r="O12560" s="8" t="n">
        <f aca="false">K12560*(1-L12560)</f>
        <v>139</v>
      </c>
    </row>
    <row r="12561" customFormat="false" ht="11.4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IF(G12561="Male",VLOOKUP(H12561,'Shoe size conversion table'!$B$6:$D$22,2),VLOOKUP(H12561,'Shoe size conversion table'!$J$6:$L$22,2))</f>
        <v>43</v>
      </c>
      <c r="J12561" s="12" t="n">
        <f aca="false">IF(G12561="Male",VLOOKUP(H12561,'Shoe size conversion table'!$B$6:$D$22,3),VLOOKUP(H12561,'Shoe size conversion table'!$J$6:$L$22,3))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MONTH(C12561:C27528)</f>
        <v>8</v>
      </c>
      <c r="O12561" s="8" t="n">
        <f aca="false">K12561*(1-L12561)</f>
        <v>169</v>
      </c>
    </row>
    <row r="12562" customFormat="false" ht="11.4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IF(G12562="Male",VLOOKUP(H12562,'Shoe size conversion table'!$B$6:$D$22,2),VLOOKUP(H12562,'Shoe size conversion table'!$J$6:$L$22,2))</f>
        <v>39</v>
      </c>
      <c r="J12562" s="12" t="n">
        <f aca="false">IF(G12562="Male",VLOOKUP(H12562,'Shoe size conversion table'!$B$6:$D$22,3),VLOOKUP(H12562,'Shoe size conversion table'!$J$6:$L$22,3))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MONTH(C12562:C27529)</f>
        <v>8</v>
      </c>
      <c r="O12562" s="8" t="n">
        <f aca="false">K12562*(1-L12562)</f>
        <v>118.3</v>
      </c>
    </row>
    <row r="12563" customFormat="false" ht="11.4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IF(G12563="Male",VLOOKUP(H12563,'Shoe size conversion table'!$B$6:$D$22,2),VLOOKUP(H12563,'Shoe size conversion table'!$J$6:$L$22,2))</f>
        <v>38-39</v>
      </c>
      <c r="J12563" s="12" t="n">
        <f aca="false">IF(G12563="Male",VLOOKUP(H12563,'Shoe size conversion table'!$B$6:$D$22,3),VLOOKUP(H12563,'Shoe size conversion table'!$J$6:$L$22,3))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MONTH(C12563:C27530)</f>
        <v>8</v>
      </c>
      <c r="O12563" s="8" t="n">
        <f aca="false">K12563*(1-L12563)</f>
        <v>149</v>
      </c>
    </row>
    <row r="12564" customFormat="false" ht="11.4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IF(G12564="Male",VLOOKUP(H12564,'Shoe size conversion table'!$B$6:$D$22,2),VLOOKUP(H12564,'Shoe size conversion table'!$J$6:$L$22,2))</f>
        <v>43</v>
      </c>
      <c r="J12564" s="12" t="n">
        <f aca="false">IF(G12564="Male",VLOOKUP(H12564,'Shoe size conversion table'!$B$6:$D$22,3),VLOOKUP(H12564,'Shoe size conversion table'!$J$6:$L$22,3))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MONTH(C12564:C27531)</f>
        <v>8</v>
      </c>
      <c r="O12564" s="8" t="n">
        <f aca="false">K12564*(1-L12564)</f>
        <v>127.2</v>
      </c>
    </row>
    <row r="12565" customFormat="false" ht="11.4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IF(G12565="Male",VLOOKUP(H12565,'Shoe size conversion table'!$B$6:$D$22,2),VLOOKUP(H12565,'Shoe size conversion table'!$J$6:$L$22,2))</f>
        <v>38</v>
      </c>
      <c r="J12565" s="12" t="n">
        <f aca="false">IF(G12565="Male",VLOOKUP(H12565,'Shoe size conversion table'!$B$6:$D$22,3),VLOOKUP(H12565,'Shoe size conversion table'!$J$6:$L$22,3))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MONTH(C12565:C27532)</f>
        <v>8</v>
      </c>
      <c r="O12565" s="8" t="n">
        <f aca="false">K12565*(1-L12565)</f>
        <v>159</v>
      </c>
    </row>
    <row r="12566" customFormat="false" ht="11.4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IF(G12566="Male",VLOOKUP(H12566,'Shoe size conversion table'!$B$6:$D$22,2),VLOOKUP(H12566,'Shoe size conversion table'!$J$6:$L$22,2))</f>
        <v>39-40</v>
      </c>
      <c r="J12566" s="12" t="n">
        <f aca="false">IF(G12566="Male",VLOOKUP(H12566,'Shoe size conversion table'!$B$6:$D$22,3),VLOOKUP(H12566,'Shoe size conversion table'!$J$6:$L$22,3))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MONTH(C12566:C27533)</f>
        <v>8</v>
      </c>
      <c r="O12566" s="8" t="n">
        <f aca="false">K12566*(1-L12566)</f>
        <v>139</v>
      </c>
    </row>
    <row r="12567" customFormat="false" ht="11.4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IF(G12567="Male",VLOOKUP(H12567,'Shoe size conversion table'!$B$6:$D$22,2),VLOOKUP(H12567,'Shoe size conversion table'!$J$6:$L$22,2))</f>
        <v>41-42</v>
      </c>
      <c r="J12567" s="12" t="n">
        <f aca="false">IF(G12567="Male",VLOOKUP(H12567,'Shoe size conversion table'!$B$6:$D$22,3),VLOOKUP(H12567,'Shoe size conversion table'!$J$6:$L$22,3))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MONTH(C12567:C27534)</f>
        <v>8</v>
      </c>
      <c r="O12567" s="8" t="n">
        <f aca="false">K12567*(1-L12567)</f>
        <v>69.5</v>
      </c>
    </row>
    <row r="12568" customFormat="false" ht="11.4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IF(G12568="Male",VLOOKUP(H12568,'Shoe size conversion table'!$B$6:$D$22,2),VLOOKUP(H12568,'Shoe size conversion table'!$J$6:$L$22,2))</f>
        <v>43</v>
      </c>
      <c r="J12568" s="12" t="n">
        <f aca="false">IF(G12568="Male",VLOOKUP(H12568,'Shoe size conversion table'!$B$6:$D$22,3),VLOOKUP(H12568,'Shoe size conversion table'!$J$6:$L$22,3))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MONTH(C12568:C27535)</f>
        <v>8</v>
      </c>
      <c r="O12568" s="8" t="n">
        <f aca="false">K12568*(1-L12568)</f>
        <v>69.5</v>
      </c>
    </row>
    <row r="12569" customFormat="false" ht="11.4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IF(G12569="Male",VLOOKUP(H12569,'Shoe size conversion table'!$B$6:$D$22,2),VLOOKUP(H12569,'Shoe size conversion table'!$J$6:$L$22,2))</f>
        <v>38-39</v>
      </c>
      <c r="J12569" s="12" t="n">
        <f aca="false">IF(G12569="Male",VLOOKUP(H12569,'Shoe size conversion table'!$B$6:$D$22,3),VLOOKUP(H12569,'Shoe size conversion table'!$J$6:$L$22,3))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MONTH(C12569:C27536)</f>
        <v>8</v>
      </c>
      <c r="O12569" s="8" t="n">
        <f aca="false">K12569*(1-L12569)</f>
        <v>159</v>
      </c>
    </row>
    <row r="12570" customFormat="false" ht="11.4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IF(G12570="Male",VLOOKUP(H12570,'Shoe size conversion table'!$B$6:$D$22,2),VLOOKUP(H12570,'Shoe size conversion table'!$J$6:$L$22,2))</f>
        <v>37</v>
      </c>
      <c r="J12570" s="12" t="n">
        <f aca="false">IF(G12570="Male",VLOOKUP(H12570,'Shoe size conversion table'!$B$6:$D$22,3),VLOOKUP(H12570,'Shoe size conversion table'!$J$6:$L$22,3))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MONTH(C12570:C27537)</f>
        <v>8</v>
      </c>
      <c r="O12570" s="8" t="n">
        <f aca="false">K12570*(1-L12570)</f>
        <v>94.5</v>
      </c>
    </row>
    <row r="12571" customFormat="false" ht="11.4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IF(G12571="Male",VLOOKUP(H12571,'Shoe size conversion table'!$B$6:$D$22,2),VLOOKUP(H12571,'Shoe size conversion table'!$J$6:$L$22,2))</f>
        <v>42</v>
      </c>
      <c r="J12571" s="12" t="n">
        <f aca="false">IF(G12571="Male",VLOOKUP(H12571,'Shoe size conversion table'!$B$6:$D$22,3),VLOOKUP(H12571,'Shoe size conversion table'!$J$6:$L$22,3))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MONTH(C12571:C27538)</f>
        <v>8</v>
      </c>
      <c r="O12571" s="8" t="n">
        <f aca="false">K12571*(1-L12571)</f>
        <v>149</v>
      </c>
    </row>
    <row r="12572" customFormat="false" ht="11.4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IF(G12572="Male",VLOOKUP(H12572,'Shoe size conversion table'!$B$6:$D$22,2),VLOOKUP(H12572,'Shoe size conversion table'!$J$6:$L$22,2))</f>
        <v>41-42</v>
      </c>
      <c r="J12572" s="12" t="n">
        <f aca="false">IF(G12572="Male",VLOOKUP(H12572,'Shoe size conversion table'!$B$6:$D$22,3),VLOOKUP(H12572,'Shoe size conversion table'!$J$6:$L$22,3))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MONTH(C12572:C27539)</f>
        <v>8</v>
      </c>
      <c r="O12572" s="8" t="n">
        <f aca="false">K12572*(1-L12572)</f>
        <v>159.2</v>
      </c>
    </row>
    <row r="12573" customFormat="false" ht="11.4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IF(G12573="Male",VLOOKUP(H12573,'Shoe size conversion table'!$B$6:$D$22,2),VLOOKUP(H12573,'Shoe size conversion table'!$J$6:$L$22,2))</f>
        <v>42-43</v>
      </c>
      <c r="J12573" s="12" t="n">
        <f aca="false">IF(G12573="Male",VLOOKUP(H12573,'Shoe size conversion table'!$B$6:$D$22,3),VLOOKUP(H12573,'Shoe size conversion table'!$J$6:$L$22,3))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MONTH(C12573:C27540)</f>
        <v>8</v>
      </c>
      <c r="O12573" s="8" t="n">
        <f aca="false">K12573*(1-L12573)</f>
        <v>139</v>
      </c>
    </row>
    <row r="12574" customFormat="false" ht="11.4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IF(G12574="Male",VLOOKUP(H12574,'Shoe size conversion table'!$B$6:$D$22,2),VLOOKUP(H12574,'Shoe size conversion table'!$J$6:$L$22,2))</f>
        <v>37-38</v>
      </c>
      <c r="J12574" s="12" t="n">
        <f aca="false">IF(G12574="Male",VLOOKUP(H12574,'Shoe size conversion table'!$B$6:$D$22,3),VLOOKUP(H12574,'Shoe size conversion table'!$J$6:$L$22,3))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MONTH(C12574:C27541)</f>
        <v>8</v>
      </c>
      <c r="O12574" s="8" t="n">
        <f aca="false">K12574*(1-L12574)</f>
        <v>149</v>
      </c>
    </row>
    <row r="12575" customFormat="false" ht="11.4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IF(G12575="Male",VLOOKUP(H12575,'Shoe size conversion table'!$B$6:$D$22,2),VLOOKUP(H12575,'Shoe size conversion table'!$J$6:$L$22,2))</f>
        <v>44</v>
      </c>
      <c r="J12575" s="12" t="n">
        <f aca="false">IF(G12575="Male",VLOOKUP(H12575,'Shoe size conversion table'!$B$6:$D$22,3),VLOOKUP(H12575,'Shoe size conversion table'!$J$6:$L$22,3))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MONTH(C12575:C27542)</f>
        <v>8</v>
      </c>
      <c r="O12575" s="8" t="n">
        <f aca="false">K12575*(1-L12575)</f>
        <v>79.5</v>
      </c>
    </row>
    <row r="12576" customFormat="false" ht="11.4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IF(G12576="Male",VLOOKUP(H12576,'Shoe size conversion table'!$B$6:$D$22,2),VLOOKUP(H12576,'Shoe size conversion table'!$J$6:$L$22,2))</f>
        <v>39-40</v>
      </c>
      <c r="J12576" s="12" t="n">
        <f aca="false">IF(G12576="Male",VLOOKUP(H12576,'Shoe size conversion table'!$B$6:$D$22,3),VLOOKUP(H12576,'Shoe size conversion table'!$J$6:$L$22,3))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MONTH(C12576:C27543)</f>
        <v>8</v>
      </c>
      <c r="O12576" s="8" t="n">
        <f aca="false">K12576*(1-L12576)</f>
        <v>64.5</v>
      </c>
    </row>
    <row r="12577" customFormat="false" ht="11.4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IF(G12577="Male",VLOOKUP(H12577,'Shoe size conversion table'!$B$6:$D$22,2),VLOOKUP(H12577,'Shoe size conversion table'!$J$6:$L$22,2))</f>
        <v>39-40</v>
      </c>
      <c r="J12577" s="12" t="n">
        <f aca="false">IF(G12577="Male",VLOOKUP(H12577,'Shoe size conversion table'!$B$6:$D$22,3),VLOOKUP(H12577,'Shoe size conversion table'!$J$6:$L$22,3))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MONTH(C12577:C27544)</f>
        <v>8</v>
      </c>
      <c r="O12577" s="8" t="n">
        <f aca="false">K12577*(1-L12577)</f>
        <v>79.5</v>
      </c>
    </row>
    <row r="12578" customFormat="false" ht="11.4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IF(G12578="Male",VLOOKUP(H12578,'Shoe size conversion table'!$B$6:$D$22,2),VLOOKUP(H12578,'Shoe size conversion table'!$J$6:$L$22,2))</f>
        <v>37-38</v>
      </c>
      <c r="J12578" s="12" t="n">
        <f aca="false">IF(G12578="Male",VLOOKUP(H12578,'Shoe size conversion table'!$B$6:$D$22,3),VLOOKUP(H12578,'Shoe size conversion table'!$J$6:$L$22,3))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MONTH(C12578:C27545)</f>
        <v>8</v>
      </c>
      <c r="O12578" s="8" t="n">
        <f aca="false">K12578*(1-L12578)</f>
        <v>74.5</v>
      </c>
    </row>
    <row r="12579" customFormat="false" ht="11.4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IF(G12579="Male",VLOOKUP(H12579,'Shoe size conversion table'!$B$6:$D$22,2),VLOOKUP(H12579,'Shoe size conversion table'!$J$6:$L$22,2))</f>
        <v>38</v>
      </c>
      <c r="J12579" s="12" t="n">
        <f aca="false">IF(G12579="Male",VLOOKUP(H12579,'Shoe size conversion table'!$B$6:$D$22,3),VLOOKUP(H12579,'Shoe size conversion table'!$J$6:$L$22,3))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MONTH(C12579:C27546)</f>
        <v>8</v>
      </c>
      <c r="O12579" s="8" t="n">
        <f aca="false">K12579*(1-L12579)</f>
        <v>169</v>
      </c>
    </row>
    <row r="12580" customFormat="false" ht="11.4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IF(G12580="Male",VLOOKUP(H12580,'Shoe size conversion table'!$B$6:$D$22,2),VLOOKUP(H12580,'Shoe size conversion table'!$J$6:$L$22,2))</f>
        <v>42</v>
      </c>
      <c r="J12580" s="12" t="n">
        <f aca="false">IF(G12580="Male",VLOOKUP(H12580,'Shoe size conversion table'!$B$6:$D$22,3),VLOOKUP(H12580,'Shoe size conversion table'!$J$6:$L$22,3))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MONTH(C12580:C27547)</f>
        <v>8</v>
      </c>
      <c r="O12580" s="8" t="n">
        <f aca="false">K12580*(1-L12580)</f>
        <v>159</v>
      </c>
    </row>
    <row r="12581" customFormat="false" ht="11.4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IF(G12581="Male",VLOOKUP(H12581,'Shoe size conversion table'!$B$6:$D$22,2),VLOOKUP(H12581,'Shoe size conversion table'!$J$6:$L$22,2))</f>
        <v>40</v>
      </c>
      <c r="J12581" s="12" t="n">
        <f aca="false">IF(G12581="Male",VLOOKUP(H12581,'Shoe size conversion table'!$B$6:$D$22,3),VLOOKUP(H12581,'Shoe size conversion table'!$J$6:$L$22,3))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MONTH(C12581:C27548)</f>
        <v>8</v>
      </c>
      <c r="O12581" s="8" t="n">
        <f aca="false">K12581*(1-L12581)</f>
        <v>129</v>
      </c>
    </row>
    <row r="12582" customFormat="false" ht="11.4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IF(G12582="Male",VLOOKUP(H12582,'Shoe size conversion table'!$B$6:$D$22,2),VLOOKUP(H12582,'Shoe size conversion table'!$J$6:$L$22,2))</f>
        <v>43</v>
      </c>
      <c r="J12582" s="12" t="n">
        <f aca="false">IF(G12582="Male",VLOOKUP(H12582,'Shoe size conversion table'!$B$6:$D$22,3),VLOOKUP(H12582,'Shoe size conversion table'!$J$6:$L$22,3))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MONTH(C12582:C27549)</f>
        <v>8</v>
      </c>
      <c r="O12582" s="8" t="n">
        <f aca="false">K12582*(1-L12582)</f>
        <v>179</v>
      </c>
    </row>
    <row r="12583" customFormat="false" ht="11.4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IF(G12583="Male",VLOOKUP(H12583,'Shoe size conversion table'!$B$6:$D$22,2),VLOOKUP(H12583,'Shoe size conversion table'!$J$6:$L$22,2))</f>
        <v>43</v>
      </c>
      <c r="J12583" s="12" t="n">
        <f aca="false">IF(G12583="Male",VLOOKUP(H12583,'Shoe size conversion table'!$B$6:$D$22,3),VLOOKUP(H12583,'Shoe size conversion table'!$J$6:$L$22,3))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MONTH(C12583:C27550)</f>
        <v>8</v>
      </c>
      <c r="O12583" s="8" t="n">
        <f aca="false">K12583*(1-L12583)</f>
        <v>199</v>
      </c>
    </row>
    <row r="12584" customFormat="false" ht="11.4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IF(G12584="Male",VLOOKUP(H12584,'Shoe size conversion table'!$B$6:$D$22,2),VLOOKUP(H12584,'Shoe size conversion table'!$J$6:$L$22,2))</f>
        <v>38-39</v>
      </c>
      <c r="J12584" s="12" t="n">
        <f aca="false">IF(G12584="Male",VLOOKUP(H12584,'Shoe size conversion table'!$B$6:$D$22,3),VLOOKUP(H12584,'Shoe size conversion table'!$J$6:$L$22,3))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MONTH(C12584:C27551)</f>
        <v>8</v>
      </c>
      <c r="O12584" s="8" t="n">
        <f aca="false">K12584*(1-L12584)</f>
        <v>139</v>
      </c>
    </row>
    <row r="12585" customFormat="false" ht="11.4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IF(G12585="Male",VLOOKUP(H12585,'Shoe size conversion table'!$B$6:$D$22,2),VLOOKUP(H12585,'Shoe size conversion table'!$J$6:$L$22,2))</f>
        <v>41-42</v>
      </c>
      <c r="J12585" s="12" t="n">
        <f aca="false">IF(G12585="Male",VLOOKUP(H12585,'Shoe size conversion table'!$B$6:$D$22,3),VLOOKUP(H12585,'Shoe size conversion table'!$J$6:$L$22,3))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MONTH(C12585:C27552)</f>
        <v>8</v>
      </c>
      <c r="O12585" s="8" t="n">
        <f aca="false">K12585*(1-L12585)</f>
        <v>134.1</v>
      </c>
    </row>
    <row r="12586" customFormat="false" ht="11.4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IF(G12586="Male",VLOOKUP(H12586,'Shoe size conversion table'!$B$6:$D$22,2),VLOOKUP(H12586,'Shoe size conversion table'!$J$6:$L$22,2))</f>
        <v>43-44</v>
      </c>
      <c r="J12586" s="12" t="n">
        <f aca="false">IF(G12586="Male",VLOOKUP(H12586,'Shoe size conversion table'!$B$6:$D$22,3),VLOOKUP(H12586,'Shoe size conversion table'!$J$6:$L$22,3))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MONTH(C12586:C27553)</f>
        <v>8</v>
      </c>
      <c r="O12586" s="8" t="n">
        <f aca="false">K12586*(1-L12586)</f>
        <v>129</v>
      </c>
    </row>
    <row r="12587" customFormat="false" ht="11.4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IF(G12587="Male",VLOOKUP(H12587,'Shoe size conversion table'!$B$6:$D$22,2),VLOOKUP(H12587,'Shoe size conversion table'!$J$6:$L$22,2))</f>
        <v>42</v>
      </c>
      <c r="J12587" s="12" t="n">
        <f aca="false">IF(G12587="Male",VLOOKUP(H12587,'Shoe size conversion table'!$B$6:$D$22,3),VLOOKUP(H12587,'Shoe size conversion table'!$J$6:$L$22,3))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MONTH(C12587:C27554)</f>
        <v>8</v>
      </c>
      <c r="O12587" s="8" t="n">
        <f aca="false">K12587*(1-L12587)</f>
        <v>119.2</v>
      </c>
    </row>
    <row r="12588" customFormat="false" ht="11.4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IF(G12588="Male",VLOOKUP(H12588,'Shoe size conversion table'!$B$6:$D$22,2),VLOOKUP(H12588,'Shoe size conversion table'!$J$6:$L$22,2))</f>
        <v>43</v>
      </c>
      <c r="J12588" s="12" t="n">
        <f aca="false">IF(G12588="Male",VLOOKUP(H12588,'Shoe size conversion table'!$B$6:$D$22,3),VLOOKUP(H12588,'Shoe size conversion table'!$J$6:$L$22,3))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MONTH(C12588:C27555)</f>
        <v>8</v>
      </c>
      <c r="O12588" s="8" t="n">
        <f aca="false">K12588*(1-L12588)</f>
        <v>179</v>
      </c>
    </row>
    <row r="12589" customFormat="false" ht="11.4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IF(G12589="Male",VLOOKUP(H12589,'Shoe size conversion table'!$B$6:$D$22,2),VLOOKUP(H12589,'Shoe size conversion table'!$J$6:$L$22,2))</f>
        <v>42-43</v>
      </c>
      <c r="J12589" s="12" t="n">
        <f aca="false">IF(G12589="Male",VLOOKUP(H12589,'Shoe size conversion table'!$B$6:$D$22,3),VLOOKUP(H12589,'Shoe size conversion table'!$J$6:$L$22,3))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MONTH(C12589:C27556)</f>
        <v>8</v>
      </c>
      <c r="O12589" s="8" t="n">
        <f aca="false">K12589*(1-L12589)</f>
        <v>116.1</v>
      </c>
    </row>
    <row r="12590" customFormat="false" ht="11.4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IF(G12590="Male",VLOOKUP(H12590,'Shoe size conversion table'!$B$6:$D$22,2),VLOOKUP(H12590,'Shoe size conversion table'!$J$6:$L$22,2))</f>
        <v>41-42</v>
      </c>
      <c r="J12590" s="12" t="n">
        <f aca="false">IF(G12590="Male",VLOOKUP(H12590,'Shoe size conversion table'!$B$6:$D$22,3),VLOOKUP(H12590,'Shoe size conversion table'!$J$6:$L$22,3))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MONTH(C12590:C27557)</f>
        <v>8</v>
      </c>
      <c r="O12590" s="8" t="n">
        <f aca="false">K12590*(1-L12590)</f>
        <v>179</v>
      </c>
    </row>
    <row r="12591" customFormat="false" ht="11.4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IF(G12591="Male",VLOOKUP(H12591,'Shoe size conversion table'!$B$6:$D$22,2),VLOOKUP(H12591,'Shoe size conversion table'!$J$6:$L$22,2))</f>
        <v>38</v>
      </c>
      <c r="J12591" s="12" t="n">
        <f aca="false">IF(G12591="Male",VLOOKUP(H12591,'Shoe size conversion table'!$B$6:$D$22,3),VLOOKUP(H12591,'Shoe size conversion table'!$J$6:$L$22,3))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MONTH(C12591:C27558)</f>
        <v>8</v>
      </c>
      <c r="O12591" s="8" t="n">
        <f aca="false">K12591*(1-L12591)</f>
        <v>189</v>
      </c>
    </row>
    <row r="12592" customFormat="false" ht="11.4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IF(G12592="Male",VLOOKUP(H12592,'Shoe size conversion table'!$B$6:$D$22,2),VLOOKUP(H12592,'Shoe size conversion table'!$J$6:$L$22,2))</f>
        <v>38</v>
      </c>
      <c r="J12592" s="12" t="n">
        <f aca="false">IF(G12592="Male",VLOOKUP(H12592,'Shoe size conversion table'!$B$6:$D$22,3),VLOOKUP(H12592,'Shoe size conversion table'!$J$6:$L$22,3))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MONTH(C12592:C27559)</f>
        <v>8</v>
      </c>
      <c r="O12592" s="8" t="n">
        <f aca="false">K12592*(1-L12592)</f>
        <v>143.2</v>
      </c>
    </row>
    <row r="12593" customFormat="false" ht="11.4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IF(G12593="Male",VLOOKUP(H12593,'Shoe size conversion table'!$B$6:$D$22,2),VLOOKUP(H12593,'Shoe size conversion table'!$J$6:$L$22,2))</f>
        <v>44</v>
      </c>
      <c r="J12593" s="12" t="n">
        <f aca="false">IF(G12593="Male",VLOOKUP(H12593,'Shoe size conversion table'!$B$6:$D$22,3),VLOOKUP(H12593,'Shoe size conversion table'!$J$6:$L$22,3))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MONTH(C12593:C27560)</f>
        <v>8</v>
      </c>
      <c r="O12593" s="8" t="n">
        <f aca="false">K12593*(1-L12593)</f>
        <v>189</v>
      </c>
    </row>
    <row r="12594" customFormat="false" ht="11.4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IF(G12594="Male",VLOOKUP(H12594,'Shoe size conversion table'!$B$6:$D$22,2),VLOOKUP(H12594,'Shoe size conversion table'!$J$6:$L$22,2))</f>
        <v>43</v>
      </c>
      <c r="J12594" s="12" t="n">
        <f aca="false">IF(G12594="Male",VLOOKUP(H12594,'Shoe size conversion table'!$B$6:$D$22,3),VLOOKUP(H12594,'Shoe size conversion table'!$J$6:$L$22,3))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MONTH(C12594:C27561)</f>
        <v>8</v>
      </c>
      <c r="O12594" s="8" t="n">
        <f aca="false">K12594*(1-L12594)</f>
        <v>97.3</v>
      </c>
    </row>
    <row r="12595" customFormat="false" ht="11.4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IF(G12595="Male",VLOOKUP(H12595,'Shoe size conversion table'!$B$6:$D$22,2),VLOOKUP(H12595,'Shoe size conversion table'!$J$6:$L$22,2))</f>
        <v>42-43</v>
      </c>
      <c r="J12595" s="12" t="n">
        <f aca="false">IF(G12595="Male",VLOOKUP(H12595,'Shoe size conversion table'!$B$6:$D$22,3),VLOOKUP(H12595,'Shoe size conversion table'!$J$6:$L$22,3))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MONTH(C12595:C27562)</f>
        <v>8</v>
      </c>
      <c r="O12595" s="8" t="n">
        <f aca="false">K12595*(1-L12595)</f>
        <v>189</v>
      </c>
    </row>
    <row r="12596" customFormat="false" ht="11.4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IF(G12596="Male",VLOOKUP(H12596,'Shoe size conversion table'!$B$6:$D$22,2),VLOOKUP(H12596,'Shoe size conversion table'!$J$6:$L$22,2))</f>
        <v>42-43</v>
      </c>
      <c r="J12596" s="12" t="n">
        <f aca="false">IF(G12596="Male",VLOOKUP(H12596,'Shoe size conversion table'!$B$6:$D$22,3),VLOOKUP(H12596,'Shoe size conversion table'!$J$6:$L$22,3))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MONTH(C12596:C27563)</f>
        <v>8</v>
      </c>
      <c r="O12596" s="8" t="n">
        <f aca="false">K12596*(1-L12596)</f>
        <v>64.5</v>
      </c>
    </row>
    <row r="12597" customFormat="false" ht="11.4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IF(G12597="Male",VLOOKUP(H12597,'Shoe size conversion table'!$B$6:$D$22,2),VLOOKUP(H12597,'Shoe size conversion table'!$J$6:$L$22,2))</f>
        <v>42</v>
      </c>
      <c r="J12597" s="12" t="n">
        <f aca="false">IF(G12597="Male",VLOOKUP(H12597,'Shoe size conversion table'!$B$6:$D$22,3),VLOOKUP(H12597,'Shoe size conversion table'!$J$6:$L$22,3))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MONTH(C12597:C27564)</f>
        <v>8</v>
      </c>
      <c r="O12597" s="8" t="n">
        <f aca="false">K12597*(1-L12597)</f>
        <v>149</v>
      </c>
    </row>
    <row r="12598" customFormat="false" ht="11.4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IF(G12598="Male",VLOOKUP(H12598,'Shoe size conversion table'!$B$6:$D$22,2),VLOOKUP(H12598,'Shoe size conversion table'!$J$6:$L$22,2))</f>
        <v>41-42</v>
      </c>
      <c r="J12598" s="12" t="n">
        <f aca="false">IF(G12598="Male",VLOOKUP(H12598,'Shoe size conversion table'!$B$6:$D$22,3),VLOOKUP(H12598,'Shoe size conversion table'!$J$6:$L$22,3))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MONTH(C12598:C27565)</f>
        <v>8</v>
      </c>
      <c r="O12598" s="8" t="n">
        <f aca="false">K12598*(1-L12598)</f>
        <v>159.2</v>
      </c>
    </row>
    <row r="12599" customFormat="false" ht="11.4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IF(G12599="Male",VLOOKUP(H12599,'Shoe size conversion table'!$B$6:$D$22,2),VLOOKUP(H12599,'Shoe size conversion table'!$J$6:$L$22,2))</f>
        <v>39</v>
      </c>
      <c r="J12599" s="12" t="n">
        <f aca="false">IF(G12599="Male",VLOOKUP(H12599,'Shoe size conversion table'!$B$6:$D$22,3),VLOOKUP(H12599,'Shoe size conversion table'!$J$6:$L$22,3))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MONTH(C12599:C27566)</f>
        <v>8</v>
      </c>
      <c r="O12599" s="8" t="n">
        <f aca="false">K12599*(1-L12599)</f>
        <v>199</v>
      </c>
    </row>
    <row r="12600" customFormat="false" ht="11.4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IF(G12600="Male",VLOOKUP(H12600,'Shoe size conversion table'!$B$6:$D$22,2),VLOOKUP(H12600,'Shoe size conversion table'!$J$6:$L$22,2))</f>
        <v>35-36</v>
      </c>
      <c r="J12600" s="12" t="n">
        <f aca="false">IF(G12600="Male",VLOOKUP(H12600,'Shoe size conversion table'!$B$6:$D$22,3),VLOOKUP(H12600,'Shoe size conversion table'!$J$6:$L$22,3))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MONTH(C12600:C27567)</f>
        <v>9</v>
      </c>
      <c r="O12600" s="8" t="n">
        <f aca="false">K12600*(1-L12600)</f>
        <v>90.3</v>
      </c>
    </row>
    <row r="12601" customFormat="false" ht="11.4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IF(G12601="Male",VLOOKUP(H12601,'Shoe size conversion table'!$B$6:$D$22,2),VLOOKUP(H12601,'Shoe size conversion table'!$J$6:$L$22,2))</f>
        <v>38</v>
      </c>
      <c r="J12601" s="12" t="n">
        <f aca="false">IF(G12601="Male",VLOOKUP(H12601,'Shoe size conversion table'!$B$6:$D$22,3),VLOOKUP(H12601,'Shoe size conversion table'!$J$6:$L$22,3))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MONTH(C12601:C27568)</f>
        <v>9</v>
      </c>
      <c r="O12601" s="8" t="n">
        <f aca="false">K12601*(1-L12601)</f>
        <v>129</v>
      </c>
    </row>
    <row r="12602" customFormat="false" ht="11.4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IF(G12602="Male",VLOOKUP(H12602,'Shoe size conversion table'!$B$6:$D$22,2),VLOOKUP(H12602,'Shoe size conversion table'!$J$6:$L$22,2))</f>
        <v>42</v>
      </c>
      <c r="J12602" s="12" t="n">
        <f aca="false">IF(G12602="Male",VLOOKUP(H12602,'Shoe size conversion table'!$B$6:$D$22,3),VLOOKUP(H12602,'Shoe size conversion table'!$J$6:$L$22,3))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MONTH(C12602:C27569)</f>
        <v>9</v>
      </c>
      <c r="O12602" s="8" t="n">
        <f aca="false">K12602*(1-L12602)</f>
        <v>189</v>
      </c>
    </row>
    <row r="12603" customFormat="false" ht="11.4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IF(G12603="Male",VLOOKUP(H12603,'Shoe size conversion table'!$B$6:$D$22,2),VLOOKUP(H12603,'Shoe size conversion table'!$J$6:$L$22,2))</f>
        <v>42</v>
      </c>
      <c r="J12603" s="12" t="n">
        <f aca="false">IF(G12603="Male",VLOOKUP(H12603,'Shoe size conversion table'!$B$6:$D$22,3),VLOOKUP(H12603,'Shoe size conversion table'!$J$6:$L$22,3))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MONTH(C12603:C27570)</f>
        <v>9</v>
      </c>
      <c r="O12603" s="8" t="n">
        <f aca="false">K12603*(1-L12603)</f>
        <v>139</v>
      </c>
    </row>
    <row r="12604" customFormat="false" ht="11.4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IF(G12604="Male",VLOOKUP(H12604,'Shoe size conversion table'!$B$6:$D$22,2),VLOOKUP(H12604,'Shoe size conversion table'!$J$6:$L$22,2))</f>
        <v>42-43</v>
      </c>
      <c r="J12604" s="12" t="n">
        <f aca="false">IF(G12604="Male",VLOOKUP(H12604,'Shoe size conversion table'!$B$6:$D$22,3),VLOOKUP(H12604,'Shoe size conversion table'!$J$6:$L$22,3))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MONTH(C12604:C27571)</f>
        <v>9</v>
      </c>
      <c r="O12604" s="8" t="n">
        <f aca="false">K12604*(1-L12604)</f>
        <v>179</v>
      </c>
    </row>
    <row r="12605" customFormat="false" ht="11.4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IF(G12605="Male",VLOOKUP(H12605,'Shoe size conversion table'!$B$6:$D$22,2),VLOOKUP(H12605,'Shoe size conversion table'!$J$6:$L$22,2))</f>
        <v>42</v>
      </c>
      <c r="J12605" s="12" t="n">
        <f aca="false">IF(G12605="Male",VLOOKUP(H12605,'Shoe size conversion table'!$B$6:$D$22,3),VLOOKUP(H12605,'Shoe size conversion table'!$J$6:$L$22,3))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MONTH(C12605:C27572)</f>
        <v>9</v>
      </c>
      <c r="O12605" s="8" t="n">
        <f aca="false">K12605*(1-L12605)</f>
        <v>143.1</v>
      </c>
    </row>
    <row r="12606" customFormat="false" ht="11.4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IF(G12606="Male",VLOOKUP(H12606,'Shoe size conversion table'!$B$6:$D$22,2),VLOOKUP(H12606,'Shoe size conversion table'!$J$6:$L$22,2))</f>
        <v>43-44</v>
      </c>
      <c r="J12606" s="12" t="n">
        <f aca="false">IF(G12606="Male",VLOOKUP(H12606,'Shoe size conversion table'!$B$6:$D$22,3),VLOOKUP(H12606,'Shoe size conversion table'!$J$6:$L$22,3))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MONTH(C12606:C27573)</f>
        <v>9</v>
      </c>
      <c r="O12606" s="8" t="n">
        <f aca="false">K12606*(1-L12606)</f>
        <v>179</v>
      </c>
    </row>
    <row r="12607" customFormat="false" ht="11.4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IF(G12607="Male",VLOOKUP(H12607,'Shoe size conversion table'!$B$6:$D$22,2),VLOOKUP(H12607,'Shoe size conversion table'!$J$6:$L$22,2))</f>
        <v>41-42</v>
      </c>
      <c r="J12607" s="12" t="n">
        <f aca="false">IF(G12607="Male",VLOOKUP(H12607,'Shoe size conversion table'!$B$6:$D$22,3),VLOOKUP(H12607,'Shoe size conversion table'!$J$6:$L$22,3))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MONTH(C12607:C27574)</f>
        <v>9</v>
      </c>
      <c r="O12607" s="8" t="n">
        <f aca="false">K12607*(1-L12607)</f>
        <v>134.1</v>
      </c>
    </row>
    <row r="12608" customFormat="false" ht="11.4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IF(G12608="Male",VLOOKUP(H12608,'Shoe size conversion table'!$B$6:$D$22,2),VLOOKUP(H12608,'Shoe size conversion table'!$J$6:$L$22,2))</f>
        <v>40</v>
      </c>
      <c r="J12608" s="12" t="n">
        <f aca="false">IF(G12608="Male",VLOOKUP(H12608,'Shoe size conversion table'!$B$6:$D$22,3),VLOOKUP(H12608,'Shoe size conversion table'!$J$6:$L$22,3))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MONTH(C12608:C27575)</f>
        <v>9</v>
      </c>
      <c r="O12608" s="8" t="n">
        <f aca="false">K12608*(1-L12608)</f>
        <v>129</v>
      </c>
    </row>
    <row r="12609" customFormat="false" ht="11.4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IF(G12609="Male",VLOOKUP(H12609,'Shoe size conversion table'!$B$6:$D$22,2),VLOOKUP(H12609,'Shoe size conversion table'!$J$6:$L$22,2))</f>
        <v>42-43</v>
      </c>
      <c r="J12609" s="12" t="n">
        <f aca="false">IF(G12609="Male",VLOOKUP(H12609,'Shoe size conversion table'!$B$6:$D$22,3),VLOOKUP(H12609,'Shoe size conversion table'!$J$6:$L$22,3))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MONTH(C12609:C27576)</f>
        <v>9</v>
      </c>
      <c r="O12609" s="8" t="n">
        <f aca="false">K12609*(1-L12609)</f>
        <v>179</v>
      </c>
    </row>
    <row r="12610" customFormat="false" ht="11.4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IF(G12610="Male",VLOOKUP(H12610,'Shoe size conversion table'!$B$6:$D$22,2),VLOOKUP(H12610,'Shoe size conversion table'!$J$6:$L$22,2))</f>
        <v>44</v>
      </c>
      <c r="J12610" s="12" t="n">
        <f aca="false">IF(G12610="Male",VLOOKUP(H12610,'Shoe size conversion table'!$B$6:$D$22,3),VLOOKUP(H12610,'Shoe size conversion table'!$J$6:$L$22,3))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MONTH(C12610:C27577)</f>
        <v>9</v>
      </c>
      <c r="O12610" s="8" t="n">
        <f aca="false">K12610*(1-L12610)</f>
        <v>139</v>
      </c>
    </row>
    <row r="12611" customFormat="false" ht="11.4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IF(G12611="Male",VLOOKUP(H12611,'Shoe size conversion table'!$B$6:$D$22,2),VLOOKUP(H12611,'Shoe size conversion table'!$J$6:$L$22,2))</f>
        <v>41</v>
      </c>
      <c r="J12611" s="12" t="n">
        <f aca="false">IF(G12611="Male",VLOOKUP(H12611,'Shoe size conversion table'!$B$6:$D$22,3),VLOOKUP(H12611,'Shoe size conversion table'!$J$6:$L$22,3))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MONTH(C12611:C27578)</f>
        <v>9</v>
      </c>
      <c r="O12611" s="8" t="n">
        <f aca="false">K12611*(1-L12611)</f>
        <v>149</v>
      </c>
    </row>
    <row r="12612" customFormat="false" ht="11.4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IF(G12612="Male",VLOOKUP(H12612,'Shoe size conversion table'!$B$6:$D$22,2),VLOOKUP(H12612,'Shoe size conversion table'!$J$6:$L$22,2))</f>
        <v>38</v>
      </c>
      <c r="J12612" s="12" t="n">
        <f aca="false">IF(G12612="Male",VLOOKUP(H12612,'Shoe size conversion table'!$B$6:$D$22,3),VLOOKUP(H12612,'Shoe size conversion table'!$J$6:$L$22,3))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MONTH(C12612:C27579)</f>
        <v>9</v>
      </c>
      <c r="O12612" s="8" t="n">
        <f aca="false">K12612*(1-L12612)</f>
        <v>139</v>
      </c>
    </row>
    <row r="12613" customFormat="false" ht="11.4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IF(G12613="Male",VLOOKUP(H12613,'Shoe size conversion table'!$B$6:$D$22,2),VLOOKUP(H12613,'Shoe size conversion table'!$J$6:$L$22,2))</f>
        <v>44</v>
      </c>
      <c r="J12613" s="12" t="n">
        <f aca="false">IF(G12613="Male",VLOOKUP(H12613,'Shoe size conversion table'!$B$6:$D$22,3),VLOOKUP(H12613,'Shoe size conversion table'!$J$6:$L$22,3))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MONTH(C12613:C27580)</f>
        <v>9</v>
      </c>
      <c r="O12613" s="8" t="n">
        <f aca="false">K12613*(1-L12613)</f>
        <v>189</v>
      </c>
    </row>
    <row r="12614" customFormat="false" ht="11.4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IF(G12614="Male",VLOOKUP(H12614,'Shoe size conversion table'!$B$6:$D$22,2),VLOOKUP(H12614,'Shoe size conversion table'!$J$6:$L$22,2))</f>
        <v>43-44</v>
      </c>
      <c r="J12614" s="12" t="n">
        <f aca="false">IF(G12614="Male",VLOOKUP(H12614,'Shoe size conversion table'!$B$6:$D$22,3),VLOOKUP(H12614,'Shoe size conversion table'!$J$6:$L$22,3))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MONTH(C12614:C27581)</f>
        <v>9</v>
      </c>
      <c r="O12614" s="8" t="n">
        <f aca="false">K12614*(1-L12614)</f>
        <v>129</v>
      </c>
    </row>
    <row r="12615" customFormat="false" ht="11.4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IF(G12615="Male",VLOOKUP(H12615,'Shoe size conversion table'!$B$6:$D$22,2),VLOOKUP(H12615,'Shoe size conversion table'!$J$6:$L$22,2))</f>
        <v>38</v>
      </c>
      <c r="J12615" s="12" t="n">
        <f aca="false">IF(G12615="Male",VLOOKUP(H12615,'Shoe size conversion table'!$B$6:$D$22,3),VLOOKUP(H12615,'Shoe size conversion table'!$J$6:$L$22,3))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MONTH(C12615:C27582)</f>
        <v>9</v>
      </c>
      <c r="O12615" s="8" t="n">
        <f aca="false">K12615*(1-L12615)</f>
        <v>139</v>
      </c>
    </row>
    <row r="12616" customFormat="false" ht="11.4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IF(G12616="Male",VLOOKUP(H12616,'Shoe size conversion table'!$B$6:$D$22,2),VLOOKUP(H12616,'Shoe size conversion table'!$J$6:$L$22,2))</f>
        <v>44</v>
      </c>
      <c r="J12616" s="12" t="n">
        <f aca="false">IF(G12616="Male",VLOOKUP(H12616,'Shoe size conversion table'!$B$6:$D$22,3),VLOOKUP(H12616,'Shoe size conversion table'!$J$6:$L$22,3))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MONTH(C12616:C27583)</f>
        <v>9</v>
      </c>
      <c r="O12616" s="8" t="n">
        <f aca="false">K12616*(1-L12616)</f>
        <v>152.1</v>
      </c>
    </row>
    <row r="12617" customFormat="false" ht="11.4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IF(G12617="Male",VLOOKUP(H12617,'Shoe size conversion table'!$B$6:$D$22,2),VLOOKUP(H12617,'Shoe size conversion table'!$J$6:$L$22,2))</f>
        <v>45</v>
      </c>
      <c r="J12617" s="12" t="n">
        <f aca="false">IF(G12617="Male",VLOOKUP(H12617,'Shoe size conversion table'!$B$6:$D$22,3),VLOOKUP(H12617,'Shoe size conversion table'!$J$6:$L$22,3))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MONTH(C12617:C27584)</f>
        <v>9</v>
      </c>
      <c r="O12617" s="8" t="n">
        <f aca="false">K12617*(1-L12617)</f>
        <v>159</v>
      </c>
    </row>
    <row r="12618" customFormat="false" ht="11.4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IF(G12618="Male",VLOOKUP(H12618,'Shoe size conversion table'!$B$6:$D$22,2),VLOOKUP(H12618,'Shoe size conversion table'!$J$6:$L$22,2))</f>
        <v>41-42</v>
      </c>
      <c r="J12618" s="12" t="n">
        <f aca="false">IF(G12618="Male",VLOOKUP(H12618,'Shoe size conversion table'!$B$6:$D$22,3),VLOOKUP(H12618,'Shoe size conversion table'!$J$6:$L$22,3))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MONTH(C12618:C27585)</f>
        <v>9</v>
      </c>
      <c r="O12618" s="8" t="n">
        <f aca="false">K12618*(1-L12618)</f>
        <v>189</v>
      </c>
    </row>
    <row r="12619" customFormat="false" ht="11.4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IF(G12619="Male",VLOOKUP(H12619,'Shoe size conversion table'!$B$6:$D$22,2),VLOOKUP(H12619,'Shoe size conversion table'!$J$6:$L$22,2))</f>
        <v>43-44</v>
      </c>
      <c r="J12619" s="12" t="n">
        <f aca="false">IF(G12619="Male",VLOOKUP(H12619,'Shoe size conversion table'!$B$6:$D$22,3),VLOOKUP(H12619,'Shoe size conversion table'!$J$6:$L$22,3))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MONTH(C12619:C27586)</f>
        <v>9</v>
      </c>
      <c r="O12619" s="8" t="n">
        <f aca="false">K12619*(1-L12619)</f>
        <v>149</v>
      </c>
    </row>
    <row r="12620" customFormat="false" ht="11.4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IF(G12620="Male",VLOOKUP(H12620,'Shoe size conversion table'!$B$6:$D$22,2),VLOOKUP(H12620,'Shoe size conversion table'!$J$6:$L$22,2))</f>
        <v>43</v>
      </c>
      <c r="J12620" s="12" t="n">
        <f aca="false">IF(G12620="Male",VLOOKUP(H12620,'Shoe size conversion table'!$B$6:$D$22,3),VLOOKUP(H12620,'Shoe size conversion table'!$J$6:$L$22,3))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MONTH(C12620:C27587)</f>
        <v>9</v>
      </c>
      <c r="O12620" s="8" t="n">
        <f aca="false">K12620*(1-L12620)</f>
        <v>199</v>
      </c>
    </row>
    <row r="12621" customFormat="false" ht="11.4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IF(G12621="Male",VLOOKUP(H12621,'Shoe size conversion table'!$B$6:$D$22,2),VLOOKUP(H12621,'Shoe size conversion table'!$J$6:$L$22,2))</f>
        <v>42-43</v>
      </c>
      <c r="J12621" s="12" t="n">
        <f aca="false">IF(G12621="Male",VLOOKUP(H12621,'Shoe size conversion table'!$B$6:$D$22,3),VLOOKUP(H12621,'Shoe size conversion table'!$J$6:$L$22,3))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MONTH(C12621:C27588)</f>
        <v>9</v>
      </c>
      <c r="O12621" s="8" t="n">
        <f aca="false">K12621*(1-L12621)</f>
        <v>74.5</v>
      </c>
    </row>
    <row r="12622" customFormat="false" ht="11.4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IF(G12622="Male",VLOOKUP(H12622,'Shoe size conversion table'!$B$6:$D$22,2),VLOOKUP(H12622,'Shoe size conversion table'!$J$6:$L$22,2))</f>
        <v>40-41</v>
      </c>
      <c r="J12622" s="12" t="n">
        <f aca="false">IF(G12622="Male",VLOOKUP(H12622,'Shoe size conversion table'!$B$6:$D$22,3),VLOOKUP(H12622,'Shoe size conversion table'!$J$6:$L$22,3))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MONTH(C12622:C27589)</f>
        <v>9</v>
      </c>
      <c r="O12622" s="8" t="n">
        <f aca="false">K12622*(1-L12622)</f>
        <v>129</v>
      </c>
    </row>
    <row r="12623" customFormat="false" ht="11.4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IF(G12623="Male",VLOOKUP(H12623,'Shoe size conversion table'!$B$6:$D$22,2),VLOOKUP(H12623,'Shoe size conversion table'!$J$6:$L$22,2))</f>
        <v>39</v>
      </c>
      <c r="J12623" s="12" t="n">
        <f aca="false">IF(G12623="Male",VLOOKUP(H12623,'Shoe size conversion table'!$B$6:$D$22,3),VLOOKUP(H12623,'Shoe size conversion table'!$J$6:$L$22,3))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MONTH(C12623:C27590)</f>
        <v>9</v>
      </c>
      <c r="O12623" s="8" t="n">
        <f aca="false">K12623*(1-L12623)</f>
        <v>199</v>
      </c>
    </row>
    <row r="12624" customFormat="false" ht="11.4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IF(G12624="Male",VLOOKUP(H12624,'Shoe size conversion table'!$B$6:$D$22,2),VLOOKUP(H12624,'Shoe size conversion table'!$J$6:$L$22,2))</f>
        <v>40</v>
      </c>
      <c r="J12624" s="12" t="n">
        <f aca="false">IF(G12624="Male",VLOOKUP(H12624,'Shoe size conversion table'!$B$6:$D$22,3),VLOOKUP(H12624,'Shoe size conversion table'!$J$6:$L$22,3))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MONTH(C12624:C27591)</f>
        <v>9</v>
      </c>
      <c r="O12624" s="8" t="n">
        <f aca="false">K12624*(1-L12624)</f>
        <v>189</v>
      </c>
    </row>
    <row r="12625" customFormat="false" ht="11.4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IF(G12625="Male",VLOOKUP(H12625,'Shoe size conversion table'!$B$6:$D$22,2),VLOOKUP(H12625,'Shoe size conversion table'!$J$6:$L$22,2))</f>
        <v>38</v>
      </c>
      <c r="J12625" s="12" t="n">
        <f aca="false">IF(G12625="Male",VLOOKUP(H12625,'Shoe size conversion table'!$B$6:$D$22,3),VLOOKUP(H12625,'Shoe size conversion table'!$J$6:$L$22,3))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MONTH(C12625:C27592)</f>
        <v>9</v>
      </c>
      <c r="O12625" s="8" t="n">
        <f aca="false">K12625*(1-L12625)</f>
        <v>94.5</v>
      </c>
    </row>
    <row r="12626" customFormat="false" ht="11.4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IF(G12626="Male",VLOOKUP(H12626,'Shoe size conversion table'!$B$6:$D$22,2),VLOOKUP(H12626,'Shoe size conversion table'!$J$6:$L$22,2))</f>
        <v>43-44</v>
      </c>
      <c r="J12626" s="12" t="n">
        <f aca="false">IF(G12626="Male",VLOOKUP(H12626,'Shoe size conversion table'!$B$6:$D$22,3),VLOOKUP(H12626,'Shoe size conversion table'!$J$6:$L$22,3))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MONTH(C12626:C27593)</f>
        <v>9</v>
      </c>
      <c r="O12626" s="8" t="n">
        <f aca="false">K12626*(1-L12626)</f>
        <v>111.2</v>
      </c>
    </row>
    <row r="12627" customFormat="false" ht="11.4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IF(G12627="Male",VLOOKUP(H12627,'Shoe size conversion table'!$B$6:$D$22,2),VLOOKUP(H12627,'Shoe size conversion table'!$J$6:$L$22,2))</f>
        <v>42</v>
      </c>
      <c r="J12627" s="12" t="n">
        <f aca="false">IF(G12627="Male",VLOOKUP(H12627,'Shoe size conversion table'!$B$6:$D$22,3),VLOOKUP(H12627,'Shoe size conversion table'!$J$6:$L$22,3))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MONTH(C12627:C27594)</f>
        <v>9</v>
      </c>
      <c r="O12627" s="8" t="n">
        <f aca="false">K12627*(1-L12627)</f>
        <v>129</v>
      </c>
    </row>
    <row r="12628" customFormat="false" ht="11.4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IF(G12628="Male",VLOOKUP(H12628,'Shoe size conversion table'!$B$6:$D$22,2),VLOOKUP(H12628,'Shoe size conversion table'!$J$6:$L$22,2))</f>
        <v>43</v>
      </c>
      <c r="J12628" s="12" t="n">
        <f aca="false">IF(G12628="Male",VLOOKUP(H12628,'Shoe size conversion table'!$B$6:$D$22,3),VLOOKUP(H12628,'Shoe size conversion table'!$J$6:$L$22,3))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MONTH(C12628:C27595)</f>
        <v>9</v>
      </c>
      <c r="O12628" s="8" t="n">
        <f aca="false">K12628*(1-L12628)</f>
        <v>139</v>
      </c>
    </row>
    <row r="12629" customFormat="false" ht="11.4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IF(G12629="Male",VLOOKUP(H12629,'Shoe size conversion table'!$B$6:$D$22,2),VLOOKUP(H12629,'Shoe size conversion table'!$J$6:$L$22,2))</f>
        <v>40-41</v>
      </c>
      <c r="J12629" s="12" t="n">
        <f aca="false">IF(G12629="Male",VLOOKUP(H12629,'Shoe size conversion table'!$B$6:$D$22,3),VLOOKUP(H12629,'Shoe size conversion table'!$J$6:$L$22,3))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MONTH(C12629:C27596)</f>
        <v>9</v>
      </c>
      <c r="O12629" s="8" t="n">
        <f aca="false">K12629*(1-L12629)</f>
        <v>149</v>
      </c>
    </row>
    <row r="12630" customFormat="false" ht="11.4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IF(G12630="Male",VLOOKUP(H12630,'Shoe size conversion table'!$B$6:$D$22,2),VLOOKUP(H12630,'Shoe size conversion table'!$J$6:$L$22,2))</f>
        <v>42</v>
      </c>
      <c r="J12630" s="12" t="n">
        <f aca="false">IF(G12630="Male",VLOOKUP(H12630,'Shoe size conversion table'!$B$6:$D$22,3),VLOOKUP(H12630,'Shoe size conversion table'!$J$6:$L$22,3))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MONTH(C12630:C27597)</f>
        <v>9</v>
      </c>
      <c r="O12630" s="8" t="n">
        <f aca="false">K12630*(1-L12630)</f>
        <v>89.5</v>
      </c>
    </row>
    <row r="12631" customFormat="false" ht="11.4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IF(G12631="Male",VLOOKUP(H12631,'Shoe size conversion table'!$B$6:$D$22,2),VLOOKUP(H12631,'Shoe size conversion table'!$J$6:$L$22,2))</f>
        <v>38</v>
      </c>
      <c r="J12631" s="12" t="n">
        <f aca="false">IF(G12631="Male",VLOOKUP(H12631,'Shoe size conversion table'!$B$6:$D$22,3),VLOOKUP(H12631,'Shoe size conversion table'!$J$6:$L$22,3))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MONTH(C12631:C27598)</f>
        <v>9</v>
      </c>
      <c r="O12631" s="8" t="n">
        <f aca="false">K12631*(1-L12631)</f>
        <v>179</v>
      </c>
    </row>
    <row r="12632" customFormat="false" ht="11.4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IF(G12632="Male",VLOOKUP(H12632,'Shoe size conversion table'!$B$6:$D$22,2),VLOOKUP(H12632,'Shoe size conversion table'!$J$6:$L$22,2))</f>
        <v>43-44</v>
      </c>
      <c r="J12632" s="12" t="n">
        <f aca="false">IF(G12632="Male",VLOOKUP(H12632,'Shoe size conversion table'!$B$6:$D$22,3),VLOOKUP(H12632,'Shoe size conversion table'!$J$6:$L$22,3))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MONTH(C12632:C27599)</f>
        <v>9</v>
      </c>
      <c r="O12632" s="8" t="n">
        <f aca="false">K12632*(1-L12632)</f>
        <v>179</v>
      </c>
    </row>
    <row r="12633" customFormat="false" ht="11.4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IF(G12633="Male",VLOOKUP(H12633,'Shoe size conversion table'!$B$6:$D$22,2),VLOOKUP(H12633,'Shoe size conversion table'!$J$6:$L$22,2))</f>
        <v>39</v>
      </c>
      <c r="J12633" s="12" t="n">
        <f aca="false">IF(G12633="Male",VLOOKUP(H12633,'Shoe size conversion table'!$B$6:$D$22,3),VLOOKUP(H12633,'Shoe size conversion table'!$J$6:$L$22,3))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MONTH(C12633:C27600)</f>
        <v>9</v>
      </c>
      <c r="O12633" s="8" t="n">
        <f aca="false">K12633*(1-L12633)</f>
        <v>125.1</v>
      </c>
    </row>
    <row r="12634" customFormat="false" ht="11.4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IF(G12634="Male",VLOOKUP(H12634,'Shoe size conversion table'!$B$6:$D$22,2),VLOOKUP(H12634,'Shoe size conversion table'!$J$6:$L$22,2))</f>
        <v>39-40</v>
      </c>
      <c r="J12634" s="12" t="n">
        <f aca="false">IF(G12634="Male",VLOOKUP(H12634,'Shoe size conversion table'!$B$6:$D$22,3),VLOOKUP(H12634,'Shoe size conversion table'!$J$6:$L$22,3))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MONTH(C12634:C27601)</f>
        <v>9</v>
      </c>
      <c r="O12634" s="8" t="n">
        <f aca="false">K12634*(1-L12634)</f>
        <v>74.5</v>
      </c>
    </row>
    <row r="12635" customFormat="false" ht="11.4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IF(G12635="Male",VLOOKUP(H12635,'Shoe size conversion table'!$B$6:$D$22,2),VLOOKUP(H12635,'Shoe size conversion table'!$J$6:$L$22,2))</f>
        <v>43</v>
      </c>
      <c r="J12635" s="12" t="n">
        <f aca="false">IF(G12635="Male",VLOOKUP(H12635,'Shoe size conversion table'!$B$6:$D$22,3),VLOOKUP(H12635,'Shoe size conversion table'!$J$6:$L$22,3))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MONTH(C12635:C27602)</f>
        <v>9</v>
      </c>
      <c r="O12635" s="8" t="n">
        <f aca="false">K12635*(1-L12635)</f>
        <v>169</v>
      </c>
    </row>
    <row r="12636" customFormat="false" ht="11.4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IF(G12636="Male",VLOOKUP(H12636,'Shoe size conversion table'!$B$6:$D$22,2),VLOOKUP(H12636,'Shoe size conversion table'!$J$6:$L$22,2))</f>
        <v>43</v>
      </c>
      <c r="J12636" s="12" t="n">
        <f aca="false">IF(G12636="Male",VLOOKUP(H12636,'Shoe size conversion table'!$B$6:$D$22,3),VLOOKUP(H12636,'Shoe size conversion table'!$J$6:$L$22,3))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MONTH(C12636:C27603)</f>
        <v>9</v>
      </c>
      <c r="O12636" s="8" t="n">
        <f aca="false">K12636*(1-L12636)</f>
        <v>179</v>
      </c>
    </row>
    <row r="12637" customFormat="false" ht="11.4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IF(G12637="Male",VLOOKUP(H12637,'Shoe size conversion table'!$B$6:$D$22,2),VLOOKUP(H12637,'Shoe size conversion table'!$J$6:$L$22,2))</f>
        <v>43-44</v>
      </c>
      <c r="J12637" s="12" t="n">
        <f aca="false">IF(G12637="Male",VLOOKUP(H12637,'Shoe size conversion table'!$B$6:$D$22,3),VLOOKUP(H12637,'Shoe size conversion table'!$J$6:$L$22,3))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MONTH(C12637:C27604)</f>
        <v>9</v>
      </c>
      <c r="O12637" s="8" t="n">
        <f aca="false">K12637*(1-L12637)</f>
        <v>129</v>
      </c>
    </row>
    <row r="12638" customFormat="false" ht="11.4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IF(G12638="Male",VLOOKUP(H12638,'Shoe size conversion table'!$B$6:$D$22,2),VLOOKUP(H12638,'Shoe size conversion table'!$J$6:$L$22,2))</f>
        <v>35-36</v>
      </c>
      <c r="J12638" s="12" t="n">
        <f aca="false">IF(G12638="Male",VLOOKUP(H12638,'Shoe size conversion table'!$B$6:$D$22,3),VLOOKUP(H12638,'Shoe size conversion table'!$J$6:$L$22,3))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MONTH(C12638:C27605)</f>
        <v>9</v>
      </c>
      <c r="O12638" s="8" t="n">
        <f aca="false">K12638*(1-L12638)</f>
        <v>90.3</v>
      </c>
    </row>
    <row r="12639" customFormat="false" ht="11.4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IF(G12639="Male",VLOOKUP(H12639,'Shoe size conversion table'!$B$6:$D$22,2),VLOOKUP(H12639,'Shoe size conversion table'!$J$6:$L$22,2))</f>
        <v>43-44</v>
      </c>
      <c r="J12639" s="12" t="n">
        <f aca="false">IF(G12639="Male",VLOOKUP(H12639,'Shoe size conversion table'!$B$6:$D$22,3),VLOOKUP(H12639,'Shoe size conversion table'!$J$6:$L$22,3))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MONTH(C12639:C27606)</f>
        <v>9</v>
      </c>
      <c r="O12639" s="8" t="n">
        <f aca="false">K12639*(1-L12639)</f>
        <v>179</v>
      </c>
    </row>
    <row r="12640" customFormat="false" ht="11.4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IF(G12640="Male",VLOOKUP(H12640,'Shoe size conversion table'!$B$6:$D$22,2),VLOOKUP(H12640,'Shoe size conversion table'!$J$6:$L$22,2))</f>
        <v>43</v>
      </c>
      <c r="J12640" s="12" t="n">
        <f aca="false">IF(G12640="Male",VLOOKUP(H12640,'Shoe size conversion table'!$B$6:$D$22,3),VLOOKUP(H12640,'Shoe size conversion table'!$J$6:$L$22,3))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MONTH(C12640:C27607)</f>
        <v>9</v>
      </c>
      <c r="O12640" s="8" t="n">
        <f aca="false">K12640*(1-L12640)</f>
        <v>135.2</v>
      </c>
    </row>
    <row r="12641" customFormat="false" ht="11.4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IF(G12641="Male",VLOOKUP(H12641,'Shoe size conversion table'!$B$6:$D$22,2),VLOOKUP(H12641,'Shoe size conversion table'!$J$6:$L$22,2))</f>
        <v>40</v>
      </c>
      <c r="J12641" s="12" t="n">
        <f aca="false">IF(G12641="Male",VLOOKUP(H12641,'Shoe size conversion table'!$B$6:$D$22,3),VLOOKUP(H12641,'Shoe size conversion table'!$J$6:$L$22,3))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MONTH(C12641:C27608)</f>
        <v>9</v>
      </c>
      <c r="O12641" s="8" t="n">
        <f aca="false">K12641*(1-L12641)</f>
        <v>199</v>
      </c>
    </row>
    <row r="12642" customFormat="false" ht="11.4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IF(G12642="Male",VLOOKUP(H12642,'Shoe size conversion table'!$B$6:$D$22,2),VLOOKUP(H12642,'Shoe size conversion table'!$J$6:$L$22,2))</f>
        <v>42</v>
      </c>
      <c r="J12642" s="12" t="n">
        <f aca="false">IF(G12642="Male",VLOOKUP(H12642,'Shoe size conversion table'!$B$6:$D$22,3),VLOOKUP(H12642,'Shoe size conversion table'!$J$6:$L$22,3))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MONTH(C12642:C27609)</f>
        <v>9</v>
      </c>
      <c r="O12642" s="8" t="n">
        <f aca="false">K12642*(1-L12642)</f>
        <v>64.5</v>
      </c>
    </row>
    <row r="12643" customFormat="false" ht="11.4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IF(G12643="Male",VLOOKUP(H12643,'Shoe size conversion table'!$B$6:$D$22,2),VLOOKUP(H12643,'Shoe size conversion table'!$J$6:$L$22,2))</f>
        <v>38-39</v>
      </c>
      <c r="J12643" s="12" t="n">
        <f aca="false">IF(G12643="Male",VLOOKUP(H12643,'Shoe size conversion table'!$B$6:$D$22,3),VLOOKUP(H12643,'Shoe size conversion table'!$J$6:$L$22,3))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MONTH(C12643:C27610)</f>
        <v>9</v>
      </c>
      <c r="O12643" s="8" t="n">
        <f aca="false">K12643*(1-L12643)</f>
        <v>135.2</v>
      </c>
    </row>
    <row r="12644" customFormat="false" ht="11.4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IF(G12644="Male",VLOOKUP(H12644,'Shoe size conversion table'!$B$6:$D$22,2),VLOOKUP(H12644,'Shoe size conversion table'!$J$6:$L$22,2))</f>
        <v>42</v>
      </c>
      <c r="J12644" s="12" t="n">
        <f aca="false">IF(G12644="Male",VLOOKUP(H12644,'Shoe size conversion table'!$B$6:$D$22,3),VLOOKUP(H12644,'Shoe size conversion table'!$J$6:$L$22,3))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MONTH(C12644:C27611)</f>
        <v>9</v>
      </c>
      <c r="O12644" s="8" t="n">
        <f aca="false">K12644*(1-L12644)</f>
        <v>199</v>
      </c>
    </row>
    <row r="12645" customFormat="false" ht="11.4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IF(G12645="Male",VLOOKUP(H12645,'Shoe size conversion table'!$B$6:$D$22,2),VLOOKUP(H12645,'Shoe size conversion table'!$J$6:$L$22,2))</f>
        <v>38</v>
      </c>
      <c r="J12645" s="12" t="n">
        <f aca="false">IF(G12645="Male",VLOOKUP(H12645,'Shoe size conversion table'!$B$6:$D$22,3),VLOOKUP(H12645,'Shoe size conversion table'!$J$6:$L$22,3))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MONTH(C12645:C27612)</f>
        <v>9</v>
      </c>
      <c r="O12645" s="8" t="n">
        <f aca="false">K12645*(1-L12645)</f>
        <v>199</v>
      </c>
    </row>
    <row r="12646" customFormat="false" ht="11.4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IF(G12646="Male",VLOOKUP(H12646,'Shoe size conversion table'!$B$6:$D$22,2),VLOOKUP(H12646,'Shoe size conversion table'!$J$6:$L$22,2))</f>
        <v>43</v>
      </c>
      <c r="J12646" s="12" t="n">
        <f aca="false">IF(G12646="Male",VLOOKUP(H12646,'Shoe size conversion table'!$B$6:$D$22,3),VLOOKUP(H12646,'Shoe size conversion table'!$J$6:$L$22,3))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MONTH(C12646:C27613)</f>
        <v>9</v>
      </c>
      <c r="O12646" s="8" t="n">
        <f aca="false">K12646*(1-L12646)</f>
        <v>169</v>
      </c>
    </row>
    <row r="12647" customFormat="false" ht="11.4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IF(G12647="Male",VLOOKUP(H12647,'Shoe size conversion table'!$B$6:$D$22,2),VLOOKUP(H12647,'Shoe size conversion table'!$J$6:$L$22,2))</f>
        <v>37-38</v>
      </c>
      <c r="J12647" s="12" t="n">
        <f aca="false">IF(G12647="Male",VLOOKUP(H12647,'Shoe size conversion table'!$B$6:$D$22,3),VLOOKUP(H12647,'Shoe size conversion table'!$J$6:$L$22,3))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MONTH(C12647:C27614)</f>
        <v>9</v>
      </c>
      <c r="O12647" s="8" t="n">
        <f aca="false">K12647*(1-L12647)</f>
        <v>69.5</v>
      </c>
    </row>
    <row r="12648" customFormat="false" ht="11.4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IF(G12648="Male",VLOOKUP(H12648,'Shoe size conversion table'!$B$6:$D$22,2),VLOOKUP(H12648,'Shoe size conversion table'!$J$6:$L$22,2))</f>
        <v>39</v>
      </c>
      <c r="J12648" s="12" t="n">
        <f aca="false">IF(G12648="Male",VLOOKUP(H12648,'Shoe size conversion table'!$B$6:$D$22,3),VLOOKUP(H12648,'Shoe size conversion table'!$J$6:$L$22,3))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MONTH(C12648:C27615)</f>
        <v>9</v>
      </c>
      <c r="O12648" s="8" t="n">
        <f aca="false">K12648*(1-L12648)</f>
        <v>94.5</v>
      </c>
    </row>
    <row r="12649" customFormat="false" ht="11.4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IF(G12649="Male",VLOOKUP(H12649,'Shoe size conversion table'!$B$6:$D$22,2),VLOOKUP(H12649,'Shoe size conversion table'!$J$6:$L$22,2))</f>
        <v>38-39</v>
      </c>
      <c r="J12649" s="12" t="n">
        <f aca="false">IF(G12649="Male",VLOOKUP(H12649,'Shoe size conversion table'!$B$6:$D$22,3),VLOOKUP(H12649,'Shoe size conversion table'!$J$6:$L$22,3))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MONTH(C12649:C27616)</f>
        <v>9</v>
      </c>
      <c r="O12649" s="8" t="n">
        <f aca="false">K12649*(1-L12649)</f>
        <v>132.3</v>
      </c>
    </row>
    <row r="12650" customFormat="false" ht="11.4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IF(G12650="Male",VLOOKUP(H12650,'Shoe size conversion table'!$B$6:$D$22,2),VLOOKUP(H12650,'Shoe size conversion table'!$J$6:$L$22,2))</f>
        <v>43-44</v>
      </c>
      <c r="J12650" s="12" t="n">
        <f aca="false">IF(G12650="Male",VLOOKUP(H12650,'Shoe size conversion table'!$B$6:$D$22,3),VLOOKUP(H12650,'Shoe size conversion table'!$J$6:$L$22,3))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MONTH(C12650:C27617)</f>
        <v>9</v>
      </c>
      <c r="O12650" s="8" t="n">
        <f aca="false">K12650*(1-L12650)</f>
        <v>139</v>
      </c>
    </row>
    <row r="12651" customFormat="false" ht="11.4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IF(G12651="Male",VLOOKUP(H12651,'Shoe size conversion table'!$B$6:$D$22,2),VLOOKUP(H12651,'Shoe size conversion table'!$J$6:$L$22,2))</f>
        <v>42-43</v>
      </c>
      <c r="J12651" s="12" t="n">
        <f aca="false">IF(G12651="Male",VLOOKUP(H12651,'Shoe size conversion table'!$B$6:$D$22,3),VLOOKUP(H12651,'Shoe size conversion table'!$J$6:$L$22,3))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MONTH(C12651:C27618)</f>
        <v>9</v>
      </c>
      <c r="O12651" s="8" t="n">
        <f aca="false">K12651*(1-L12651)</f>
        <v>179</v>
      </c>
    </row>
    <row r="12652" customFormat="false" ht="11.4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IF(G12652="Male",VLOOKUP(H12652,'Shoe size conversion table'!$B$6:$D$22,2),VLOOKUP(H12652,'Shoe size conversion table'!$J$6:$L$22,2))</f>
        <v>42-43</v>
      </c>
      <c r="J12652" s="12" t="n">
        <f aca="false">IF(G12652="Male",VLOOKUP(H12652,'Shoe size conversion table'!$B$6:$D$22,3),VLOOKUP(H12652,'Shoe size conversion table'!$J$6:$L$22,3))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MONTH(C12652:C27619)</f>
        <v>9</v>
      </c>
      <c r="O12652" s="8" t="n">
        <f aca="false">K12652*(1-L12652)</f>
        <v>111.2</v>
      </c>
    </row>
    <row r="12653" customFormat="false" ht="11.4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IF(G12653="Male",VLOOKUP(H12653,'Shoe size conversion table'!$B$6:$D$22,2),VLOOKUP(H12653,'Shoe size conversion table'!$J$6:$L$22,2))</f>
        <v>43-44</v>
      </c>
      <c r="J12653" s="12" t="n">
        <f aca="false">IF(G12653="Male",VLOOKUP(H12653,'Shoe size conversion table'!$B$6:$D$22,3),VLOOKUP(H12653,'Shoe size conversion table'!$J$6:$L$22,3))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MONTH(C12653:C27620)</f>
        <v>9</v>
      </c>
      <c r="O12653" s="8" t="n">
        <f aca="false">K12653*(1-L12653)</f>
        <v>161.1</v>
      </c>
    </row>
    <row r="12654" customFormat="false" ht="11.4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IF(G12654="Male",VLOOKUP(H12654,'Shoe size conversion table'!$B$6:$D$22,2),VLOOKUP(H12654,'Shoe size conversion table'!$J$6:$L$22,2))</f>
        <v>39-40</v>
      </c>
      <c r="J12654" s="12" t="n">
        <f aca="false">IF(G12654="Male",VLOOKUP(H12654,'Shoe size conversion table'!$B$6:$D$22,3),VLOOKUP(H12654,'Shoe size conversion table'!$J$6:$L$22,3))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MONTH(C12654:C27621)</f>
        <v>9</v>
      </c>
      <c r="O12654" s="8" t="n">
        <f aca="false">K12654*(1-L12654)</f>
        <v>179.1</v>
      </c>
    </row>
    <row r="12655" customFormat="false" ht="11.4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IF(G12655="Male",VLOOKUP(H12655,'Shoe size conversion table'!$B$6:$D$22,2),VLOOKUP(H12655,'Shoe size conversion table'!$J$6:$L$22,2))</f>
        <v>38</v>
      </c>
      <c r="J12655" s="12" t="n">
        <f aca="false">IF(G12655="Male",VLOOKUP(H12655,'Shoe size conversion table'!$B$6:$D$22,3),VLOOKUP(H12655,'Shoe size conversion table'!$J$6:$L$22,3))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MONTH(C12655:C27622)</f>
        <v>9</v>
      </c>
      <c r="O12655" s="8" t="n">
        <f aca="false">K12655*(1-L12655)</f>
        <v>179</v>
      </c>
    </row>
    <row r="12656" customFormat="false" ht="11.4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IF(G12656="Male",VLOOKUP(H12656,'Shoe size conversion table'!$B$6:$D$22,2),VLOOKUP(H12656,'Shoe size conversion table'!$J$6:$L$22,2))</f>
        <v>42-43</v>
      </c>
      <c r="J12656" s="12" t="n">
        <f aca="false">IF(G12656="Male",VLOOKUP(H12656,'Shoe size conversion table'!$B$6:$D$22,3),VLOOKUP(H12656,'Shoe size conversion table'!$J$6:$L$22,3))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MONTH(C12656:C27623)</f>
        <v>9</v>
      </c>
      <c r="O12656" s="8" t="n">
        <f aca="false">K12656*(1-L12656)</f>
        <v>179</v>
      </c>
    </row>
    <row r="12657" customFormat="false" ht="11.4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IF(G12657="Male",VLOOKUP(H12657,'Shoe size conversion table'!$B$6:$D$22,2),VLOOKUP(H12657,'Shoe size conversion table'!$J$6:$L$22,2))</f>
        <v>38</v>
      </c>
      <c r="J12657" s="12" t="n">
        <f aca="false">IF(G12657="Male",VLOOKUP(H12657,'Shoe size conversion table'!$B$6:$D$22,3),VLOOKUP(H12657,'Shoe size conversion table'!$J$6:$L$22,3))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MONTH(C12657:C27624)</f>
        <v>9</v>
      </c>
      <c r="O12657" s="8" t="n">
        <f aca="false">K12657*(1-L12657)</f>
        <v>143.1</v>
      </c>
    </row>
    <row r="12658" customFormat="false" ht="11.4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IF(G12658="Male",VLOOKUP(H12658,'Shoe size conversion table'!$B$6:$D$22,2),VLOOKUP(H12658,'Shoe size conversion table'!$J$6:$L$22,2))</f>
        <v>37-38</v>
      </c>
      <c r="J12658" s="12" t="n">
        <f aca="false">IF(G12658="Male",VLOOKUP(H12658,'Shoe size conversion table'!$B$6:$D$22,3),VLOOKUP(H12658,'Shoe size conversion table'!$J$6:$L$22,3))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MONTH(C12658:C27625)</f>
        <v>9</v>
      </c>
      <c r="O12658" s="8" t="n">
        <f aca="false">K12658*(1-L12658)</f>
        <v>143.2</v>
      </c>
    </row>
    <row r="12659" customFormat="false" ht="11.4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IF(G12659="Male",VLOOKUP(H12659,'Shoe size conversion table'!$B$6:$D$22,2),VLOOKUP(H12659,'Shoe size conversion table'!$J$6:$L$22,2))</f>
        <v>39-40</v>
      </c>
      <c r="J12659" s="12" t="n">
        <f aca="false">IF(G12659="Male",VLOOKUP(H12659,'Shoe size conversion table'!$B$6:$D$22,3),VLOOKUP(H12659,'Shoe size conversion table'!$J$6:$L$22,3))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MONTH(C12659:C27626)</f>
        <v>9</v>
      </c>
      <c r="O12659" s="8" t="n">
        <f aca="false">K12659*(1-L12659)</f>
        <v>199</v>
      </c>
    </row>
    <row r="12660" customFormat="false" ht="11.4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IF(G12660="Male",VLOOKUP(H12660,'Shoe size conversion table'!$B$6:$D$22,2),VLOOKUP(H12660,'Shoe size conversion table'!$J$6:$L$22,2))</f>
        <v>42-43</v>
      </c>
      <c r="J12660" s="12" t="n">
        <f aca="false">IF(G12660="Male",VLOOKUP(H12660,'Shoe size conversion table'!$B$6:$D$22,3),VLOOKUP(H12660,'Shoe size conversion table'!$J$6:$L$22,3))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MONTH(C12660:C27627)</f>
        <v>9</v>
      </c>
      <c r="O12660" s="8" t="n">
        <f aca="false">K12660*(1-L12660)</f>
        <v>129</v>
      </c>
    </row>
    <row r="12661" customFormat="false" ht="11.4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IF(G12661="Male",VLOOKUP(H12661,'Shoe size conversion table'!$B$6:$D$22,2),VLOOKUP(H12661,'Shoe size conversion table'!$J$6:$L$22,2))</f>
        <v>40-41</v>
      </c>
      <c r="J12661" s="12" t="n">
        <f aca="false">IF(G12661="Male",VLOOKUP(H12661,'Shoe size conversion table'!$B$6:$D$22,3),VLOOKUP(H12661,'Shoe size conversion table'!$J$6:$L$22,3))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MONTH(C12661:C27628)</f>
        <v>9</v>
      </c>
      <c r="O12661" s="8" t="n">
        <f aca="false">K12661*(1-L12661)</f>
        <v>149</v>
      </c>
    </row>
    <row r="12662" customFormat="false" ht="11.4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IF(G12662="Male",VLOOKUP(H12662,'Shoe size conversion table'!$B$6:$D$22,2),VLOOKUP(H12662,'Shoe size conversion table'!$J$6:$L$22,2))</f>
        <v>42-43</v>
      </c>
      <c r="J12662" s="12" t="n">
        <f aca="false">IF(G12662="Male",VLOOKUP(H12662,'Shoe size conversion table'!$B$6:$D$22,3),VLOOKUP(H12662,'Shoe size conversion table'!$J$6:$L$22,3))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MONTH(C12662:C27629)</f>
        <v>9</v>
      </c>
      <c r="O12662" s="8" t="n">
        <f aca="false">K12662*(1-L12662)</f>
        <v>149</v>
      </c>
    </row>
    <row r="12663" customFormat="false" ht="11.4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IF(G12663="Male",VLOOKUP(H12663,'Shoe size conversion table'!$B$6:$D$22,2),VLOOKUP(H12663,'Shoe size conversion table'!$J$6:$L$22,2))</f>
        <v>45</v>
      </c>
      <c r="J12663" s="12" t="n">
        <f aca="false">IF(G12663="Male",VLOOKUP(H12663,'Shoe size conversion table'!$B$6:$D$22,3),VLOOKUP(H12663,'Shoe size conversion table'!$J$6:$L$22,3))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MONTH(C12663:C27630)</f>
        <v>9</v>
      </c>
      <c r="O12663" s="8" t="n">
        <f aca="false">K12663*(1-L12663)</f>
        <v>159</v>
      </c>
    </row>
    <row r="12664" customFormat="false" ht="11.4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IF(G12664="Male",VLOOKUP(H12664,'Shoe size conversion table'!$B$6:$D$22,2),VLOOKUP(H12664,'Shoe size conversion table'!$J$6:$L$22,2))</f>
        <v>42-43</v>
      </c>
      <c r="J12664" s="12" t="n">
        <f aca="false">IF(G12664="Male",VLOOKUP(H12664,'Shoe size conversion table'!$B$6:$D$22,3),VLOOKUP(H12664,'Shoe size conversion table'!$J$6:$L$22,3))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MONTH(C12664:C27631)</f>
        <v>9</v>
      </c>
      <c r="O12664" s="8" t="n">
        <f aca="false">K12664*(1-L12664)</f>
        <v>169</v>
      </c>
    </row>
    <row r="12665" customFormat="false" ht="11.4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IF(G12665="Male",VLOOKUP(H12665,'Shoe size conversion table'!$B$6:$D$22,2),VLOOKUP(H12665,'Shoe size conversion table'!$J$6:$L$22,2))</f>
        <v>38-39</v>
      </c>
      <c r="J12665" s="12" t="n">
        <f aca="false">IF(G12665="Male",VLOOKUP(H12665,'Shoe size conversion table'!$B$6:$D$22,3),VLOOKUP(H12665,'Shoe size conversion table'!$J$6:$L$22,3))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MONTH(C12665:C27632)</f>
        <v>9</v>
      </c>
      <c r="O12665" s="8" t="n">
        <f aca="false">K12665*(1-L12665)</f>
        <v>152.1</v>
      </c>
    </row>
    <row r="12666" customFormat="false" ht="11.4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IF(G12666="Male",VLOOKUP(H12666,'Shoe size conversion table'!$B$6:$D$22,2),VLOOKUP(H12666,'Shoe size conversion table'!$J$6:$L$22,2))</f>
        <v>42</v>
      </c>
      <c r="J12666" s="12" t="n">
        <f aca="false">IF(G12666="Male",VLOOKUP(H12666,'Shoe size conversion table'!$B$6:$D$22,3),VLOOKUP(H12666,'Shoe size conversion table'!$J$6:$L$22,3))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MONTH(C12666:C27633)</f>
        <v>9</v>
      </c>
      <c r="O12666" s="8" t="n">
        <f aca="false">K12666*(1-L12666)</f>
        <v>149</v>
      </c>
    </row>
    <row r="12667" customFormat="false" ht="11.4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IF(G12667="Male",VLOOKUP(H12667,'Shoe size conversion table'!$B$6:$D$22,2),VLOOKUP(H12667,'Shoe size conversion table'!$J$6:$L$22,2))</f>
        <v>42</v>
      </c>
      <c r="J12667" s="12" t="n">
        <f aca="false">IF(G12667="Male",VLOOKUP(H12667,'Shoe size conversion table'!$B$6:$D$22,3),VLOOKUP(H12667,'Shoe size conversion table'!$J$6:$L$22,3))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MONTH(C12667:C27634)</f>
        <v>9</v>
      </c>
      <c r="O12667" s="8" t="n">
        <f aca="false">K12667*(1-L12667)</f>
        <v>64.5</v>
      </c>
    </row>
    <row r="12668" customFormat="false" ht="11.4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IF(G12668="Male",VLOOKUP(H12668,'Shoe size conversion table'!$B$6:$D$22,2),VLOOKUP(H12668,'Shoe size conversion table'!$J$6:$L$22,2))</f>
        <v>43-44</v>
      </c>
      <c r="J12668" s="12" t="n">
        <f aca="false">IF(G12668="Male",VLOOKUP(H12668,'Shoe size conversion table'!$B$6:$D$22,3),VLOOKUP(H12668,'Shoe size conversion table'!$J$6:$L$22,3))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MONTH(C12668:C27635)</f>
        <v>9</v>
      </c>
      <c r="O12668" s="8" t="n">
        <f aca="false">K12668*(1-L12668)</f>
        <v>129</v>
      </c>
    </row>
    <row r="12669" customFormat="false" ht="11.4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IF(G12669="Male",VLOOKUP(H12669,'Shoe size conversion table'!$B$6:$D$22,2),VLOOKUP(H12669,'Shoe size conversion table'!$J$6:$L$22,2))</f>
        <v>42</v>
      </c>
      <c r="J12669" s="12" t="n">
        <f aca="false">IF(G12669="Male",VLOOKUP(H12669,'Shoe size conversion table'!$B$6:$D$22,3),VLOOKUP(H12669,'Shoe size conversion table'!$J$6:$L$22,3))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MONTH(C12669:C27636)</f>
        <v>9</v>
      </c>
      <c r="O12669" s="8" t="n">
        <f aca="false">K12669*(1-L12669)</f>
        <v>79.5</v>
      </c>
    </row>
    <row r="12670" customFormat="false" ht="11.4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IF(G12670="Male",VLOOKUP(H12670,'Shoe size conversion table'!$B$6:$D$22,2),VLOOKUP(H12670,'Shoe size conversion table'!$J$6:$L$22,2))</f>
        <v>37-38</v>
      </c>
      <c r="J12670" s="12" t="n">
        <f aca="false">IF(G12670="Male",VLOOKUP(H12670,'Shoe size conversion table'!$B$6:$D$22,3),VLOOKUP(H12670,'Shoe size conversion table'!$J$6:$L$22,3))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MONTH(C12670:C27637)</f>
        <v>9</v>
      </c>
      <c r="O12670" s="8" t="n">
        <f aca="false">K12670*(1-L12670)</f>
        <v>159</v>
      </c>
    </row>
    <row r="12671" customFormat="false" ht="11.4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IF(G12671="Male",VLOOKUP(H12671,'Shoe size conversion table'!$B$6:$D$22,2),VLOOKUP(H12671,'Shoe size conversion table'!$J$6:$L$22,2))</f>
        <v>41-42</v>
      </c>
      <c r="J12671" s="12" t="n">
        <f aca="false">IF(G12671="Male",VLOOKUP(H12671,'Shoe size conversion table'!$B$6:$D$22,3),VLOOKUP(H12671,'Shoe size conversion table'!$J$6:$L$22,3))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MONTH(C12671:C27638)</f>
        <v>9</v>
      </c>
      <c r="O12671" s="8" t="n">
        <f aca="false">K12671*(1-L12671)</f>
        <v>159</v>
      </c>
    </row>
    <row r="12672" customFormat="false" ht="11.4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IF(G12672="Male",VLOOKUP(H12672,'Shoe size conversion table'!$B$6:$D$22,2),VLOOKUP(H12672,'Shoe size conversion table'!$J$6:$L$22,2))</f>
        <v>37</v>
      </c>
      <c r="J12672" s="12" t="n">
        <f aca="false">IF(G12672="Male",VLOOKUP(H12672,'Shoe size conversion table'!$B$6:$D$22,3),VLOOKUP(H12672,'Shoe size conversion table'!$J$6:$L$22,3))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MONTH(C12672:C27639)</f>
        <v>9</v>
      </c>
      <c r="O12672" s="8" t="n">
        <f aca="false">K12672*(1-L12672)</f>
        <v>84.5</v>
      </c>
    </row>
    <row r="12673" customFormat="false" ht="11.4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IF(G12673="Male",VLOOKUP(H12673,'Shoe size conversion table'!$B$6:$D$22,2),VLOOKUP(H12673,'Shoe size conversion table'!$J$6:$L$22,2))</f>
        <v>47</v>
      </c>
      <c r="J12673" s="12" t="n">
        <f aca="false">IF(G12673="Male",VLOOKUP(H12673,'Shoe size conversion table'!$B$6:$D$22,3),VLOOKUP(H12673,'Shoe size conversion table'!$J$6:$L$22,3))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MONTH(C12673:C27640)</f>
        <v>9</v>
      </c>
      <c r="O12673" s="8" t="n">
        <f aca="false">K12673*(1-L12673)</f>
        <v>129</v>
      </c>
    </row>
    <row r="12674" customFormat="false" ht="11.4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IF(G12674="Male",VLOOKUP(H12674,'Shoe size conversion table'!$B$6:$D$22,2),VLOOKUP(H12674,'Shoe size conversion table'!$J$6:$L$22,2))</f>
        <v>40</v>
      </c>
      <c r="J12674" s="12" t="n">
        <f aca="false">IF(G12674="Male",VLOOKUP(H12674,'Shoe size conversion table'!$B$6:$D$22,3),VLOOKUP(H12674,'Shoe size conversion table'!$J$6:$L$22,3))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MONTH(C12674:C27641)</f>
        <v>9</v>
      </c>
      <c r="O12674" s="8" t="n">
        <f aca="false">K12674*(1-L12674)</f>
        <v>139</v>
      </c>
    </row>
    <row r="12675" customFormat="false" ht="11.4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IF(G12675="Male",VLOOKUP(H12675,'Shoe size conversion table'!$B$6:$D$22,2),VLOOKUP(H12675,'Shoe size conversion table'!$J$6:$L$22,2))</f>
        <v>42</v>
      </c>
      <c r="J12675" s="12" t="n">
        <f aca="false">IF(G12675="Male",VLOOKUP(H12675,'Shoe size conversion table'!$B$6:$D$22,3),VLOOKUP(H12675,'Shoe size conversion table'!$J$6:$L$22,3))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MONTH(C12675:C27642)</f>
        <v>9</v>
      </c>
      <c r="O12675" s="8" t="n">
        <f aca="false">K12675*(1-L12675)</f>
        <v>118.3</v>
      </c>
    </row>
    <row r="12676" customFormat="false" ht="11.4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IF(G12676="Male",VLOOKUP(H12676,'Shoe size conversion table'!$B$6:$D$22,2),VLOOKUP(H12676,'Shoe size conversion table'!$J$6:$L$22,2))</f>
        <v>39</v>
      </c>
      <c r="J12676" s="12" t="n">
        <f aca="false">IF(G12676="Male",VLOOKUP(H12676,'Shoe size conversion table'!$B$6:$D$22,3),VLOOKUP(H12676,'Shoe size conversion table'!$J$6:$L$22,3))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MONTH(C12676:C27643)</f>
        <v>9</v>
      </c>
      <c r="O12676" s="8" t="n">
        <f aca="false">K12676*(1-L12676)</f>
        <v>132.3</v>
      </c>
    </row>
    <row r="12677" customFormat="false" ht="11.4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IF(G12677="Male",VLOOKUP(H12677,'Shoe size conversion table'!$B$6:$D$22,2),VLOOKUP(H12677,'Shoe size conversion table'!$J$6:$L$22,2))</f>
        <v>40</v>
      </c>
      <c r="J12677" s="12" t="n">
        <f aca="false">IF(G12677="Male",VLOOKUP(H12677,'Shoe size conversion table'!$B$6:$D$22,3),VLOOKUP(H12677,'Shoe size conversion table'!$J$6:$L$22,3))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MONTH(C12677:C27644)</f>
        <v>9</v>
      </c>
      <c r="O12677" s="8" t="n">
        <f aca="false">K12677*(1-L12677)</f>
        <v>179</v>
      </c>
    </row>
    <row r="12678" customFormat="false" ht="11.4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IF(G12678="Male",VLOOKUP(H12678,'Shoe size conversion table'!$B$6:$D$22,2),VLOOKUP(H12678,'Shoe size conversion table'!$J$6:$L$22,2))</f>
        <v>39</v>
      </c>
      <c r="J12678" s="12" t="n">
        <f aca="false">IF(G12678="Male",VLOOKUP(H12678,'Shoe size conversion table'!$B$6:$D$22,3),VLOOKUP(H12678,'Shoe size conversion table'!$J$6:$L$22,3))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MONTH(C12678:C27645)</f>
        <v>9</v>
      </c>
      <c r="O12678" s="8" t="n">
        <f aca="false">K12678*(1-L12678)</f>
        <v>149</v>
      </c>
    </row>
    <row r="12679" customFormat="false" ht="11.4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IF(G12679="Male",VLOOKUP(H12679,'Shoe size conversion table'!$B$6:$D$22,2),VLOOKUP(H12679,'Shoe size conversion table'!$J$6:$L$22,2))</f>
        <v>39-40</v>
      </c>
      <c r="J12679" s="12" t="n">
        <f aca="false">IF(G12679="Male",VLOOKUP(H12679,'Shoe size conversion table'!$B$6:$D$22,3),VLOOKUP(H12679,'Shoe size conversion table'!$J$6:$L$22,3))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MONTH(C12679:C27646)</f>
        <v>9</v>
      </c>
      <c r="O12679" s="8" t="n">
        <f aca="false">K12679*(1-L12679)</f>
        <v>149</v>
      </c>
    </row>
    <row r="12680" customFormat="false" ht="11.4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IF(G12680="Male",VLOOKUP(H12680,'Shoe size conversion table'!$B$6:$D$22,2),VLOOKUP(H12680,'Shoe size conversion table'!$J$6:$L$22,2))</f>
        <v>38</v>
      </c>
      <c r="J12680" s="12" t="n">
        <f aca="false">IF(G12680="Male",VLOOKUP(H12680,'Shoe size conversion table'!$B$6:$D$22,3),VLOOKUP(H12680,'Shoe size conversion table'!$J$6:$L$22,3))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MONTH(C12680:C27647)</f>
        <v>9</v>
      </c>
      <c r="O12680" s="8" t="n">
        <f aca="false">K12680*(1-L12680)</f>
        <v>199</v>
      </c>
    </row>
    <row r="12681" customFormat="false" ht="11.4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IF(G12681="Male",VLOOKUP(H12681,'Shoe size conversion table'!$B$6:$D$22,2),VLOOKUP(H12681,'Shoe size conversion table'!$J$6:$L$22,2))</f>
        <v>37-38</v>
      </c>
      <c r="J12681" s="12" t="n">
        <f aca="false">IF(G12681="Male",VLOOKUP(H12681,'Shoe size conversion table'!$B$6:$D$22,3),VLOOKUP(H12681,'Shoe size conversion table'!$J$6:$L$22,3))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MONTH(C12681:C27648)</f>
        <v>9</v>
      </c>
      <c r="O12681" s="8" t="n">
        <f aca="false">K12681*(1-L12681)</f>
        <v>179.1</v>
      </c>
    </row>
    <row r="12682" customFormat="false" ht="11.4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IF(G12682="Male",VLOOKUP(H12682,'Shoe size conversion table'!$B$6:$D$22,2),VLOOKUP(H12682,'Shoe size conversion table'!$J$6:$L$22,2))</f>
        <v>39-40</v>
      </c>
      <c r="J12682" s="12" t="n">
        <f aca="false">IF(G12682="Male",VLOOKUP(H12682,'Shoe size conversion table'!$B$6:$D$22,3),VLOOKUP(H12682,'Shoe size conversion table'!$J$6:$L$22,3))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MONTH(C12682:C27649)</f>
        <v>9</v>
      </c>
      <c r="O12682" s="8" t="n">
        <f aca="false">K12682*(1-L12682)</f>
        <v>139</v>
      </c>
    </row>
    <row r="12683" customFormat="false" ht="11.4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IF(G12683="Male",VLOOKUP(H12683,'Shoe size conversion table'!$B$6:$D$22,2),VLOOKUP(H12683,'Shoe size conversion table'!$J$6:$L$22,2))</f>
        <v>42-43</v>
      </c>
      <c r="J12683" s="12" t="n">
        <f aca="false">IF(G12683="Male",VLOOKUP(H12683,'Shoe size conversion table'!$B$6:$D$22,3),VLOOKUP(H12683,'Shoe size conversion table'!$J$6:$L$22,3))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MONTH(C12683:C27650)</f>
        <v>9</v>
      </c>
      <c r="O12683" s="8" t="n">
        <f aca="false">K12683*(1-L12683)</f>
        <v>161.1</v>
      </c>
    </row>
    <row r="12684" customFormat="false" ht="11.4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IF(G12684="Male",VLOOKUP(H12684,'Shoe size conversion table'!$B$6:$D$22,2),VLOOKUP(H12684,'Shoe size conversion table'!$J$6:$L$22,2))</f>
        <v>42</v>
      </c>
      <c r="J12684" s="12" t="n">
        <f aca="false">IF(G12684="Male",VLOOKUP(H12684,'Shoe size conversion table'!$B$6:$D$22,3),VLOOKUP(H12684,'Shoe size conversion table'!$J$6:$L$22,3))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MONTH(C12684:C27651)</f>
        <v>9</v>
      </c>
      <c r="O12684" s="8" t="n">
        <f aca="false">K12684*(1-L12684)</f>
        <v>125.1</v>
      </c>
    </row>
    <row r="12685" customFormat="false" ht="11.4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IF(G12685="Male",VLOOKUP(H12685,'Shoe size conversion table'!$B$6:$D$22,2),VLOOKUP(H12685,'Shoe size conversion table'!$J$6:$L$22,2))</f>
        <v>38-39</v>
      </c>
      <c r="J12685" s="12" t="n">
        <f aca="false">IF(G12685="Male",VLOOKUP(H12685,'Shoe size conversion table'!$B$6:$D$22,3),VLOOKUP(H12685,'Shoe size conversion table'!$J$6:$L$22,3))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MONTH(C12685:C27652)</f>
        <v>9</v>
      </c>
      <c r="O12685" s="8" t="n">
        <f aca="false">K12685*(1-L12685)</f>
        <v>189</v>
      </c>
    </row>
    <row r="12686" customFormat="false" ht="11.4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IF(G12686="Male",VLOOKUP(H12686,'Shoe size conversion table'!$B$6:$D$22,2),VLOOKUP(H12686,'Shoe size conversion table'!$J$6:$L$22,2))</f>
        <v>43-44</v>
      </c>
      <c r="J12686" s="12" t="n">
        <f aca="false">IF(G12686="Male",VLOOKUP(H12686,'Shoe size conversion table'!$B$6:$D$22,3),VLOOKUP(H12686,'Shoe size conversion table'!$J$6:$L$22,3))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MONTH(C12686:C27653)</f>
        <v>9</v>
      </c>
      <c r="O12686" s="8" t="n">
        <f aca="false">K12686*(1-L12686)</f>
        <v>129</v>
      </c>
    </row>
    <row r="12687" customFormat="false" ht="11.4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IF(G12687="Male",VLOOKUP(H12687,'Shoe size conversion table'!$B$6:$D$22,2),VLOOKUP(H12687,'Shoe size conversion table'!$J$6:$L$22,2))</f>
        <v>44</v>
      </c>
      <c r="J12687" s="12" t="n">
        <f aca="false">IF(G12687="Male",VLOOKUP(H12687,'Shoe size conversion table'!$B$6:$D$22,3),VLOOKUP(H12687,'Shoe size conversion table'!$J$6:$L$22,3))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MONTH(C12687:C27654)</f>
        <v>9</v>
      </c>
      <c r="O12687" s="8" t="n">
        <f aca="false">K12687*(1-L12687)</f>
        <v>189</v>
      </c>
    </row>
    <row r="12688" customFormat="false" ht="11.4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IF(G12688="Male",VLOOKUP(H12688,'Shoe size conversion table'!$B$6:$D$22,2),VLOOKUP(H12688,'Shoe size conversion table'!$J$6:$L$22,2))</f>
        <v>41</v>
      </c>
      <c r="J12688" s="12" t="n">
        <f aca="false">IF(G12688="Male",VLOOKUP(H12688,'Shoe size conversion table'!$B$6:$D$22,3),VLOOKUP(H12688,'Shoe size conversion table'!$J$6:$L$22,3))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MONTH(C12688:C27655)</f>
        <v>9</v>
      </c>
      <c r="O12688" s="8" t="n">
        <f aca="false">K12688*(1-L12688)</f>
        <v>179</v>
      </c>
    </row>
    <row r="12689" customFormat="false" ht="11.4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IF(G12689="Male",VLOOKUP(H12689,'Shoe size conversion table'!$B$6:$D$22,2),VLOOKUP(H12689,'Shoe size conversion table'!$J$6:$L$22,2))</f>
        <v>42</v>
      </c>
      <c r="J12689" s="12" t="n">
        <f aca="false">IF(G12689="Male",VLOOKUP(H12689,'Shoe size conversion table'!$B$6:$D$22,3),VLOOKUP(H12689,'Shoe size conversion table'!$J$6:$L$22,3))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MONTH(C12689:C27656)</f>
        <v>9</v>
      </c>
      <c r="O12689" s="8" t="n">
        <f aca="false">K12689*(1-L12689)</f>
        <v>149</v>
      </c>
    </row>
    <row r="12690" customFormat="false" ht="11.4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IF(G12690="Male",VLOOKUP(H12690,'Shoe size conversion table'!$B$6:$D$22,2),VLOOKUP(H12690,'Shoe size conversion table'!$J$6:$L$22,2))</f>
        <v>42-43</v>
      </c>
      <c r="J12690" s="12" t="n">
        <f aca="false">IF(G12690="Male",VLOOKUP(H12690,'Shoe size conversion table'!$B$6:$D$22,3),VLOOKUP(H12690,'Shoe size conversion table'!$J$6:$L$22,3))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MONTH(C12690:C27657)</f>
        <v>9</v>
      </c>
      <c r="O12690" s="8" t="n">
        <f aca="false">K12690*(1-L12690)</f>
        <v>149</v>
      </c>
    </row>
    <row r="12691" customFormat="false" ht="11.4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IF(G12691="Male",VLOOKUP(H12691,'Shoe size conversion table'!$B$6:$D$22,2),VLOOKUP(H12691,'Shoe size conversion table'!$J$6:$L$22,2))</f>
        <v>42</v>
      </c>
      <c r="J12691" s="12" t="n">
        <f aca="false">IF(G12691="Male",VLOOKUP(H12691,'Shoe size conversion table'!$B$6:$D$22,3),VLOOKUP(H12691,'Shoe size conversion table'!$J$6:$L$22,3))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MONTH(C12691:C27658)</f>
        <v>9</v>
      </c>
      <c r="O12691" s="8" t="n">
        <f aca="false">K12691*(1-L12691)</f>
        <v>89.5</v>
      </c>
    </row>
    <row r="12692" customFormat="false" ht="11.4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IF(G12692="Male",VLOOKUP(H12692,'Shoe size conversion table'!$B$6:$D$22,2),VLOOKUP(H12692,'Shoe size conversion table'!$J$6:$L$22,2))</f>
        <v>38-39</v>
      </c>
      <c r="J12692" s="12" t="n">
        <f aca="false">IF(G12692="Male",VLOOKUP(H12692,'Shoe size conversion table'!$B$6:$D$22,3),VLOOKUP(H12692,'Shoe size conversion table'!$J$6:$L$22,3))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MONTH(C12692:C27659)</f>
        <v>9</v>
      </c>
      <c r="O12692" s="8" t="n">
        <f aca="false">K12692*(1-L12692)</f>
        <v>159</v>
      </c>
    </row>
    <row r="12693" customFormat="false" ht="11.4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IF(G12693="Male",VLOOKUP(H12693,'Shoe size conversion table'!$B$6:$D$22,2),VLOOKUP(H12693,'Shoe size conversion table'!$J$6:$L$22,2))</f>
        <v>42</v>
      </c>
      <c r="J12693" s="12" t="n">
        <f aca="false">IF(G12693="Male",VLOOKUP(H12693,'Shoe size conversion table'!$B$6:$D$22,3),VLOOKUP(H12693,'Shoe size conversion table'!$J$6:$L$22,3))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MONTH(C12693:C27660)</f>
        <v>9</v>
      </c>
      <c r="O12693" s="8" t="n">
        <f aca="false">K12693*(1-L12693)</f>
        <v>111.3</v>
      </c>
    </row>
    <row r="12694" customFormat="false" ht="11.4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IF(G12694="Male",VLOOKUP(H12694,'Shoe size conversion table'!$B$6:$D$22,2),VLOOKUP(H12694,'Shoe size conversion table'!$J$6:$L$22,2))</f>
        <v>37-38</v>
      </c>
      <c r="J12694" s="12" t="n">
        <f aca="false">IF(G12694="Male",VLOOKUP(H12694,'Shoe size conversion table'!$B$6:$D$22,3),VLOOKUP(H12694,'Shoe size conversion table'!$J$6:$L$22,3))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MONTH(C12694:C27661)</f>
        <v>9</v>
      </c>
      <c r="O12694" s="8" t="n">
        <f aca="false">K12694*(1-L12694)</f>
        <v>170.1</v>
      </c>
    </row>
    <row r="12695" customFormat="false" ht="11.4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IF(G12695="Male",VLOOKUP(H12695,'Shoe size conversion table'!$B$6:$D$22,2),VLOOKUP(H12695,'Shoe size conversion table'!$J$6:$L$22,2))</f>
        <v>41</v>
      </c>
      <c r="J12695" s="12" t="n">
        <f aca="false">IF(G12695="Male",VLOOKUP(H12695,'Shoe size conversion table'!$B$6:$D$22,3),VLOOKUP(H12695,'Shoe size conversion table'!$J$6:$L$22,3))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MONTH(C12695:C27662)</f>
        <v>9</v>
      </c>
      <c r="O12695" s="8" t="n">
        <f aca="false">K12695*(1-L12695)</f>
        <v>161.1</v>
      </c>
    </row>
    <row r="12696" customFormat="false" ht="11.4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IF(G12696="Male",VLOOKUP(H12696,'Shoe size conversion table'!$B$6:$D$22,2),VLOOKUP(H12696,'Shoe size conversion table'!$J$6:$L$22,2))</f>
        <v>41</v>
      </c>
      <c r="J12696" s="12" t="n">
        <f aca="false">IF(G12696="Male",VLOOKUP(H12696,'Shoe size conversion table'!$B$6:$D$22,3),VLOOKUP(H12696,'Shoe size conversion table'!$J$6:$L$22,3))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MONTH(C12696:C27663)</f>
        <v>9</v>
      </c>
      <c r="O12696" s="8" t="n">
        <f aca="false">K12696*(1-L12696)</f>
        <v>149</v>
      </c>
    </row>
    <row r="12697" customFormat="false" ht="11.4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IF(G12697="Male",VLOOKUP(H12697,'Shoe size conversion table'!$B$6:$D$22,2),VLOOKUP(H12697,'Shoe size conversion table'!$J$6:$L$22,2))</f>
        <v>40-41</v>
      </c>
      <c r="J12697" s="12" t="n">
        <f aca="false">IF(G12697="Male",VLOOKUP(H12697,'Shoe size conversion table'!$B$6:$D$22,3),VLOOKUP(H12697,'Shoe size conversion table'!$J$6:$L$22,3))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MONTH(C12697:C27664)</f>
        <v>9</v>
      </c>
      <c r="O12697" s="8" t="n">
        <f aca="false">K12697*(1-L12697)</f>
        <v>129</v>
      </c>
    </row>
    <row r="12698" customFormat="false" ht="11.4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IF(G12698="Male",VLOOKUP(H12698,'Shoe size conversion table'!$B$6:$D$22,2),VLOOKUP(H12698,'Shoe size conversion table'!$J$6:$L$22,2))</f>
        <v>40</v>
      </c>
      <c r="J12698" s="12" t="n">
        <f aca="false">IF(G12698="Male",VLOOKUP(H12698,'Shoe size conversion table'!$B$6:$D$22,3),VLOOKUP(H12698,'Shoe size conversion table'!$J$6:$L$22,3))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MONTH(C12698:C27665)</f>
        <v>9</v>
      </c>
      <c r="O12698" s="8" t="n">
        <f aca="false">K12698*(1-L12698)</f>
        <v>199</v>
      </c>
    </row>
    <row r="12699" customFormat="false" ht="11.4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IF(G12699="Male",VLOOKUP(H12699,'Shoe size conversion table'!$B$6:$D$22,2),VLOOKUP(H12699,'Shoe size conversion table'!$J$6:$L$22,2))</f>
        <v>40</v>
      </c>
      <c r="J12699" s="12" t="n">
        <f aca="false">IF(G12699="Male",VLOOKUP(H12699,'Shoe size conversion table'!$B$6:$D$22,3),VLOOKUP(H12699,'Shoe size conversion table'!$J$6:$L$22,3))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MONTH(C12699:C27666)</f>
        <v>9</v>
      </c>
      <c r="O12699" s="8" t="n">
        <f aca="false">K12699*(1-L12699)</f>
        <v>179</v>
      </c>
    </row>
    <row r="12700" customFormat="false" ht="11.4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IF(G12700="Male",VLOOKUP(H12700,'Shoe size conversion table'!$B$6:$D$22,2),VLOOKUP(H12700,'Shoe size conversion table'!$J$6:$L$22,2))</f>
        <v>42</v>
      </c>
      <c r="J12700" s="12" t="n">
        <f aca="false">IF(G12700="Male",VLOOKUP(H12700,'Shoe size conversion table'!$B$6:$D$22,3),VLOOKUP(H12700,'Shoe size conversion table'!$J$6:$L$22,3))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MONTH(C12700:C27667)</f>
        <v>9</v>
      </c>
      <c r="O12700" s="8" t="n">
        <f aca="false">K12700*(1-L12700)</f>
        <v>149</v>
      </c>
    </row>
    <row r="12701" customFormat="false" ht="11.4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IF(G12701="Male",VLOOKUP(H12701,'Shoe size conversion table'!$B$6:$D$22,2),VLOOKUP(H12701,'Shoe size conversion table'!$J$6:$L$22,2))</f>
        <v>38-39</v>
      </c>
      <c r="J12701" s="12" t="n">
        <f aca="false">IF(G12701="Male",VLOOKUP(H12701,'Shoe size conversion table'!$B$6:$D$22,3),VLOOKUP(H12701,'Shoe size conversion table'!$J$6:$L$22,3))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MONTH(C12701:C27668)</f>
        <v>9</v>
      </c>
      <c r="O12701" s="8" t="n">
        <f aca="false">K12701*(1-L12701)</f>
        <v>159</v>
      </c>
    </row>
    <row r="12702" customFormat="false" ht="11.4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IF(G12702="Male",VLOOKUP(H12702,'Shoe size conversion table'!$B$6:$D$22,2),VLOOKUP(H12702,'Shoe size conversion table'!$J$6:$L$22,2))</f>
        <v>42</v>
      </c>
      <c r="J12702" s="12" t="n">
        <f aca="false">IF(G12702="Male",VLOOKUP(H12702,'Shoe size conversion table'!$B$6:$D$22,3),VLOOKUP(H12702,'Shoe size conversion table'!$J$6:$L$22,3))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MONTH(C12702:C27669)</f>
        <v>9</v>
      </c>
      <c r="O12702" s="8" t="n">
        <f aca="false">K12702*(1-L12702)</f>
        <v>64.5</v>
      </c>
    </row>
    <row r="12703" customFormat="false" ht="11.4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IF(G12703="Male",VLOOKUP(H12703,'Shoe size conversion table'!$B$6:$D$22,2),VLOOKUP(H12703,'Shoe size conversion table'!$J$6:$L$22,2))</f>
        <v>42-43</v>
      </c>
      <c r="J12703" s="12" t="n">
        <f aca="false">IF(G12703="Male",VLOOKUP(H12703,'Shoe size conversion table'!$B$6:$D$22,3),VLOOKUP(H12703,'Shoe size conversion table'!$J$6:$L$22,3))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MONTH(C12703:C27670)</f>
        <v>9</v>
      </c>
      <c r="O12703" s="8" t="n">
        <f aca="false">K12703*(1-L12703)</f>
        <v>179</v>
      </c>
    </row>
    <row r="12704" customFormat="false" ht="11.4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IF(G12704="Male",VLOOKUP(H12704,'Shoe size conversion table'!$B$6:$D$22,2),VLOOKUP(H12704,'Shoe size conversion table'!$J$6:$L$22,2))</f>
        <v>39</v>
      </c>
      <c r="J12704" s="12" t="n">
        <f aca="false">IF(G12704="Male",VLOOKUP(H12704,'Shoe size conversion table'!$B$6:$D$22,3),VLOOKUP(H12704,'Shoe size conversion table'!$J$6:$L$22,3))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MONTH(C12704:C27671)</f>
        <v>9</v>
      </c>
      <c r="O12704" s="8" t="n">
        <f aca="false">K12704*(1-L12704)</f>
        <v>94.5</v>
      </c>
    </row>
    <row r="12705" customFormat="false" ht="11.4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IF(G12705="Male",VLOOKUP(H12705,'Shoe size conversion table'!$B$6:$D$22,2),VLOOKUP(H12705,'Shoe size conversion table'!$J$6:$L$22,2))</f>
        <v>37-38</v>
      </c>
      <c r="J12705" s="12" t="n">
        <f aca="false">IF(G12705="Male",VLOOKUP(H12705,'Shoe size conversion table'!$B$6:$D$22,3),VLOOKUP(H12705,'Shoe size conversion table'!$J$6:$L$22,3))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MONTH(C12705:C27672)</f>
        <v>9</v>
      </c>
      <c r="O12705" s="8" t="n">
        <f aca="false">K12705*(1-L12705)</f>
        <v>119.2</v>
      </c>
    </row>
    <row r="12706" customFormat="false" ht="11.4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IF(G12706="Male",VLOOKUP(H12706,'Shoe size conversion table'!$B$6:$D$22,2),VLOOKUP(H12706,'Shoe size conversion table'!$J$6:$L$22,2))</f>
        <v>43-44</v>
      </c>
      <c r="J12706" s="12" t="n">
        <f aca="false">IF(G12706="Male",VLOOKUP(H12706,'Shoe size conversion table'!$B$6:$D$22,3),VLOOKUP(H12706,'Shoe size conversion table'!$J$6:$L$22,3))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MONTH(C12706:C27673)</f>
        <v>9</v>
      </c>
      <c r="O12706" s="8" t="n">
        <f aca="false">K12706*(1-L12706)</f>
        <v>129</v>
      </c>
    </row>
    <row r="12707" customFormat="false" ht="11.4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IF(G12707="Male",VLOOKUP(H12707,'Shoe size conversion table'!$B$6:$D$22,2),VLOOKUP(H12707,'Shoe size conversion table'!$J$6:$L$22,2))</f>
        <v>42-43</v>
      </c>
      <c r="J12707" s="12" t="n">
        <f aca="false">IF(G12707="Male",VLOOKUP(H12707,'Shoe size conversion table'!$B$6:$D$22,3),VLOOKUP(H12707,'Shoe size conversion table'!$J$6:$L$22,3))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MONTH(C12707:C27674)</f>
        <v>9</v>
      </c>
      <c r="O12707" s="8" t="n">
        <f aca="false">K12707*(1-L12707)</f>
        <v>129</v>
      </c>
    </row>
    <row r="12708" customFormat="false" ht="11.4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IF(G12708="Male",VLOOKUP(H12708,'Shoe size conversion table'!$B$6:$D$22,2),VLOOKUP(H12708,'Shoe size conversion table'!$J$6:$L$22,2))</f>
        <v>41-42</v>
      </c>
      <c r="J12708" s="12" t="n">
        <f aca="false">IF(G12708="Male",VLOOKUP(H12708,'Shoe size conversion table'!$B$6:$D$22,3),VLOOKUP(H12708,'Shoe size conversion table'!$J$6:$L$22,3))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MONTH(C12708:C27675)</f>
        <v>9</v>
      </c>
      <c r="O12708" s="8" t="n">
        <f aca="false">K12708*(1-L12708)</f>
        <v>179</v>
      </c>
    </row>
    <row r="12709" customFormat="false" ht="11.4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IF(G12709="Male",VLOOKUP(H12709,'Shoe size conversion table'!$B$6:$D$22,2),VLOOKUP(H12709,'Shoe size conversion table'!$J$6:$L$22,2))</f>
        <v>42-43</v>
      </c>
      <c r="J12709" s="12" t="n">
        <f aca="false">IF(G12709="Male",VLOOKUP(H12709,'Shoe size conversion table'!$B$6:$D$22,3),VLOOKUP(H12709,'Shoe size conversion table'!$J$6:$L$22,3))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MONTH(C12709:C27676)</f>
        <v>9</v>
      </c>
      <c r="O12709" s="8" t="n">
        <f aca="false">K12709*(1-L12709)</f>
        <v>179.1</v>
      </c>
    </row>
    <row r="12710" customFormat="false" ht="11.4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IF(G12710="Male",VLOOKUP(H12710,'Shoe size conversion table'!$B$6:$D$22,2),VLOOKUP(H12710,'Shoe size conversion table'!$J$6:$L$22,2))</f>
        <v>42</v>
      </c>
      <c r="J12710" s="12" t="n">
        <f aca="false">IF(G12710="Male",VLOOKUP(H12710,'Shoe size conversion table'!$B$6:$D$22,3),VLOOKUP(H12710,'Shoe size conversion table'!$J$6:$L$22,3))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MONTH(C12710:C27677)</f>
        <v>9</v>
      </c>
      <c r="O12710" s="8" t="n">
        <f aca="false">K12710*(1-L12710)</f>
        <v>69.5</v>
      </c>
    </row>
    <row r="12711" customFormat="false" ht="11.4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IF(G12711="Male",VLOOKUP(H12711,'Shoe size conversion table'!$B$6:$D$22,2),VLOOKUP(H12711,'Shoe size conversion table'!$J$6:$L$22,2))</f>
        <v>39-40</v>
      </c>
      <c r="J12711" s="12" t="n">
        <f aca="false">IF(G12711="Male",VLOOKUP(H12711,'Shoe size conversion table'!$B$6:$D$22,3),VLOOKUP(H12711,'Shoe size conversion table'!$J$6:$L$22,3))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MONTH(C12711:C27678)</f>
        <v>9</v>
      </c>
      <c r="O12711" s="8" t="n">
        <f aca="false">K12711*(1-L12711)</f>
        <v>159</v>
      </c>
    </row>
    <row r="12712" customFormat="false" ht="11.4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IF(G12712="Male",VLOOKUP(H12712,'Shoe size conversion table'!$B$6:$D$22,2),VLOOKUP(H12712,'Shoe size conversion table'!$J$6:$L$22,2))</f>
        <v>42</v>
      </c>
      <c r="J12712" s="12" t="n">
        <f aca="false">IF(G12712="Male",VLOOKUP(H12712,'Shoe size conversion table'!$B$6:$D$22,3),VLOOKUP(H12712,'Shoe size conversion table'!$J$6:$L$22,3))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MONTH(C12712:C27679)</f>
        <v>9</v>
      </c>
      <c r="O12712" s="8" t="n">
        <f aca="false">K12712*(1-L12712)</f>
        <v>64.5</v>
      </c>
    </row>
    <row r="12713" customFormat="false" ht="11.4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IF(G12713="Male",VLOOKUP(H12713,'Shoe size conversion table'!$B$6:$D$22,2),VLOOKUP(H12713,'Shoe size conversion table'!$J$6:$L$22,2))</f>
        <v>38-39</v>
      </c>
      <c r="J12713" s="12" t="n">
        <f aca="false">IF(G12713="Male",VLOOKUP(H12713,'Shoe size conversion table'!$B$6:$D$22,3),VLOOKUP(H12713,'Shoe size conversion table'!$J$6:$L$22,3))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MONTH(C12713:C27680)</f>
        <v>9</v>
      </c>
      <c r="O12713" s="8" t="n">
        <f aca="false">K12713*(1-L12713)</f>
        <v>64.5</v>
      </c>
    </row>
    <row r="12714" customFormat="false" ht="11.4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IF(G12714="Male",VLOOKUP(H12714,'Shoe size conversion table'!$B$6:$D$22,2),VLOOKUP(H12714,'Shoe size conversion table'!$J$6:$L$22,2))</f>
        <v>43</v>
      </c>
      <c r="J12714" s="12" t="n">
        <f aca="false">IF(G12714="Male",VLOOKUP(H12714,'Shoe size conversion table'!$B$6:$D$22,3),VLOOKUP(H12714,'Shoe size conversion table'!$J$6:$L$22,3))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MONTH(C12714:C27681)</f>
        <v>9</v>
      </c>
      <c r="O12714" s="8" t="n">
        <f aca="false">K12714*(1-L12714)</f>
        <v>149</v>
      </c>
    </row>
    <row r="12715" customFormat="false" ht="11.4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IF(G12715="Male",VLOOKUP(H12715,'Shoe size conversion table'!$B$6:$D$22,2),VLOOKUP(H12715,'Shoe size conversion table'!$J$6:$L$22,2))</f>
        <v>38-39</v>
      </c>
      <c r="J12715" s="12" t="n">
        <f aca="false">IF(G12715="Male",VLOOKUP(H12715,'Shoe size conversion table'!$B$6:$D$22,3),VLOOKUP(H12715,'Shoe size conversion table'!$J$6:$L$22,3))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MONTH(C12715:C27682)</f>
        <v>9</v>
      </c>
      <c r="O12715" s="8" t="n">
        <f aca="false">K12715*(1-L12715)</f>
        <v>139</v>
      </c>
    </row>
    <row r="12716" customFormat="false" ht="11.4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IF(G12716="Male",VLOOKUP(H12716,'Shoe size conversion table'!$B$6:$D$22,2),VLOOKUP(H12716,'Shoe size conversion table'!$J$6:$L$22,2))</f>
        <v>44</v>
      </c>
      <c r="J12716" s="12" t="n">
        <f aca="false">IF(G12716="Male",VLOOKUP(H12716,'Shoe size conversion table'!$B$6:$D$22,3),VLOOKUP(H12716,'Shoe size conversion table'!$J$6:$L$22,3))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MONTH(C12716:C27683)</f>
        <v>9</v>
      </c>
      <c r="O12716" s="8" t="n">
        <f aca="false">K12716*(1-L12716)</f>
        <v>69.5</v>
      </c>
    </row>
    <row r="12717" customFormat="false" ht="11.4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IF(G12717="Male",VLOOKUP(H12717,'Shoe size conversion table'!$B$6:$D$22,2),VLOOKUP(H12717,'Shoe size conversion table'!$J$6:$L$22,2))</f>
        <v>38-39</v>
      </c>
      <c r="J12717" s="12" t="n">
        <f aca="false">IF(G12717="Male",VLOOKUP(H12717,'Shoe size conversion table'!$B$6:$D$22,3),VLOOKUP(H12717,'Shoe size conversion table'!$J$6:$L$22,3))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MONTH(C12717:C27684)</f>
        <v>9</v>
      </c>
      <c r="O12717" s="8" t="n">
        <f aca="false">K12717*(1-L12717)</f>
        <v>139</v>
      </c>
    </row>
    <row r="12718" customFormat="false" ht="11.4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IF(G12718="Male",VLOOKUP(H12718,'Shoe size conversion table'!$B$6:$D$22,2),VLOOKUP(H12718,'Shoe size conversion table'!$J$6:$L$22,2))</f>
        <v>42-43</v>
      </c>
      <c r="J12718" s="12" t="n">
        <f aca="false">IF(G12718="Male",VLOOKUP(H12718,'Shoe size conversion table'!$B$6:$D$22,3),VLOOKUP(H12718,'Shoe size conversion table'!$J$6:$L$22,3))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MONTH(C12718:C27685)</f>
        <v>9</v>
      </c>
      <c r="O12718" s="8" t="n">
        <f aca="false">K12718*(1-L12718)</f>
        <v>149</v>
      </c>
    </row>
    <row r="12719" customFormat="false" ht="11.4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IF(G12719="Male",VLOOKUP(H12719,'Shoe size conversion table'!$B$6:$D$22,2),VLOOKUP(H12719,'Shoe size conversion table'!$J$6:$L$22,2))</f>
        <v>41</v>
      </c>
      <c r="J12719" s="12" t="n">
        <f aca="false">IF(G12719="Male",VLOOKUP(H12719,'Shoe size conversion table'!$B$6:$D$22,3),VLOOKUP(H12719,'Shoe size conversion table'!$J$6:$L$22,3))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MONTH(C12719:C27686)</f>
        <v>9</v>
      </c>
      <c r="O12719" s="8" t="n">
        <f aca="false">K12719*(1-L12719)</f>
        <v>189</v>
      </c>
    </row>
    <row r="12720" customFormat="false" ht="11.4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IF(G12720="Male",VLOOKUP(H12720,'Shoe size conversion table'!$B$6:$D$22,2),VLOOKUP(H12720,'Shoe size conversion table'!$J$6:$L$22,2))</f>
        <v>40-41</v>
      </c>
      <c r="J12720" s="12" t="n">
        <f aca="false">IF(G12720="Male",VLOOKUP(H12720,'Shoe size conversion table'!$B$6:$D$22,3),VLOOKUP(H12720,'Shoe size conversion table'!$J$6:$L$22,3))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MONTH(C12720:C27687)</f>
        <v>9</v>
      </c>
      <c r="O12720" s="8" t="n">
        <f aca="false">K12720*(1-L12720)</f>
        <v>189</v>
      </c>
    </row>
    <row r="12721" customFormat="false" ht="11.4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IF(G12721="Male",VLOOKUP(H12721,'Shoe size conversion table'!$B$6:$D$22,2),VLOOKUP(H12721,'Shoe size conversion table'!$J$6:$L$22,2))</f>
        <v>42-43</v>
      </c>
      <c r="J12721" s="12" t="n">
        <f aca="false">IF(G12721="Male",VLOOKUP(H12721,'Shoe size conversion table'!$B$6:$D$22,3),VLOOKUP(H12721,'Shoe size conversion table'!$J$6:$L$22,3))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MONTH(C12721:C27688)</f>
        <v>9</v>
      </c>
      <c r="O12721" s="8" t="n">
        <f aca="false">K12721*(1-L12721)</f>
        <v>129</v>
      </c>
    </row>
    <row r="12722" customFormat="false" ht="11.4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IF(G12722="Male",VLOOKUP(H12722,'Shoe size conversion table'!$B$6:$D$22,2),VLOOKUP(H12722,'Shoe size conversion table'!$J$6:$L$22,2))</f>
        <v>39-40</v>
      </c>
      <c r="J12722" s="12" t="n">
        <f aca="false">IF(G12722="Male",VLOOKUP(H12722,'Shoe size conversion table'!$B$6:$D$22,3),VLOOKUP(H12722,'Shoe size conversion table'!$J$6:$L$22,3))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MONTH(C12722:C27689)</f>
        <v>9</v>
      </c>
      <c r="O12722" s="8" t="n">
        <f aca="false">K12722*(1-L12722)</f>
        <v>104.3</v>
      </c>
    </row>
    <row r="12723" customFormat="false" ht="11.4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IF(G12723="Male",VLOOKUP(H12723,'Shoe size conversion table'!$B$6:$D$22,2),VLOOKUP(H12723,'Shoe size conversion table'!$J$6:$L$22,2))</f>
        <v>44</v>
      </c>
      <c r="J12723" s="12" t="n">
        <f aca="false">IF(G12723="Male",VLOOKUP(H12723,'Shoe size conversion table'!$B$6:$D$22,3),VLOOKUP(H12723,'Shoe size conversion table'!$J$6:$L$22,3))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MONTH(C12723:C27690)</f>
        <v>9</v>
      </c>
      <c r="O12723" s="8" t="n">
        <f aca="false">K12723*(1-L12723)</f>
        <v>189</v>
      </c>
    </row>
    <row r="12724" customFormat="false" ht="11.4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IF(G12724="Male",VLOOKUP(H12724,'Shoe size conversion table'!$B$6:$D$22,2),VLOOKUP(H12724,'Shoe size conversion table'!$J$6:$L$22,2))</f>
        <v>40</v>
      </c>
      <c r="J12724" s="12" t="n">
        <f aca="false">IF(G12724="Male",VLOOKUP(H12724,'Shoe size conversion table'!$B$6:$D$22,3),VLOOKUP(H12724,'Shoe size conversion table'!$J$6:$L$22,3))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MONTH(C12724:C27691)</f>
        <v>9</v>
      </c>
      <c r="O12724" s="8" t="n">
        <f aca="false">K12724*(1-L12724)</f>
        <v>179</v>
      </c>
    </row>
    <row r="12725" customFormat="false" ht="11.4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IF(G12725="Male",VLOOKUP(H12725,'Shoe size conversion table'!$B$6:$D$22,2),VLOOKUP(H12725,'Shoe size conversion table'!$J$6:$L$22,2))</f>
        <v>42-43</v>
      </c>
      <c r="J12725" s="12" t="n">
        <f aca="false">IF(G12725="Male",VLOOKUP(H12725,'Shoe size conversion table'!$B$6:$D$22,3),VLOOKUP(H12725,'Shoe size conversion table'!$J$6:$L$22,3))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MONTH(C12725:C27692)</f>
        <v>9</v>
      </c>
      <c r="O12725" s="8" t="n">
        <f aca="false">K12725*(1-L12725)</f>
        <v>149</v>
      </c>
    </row>
    <row r="12726" customFormat="false" ht="11.4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IF(G12726="Male",VLOOKUP(H12726,'Shoe size conversion table'!$B$6:$D$22,2),VLOOKUP(H12726,'Shoe size conversion table'!$J$6:$L$22,2))</f>
        <v>38</v>
      </c>
      <c r="J12726" s="12" t="n">
        <f aca="false">IF(G12726="Male",VLOOKUP(H12726,'Shoe size conversion table'!$B$6:$D$22,3),VLOOKUP(H12726,'Shoe size conversion table'!$J$6:$L$22,3))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MONTH(C12726:C27693)</f>
        <v>9</v>
      </c>
      <c r="O12726" s="8" t="n">
        <f aca="false">K12726*(1-L12726)</f>
        <v>89.5</v>
      </c>
    </row>
    <row r="12727" customFormat="false" ht="11.4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IF(G12727="Male",VLOOKUP(H12727,'Shoe size conversion table'!$B$6:$D$22,2),VLOOKUP(H12727,'Shoe size conversion table'!$J$6:$L$22,2))</f>
        <v>43</v>
      </c>
      <c r="J12727" s="12" t="n">
        <f aca="false">IF(G12727="Male",VLOOKUP(H12727,'Shoe size conversion table'!$B$6:$D$22,3),VLOOKUP(H12727,'Shoe size conversion table'!$J$6:$L$22,3))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MONTH(C12727:C27694)</f>
        <v>9</v>
      </c>
      <c r="O12727" s="8" t="n">
        <f aca="false">K12727*(1-L12727)</f>
        <v>135.2</v>
      </c>
    </row>
    <row r="12728" customFormat="false" ht="11.4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IF(G12728="Male",VLOOKUP(H12728,'Shoe size conversion table'!$B$6:$D$22,2),VLOOKUP(H12728,'Shoe size conversion table'!$J$6:$L$22,2))</f>
        <v>41-42</v>
      </c>
      <c r="J12728" s="12" t="n">
        <f aca="false">IF(G12728="Male",VLOOKUP(H12728,'Shoe size conversion table'!$B$6:$D$22,3),VLOOKUP(H12728,'Shoe size conversion table'!$J$6:$L$22,3))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MONTH(C12728:C27695)</f>
        <v>9</v>
      </c>
      <c r="O12728" s="8" t="n">
        <f aca="false">K12728*(1-L12728)</f>
        <v>159</v>
      </c>
    </row>
    <row r="12729" customFormat="false" ht="11.4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IF(G12729="Male",VLOOKUP(H12729,'Shoe size conversion table'!$B$6:$D$22,2),VLOOKUP(H12729,'Shoe size conversion table'!$J$6:$L$22,2))</f>
        <v>41</v>
      </c>
      <c r="J12729" s="12" t="n">
        <f aca="false">IF(G12729="Male",VLOOKUP(H12729,'Shoe size conversion table'!$B$6:$D$22,3),VLOOKUP(H12729,'Shoe size conversion table'!$J$6:$L$22,3))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MONTH(C12729:C27696)</f>
        <v>9</v>
      </c>
      <c r="O12729" s="8" t="n">
        <f aca="false">K12729*(1-L12729)</f>
        <v>90.3</v>
      </c>
    </row>
    <row r="12730" customFormat="false" ht="11.4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IF(G12730="Male",VLOOKUP(H12730,'Shoe size conversion table'!$B$6:$D$22,2),VLOOKUP(H12730,'Shoe size conversion table'!$J$6:$L$22,2))</f>
        <v>39</v>
      </c>
      <c r="J12730" s="12" t="n">
        <f aca="false">IF(G12730="Male",VLOOKUP(H12730,'Shoe size conversion table'!$B$6:$D$22,3),VLOOKUP(H12730,'Shoe size conversion table'!$J$6:$L$22,3))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MONTH(C12730:C27697)</f>
        <v>9</v>
      </c>
      <c r="O12730" s="8" t="n">
        <f aca="false">K12730*(1-L12730)</f>
        <v>104.3</v>
      </c>
    </row>
    <row r="12731" customFormat="false" ht="11.4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IF(G12731="Male",VLOOKUP(H12731,'Shoe size conversion table'!$B$6:$D$22,2),VLOOKUP(H12731,'Shoe size conversion table'!$J$6:$L$22,2))</f>
        <v>44</v>
      </c>
      <c r="J12731" s="12" t="n">
        <f aca="false">IF(G12731="Male",VLOOKUP(H12731,'Shoe size conversion table'!$B$6:$D$22,3),VLOOKUP(H12731,'Shoe size conversion table'!$J$6:$L$22,3))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MONTH(C12731:C27698)</f>
        <v>9</v>
      </c>
      <c r="O12731" s="8" t="n">
        <f aca="false">K12731*(1-L12731)</f>
        <v>159</v>
      </c>
    </row>
    <row r="12732" customFormat="false" ht="11.4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IF(G12732="Male",VLOOKUP(H12732,'Shoe size conversion table'!$B$6:$D$22,2),VLOOKUP(H12732,'Shoe size conversion table'!$J$6:$L$22,2))</f>
        <v>43</v>
      </c>
      <c r="J12732" s="12" t="n">
        <f aca="false">IF(G12732="Male",VLOOKUP(H12732,'Shoe size conversion table'!$B$6:$D$22,3),VLOOKUP(H12732,'Shoe size conversion table'!$J$6:$L$22,3))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MONTH(C12732:C27699)</f>
        <v>9</v>
      </c>
      <c r="O12732" s="8" t="n">
        <f aca="false">K12732*(1-L12732)</f>
        <v>139</v>
      </c>
    </row>
    <row r="12733" customFormat="false" ht="11.4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IF(G12733="Male",VLOOKUP(H12733,'Shoe size conversion table'!$B$6:$D$22,2),VLOOKUP(H12733,'Shoe size conversion table'!$J$6:$L$22,2))</f>
        <v>39-40</v>
      </c>
      <c r="J12733" s="12" t="n">
        <f aca="false">IF(G12733="Male",VLOOKUP(H12733,'Shoe size conversion table'!$B$6:$D$22,3),VLOOKUP(H12733,'Shoe size conversion table'!$J$6:$L$22,3))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MONTH(C12733:C27700)</f>
        <v>9</v>
      </c>
      <c r="O12733" s="8" t="n">
        <f aca="false">K12733*(1-L12733)</f>
        <v>99.5</v>
      </c>
    </row>
    <row r="12734" customFormat="false" ht="11.4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IF(G12734="Male",VLOOKUP(H12734,'Shoe size conversion table'!$B$6:$D$22,2),VLOOKUP(H12734,'Shoe size conversion table'!$J$6:$L$22,2))</f>
        <v>42-43</v>
      </c>
      <c r="J12734" s="12" t="n">
        <f aca="false">IF(G12734="Male",VLOOKUP(H12734,'Shoe size conversion table'!$B$6:$D$22,3),VLOOKUP(H12734,'Shoe size conversion table'!$J$6:$L$22,3))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MONTH(C12734:C27701)</f>
        <v>9</v>
      </c>
      <c r="O12734" s="8" t="n">
        <f aca="false">K12734*(1-L12734)</f>
        <v>189</v>
      </c>
    </row>
    <row r="12735" customFormat="false" ht="11.4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IF(G12735="Male",VLOOKUP(H12735,'Shoe size conversion table'!$B$6:$D$22,2),VLOOKUP(H12735,'Shoe size conversion table'!$J$6:$L$22,2))</f>
        <v>42-43</v>
      </c>
      <c r="J12735" s="12" t="n">
        <f aca="false">IF(G12735="Male",VLOOKUP(H12735,'Shoe size conversion table'!$B$6:$D$22,3),VLOOKUP(H12735,'Shoe size conversion table'!$J$6:$L$22,3))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MONTH(C12735:C27702)</f>
        <v>9</v>
      </c>
      <c r="O12735" s="8" t="n">
        <f aca="false">K12735*(1-L12735)</f>
        <v>179</v>
      </c>
    </row>
    <row r="12736" customFormat="false" ht="11.4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IF(G12736="Male",VLOOKUP(H12736,'Shoe size conversion table'!$B$6:$D$22,2),VLOOKUP(H12736,'Shoe size conversion table'!$J$6:$L$22,2))</f>
        <v>42</v>
      </c>
      <c r="J12736" s="12" t="n">
        <f aca="false">IF(G12736="Male",VLOOKUP(H12736,'Shoe size conversion table'!$B$6:$D$22,3),VLOOKUP(H12736,'Shoe size conversion table'!$J$6:$L$22,3))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MONTH(C12736:C27703)</f>
        <v>9</v>
      </c>
      <c r="O12736" s="8" t="n">
        <f aca="false">K12736*(1-L12736)</f>
        <v>189</v>
      </c>
    </row>
    <row r="12737" customFormat="false" ht="11.4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IF(G12737="Male",VLOOKUP(H12737,'Shoe size conversion table'!$B$6:$D$22,2),VLOOKUP(H12737,'Shoe size conversion table'!$J$6:$L$22,2))</f>
        <v>37</v>
      </c>
      <c r="J12737" s="12" t="n">
        <f aca="false">IF(G12737="Male",VLOOKUP(H12737,'Shoe size conversion table'!$B$6:$D$22,3),VLOOKUP(H12737,'Shoe size conversion table'!$J$6:$L$22,3))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MONTH(C12737:C27704)</f>
        <v>9</v>
      </c>
      <c r="O12737" s="8" t="n">
        <f aca="false">K12737*(1-L12737)</f>
        <v>149</v>
      </c>
    </row>
    <row r="12738" customFormat="false" ht="11.4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IF(G12738="Male",VLOOKUP(H12738,'Shoe size conversion table'!$B$6:$D$22,2),VLOOKUP(H12738,'Shoe size conversion table'!$J$6:$L$22,2))</f>
        <v>44</v>
      </c>
      <c r="J12738" s="12" t="n">
        <f aca="false">IF(G12738="Male",VLOOKUP(H12738,'Shoe size conversion table'!$B$6:$D$22,3),VLOOKUP(H12738,'Shoe size conversion table'!$J$6:$L$22,3))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MONTH(C12738:C27705)</f>
        <v>9</v>
      </c>
      <c r="O12738" s="8" t="n">
        <f aca="false">K12738*(1-L12738)</f>
        <v>139</v>
      </c>
    </row>
    <row r="12739" customFormat="false" ht="11.4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IF(G12739="Male",VLOOKUP(H12739,'Shoe size conversion table'!$B$6:$D$22,2),VLOOKUP(H12739,'Shoe size conversion table'!$J$6:$L$22,2))</f>
        <v>43-44</v>
      </c>
      <c r="J12739" s="12" t="n">
        <f aca="false">IF(G12739="Male",VLOOKUP(H12739,'Shoe size conversion table'!$B$6:$D$22,3),VLOOKUP(H12739,'Shoe size conversion table'!$J$6:$L$22,3))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MONTH(C12739:C27706)</f>
        <v>9</v>
      </c>
      <c r="O12739" s="8" t="n">
        <f aca="false">K12739*(1-L12739)</f>
        <v>129</v>
      </c>
    </row>
    <row r="12740" customFormat="false" ht="11.4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IF(G12740="Male",VLOOKUP(H12740,'Shoe size conversion table'!$B$6:$D$22,2),VLOOKUP(H12740,'Shoe size conversion table'!$J$6:$L$22,2))</f>
        <v>40-41</v>
      </c>
      <c r="J12740" s="12" t="n">
        <f aca="false">IF(G12740="Male",VLOOKUP(H12740,'Shoe size conversion table'!$B$6:$D$22,3),VLOOKUP(H12740,'Shoe size conversion table'!$J$6:$L$22,3))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MONTH(C12740:C27707)</f>
        <v>9</v>
      </c>
      <c r="O12740" s="8" t="n">
        <f aca="false">K12740*(1-L12740)</f>
        <v>189</v>
      </c>
    </row>
    <row r="12741" customFormat="false" ht="11.4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IF(G12741="Male",VLOOKUP(H12741,'Shoe size conversion table'!$B$6:$D$22,2),VLOOKUP(H12741,'Shoe size conversion table'!$J$6:$L$22,2))</f>
        <v>37-38</v>
      </c>
      <c r="J12741" s="12" t="n">
        <f aca="false">IF(G12741="Male",VLOOKUP(H12741,'Shoe size conversion table'!$B$6:$D$22,3),VLOOKUP(H12741,'Shoe size conversion table'!$J$6:$L$22,3))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MONTH(C12741:C27708)</f>
        <v>9</v>
      </c>
      <c r="O12741" s="8" t="n">
        <f aca="false">K12741*(1-L12741)</f>
        <v>199</v>
      </c>
    </row>
    <row r="12742" customFormat="false" ht="11.4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IF(G12742="Male",VLOOKUP(H12742,'Shoe size conversion table'!$B$6:$D$22,2),VLOOKUP(H12742,'Shoe size conversion table'!$J$6:$L$22,2))</f>
        <v>42-43</v>
      </c>
      <c r="J12742" s="12" t="n">
        <f aca="false">IF(G12742="Male",VLOOKUP(H12742,'Shoe size conversion table'!$B$6:$D$22,3),VLOOKUP(H12742,'Shoe size conversion table'!$J$6:$L$22,3))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MONTH(C12742:C27709)</f>
        <v>9</v>
      </c>
      <c r="O12742" s="8" t="n">
        <f aca="false">K12742*(1-L12742)</f>
        <v>149</v>
      </c>
    </row>
    <row r="12743" customFormat="false" ht="11.4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IF(G12743="Male",VLOOKUP(H12743,'Shoe size conversion table'!$B$6:$D$22,2),VLOOKUP(H12743,'Shoe size conversion table'!$J$6:$L$22,2))</f>
        <v>42</v>
      </c>
      <c r="J12743" s="12" t="n">
        <f aca="false">IF(G12743="Male",VLOOKUP(H12743,'Shoe size conversion table'!$B$6:$D$22,3),VLOOKUP(H12743,'Shoe size conversion table'!$J$6:$L$22,3))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MONTH(C12743:C27710)</f>
        <v>9</v>
      </c>
      <c r="O12743" s="8" t="n">
        <f aca="false">K12743*(1-L12743)</f>
        <v>149</v>
      </c>
    </row>
    <row r="12744" customFormat="false" ht="11.4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IF(G12744="Male",VLOOKUP(H12744,'Shoe size conversion table'!$B$6:$D$22,2),VLOOKUP(H12744,'Shoe size conversion table'!$J$6:$L$22,2))</f>
        <v>38</v>
      </c>
      <c r="J12744" s="12" t="n">
        <f aca="false">IF(G12744="Male",VLOOKUP(H12744,'Shoe size conversion table'!$B$6:$D$22,3),VLOOKUP(H12744,'Shoe size conversion table'!$J$6:$L$22,3))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MONTH(C12744:C27711)</f>
        <v>9</v>
      </c>
      <c r="O12744" s="8" t="n">
        <f aca="false">K12744*(1-L12744)</f>
        <v>139.3</v>
      </c>
    </row>
    <row r="12745" customFormat="false" ht="11.4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IF(G12745="Male",VLOOKUP(H12745,'Shoe size conversion table'!$B$6:$D$22,2),VLOOKUP(H12745,'Shoe size conversion table'!$J$6:$L$22,2))</f>
        <v>41-42</v>
      </c>
      <c r="J12745" s="12" t="n">
        <f aca="false">IF(G12745="Male",VLOOKUP(H12745,'Shoe size conversion table'!$B$6:$D$22,3),VLOOKUP(H12745,'Shoe size conversion table'!$J$6:$L$22,3))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MONTH(C12745:C27712)</f>
        <v>9</v>
      </c>
      <c r="O12745" s="8" t="n">
        <f aca="false">K12745*(1-L12745)</f>
        <v>169</v>
      </c>
    </row>
    <row r="12746" customFormat="false" ht="11.4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IF(G12746="Male",VLOOKUP(H12746,'Shoe size conversion table'!$B$6:$D$22,2),VLOOKUP(H12746,'Shoe size conversion table'!$J$6:$L$22,2))</f>
        <v>38</v>
      </c>
      <c r="J12746" s="12" t="n">
        <f aca="false">IF(G12746="Male",VLOOKUP(H12746,'Shoe size conversion table'!$B$6:$D$22,3),VLOOKUP(H12746,'Shoe size conversion table'!$J$6:$L$22,3))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MONTH(C12746:C27713)</f>
        <v>9</v>
      </c>
      <c r="O12746" s="8" t="n">
        <f aca="false">K12746*(1-L12746)</f>
        <v>179.1</v>
      </c>
    </row>
    <row r="12747" customFormat="false" ht="11.4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IF(G12747="Male",VLOOKUP(H12747,'Shoe size conversion table'!$B$6:$D$22,2),VLOOKUP(H12747,'Shoe size conversion table'!$J$6:$L$22,2))</f>
        <v>38</v>
      </c>
      <c r="J12747" s="12" t="n">
        <f aca="false">IF(G12747="Male",VLOOKUP(H12747,'Shoe size conversion table'!$B$6:$D$22,3),VLOOKUP(H12747,'Shoe size conversion table'!$J$6:$L$22,3))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MONTH(C12747:C27714)</f>
        <v>9</v>
      </c>
      <c r="O12747" s="8" t="n">
        <f aca="false">K12747*(1-L12747)</f>
        <v>116.1</v>
      </c>
    </row>
    <row r="12748" customFormat="false" ht="11.4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IF(G12748="Male",VLOOKUP(H12748,'Shoe size conversion table'!$B$6:$D$22,2),VLOOKUP(H12748,'Shoe size conversion table'!$J$6:$L$22,2))</f>
        <v>39</v>
      </c>
      <c r="J12748" s="12" t="n">
        <f aca="false">IF(G12748="Male",VLOOKUP(H12748,'Shoe size conversion table'!$B$6:$D$22,3),VLOOKUP(H12748,'Shoe size conversion table'!$J$6:$L$22,3))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MONTH(C12748:C27715)</f>
        <v>9</v>
      </c>
      <c r="O12748" s="8" t="n">
        <f aca="false">K12748*(1-L12748)</f>
        <v>179</v>
      </c>
    </row>
    <row r="12749" customFormat="false" ht="11.4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IF(G12749="Male",VLOOKUP(H12749,'Shoe size conversion table'!$B$6:$D$22,2),VLOOKUP(H12749,'Shoe size conversion table'!$J$6:$L$22,2))</f>
        <v>38</v>
      </c>
      <c r="J12749" s="12" t="n">
        <f aca="false">IF(G12749="Male",VLOOKUP(H12749,'Shoe size conversion table'!$B$6:$D$22,3),VLOOKUP(H12749,'Shoe size conversion table'!$J$6:$L$22,3))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MONTH(C12749:C27716)</f>
        <v>9</v>
      </c>
      <c r="O12749" s="8" t="n">
        <f aca="false">K12749*(1-L12749)</f>
        <v>159</v>
      </c>
    </row>
    <row r="12750" customFormat="false" ht="11.4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IF(G12750="Male",VLOOKUP(H12750,'Shoe size conversion table'!$B$6:$D$22,2),VLOOKUP(H12750,'Shoe size conversion table'!$J$6:$L$22,2))</f>
        <v>42-43</v>
      </c>
      <c r="J12750" s="12" t="n">
        <f aca="false">IF(G12750="Male",VLOOKUP(H12750,'Shoe size conversion table'!$B$6:$D$22,3),VLOOKUP(H12750,'Shoe size conversion table'!$J$6:$L$22,3))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MONTH(C12750:C27717)</f>
        <v>9</v>
      </c>
      <c r="O12750" s="8" t="n">
        <f aca="false">K12750*(1-L12750)</f>
        <v>143.2</v>
      </c>
    </row>
    <row r="12751" customFormat="false" ht="11.4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IF(G12751="Male",VLOOKUP(H12751,'Shoe size conversion table'!$B$6:$D$22,2),VLOOKUP(H12751,'Shoe size conversion table'!$J$6:$L$22,2))</f>
        <v>41-42</v>
      </c>
      <c r="J12751" s="12" t="n">
        <f aca="false">IF(G12751="Male",VLOOKUP(H12751,'Shoe size conversion table'!$B$6:$D$22,3),VLOOKUP(H12751,'Shoe size conversion table'!$J$6:$L$22,3))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MONTH(C12751:C27718)</f>
        <v>9</v>
      </c>
      <c r="O12751" s="8" t="n">
        <f aca="false">K12751*(1-L12751)</f>
        <v>139</v>
      </c>
    </row>
    <row r="12752" customFormat="false" ht="11.4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IF(G12752="Male",VLOOKUP(H12752,'Shoe size conversion table'!$B$6:$D$22,2),VLOOKUP(H12752,'Shoe size conversion table'!$J$6:$L$22,2))</f>
        <v>42</v>
      </c>
      <c r="J12752" s="12" t="n">
        <f aca="false">IF(G12752="Male",VLOOKUP(H12752,'Shoe size conversion table'!$B$6:$D$22,3),VLOOKUP(H12752,'Shoe size conversion table'!$J$6:$L$22,3))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MONTH(C12752:C27719)</f>
        <v>9</v>
      </c>
      <c r="O12752" s="8" t="n">
        <f aca="false">K12752*(1-L12752)</f>
        <v>69.5</v>
      </c>
    </row>
    <row r="12753" customFormat="false" ht="11.4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IF(G12753="Male",VLOOKUP(H12753,'Shoe size conversion table'!$B$6:$D$22,2),VLOOKUP(H12753,'Shoe size conversion table'!$J$6:$L$22,2))</f>
        <v>41</v>
      </c>
      <c r="J12753" s="12" t="n">
        <f aca="false">IF(G12753="Male",VLOOKUP(H12753,'Shoe size conversion table'!$B$6:$D$22,3),VLOOKUP(H12753,'Shoe size conversion table'!$J$6:$L$22,3))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MONTH(C12753:C27720)</f>
        <v>9</v>
      </c>
      <c r="O12753" s="8" t="n">
        <f aca="false">K12753*(1-L12753)</f>
        <v>119.2</v>
      </c>
    </row>
    <row r="12754" customFormat="false" ht="11.4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IF(G12754="Male",VLOOKUP(H12754,'Shoe size conversion table'!$B$6:$D$22,2),VLOOKUP(H12754,'Shoe size conversion table'!$J$6:$L$22,2))</f>
        <v>38</v>
      </c>
      <c r="J12754" s="12" t="n">
        <f aca="false">IF(G12754="Male",VLOOKUP(H12754,'Shoe size conversion table'!$B$6:$D$22,3),VLOOKUP(H12754,'Shoe size conversion table'!$J$6:$L$22,3))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MONTH(C12754:C27721)</f>
        <v>9</v>
      </c>
      <c r="O12754" s="8" t="n">
        <f aca="false">K12754*(1-L12754)</f>
        <v>139</v>
      </c>
    </row>
    <row r="12755" customFormat="false" ht="11.4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IF(G12755="Male",VLOOKUP(H12755,'Shoe size conversion table'!$B$6:$D$22,2),VLOOKUP(H12755,'Shoe size conversion table'!$J$6:$L$22,2))</f>
        <v>43</v>
      </c>
      <c r="J12755" s="12" t="n">
        <f aca="false">IF(G12755="Male",VLOOKUP(H12755,'Shoe size conversion table'!$B$6:$D$22,3),VLOOKUP(H12755,'Shoe size conversion table'!$J$6:$L$22,3))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MONTH(C12755:C27722)</f>
        <v>9</v>
      </c>
      <c r="O12755" s="8" t="n">
        <f aca="false">K12755*(1-L12755)</f>
        <v>179</v>
      </c>
    </row>
    <row r="12756" customFormat="false" ht="11.4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IF(G12756="Male",VLOOKUP(H12756,'Shoe size conversion table'!$B$6:$D$22,2),VLOOKUP(H12756,'Shoe size conversion table'!$J$6:$L$22,2))</f>
        <v>38-39</v>
      </c>
      <c r="J12756" s="12" t="n">
        <f aca="false">IF(G12756="Male",VLOOKUP(H12756,'Shoe size conversion table'!$B$6:$D$22,3),VLOOKUP(H12756,'Shoe size conversion table'!$J$6:$L$22,3))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MONTH(C12756:C27723)</f>
        <v>9</v>
      </c>
      <c r="O12756" s="8" t="n">
        <f aca="false">K12756*(1-L12756)</f>
        <v>134.1</v>
      </c>
    </row>
    <row r="12757" customFormat="false" ht="11.4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IF(G12757="Male",VLOOKUP(H12757,'Shoe size conversion table'!$B$6:$D$22,2),VLOOKUP(H12757,'Shoe size conversion table'!$J$6:$L$22,2))</f>
        <v>42</v>
      </c>
      <c r="J12757" s="12" t="n">
        <f aca="false">IF(G12757="Male",VLOOKUP(H12757,'Shoe size conversion table'!$B$6:$D$22,3),VLOOKUP(H12757,'Shoe size conversion table'!$J$6:$L$22,3))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MONTH(C12757:C27724)</f>
        <v>9</v>
      </c>
      <c r="O12757" s="8" t="n">
        <f aca="false">K12757*(1-L12757)</f>
        <v>159</v>
      </c>
    </row>
    <row r="12758" customFormat="false" ht="11.4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IF(G12758="Male",VLOOKUP(H12758,'Shoe size conversion table'!$B$6:$D$22,2),VLOOKUP(H12758,'Shoe size conversion table'!$J$6:$L$22,2))</f>
        <v>44</v>
      </c>
      <c r="J12758" s="12" t="n">
        <f aca="false">IF(G12758="Male",VLOOKUP(H12758,'Shoe size conversion table'!$B$6:$D$22,3),VLOOKUP(H12758,'Shoe size conversion table'!$J$6:$L$22,3))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MONTH(C12758:C27725)</f>
        <v>9</v>
      </c>
      <c r="O12758" s="8" t="n">
        <f aca="false">K12758*(1-L12758)</f>
        <v>116.1</v>
      </c>
    </row>
    <row r="12759" customFormat="false" ht="11.4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IF(G12759="Male",VLOOKUP(H12759,'Shoe size conversion table'!$B$6:$D$22,2),VLOOKUP(H12759,'Shoe size conversion table'!$J$6:$L$22,2))</f>
        <v>35-36</v>
      </c>
      <c r="J12759" s="12" t="n">
        <f aca="false">IF(G12759="Male",VLOOKUP(H12759,'Shoe size conversion table'!$B$6:$D$22,3),VLOOKUP(H12759,'Shoe size conversion table'!$J$6:$L$22,3))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MONTH(C12759:C27726)</f>
        <v>9</v>
      </c>
      <c r="O12759" s="8" t="n">
        <f aca="false">K12759*(1-L12759)</f>
        <v>139</v>
      </c>
    </row>
    <row r="12760" customFormat="false" ht="11.4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IF(G12760="Male",VLOOKUP(H12760,'Shoe size conversion table'!$B$6:$D$22,2),VLOOKUP(H12760,'Shoe size conversion table'!$J$6:$L$22,2))</f>
        <v>44-45</v>
      </c>
      <c r="J12760" s="12" t="n">
        <f aca="false">IF(G12760="Male",VLOOKUP(H12760,'Shoe size conversion table'!$B$6:$D$22,3),VLOOKUP(H12760,'Shoe size conversion table'!$J$6:$L$22,3))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MONTH(C12760:C27727)</f>
        <v>9</v>
      </c>
      <c r="O12760" s="8" t="n">
        <f aca="false">K12760*(1-L12760)</f>
        <v>129</v>
      </c>
    </row>
    <row r="12761" customFormat="false" ht="11.4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IF(G12761="Male",VLOOKUP(H12761,'Shoe size conversion table'!$B$6:$D$22,2),VLOOKUP(H12761,'Shoe size conversion table'!$J$6:$L$22,2))</f>
        <v>42</v>
      </c>
      <c r="J12761" s="12" t="n">
        <f aca="false">IF(G12761="Male",VLOOKUP(H12761,'Shoe size conversion table'!$B$6:$D$22,3),VLOOKUP(H12761,'Shoe size conversion table'!$J$6:$L$22,3))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MONTH(C12761:C27728)</f>
        <v>9</v>
      </c>
      <c r="O12761" s="8" t="n">
        <f aca="false">K12761*(1-L12761)</f>
        <v>118.3</v>
      </c>
    </row>
    <row r="12762" customFormat="false" ht="11.4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IF(G12762="Male",VLOOKUP(H12762,'Shoe size conversion table'!$B$6:$D$22,2),VLOOKUP(H12762,'Shoe size conversion table'!$J$6:$L$22,2))</f>
        <v>43-44</v>
      </c>
      <c r="J12762" s="12" t="n">
        <f aca="false">IF(G12762="Male",VLOOKUP(H12762,'Shoe size conversion table'!$B$6:$D$22,3),VLOOKUP(H12762,'Shoe size conversion table'!$J$6:$L$22,3))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MONTH(C12762:C27729)</f>
        <v>9</v>
      </c>
      <c r="O12762" s="8" t="n">
        <f aca="false">K12762*(1-L12762)</f>
        <v>189</v>
      </c>
    </row>
    <row r="12763" customFormat="false" ht="11.4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IF(G12763="Male",VLOOKUP(H12763,'Shoe size conversion table'!$B$6:$D$22,2),VLOOKUP(H12763,'Shoe size conversion table'!$J$6:$L$22,2))</f>
        <v>42-43</v>
      </c>
      <c r="J12763" s="12" t="n">
        <f aca="false">IF(G12763="Male",VLOOKUP(H12763,'Shoe size conversion table'!$B$6:$D$22,3),VLOOKUP(H12763,'Shoe size conversion table'!$J$6:$L$22,3))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MONTH(C12763:C27730)</f>
        <v>9</v>
      </c>
      <c r="O12763" s="8" t="n">
        <f aca="false">K12763*(1-L12763)</f>
        <v>139</v>
      </c>
    </row>
    <row r="12764" customFormat="false" ht="11.4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IF(G12764="Male",VLOOKUP(H12764,'Shoe size conversion table'!$B$6:$D$22,2),VLOOKUP(H12764,'Shoe size conversion table'!$J$6:$L$22,2))</f>
        <v>39-40</v>
      </c>
      <c r="J12764" s="12" t="n">
        <f aca="false">IF(G12764="Male",VLOOKUP(H12764,'Shoe size conversion table'!$B$6:$D$22,3),VLOOKUP(H12764,'Shoe size conversion table'!$J$6:$L$22,3))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MONTH(C12764:C27731)</f>
        <v>9</v>
      </c>
      <c r="O12764" s="8" t="n">
        <f aca="false">K12764*(1-L12764)</f>
        <v>152.1</v>
      </c>
    </row>
    <row r="12765" customFormat="false" ht="11.4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IF(G12765="Male",VLOOKUP(H12765,'Shoe size conversion table'!$B$6:$D$22,2),VLOOKUP(H12765,'Shoe size conversion table'!$J$6:$L$22,2))</f>
        <v>42</v>
      </c>
      <c r="J12765" s="12" t="n">
        <f aca="false">IF(G12765="Male",VLOOKUP(H12765,'Shoe size conversion table'!$B$6:$D$22,3),VLOOKUP(H12765,'Shoe size conversion table'!$J$6:$L$22,3))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MONTH(C12765:C27732)</f>
        <v>9</v>
      </c>
      <c r="O12765" s="8" t="n">
        <f aca="false">K12765*(1-L12765)</f>
        <v>127.2</v>
      </c>
    </row>
    <row r="12766" customFormat="false" ht="11.4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IF(G12766="Male",VLOOKUP(H12766,'Shoe size conversion table'!$B$6:$D$22,2),VLOOKUP(H12766,'Shoe size conversion table'!$J$6:$L$22,2))</f>
        <v>42</v>
      </c>
      <c r="J12766" s="12" t="n">
        <f aca="false">IF(G12766="Male",VLOOKUP(H12766,'Shoe size conversion table'!$B$6:$D$22,3),VLOOKUP(H12766,'Shoe size conversion table'!$J$6:$L$22,3))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MONTH(C12766:C27733)</f>
        <v>9</v>
      </c>
      <c r="O12766" s="8" t="n">
        <f aca="false">K12766*(1-L12766)</f>
        <v>125.1</v>
      </c>
    </row>
    <row r="12767" customFormat="false" ht="11.4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IF(G12767="Male",VLOOKUP(H12767,'Shoe size conversion table'!$B$6:$D$22,2),VLOOKUP(H12767,'Shoe size conversion table'!$J$6:$L$22,2))</f>
        <v>42</v>
      </c>
      <c r="J12767" s="12" t="n">
        <f aca="false">IF(G12767="Male",VLOOKUP(H12767,'Shoe size conversion table'!$B$6:$D$22,3),VLOOKUP(H12767,'Shoe size conversion table'!$J$6:$L$22,3))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MONTH(C12767:C27734)</f>
        <v>9</v>
      </c>
      <c r="O12767" s="8" t="n">
        <f aca="false">K12767*(1-L12767)</f>
        <v>139</v>
      </c>
    </row>
    <row r="12768" customFormat="false" ht="11.4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IF(G12768="Male",VLOOKUP(H12768,'Shoe size conversion table'!$B$6:$D$22,2),VLOOKUP(H12768,'Shoe size conversion table'!$J$6:$L$22,2))</f>
        <v>44</v>
      </c>
      <c r="J12768" s="12" t="n">
        <f aca="false">IF(G12768="Male",VLOOKUP(H12768,'Shoe size conversion table'!$B$6:$D$22,3),VLOOKUP(H12768,'Shoe size conversion table'!$J$6:$L$22,3))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MONTH(C12768:C27735)</f>
        <v>9</v>
      </c>
      <c r="O12768" s="8" t="n">
        <f aca="false">K12768*(1-L12768)</f>
        <v>189</v>
      </c>
    </row>
    <row r="12769" customFormat="false" ht="11.4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IF(G12769="Male",VLOOKUP(H12769,'Shoe size conversion table'!$B$6:$D$22,2),VLOOKUP(H12769,'Shoe size conversion table'!$J$6:$L$22,2))</f>
        <v>42-43</v>
      </c>
      <c r="J12769" s="12" t="n">
        <f aca="false">IF(G12769="Male",VLOOKUP(H12769,'Shoe size conversion table'!$B$6:$D$22,3),VLOOKUP(H12769,'Shoe size conversion table'!$J$6:$L$22,3))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MONTH(C12769:C27736)</f>
        <v>9</v>
      </c>
      <c r="O12769" s="8" t="n">
        <f aca="false">K12769*(1-L12769)</f>
        <v>90.3</v>
      </c>
    </row>
    <row r="12770" customFormat="false" ht="11.4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IF(G12770="Male",VLOOKUP(H12770,'Shoe size conversion table'!$B$6:$D$22,2),VLOOKUP(H12770,'Shoe size conversion table'!$J$6:$L$22,2))</f>
        <v>40</v>
      </c>
      <c r="J12770" s="12" t="n">
        <f aca="false">IF(G12770="Male",VLOOKUP(H12770,'Shoe size conversion table'!$B$6:$D$22,3),VLOOKUP(H12770,'Shoe size conversion table'!$J$6:$L$22,3))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MONTH(C12770:C27737)</f>
        <v>9</v>
      </c>
      <c r="O12770" s="8" t="n">
        <f aca="false">K12770*(1-L12770)</f>
        <v>199</v>
      </c>
    </row>
    <row r="12771" customFormat="false" ht="11.4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IF(G12771="Male",VLOOKUP(H12771,'Shoe size conversion table'!$B$6:$D$22,2),VLOOKUP(H12771,'Shoe size conversion table'!$J$6:$L$22,2))</f>
        <v>39</v>
      </c>
      <c r="J12771" s="12" t="n">
        <f aca="false">IF(G12771="Male",VLOOKUP(H12771,'Shoe size conversion table'!$B$6:$D$22,3),VLOOKUP(H12771,'Shoe size conversion table'!$J$6:$L$22,3))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MONTH(C12771:C27738)</f>
        <v>9</v>
      </c>
      <c r="O12771" s="8" t="n">
        <f aca="false">K12771*(1-L12771)</f>
        <v>169</v>
      </c>
    </row>
    <row r="12772" customFormat="false" ht="11.4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IF(G12772="Male",VLOOKUP(H12772,'Shoe size conversion table'!$B$6:$D$22,2),VLOOKUP(H12772,'Shoe size conversion table'!$J$6:$L$22,2))</f>
        <v>41-42</v>
      </c>
      <c r="J12772" s="12" t="n">
        <f aca="false">IF(G12772="Male",VLOOKUP(H12772,'Shoe size conversion table'!$B$6:$D$22,3),VLOOKUP(H12772,'Shoe size conversion table'!$J$6:$L$22,3))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MONTH(C12772:C27739)</f>
        <v>9</v>
      </c>
      <c r="O12772" s="8" t="n">
        <f aca="false">K12772*(1-L12772)</f>
        <v>179</v>
      </c>
    </row>
    <row r="12773" customFormat="false" ht="11.4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IF(G12773="Male",VLOOKUP(H12773,'Shoe size conversion table'!$B$6:$D$22,2),VLOOKUP(H12773,'Shoe size conversion table'!$J$6:$L$22,2))</f>
        <v>38-39</v>
      </c>
      <c r="J12773" s="12" t="n">
        <f aca="false">IF(G12773="Male",VLOOKUP(H12773,'Shoe size conversion table'!$B$6:$D$22,3),VLOOKUP(H12773,'Shoe size conversion table'!$J$6:$L$22,3))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MONTH(C12773:C27740)</f>
        <v>9</v>
      </c>
      <c r="O12773" s="8" t="n">
        <f aca="false">K12773*(1-L12773)</f>
        <v>152.1</v>
      </c>
    </row>
    <row r="12774" customFormat="false" ht="11.4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IF(G12774="Male",VLOOKUP(H12774,'Shoe size conversion table'!$B$6:$D$22,2),VLOOKUP(H12774,'Shoe size conversion table'!$J$6:$L$22,2))</f>
        <v>43-44</v>
      </c>
      <c r="J12774" s="12" t="n">
        <f aca="false">IF(G12774="Male",VLOOKUP(H12774,'Shoe size conversion table'!$B$6:$D$22,3),VLOOKUP(H12774,'Shoe size conversion table'!$J$6:$L$22,3))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MONTH(C12774:C27741)</f>
        <v>9</v>
      </c>
      <c r="O12774" s="8" t="n">
        <f aca="false">K12774*(1-L12774)</f>
        <v>64.5</v>
      </c>
    </row>
    <row r="12775" customFormat="false" ht="11.4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IF(G12775="Male",VLOOKUP(H12775,'Shoe size conversion table'!$B$6:$D$22,2),VLOOKUP(H12775,'Shoe size conversion table'!$J$6:$L$22,2))</f>
        <v>42</v>
      </c>
      <c r="J12775" s="12" t="n">
        <f aca="false">IF(G12775="Male",VLOOKUP(H12775,'Shoe size conversion table'!$B$6:$D$22,3),VLOOKUP(H12775,'Shoe size conversion table'!$J$6:$L$22,3))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MONTH(C12775:C27742)</f>
        <v>9</v>
      </c>
      <c r="O12775" s="8" t="n">
        <f aca="false">K12775*(1-L12775)</f>
        <v>127.2</v>
      </c>
    </row>
    <row r="12776" customFormat="false" ht="11.4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IF(G12776="Male",VLOOKUP(H12776,'Shoe size conversion table'!$B$6:$D$22,2),VLOOKUP(H12776,'Shoe size conversion table'!$J$6:$L$22,2))</f>
        <v>38-39</v>
      </c>
      <c r="J12776" s="12" t="n">
        <f aca="false">IF(G12776="Male",VLOOKUP(H12776,'Shoe size conversion table'!$B$6:$D$22,3),VLOOKUP(H12776,'Shoe size conversion table'!$J$6:$L$22,3))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MONTH(C12776:C27743)</f>
        <v>9</v>
      </c>
      <c r="O12776" s="8" t="n">
        <f aca="false">K12776*(1-L12776)</f>
        <v>152.1</v>
      </c>
    </row>
    <row r="12777" customFormat="false" ht="11.4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IF(G12777="Male",VLOOKUP(H12777,'Shoe size conversion table'!$B$6:$D$22,2),VLOOKUP(H12777,'Shoe size conversion table'!$J$6:$L$22,2))</f>
        <v>38-39</v>
      </c>
      <c r="J12777" s="12" t="n">
        <f aca="false">IF(G12777="Male",VLOOKUP(H12777,'Shoe size conversion table'!$B$6:$D$22,3),VLOOKUP(H12777,'Shoe size conversion table'!$J$6:$L$22,3))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MONTH(C12777:C27744)</f>
        <v>9</v>
      </c>
      <c r="O12777" s="8" t="n">
        <f aca="false">K12777*(1-L12777)</f>
        <v>111.3</v>
      </c>
    </row>
    <row r="12778" customFormat="false" ht="11.4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IF(G12778="Male",VLOOKUP(H12778,'Shoe size conversion table'!$B$6:$D$22,2),VLOOKUP(H12778,'Shoe size conversion table'!$J$6:$L$22,2))</f>
        <v>44-45</v>
      </c>
      <c r="J12778" s="12" t="n">
        <f aca="false">IF(G12778="Male",VLOOKUP(H12778,'Shoe size conversion table'!$B$6:$D$22,3),VLOOKUP(H12778,'Shoe size conversion table'!$J$6:$L$22,3))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MONTH(C12778:C27745)</f>
        <v>9</v>
      </c>
      <c r="O12778" s="8" t="n">
        <f aca="false">K12778*(1-L12778)</f>
        <v>90.3</v>
      </c>
    </row>
    <row r="12779" customFormat="false" ht="11.4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IF(G12779="Male",VLOOKUP(H12779,'Shoe size conversion table'!$B$6:$D$22,2),VLOOKUP(H12779,'Shoe size conversion table'!$J$6:$L$22,2))</f>
        <v>42</v>
      </c>
      <c r="J12779" s="12" t="n">
        <f aca="false">IF(G12779="Male",VLOOKUP(H12779,'Shoe size conversion table'!$B$6:$D$22,3),VLOOKUP(H12779,'Shoe size conversion table'!$J$6:$L$22,3))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MONTH(C12779:C27746)</f>
        <v>9</v>
      </c>
      <c r="O12779" s="8" t="n">
        <f aca="false">K12779*(1-L12779)</f>
        <v>129</v>
      </c>
    </row>
    <row r="12780" customFormat="false" ht="11.4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IF(G12780="Male",VLOOKUP(H12780,'Shoe size conversion table'!$B$6:$D$22,2),VLOOKUP(H12780,'Shoe size conversion table'!$J$6:$L$22,2))</f>
        <v>43</v>
      </c>
      <c r="J12780" s="12" t="n">
        <f aca="false">IF(G12780="Male",VLOOKUP(H12780,'Shoe size conversion table'!$B$6:$D$22,3),VLOOKUP(H12780,'Shoe size conversion table'!$J$6:$L$22,3))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MONTH(C12780:C27747)</f>
        <v>9</v>
      </c>
      <c r="O12780" s="8" t="n">
        <f aca="false">K12780*(1-L12780)</f>
        <v>97.3</v>
      </c>
    </row>
    <row r="12781" customFormat="false" ht="11.4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IF(G12781="Male",VLOOKUP(H12781,'Shoe size conversion table'!$B$6:$D$22,2),VLOOKUP(H12781,'Shoe size conversion table'!$J$6:$L$22,2))</f>
        <v>39-40</v>
      </c>
      <c r="J12781" s="12" t="n">
        <f aca="false">IF(G12781="Male",VLOOKUP(H12781,'Shoe size conversion table'!$B$6:$D$22,3),VLOOKUP(H12781,'Shoe size conversion table'!$J$6:$L$22,3))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MONTH(C12781:C27748)</f>
        <v>9</v>
      </c>
      <c r="O12781" s="8" t="n">
        <f aca="false">K12781*(1-L12781)</f>
        <v>189</v>
      </c>
    </row>
    <row r="12782" customFormat="false" ht="11.4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IF(G12782="Male",VLOOKUP(H12782,'Shoe size conversion table'!$B$6:$D$22,2),VLOOKUP(H12782,'Shoe size conversion table'!$J$6:$L$22,2))</f>
        <v>44-45</v>
      </c>
      <c r="J12782" s="12" t="n">
        <f aca="false">IF(G12782="Male",VLOOKUP(H12782,'Shoe size conversion table'!$B$6:$D$22,3),VLOOKUP(H12782,'Shoe size conversion table'!$J$6:$L$22,3))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MONTH(C12782:C27749)</f>
        <v>9</v>
      </c>
      <c r="O12782" s="8" t="n">
        <f aca="false">K12782*(1-L12782)</f>
        <v>159</v>
      </c>
    </row>
    <row r="12783" customFormat="false" ht="11.4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IF(G12783="Male",VLOOKUP(H12783,'Shoe size conversion table'!$B$6:$D$22,2),VLOOKUP(H12783,'Shoe size conversion table'!$J$6:$L$22,2))</f>
        <v>38</v>
      </c>
      <c r="J12783" s="12" t="n">
        <f aca="false">IF(G12783="Male",VLOOKUP(H12783,'Shoe size conversion table'!$B$6:$D$22,3),VLOOKUP(H12783,'Shoe size conversion table'!$J$6:$L$22,3))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MONTH(C12783:C27750)</f>
        <v>9</v>
      </c>
      <c r="O12783" s="8" t="n">
        <f aca="false">K12783*(1-L12783)</f>
        <v>139</v>
      </c>
    </row>
    <row r="12784" customFormat="false" ht="11.4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IF(G12784="Male",VLOOKUP(H12784,'Shoe size conversion table'!$B$6:$D$22,2),VLOOKUP(H12784,'Shoe size conversion table'!$J$6:$L$22,2))</f>
        <v>42</v>
      </c>
      <c r="J12784" s="12" t="n">
        <f aca="false">IF(G12784="Male",VLOOKUP(H12784,'Shoe size conversion table'!$B$6:$D$22,3),VLOOKUP(H12784,'Shoe size conversion table'!$J$6:$L$22,3))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MONTH(C12784:C27751)</f>
        <v>9</v>
      </c>
      <c r="O12784" s="8" t="n">
        <f aca="false">K12784*(1-L12784)</f>
        <v>125.1</v>
      </c>
    </row>
    <row r="12785" customFormat="false" ht="11.4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IF(G12785="Male",VLOOKUP(H12785,'Shoe size conversion table'!$B$6:$D$22,2),VLOOKUP(H12785,'Shoe size conversion table'!$J$6:$L$22,2))</f>
        <v>39-40</v>
      </c>
      <c r="J12785" s="12" t="n">
        <f aca="false">IF(G12785="Male",VLOOKUP(H12785,'Shoe size conversion table'!$B$6:$D$22,3),VLOOKUP(H12785,'Shoe size conversion table'!$J$6:$L$22,3))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MONTH(C12785:C27752)</f>
        <v>9</v>
      </c>
      <c r="O12785" s="8" t="n">
        <f aca="false">K12785*(1-L12785)</f>
        <v>179</v>
      </c>
    </row>
    <row r="12786" customFormat="false" ht="11.4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IF(G12786="Male",VLOOKUP(H12786,'Shoe size conversion table'!$B$6:$D$22,2),VLOOKUP(H12786,'Shoe size conversion table'!$J$6:$L$22,2))</f>
        <v>39</v>
      </c>
      <c r="J12786" s="12" t="n">
        <f aca="false">IF(G12786="Male",VLOOKUP(H12786,'Shoe size conversion table'!$B$6:$D$22,3),VLOOKUP(H12786,'Shoe size conversion table'!$J$6:$L$22,3))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MONTH(C12786:C27753)</f>
        <v>9</v>
      </c>
      <c r="O12786" s="8" t="n">
        <f aca="false">K12786*(1-L12786)</f>
        <v>69.5</v>
      </c>
    </row>
    <row r="12787" customFormat="false" ht="11.4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IF(G12787="Male",VLOOKUP(H12787,'Shoe size conversion table'!$B$6:$D$22,2),VLOOKUP(H12787,'Shoe size conversion table'!$J$6:$L$22,2))</f>
        <v>42-43</v>
      </c>
      <c r="J12787" s="12" t="n">
        <f aca="false">IF(G12787="Male",VLOOKUP(H12787,'Shoe size conversion table'!$B$6:$D$22,3),VLOOKUP(H12787,'Shoe size conversion table'!$J$6:$L$22,3))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MONTH(C12787:C27754)</f>
        <v>9</v>
      </c>
      <c r="O12787" s="8" t="n">
        <f aca="false">K12787*(1-L12787)</f>
        <v>129</v>
      </c>
    </row>
    <row r="12788" customFormat="false" ht="11.4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IF(G12788="Male",VLOOKUP(H12788,'Shoe size conversion table'!$B$6:$D$22,2),VLOOKUP(H12788,'Shoe size conversion table'!$J$6:$L$22,2))</f>
        <v>44</v>
      </c>
      <c r="J12788" s="12" t="n">
        <f aca="false">IF(G12788="Male",VLOOKUP(H12788,'Shoe size conversion table'!$B$6:$D$22,3),VLOOKUP(H12788,'Shoe size conversion table'!$J$6:$L$22,3))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MONTH(C12788:C27755)</f>
        <v>9</v>
      </c>
      <c r="O12788" s="8" t="n">
        <f aca="false">K12788*(1-L12788)</f>
        <v>116.1</v>
      </c>
    </row>
    <row r="12789" customFormat="false" ht="11.4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IF(G12789="Male",VLOOKUP(H12789,'Shoe size conversion table'!$B$6:$D$22,2),VLOOKUP(H12789,'Shoe size conversion table'!$J$6:$L$22,2))</f>
        <v>41-42</v>
      </c>
      <c r="J12789" s="12" t="n">
        <f aca="false">IF(G12789="Male",VLOOKUP(H12789,'Shoe size conversion table'!$B$6:$D$22,3),VLOOKUP(H12789,'Shoe size conversion table'!$J$6:$L$22,3))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MONTH(C12789:C27756)</f>
        <v>9</v>
      </c>
      <c r="O12789" s="8" t="n">
        <f aca="false">K12789*(1-L12789)</f>
        <v>139</v>
      </c>
    </row>
    <row r="12790" customFormat="false" ht="11.4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IF(G12790="Male",VLOOKUP(H12790,'Shoe size conversion table'!$B$6:$D$22,2),VLOOKUP(H12790,'Shoe size conversion table'!$J$6:$L$22,2))</f>
        <v>43</v>
      </c>
      <c r="J12790" s="12" t="n">
        <f aca="false">IF(G12790="Male",VLOOKUP(H12790,'Shoe size conversion table'!$B$6:$D$22,3),VLOOKUP(H12790,'Shoe size conversion table'!$J$6:$L$22,3))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MONTH(C12790:C27757)</f>
        <v>9</v>
      </c>
      <c r="O12790" s="8" t="n">
        <f aca="false">K12790*(1-L12790)</f>
        <v>189</v>
      </c>
    </row>
    <row r="12791" customFormat="false" ht="11.4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IF(G12791="Male",VLOOKUP(H12791,'Shoe size conversion table'!$B$6:$D$22,2),VLOOKUP(H12791,'Shoe size conversion table'!$J$6:$L$22,2))</f>
        <v>37-38</v>
      </c>
      <c r="J12791" s="12" t="n">
        <f aca="false">IF(G12791="Male",VLOOKUP(H12791,'Shoe size conversion table'!$B$6:$D$22,3),VLOOKUP(H12791,'Shoe size conversion table'!$J$6:$L$22,3))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MONTH(C12791:C27758)</f>
        <v>9</v>
      </c>
      <c r="O12791" s="8" t="n">
        <f aca="false">K12791*(1-L12791)</f>
        <v>129</v>
      </c>
    </row>
    <row r="12792" customFormat="false" ht="11.4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IF(G12792="Male",VLOOKUP(H12792,'Shoe size conversion table'!$B$6:$D$22,2),VLOOKUP(H12792,'Shoe size conversion table'!$J$6:$L$22,2))</f>
        <v>43-44</v>
      </c>
      <c r="J12792" s="12" t="n">
        <f aca="false">IF(G12792="Male",VLOOKUP(H12792,'Shoe size conversion table'!$B$6:$D$22,3),VLOOKUP(H12792,'Shoe size conversion table'!$J$6:$L$22,3))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MONTH(C12792:C27759)</f>
        <v>9</v>
      </c>
      <c r="O12792" s="8" t="n">
        <f aca="false">K12792*(1-L12792)</f>
        <v>179</v>
      </c>
    </row>
    <row r="12793" customFormat="false" ht="11.4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IF(G12793="Male",VLOOKUP(H12793,'Shoe size conversion table'!$B$6:$D$22,2),VLOOKUP(H12793,'Shoe size conversion table'!$J$6:$L$22,2))</f>
        <v>37-38</v>
      </c>
      <c r="J12793" s="12" t="n">
        <f aca="false">IF(G12793="Male",VLOOKUP(H12793,'Shoe size conversion table'!$B$6:$D$22,3),VLOOKUP(H12793,'Shoe size conversion table'!$J$6:$L$22,3))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MONTH(C12793:C27760)</f>
        <v>9</v>
      </c>
      <c r="O12793" s="8" t="n">
        <f aca="false">K12793*(1-L12793)</f>
        <v>129</v>
      </c>
    </row>
    <row r="12794" customFormat="false" ht="11.4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IF(G12794="Male",VLOOKUP(H12794,'Shoe size conversion table'!$B$6:$D$22,2),VLOOKUP(H12794,'Shoe size conversion table'!$J$6:$L$22,2))</f>
        <v>38</v>
      </c>
      <c r="J12794" s="12" t="n">
        <f aca="false">IF(G12794="Male",VLOOKUP(H12794,'Shoe size conversion table'!$B$6:$D$22,3),VLOOKUP(H12794,'Shoe size conversion table'!$J$6:$L$22,3))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MONTH(C12794:C27761)</f>
        <v>9</v>
      </c>
      <c r="O12794" s="8" t="n">
        <f aca="false">K12794*(1-L12794)</f>
        <v>125.3</v>
      </c>
    </row>
    <row r="12795" customFormat="false" ht="11.4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IF(G12795="Male",VLOOKUP(H12795,'Shoe size conversion table'!$B$6:$D$22,2),VLOOKUP(H12795,'Shoe size conversion table'!$J$6:$L$22,2))</f>
        <v>38</v>
      </c>
      <c r="J12795" s="12" t="n">
        <f aca="false">IF(G12795="Male",VLOOKUP(H12795,'Shoe size conversion table'!$B$6:$D$22,3),VLOOKUP(H12795,'Shoe size conversion table'!$J$6:$L$22,3))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MONTH(C12795:C27762)</f>
        <v>9</v>
      </c>
      <c r="O12795" s="8" t="n">
        <f aca="false">K12795*(1-L12795)</f>
        <v>189</v>
      </c>
    </row>
    <row r="12796" customFormat="false" ht="11.4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IF(G12796="Male",VLOOKUP(H12796,'Shoe size conversion table'!$B$6:$D$22,2),VLOOKUP(H12796,'Shoe size conversion table'!$J$6:$L$22,2))</f>
        <v>41-42</v>
      </c>
      <c r="J12796" s="12" t="n">
        <f aca="false">IF(G12796="Male",VLOOKUP(H12796,'Shoe size conversion table'!$B$6:$D$22,3),VLOOKUP(H12796,'Shoe size conversion table'!$J$6:$L$22,3))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MONTH(C12796:C27763)</f>
        <v>9</v>
      </c>
      <c r="O12796" s="8" t="n">
        <f aca="false">K12796*(1-L12796)</f>
        <v>169</v>
      </c>
    </row>
    <row r="12797" customFormat="false" ht="11.4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IF(G12797="Male",VLOOKUP(H12797,'Shoe size conversion table'!$B$6:$D$22,2),VLOOKUP(H12797,'Shoe size conversion table'!$J$6:$L$22,2))</f>
        <v>44</v>
      </c>
      <c r="J12797" s="12" t="n">
        <f aca="false">IF(G12797="Male",VLOOKUP(H12797,'Shoe size conversion table'!$B$6:$D$22,3),VLOOKUP(H12797,'Shoe size conversion table'!$J$6:$L$22,3))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MONTH(C12797:C27764)</f>
        <v>9</v>
      </c>
      <c r="O12797" s="8" t="n">
        <f aca="false">K12797*(1-L12797)</f>
        <v>189</v>
      </c>
    </row>
    <row r="12798" customFormat="false" ht="11.4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IF(G12798="Male",VLOOKUP(H12798,'Shoe size conversion table'!$B$6:$D$22,2),VLOOKUP(H12798,'Shoe size conversion table'!$J$6:$L$22,2))</f>
        <v>41-42</v>
      </c>
      <c r="J12798" s="12" t="n">
        <f aca="false">IF(G12798="Male",VLOOKUP(H12798,'Shoe size conversion table'!$B$6:$D$22,3),VLOOKUP(H12798,'Shoe size conversion table'!$J$6:$L$22,3))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MONTH(C12798:C27765)</f>
        <v>9</v>
      </c>
      <c r="O12798" s="8" t="n">
        <f aca="false">K12798*(1-L12798)</f>
        <v>139</v>
      </c>
    </row>
    <row r="12799" customFormat="false" ht="11.4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IF(G12799="Male",VLOOKUP(H12799,'Shoe size conversion table'!$B$6:$D$22,2),VLOOKUP(H12799,'Shoe size conversion table'!$J$6:$L$22,2))</f>
        <v>42-43</v>
      </c>
      <c r="J12799" s="12" t="n">
        <f aca="false">IF(G12799="Male",VLOOKUP(H12799,'Shoe size conversion table'!$B$6:$D$22,3),VLOOKUP(H12799,'Shoe size conversion table'!$J$6:$L$22,3))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MONTH(C12799:C27766)</f>
        <v>9</v>
      </c>
      <c r="O12799" s="8" t="n">
        <f aca="false">K12799*(1-L12799)</f>
        <v>179.1</v>
      </c>
    </row>
    <row r="12800" customFormat="false" ht="11.4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IF(G12800="Male",VLOOKUP(H12800,'Shoe size conversion table'!$B$6:$D$22,2),VLOOKUP(H12800,'Shoe size conversion table'!$J$6:$L$22,2))</f>
        <v>38</v>
      </c>
      <c r="J12800" s="12" t="n">
        <f aca="false">IF(G12800="Male",VLOOKUP(H12800,'Shoe size conversion table'!$B$6:$D$22,3),VLOOKUP(H12800,'Shoe size conversion table'!$J$6:$L$22,3))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MONTH(C12800:C27767)</f>
        <v>9</v>
      </c>
      <c r="O12800" s="8" t="n">
        <f aca="false">K12800*(1-L12800)</f>
        <v>64.5</v>
      </c>
    </row>
    <row r="12801" customFormat="false" ht="11.4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IF(G12801="Male",VLOOKUP(H12801,'Shoe size conversion table'!$B$6:$D$22,2),VLOOKUP(H12801,'Shoe size conversion table'!$J$6:$L$22,2))</f>
        <v>38-39</v>
      </c>
      <c r="J12801" s="12" t="n">
        <f aca="false">IF(G12801="Male",VLOOKUP(H12801,'Shoe size conversion table'!$B$6:$D$22,3),VLOOKUP(H12801,'Shoe size conversion table'!$J$6:$L$22,3))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MONTH(C12801:C27768)</f>
        <v>9</v>
      </c>
      <c r="O12801" s="8" t="n">
        <f aca="false">K12801*(1-L12801)</f>
        <v>64.5</v>
      </c>
    </row>
    <row r="12802" customFormat="false" ht="11.4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IF(G12802="Male",VLOOKUP(H12802,'Shoe size conversion table'!$B$6:$D$22,2),VLOOKUP(H12802,'Shoe size conversion table'!$J$6:$L$22,2))</f>
        <v>39</v>
      </c>
      <c r="J12802" s="12" t="n">
        <f aca="false">IF(G12802="Male",VLOOKUP(H12802,'Shoe size conversion table'!$B$6:$D$22,3),VLOOKUP(H12802,'Shoe size conversion table'!$J$6:$L$22,3))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MONTH(C12802:C27769)</f>
        <v>9</v>
      </c>
      <c r="O12802" s="8" t="n">
        <f aca="false">K12802*(1-L12802)</f>
        <v>84.5</v>
      </c>
    </row>
    <row r="12803" customFormat="false" ht="11.4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IF(G12803="Male",VLOOKUP(H12803,'Shoe size conversion table'!$B$6:$D$22,2),VLOOKUP(H12803,'Shoe size conversion table'!$J$6:$L$22,2))</f>
        <v>38</v>
      </c>
      <c r="J12803" s="12" t="n">
        <f aca="false">IF(G12803="Male",VLOOKUP(H12803,'Shoe size conversion table'!$B$6:$D$22,3),VLOOKUP(H12803,'Shoe size conversion table'!$J$6:$L$22,3))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MONTH(C12803:C27770)</f>
        <v>9</v>
      </c>
      <c r="O12803" s="8" t="n">
        <f aca="false">K12803*(1-L12803)</f>
        <v>118.3</v>
      </c>
    </row>
    <row r="12804" customFormat="false" ht="11.4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IF(G12804="Male",VLOOKUP(H12804,'Shoe size conversion table'!$B$6:$D$22,2),VLOOKUP(H12804,'Shoe size conversion table'!$J$6:$L$22,2))</f>
        <v>38</v>
      </c>
      <c r="J12804" s="12" t="n">
        <f aca="false">IF(G12804="Male",VLOOKUP(H12804,'Shoe size conversion table'!$B$6:$D$22,3),VLOOKUP(H12804,'Shoe size conversion table'!$J$6:$L$22,3))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MONTH(C12804:C27771)</f>
        <v>9</v>
      </c>
      <c r="O12804" s="8" t="n">
        <f aca="false">K12804*(1-L12804)</f>
        <v>129</v>
      </c>
    </row>
    <row r="12805" customFormat="false" ht="11.4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IF(G12805="Male",VLOOKUP(H12805,'Shoe size conversion table'!$B$6:$D$22,2),VLOOKUP(H12805,'Shoe size conversion table'!$J$6:$L$22,2))</f>
        <v>38-39</v>
      </c>
      <c r="J12805" s="12" t="n">
        <f aca="false">IF(G12805="Male",VLOOKUP(H12805,'Shoe size conversion table'!$B$6:$D$22,3),VLOOKUP(H12805,'Shoe size conversion table'!$J$6:$L$22,3))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MONTH(C12805:C27772)</f>
        <v>9</v>
      </c>
      <c r="O12805" s="8" t="n">
        <f aca="false">K12805*(1-L12805)</f>
        <v>159</v>
      </c>
    </row>
    <row r="12806" customFormat="false" ht="11.4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IF(G12806="Male",VLOOKUP(H12806,'Shoe size conversion table'!$B$6:$D$22,2),VLOOKUP(H12806,'Shoe size conversion table'!$J$6:$L$22,2))</f>
        <v>42</v>
      </c>
      <c r="J12806" s="12" t="n">
        <f aca="false">IF(G12806="Male",VLOOKUP(H12806,'Shoe size conversion table'!$B$6:$D$22,3),VLOOKUP(H12806,'Shoe size conversion table'!$J$6:$L$22,3))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MONTH(C12806:C27773)</f>
        <v>9</v>
      </c>
      <c r="O12806" s="8" t="n">
        <f aca="false">K12806*(1-L12806)</f>
        <v>149</v>
      </c>
    </row>
    <row r="12807" customFormat="false" ht="11.4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IF(G12807="Male",VLOOKUP(H12807,'Shoe size conversion table'!$B$6:$D$22,2),VLOOKUP(H12807,'Shoe size conversion table'!$J$6:$L$22,2))</f>
        <v>43</v>
      </c>
      <c r="J12807" s="12" t="n">
        <f aca="false">IF(G12807="Male",VLOOKUP(H12807,'Shoe size conversion table'!$B$6:$D$22,3),VLOOKUP(H12807,'Shoe size conversion table'!$J$6:$L$22,3))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MONTH(C12807:C27774)</f>
        <v>9</v>
      </c>
      <c r="O12807" s="8" t="n">
        <f aca="false">K12807*(1-L12807)</f>
        <v>149</v>
      </c>
    </row>
    <row r="12808" customFormat="false" ht="11.4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IF(G12808="Male",VLOOKUP(H12808,'Shoe size conversion table'!$B$6:$D$22,2),VLOOKUP(H12808,'Shoe size conversion table'!$J$6:$L$22,2))</f>
        <v>43-44</v>
      </c>
      <c r="J12808" s="12" t="n">
        <f aca="false">IF(G12808="Male",VLOOKUP(H12808,'Shoe size conversion table'!$B$6:$D$22,3),VLOOKUP(H12808,'Shoe size conversion table'!$J$6:$L$22,3))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MONTH(C12808:C27775)</f>
        <v>9</v>
      </c>
      <c r="O12808" s="8" t="n">
        <f aca="false">K12808*(1-L12808)</f>
        <v>179</v>
      </c>
    </row>
    <row r="12809" customFormat="false" ht="11.4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IF(G12809="Male",VLOOKUP(H12809,'Shoe size conversion table'!$B$6:$D$22,2),VLOOKUP(H12809,'Shoe size conversion table'!$J$6:$L$22,2))</f>
        <v>41-42</v>
      </c>
      <c r="J12809" s="12" t="n">
        <f aca="false">IF(G12809="Male",VLOOKUP(H12809,'Shoe size conversion table'!$B$6:$D$22,3),VLOOKUP(H12809,'Shoe size conversion table'!$J$6:$L$22,3))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MONTH(C12809:C27776)</f>
        <v>9</v>
      </c>
      <c r="O12809" s="8" t="n">
        <f aca="false">K12809*(1-L12809)</f>
        <v>139</v>
      </c>
    </row>
    <row r="12810" customFormat="false" ht="11.4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IF(G12810="Male",VLOOKUP(H12810,'Shoe size conversion table'!$B$6:$D$22,2),VLOOKUP(H12810,'Shoe size conversion table'!$J$6:$L$22,2))</f>
        <v>42-43</v>
      </c>
      <c r="J12810" s="12" t="n">
        <f aca="false">IF(G12810="Male",VLOOKUP(H12810,'Shoe size conversion table'!$B$6:$D$22,3),VLOOKUP(H12810,'Shoe size conversion table'!$J$6:$L$22,3))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MONTH(C12810:C27777)</f>
        <v>9</v>
      </c>
      <c r="O12810" s="8" t="n">
        <f aca="false">K12810*(1-L12810)</f>
        <v>129</v>
      </c>
    </row>
    <row r="12811" customFormat="false" ht="11.4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IF(G12811="Male",VLOOKUP(H12811,'Shoe size conversion table'!$B$6:$D$22,2),VLOOKUP(H12811,'Shoe size conversion table'!$J$6:$L$22,2))</f>
        <v>44</v>
      </c>
      <c r="J12811" s="12" t="n">
        <f aca="false">IF(G12811="Male",VLOOKUP(H12811,'Shoe size conversion table'!$B$6:$D$22,3),VLOOKUP(H12811,'Shoe size conversion table'!$J$6:$L$22,3))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MONTH(C12811:C27778)</f>
        <v>9</v>
      </c>
      <c r="O12811" s="8" t="n">
        <f aca="false">K12811*(1-L12811)</f>
        <v>116.1</v>
      </c>
    </row>
    <row r="12812" customFormat="false" ht="11.4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IF(G12812="Male",VLOOKUP(H12812,'Shoe size conversion table'!$B$6:$D$22,2),VLOOKUP(H12812,'Shoe size conversion table'!$J$6:$L$22,2))</f>
        <v>40-41</v>
      </c>
      <c r="J12812" s="12" t="n">
        <f aca="false">IF(G12812="Male",VLOOKUP(H12812,'Shoe size conversion table'!$B$6:$D$22,3),VLOOKUP(H12812,'Shoe size conversion table'!$J$6:$L$22,3))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MONTH(C12812:C27779)</f>
        <v>9</v>
      </c>
      <c r="O12812" s="8" t="n">
        <f aca="false">K12812*(1-L12812)</f>
        <v>132.3</v>
      </c>
    </row>
    <row r="12813" customFormat="false" ht="11.4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IF(G12813="Male",VLOOKUP(H12813,'Shoe size conversion table'!$B$6:$D$22,2),VLOOKUP(H12813,'Shoe size conversion table'!$J$6:$L$22,2))</f>
        <v>41-42</v>
      </c>
      <c r="J12813" s="12" t="n">
        <f aca="false">IF(G12813="Male",VLOOKUP(H12813,'Shoe size conversion table'!$B$6:$D$22,3),VLOOKUP(H12813,'Shoe size conversion table'!$J$6:$L$22,3))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MONTH(C12813:C27780)</f>
        <v>9</v>
      </c>
      <c r="O12813" s="8" t="n">
        <f aca="false">K12813*(1-L12813)</f>
        <v>127.2</v>
      </c>
    </row>
    <row r="12814" customFormat="false" ht="11.4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IF(G12814="Male",VLOOKUP(H12814,'Shoe size conversion table'!$B$6:$D$22,2),VLOOKUP(H12814,'Shoe size conversion table'!$J$6:$L$22,2))</f>
        <v>43</v>
      </c>
      <c r="J12814" s="12" t="n">
        <f aca="false">IF(G12814="Male",VLOOKUP(H12814,'Shoe size conversion table'!$B$6:$D$22,3),VLOOKUP(H12814,'Shoe size conversion table'!$J$6:$L$22,3))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MONTH(C12814:C27781)</f>
        <v>9</v>
      </c>
      <c r="O12814" s="8" t="n">
        <f aca="false">K12814*(1-L12814)</f>
        <v>189</v>
      </c>
    </row>
    <row r="12815" customFormat="false" ht="11.4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IF(G12815="Male",VLOOKUP(H12815,'Shoe size conversion table'!$B$6:$D$22,2),VLOOKUP(H12815,'Shoe size conversion table'!$J$6:$L$22,2))</f>
        <v>44</v>
      </c>
      <c r="J12815" s="12" t="n">
        <f aca="false">IF(G12815="Male",VLOOKUP(H12815,'Shoe size conversion table'!$B$6:$D$22,3),VLOOKUP(H12815,'Shoe size conversion table'!$J$6:$L$22,3))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MONTH(C12815:C27782)</f>
        <v>9</v>
      </c>
      <c r="O12815" s="8" t="n">
        <f aca="false">K12815*(1-L12815)</f>
        <v>104.3</v>
      </c>
    </row>
    <row r="12816" customFormat="false" ht="11.4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IF(G12816="Male",VLOOKUP(H12816,'Shoe size conversion table'!$B$6:$D$22,2),VLOOKUP(H12816,'Shoe size conversion table'!$J$6:$L$22,2))</f>
        <v>42-43</v>
      </c>
      <c r="J12816" s="12" t="n">
        <f aca="false">IF(G12816="Male",VLOOKUP(H12816,'Shoe size conversion table'!$B$6:$D$22,3),VLOOKUP(H12816,'Shoe size conversion table'!$J$6:$L$22,3))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MONTH(C12816:C27783)</f>
        <v>9</v>
      </c>
      <c r="O12816" s="8" t="n">
        <f aca="false">K12816*(1-L12816)</f>
        <v>129</v>
      </c>
    </row>
    <row r="12817" customFormat="false" ht="11.4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IF(G12817="Male",VLOOKUP(H12817,'Shoe size conversion table'!$B$6:$D$22,2),VLOOKUP(H12817,'Shoe size conversion table'!$J$6:$L$22,2))</f>
        <v>42</v>
      </c>
      <c r="J12817" s="12" t="n">
        <f aca="false">IF(G12817="Male",VLOOKUP(H12817,'Shoe size conversion table'!$B$6:$D$22,3),VLOOKUP(H12817,'Shoe size conversion table'!$J$6:$L$22,3))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MONTH(C12817:C27784)</f>
        <v>9</v>
      </c>
      <c r="O12817" s="8" t="n">
        <f aca="false">K12817*(1-L12817)</f>
        <v>99.5</v>
      </c>
    </row>
    <row r="12818" customFormat="false" ht="11.4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IF(G12818="Male",VLOOKUP(H12818,'Shoe size conversion table'!$B$6:$D$22,2),VLOOKUP(H12818,'Shoe size conversion table'!$J$6:$L$22,2))</f>
        <v>40</v>
      </c>
      <c r="J12818" s="12" t="n">
        <f aca="false">IF(G12818="Male",VLOOKUP(H12818,'Shoe size conversion table'!$B$6:$D$22,3),VLOOKUP(H12818,'Shoe size conversion table'!$J$6:$L$22,3))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MONTH(C12818:C27785)</f>
        <v>9</v>
      </c>
      <c r="O12818" s="8" t="n">
        <f aca="false">K12818*(1-L12818)</f>
        <v>199</v>
      </c>
    </row>
    <row r="12819" customFormat="false" ht="11.4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IF(G12819="Male",VLOOKUP(H12819,'Shoe size conversion table'!$B$6:$D$22,2),VLOOKUP(H12819,'Shoe size conversion table'!$J$6:$L$22,2))</f>
        <v>41-42</v>
      </c>
      <c r="J12819" s="12" t="n">
        <f aca="false">IF(G12819="Male",VLOOKUP(H12819,'Shoe size conversion table'!$B$6:$D$22,3),VLOOKUP(H12819,'Shoe size conversion table'!$J$6:$L$22,3))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MONTH(C12819:C27786)</f>
        <v>9</v>
      </c>
      <c r="O12819" s="8" t="n">
        <f aca="false">K12819*(1-L12819)</f>
        <v>169</v>
      </c>
    </row>
    <row r="12820" customFormat="false" ht="11.4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IF(G12820="Male",VLOOKUP(H12820,'Shoe size conversion table'!$B$6:$D$22,2),VLOOKUP(H12820,'Shoe size conversion table'!$J$6:$L$22,2))</f>
        <v>43</v>
      </c>
      <c r="J12820" s="12" t="n">
        <f aca="false">IF(G12820="Male",VLOOKUP(H12820,'Shoe size conversion table'!$B$6:$D$22,3),VLOOKUP(H12820,'Shoe size conversion table'!$J$6:$L$22,3))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MONTH(C12820:C27787)</f>
        <v>9</v>
      </c>
      <c r="O12820" s="8" t="n">
        <f aca="false">K12820*(1-L12820)</f>
        <v>134.1</v>
      </c>
    </row>
    <row r="12821" customFormat="false" ht="11.4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IF(G12821="Male",VLOOKUP(H12821,'Shoe size conversion table'!$B$6:$D$22,2),VLOOKUP(H12821,'Shoe size conversion table'!$J$6:$L$22,2))</f>
        <v>37</v>
      </c>
      <c r="J12821" s="12" t="n">
        <f aca="false">IF(G12821="Male",VLOOKUP(H12821,'Shoe size conversion table'!$B$6:$D$22,3),VLOOKUP(H12821,'Shoe size conversion table'!$J$6:$L$22,3))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MONTH(C12821:C27788)</f>
        <v>9</v>
      </c>
      <c r="O12821" s="8" t="n">
        <f aca="false">K12821*(1-L12821)</f>
        <v>103.2</v>
      </c>
    </row>
    <row r="12822" customFormat="false" ht="11.4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IF(G12822="Male",VLOOKUP(H12822,'Shoe size conversion table'!$B$6:$D$22,2),VLOOKUP(H12822,'Shoe size conversion table'!$J$6:$L$22,2))</f>
        <v>39</v>
      </c>
      <c r="J12822" s="12" t="n">
        <f aca="false">IF(G12822="Male",VLOOKUP(H12822,'Shoe size conversion table'!$B$6:$D$22,3),VLOOKUP(H12822,'Shoe size conversion table'!$J$6:$L$22,3))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MONTH(C12822:C27789)</f>
        <v>9</v>
      </c>
      <c r="O12822" s="8" t="n">
        <f aca="false">K12822*(1-L12822)</f>
        <v>129</v>
      </c>
    </row>
    <row r="12823" customFormat="false" ht="11.4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IF(G12823="Male",VLOOKUP(H12823,'Shoe size conversion table'!$B$6:$D$22,2),VLOOKUP(H12823,'Shoe size conversion table'!$J$6:$L$22,2))</f>
        <v>39-40</v>
      </c>
      <c r="J12823" s="12" t="n">
        <f aca="false">IF(G12823="Male",VLOOKUP(H12823,'Shoe size conversion table'!$B$6:$D$22,3),VLOOKUP(H12823,'Shoe size conversion table'!$J$6:$L$22,3))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MONTH(C12823:C27790)</f>
        <v>9</v>
      </c>
      <c r="O12823" s="8" t="n">
        <f aca="false">K12823*(1-L12823)</f>
        <v>199</v>
      </c>
    </row>
    <row r="12824" customFormat="false" ht="11.4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IF(G12824="Male",VLOOKUP(H12824,'Shoe size conversion table'!$B$6:$D$22,2),VLOOKUP(H12824,'Shoe size conversion table'!$J$6:$L$22,2))</f>
        <v>42</v>
      </c>
      <c r="J12824" s="12" t="n">
        <f aca="false">IF(G12824="Male",VLOOKUP(H12824,'Shoe size conversion table'!$B$6:$D$22,3),VLOOKUP(H12824,'Shoe size conversion table'!$J$6:$L$22,3))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MONTH(C12824:C27791)</f>
        <v>9</v>
      </c>
      <c r="O12824" s="8" t="n">
        <f aca="false">K12824*(1-L12824)</f>
        <v>127.2</v>
      </c>
    </row>
    <row r="12825" customFormat="false" ht="11.4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IF(G12825="Male",VLOOKUP(H12825,'Shoe size conversion table'!$B$6:$D$22,2),VLOOKUP(H12825,'Shoe size conversion table'!$J$6:$L$22,2))</f>
        <v>42</v>
      </c>
      <c r="J12825" s="12" t="n">
        <f aca="false">IF(G12825="Male",VLOOKUP(H12825,'Shoe size conversion table'!$B$6:$D$22,3),VLOOKUP(H12825,'Shoe size conversion table'!$J$6:$L$22,3))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MONTH(C12825:C27792)</f>
        <v>9</v>
      </c>
      <c r="O12825" s="8" t="n">
        <f aca="false">K12825*(1-L12825)</f>
        <v>149</v>
      </c>
    </row>
    <row r="12826" customFormat="false" ht="11.4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IF(G12826="Male",VLOOKUP(H12826,'Shoe size conversion table'!$B$6:$D$22,2),VLOOKUP(H12826,'Shoe size conversion table'!$J$6:$L$22,2))</f>
        <v>41</v>
      </c>
      <c r="J12826" s="12" t="n">
        <f aca="false">IF(G12826="Male",VLOOKUP(H12826,'Shoe size conversion table'!$B$6:$D$22,3),VLOOKUP(H12826,'Shoe size conversion table'!$J$6:$L$22,3))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MONTH(C12826:C27793)</f>
        <v>9</v>
      </c>
      <c r="O12826" s="8" t="n">
        <f aca="false">K12826*(1-L12826)</f>
        <v>129</v>
      </c>
    </row>
    <row r="12827" customFormat="false" ht="11.4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IF(G12827="Male",VLOOKUP(H12827,'Shoe size conversion table'!$B$6:$D$22,2),VLOOKUP(H12827,'Shoe size conversion table'!$J$6:$L$22,2))</f>
        <v>40</v>
      </c>
      <c r="J12827" s="12" t="n">
        <f aca="false">IF(G12827="Male",VLOOKUP(H12827,'Shoe size conversion table'!$B$6:$D$22,3),VLOOKUP(H12827,'Shoe size conversion table'!$J$6:$L$22,3))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MONTH(C12827:C27794)</f>
        <v>9</v>
      </c>
      <c r="O12827" s="8" t="n">
        <f aca="false">K12827*(1-L12827)</f>
        <v>135.2</v>
      </c>
    </row>
    <row r="12828" customFormat="false" ht="11.4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IF(G12828="Male",VLOOKUP(H12828,'Shoe size conversion table'!$B$6:$D$22,2),VLOOKUP(H12828,'Shoe size conversion table'!$J$6:$L$22,2))</f>
        <v>38</v>
      </c>
      <c r="J12828" s="12" t="n">
        <f aca="false">IF(G12828="Male",VLOOKUP(H12828,'Shoe size conversion table'!$B$6:$D$22,3),VLOOKUP(H12828,'Shoe size conversion table'!$J$6:$L$22,3))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MONTH(C12828:C27795)</f>
        <v>9</v>
      </c>
      <c r="O12828" s="8" t="n">
        <f aca="false">K12828*(1-L12828)</f>
        <v>116.1</v>
      </c>
    </row>
    <row r="12829" customFormat="false" ht="11.4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IF(G12829="Male",VLOOKUP(H12829,'Shoe size conversion table'!$B$6:$D$22,2),VLOOKUP(H12829,'Shoe size conversion table'!$J$6:$L$22,2))</f>
        <v>42</v>
      </c>
      <c r="J12829" s="12" t="n">
        <f aca="false">IF(G12829="Male",VLOOKUP(H12829,'Shoe size conversion table'!$B$6:$D$22,3),VLOOKUP(H12829,'Shoe size conversion table'!$J$6:$L$22,3))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MONTH(C12829:C27796)</f>
        <v>9</v>
      </c>
      <c r="O12829" s="8" t="n">
        <f aca="false">K12829*(1-L12829)</f>
        <v>129</v>
      </c>
    </row>
    <row r="12830" customFormat="false" ht="11.4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IF(G12830="Male",VLOOKUP(H12830,'Shoe size conversion table'!$B$6:$D$22,2),VLOOKUP(H12830,'Shoe size conversion table'!$J$6:$L$22,2))</f>
        <v>38-39</v>
      </c>
      <c r="J12830" s="12" t="n">
        <f aca="false">IF(G12830="Male",VLOOKUP(H12830,'Shoe size conversion table'!$B$6:$D$22,3),VLOOKUP(H12830,'Shoe size conversion table'!$J$6:$L$22,3))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MONTH(C12830:C27797)</f>
        <v>9</v>
      </c>
      <c r="O12830" s="8" t="n">
        <f aca="false">K12830*(1-L12830)</f>
        <v>199</v>
      </c>
    </row>
    <row r="12831" customFormat="false" ht="11.4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IF(G12831="Male",VLOOKUP(H12831,'Shoe size conversion table'!$B$6:$D$22,2),VLOOKUP(H12831,'Shoe size conversion table'!$J$6:$L$22,2))</f>
        <v>42-43</v>
      </c>
      <c r="J12831" s="12" t="n">
        <f aca="false">IF(G12831="Male",VLOOKUP(H12831,'Shoe size conversion table'!$B$6:$D$22,3),VLOOKUP(H12831,'Shoe size conversion table'!$J$6:$L$22,3))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MONTH(C12831:C27798)</f>
        <v>9</v>
      </c>
      <c r="O12831" s="8" t="n">
        <f aca="false">K12831*(1-L12831)</f>
        <v>119.2</v>
      </c>
    </row>
    <row r="12832" customFormat="false" ht="11.4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IF(G12832="Male",VLOOKUP(H12832,'Shoe size conversion table'!$B$6:$D$22,2),VLOOKUP(H12832,'Shoe size conversion table'!$J$6:$L$22,2))</f>
        <v>38-39</v>
      </c>
      <c r="J12832" s="12" t="n">
        <f aca="false">IF(G12832="Male",VLOOKUP(H12832,'Shoe size conversion table'!$B$6:$D$22,3),VLOOKUP(H12832,'Shoe size conversion table'!$J$6:$L$22,3))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MONTH(C12832:C27799)</f>
        <v>9</v>
      </c>
      <c r="O12832" s="8" t="n">
        <f aca="false">K12832*(1-L12832)</f>
        <v>74.5</v>
      </c>
    </row>
    <row r="12833" customFormat="false" ht="11.4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IF(G12833="Male",VLOOKUP(H12833,'Shoe size conversion table'!$B$6:$D$22,2),VLOOKUP(H12833,'Shoe size conversion table'!$J$6:$L$22,2))</f>
        <v>42</v>
      </c>
      <c r="J12833" s="12" t="n">
        <f aca="false">IF(G12833="Male",VLOOKUP(H12833,'Shoe size conversion table'!$B$6:$D$22,3),VLOOKUP(H12833,'Shoe size conversion table'!$J$6:$L$22,3))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MONTH(C12833:C27800)</f>
        <v>9</v>
      </c>
      <c r="O12833" s="8" t="n">
        <f aca="false">K12833*(1-L12833)</f>
        <v>189</v>
      </c>
    </row>
    <row r="12834" customFormat="false" ht="11.4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IF(G12834="Male",VLOOKUP(H12834,'Shoe size conversion table'!$B$6:$D$22,2),VLOOKUP(H12834,'Shoe size conversion table'!$J$6:$L$22,2))</f>
        <v>42</v>
      </c>
      <c r="J12834" s="12" t="n">
        <f aca="false">IF(G12834="Male",VLOOKUP(H12834,'Shoe size conversion table'!$B$6:$D$22,3),VLOOKUP(H12834,'Shoe size conversion table'!$J$6:$L$22,3))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MONTH(C12834:C27801)</f>
        <v>9</v>
      </c>
      <c r="O12834" s="8" t="n">
        <f aca="false">K12834*(1-L12834)</f>
        <v>159</v>
      </c>
    </row>
    <row r="12835" customFormat="false" ht="11.4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IF(G12835="Male",VLOOKUP(H12835,'Shoe size conversion table'!$B$6:$D$22,2),VLOOKUP(H12835,'Shoe size conversion table'!$J$6:$L$22,2))</f>
        <v>38-39</v>
      </c>
      <c r="J12835" s="12" t="n">
        <f aca="false">IF(G12835="Male",VLOOKUP(H12835,'Shoe size conversion table'!$B$6:$D$22,3),VLOOKUP(H12835,'Shoe size conversion table'!$J$6:$L$22,3))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MONTH(C12835:C27802)</f>
        <v>9</v>
      </c>
      <c r="O12835" s="8" t="n">
        <f aca="false">K12835*(1-L12835)</f>
        <v>139</v>
      </c>
    </row>
    <row r="12836" customFormat="false" ht="11.4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IF(G12836="Male",VLOOKUP(H12836,'Shoe size conversion table'!$B$6:$D$22,2),VLOOKUP(H12836,'Shoe size conversion table'!$J$6:$L$22,2))</f>
        <v>39-40</v>
      </c>
      <c r="J12836" s="12" t="n">
        <f aca="false">IF(G12836="Male",VLOOKUP(H12836,'Shoe size conversion table'!$B$6:$D$22,3),VLOOKUP(H12836,'Shoe size conversion table'!$J$6:$L$22,3))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MONTH(C12836:C27803)</f>
        <v>9</v>
      </c>
      <c r="O12836" s="8" t="n">
        <f aca="false">K12836*(1-L12836)</f>
        <v>129</v>
      </c>
    </row>
    <row r="12837" customFormat="false" ht="11.4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IF(G12837="Male",VLOOKUP(H12837,'Shoe size conversion table'!$B$6:$D$22,2),VLOOKUP(H12837,'Shoe size conversion table'!$J$6:$L$22,2))</f>
        <v>42</v>
      </c>
      <c r="J12837" s="12" t="n">
        <f aca="false">IF(G12837="Male",VLOOKUP(H12837,'Shoe size conversion table'!$B$6:$D$22,3),VLOOKUP(H12837,'Shoe size conversion table'!$J$6:$L$22,3))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MONTH(C12837:C27804)</f>
        <v>9</v>
      </c>
      <c r="O12837" s="8" t="n">
        <f aca="false">K12837*(1-L12837)</f>
        <v>129</v>
      </c>
    </row>
    <row r="12838" customFormat="false" ht="11.4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IF(G12838="Male",VLOOKUP(H12838,'Shoe size conversion table'!$B$6:$D$22,2),VLOOKUP(H12838,'Shoe size conversion table'!$J$6:$L$22,2))</f>
        <v>37-38</v>
      </c>
      <c r="J12838" s="12" t="n">
        <f aca="false">IF(G12838="Male",VLOOKUP(H12838,'Shoe size conversion table'!$B$6:$D$22,3),VLOOKUP(H12838,'Shoe size conversion table'!$J$6:$L$22,3))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MONTH(C12838:C27805)</f>
        <v>9</v>
      </c>
      <c r="O12838" s="8" t="n">
        <f aca="false">K12838*(1-L12838)</f>
        <v>129</v>
      </c>
    </row>
    <row r="12839" customFormat="false" ht="11.4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IF(G12839="Male",VLOOKUP(H12839,'Shoe size conversion table'!$B$6:$D$22,2),VLOOKUP(H12839,'Shoe size conversion table'!$J$6:$L$22,2))</f>
        <v>39</v>
      </c>
      <c r="J12839" s="12" t="n">
        <f aca="false">IF(G12839="Male",VLOOKUP(H12839,'Shoe size conversion table'!$B$6:$D$22,3),VLOOKUP(H12839,'Shoe size conversion table'!$J$6:$L$22,3))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MONTH(C12839:C27806)</f>
        <v>9</v>
      </c>
      <c r="O12839" s="8" t="n">
        <f aca="false">K12839*(1-L12839)</f>
        <v>139</v>
      </c>
    </row>
    <row r="12840" customFormat="false" ht="11.4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IF(G12840="Male",VLOOKUP(H12840,'Shoe size conversion table'!$B$6:$D$22,2),VLOOKUP(H12840,'Shoe size conversion table'!$J$6:$L$22,2))</f>
        <v>39</v>
      </c>
      <c r="J12840" s="12" t="n">
        <f aca="false">IF(G12840="Male",VLOOKUP(H12840,'Shoe size conversion table'!$B$6:$D$22,3),VLOOKUP(H12840,'Shoe size conversion table'!$J$6:$L$22,3))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MONTH(C12840:C27807)</f>
        <v>9</v>
      </c>
      <c r="O12840" s="8" t="n">
        <f aca="false">K12840*(1-L12840)</f>
        <v>199</v>
      </c>
    </row>
    <row r="12841" customFormat="false" ht="11.4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IF(G12841="Male",VLOOKUP(H12841,'Shoe size conversion table'!$B$6:$D$22,2),VLOOKUP(H12841,'Shoe size conversion table'!$J$6:$L$22,2))</f>
        <v>41-42</v>
      </c>
      <c r="J12841" s="12" t="n">
        <f aca="false">IF(G12841="Male",VLOOKUP(H12841,'Shoe size conversion table'!$B$6:$D$22,3),VLOOKUP(H12841,'Shoe size conversion table'!$J$6:$L$22,3))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MONTH(C12841:C27808)</f>
        <v>9</v>
      </c>
      <c r="O12841" s="8" t="n">
        <f aca="false">K12841*(1-L12841)</f>
        <v>169</v>
      </c>
    </row>
    <row r="12842" customFormat="false" ht="11.4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IF(G12842="Male",VLOOKUP(H12842,'Shoe size conversion table'!$B$6:$D$22,2),VLOOKUP(H12842,'Shoe size conversion table'!$J$6:$L$22,2))</f>
        <v>38-39</v>
      </c>
      <c r="J12842" s="12" t="n">
        <f aca="false">IF(G12842="Male",VLOOKUP(H12842,'Shoe size conversion table'!$B$6:$D$22,3),VLOOKUP(H12842,'Shoe size conversion table'!$J$6:$L$22,3))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MONTH(C12842:C27809)</f>
        <v>9</v>
      </c>
      <c r="O12842" s="8" t="n">
        <f aca="false">K12842*(1-L12842)</f>
        <v>139</v>
      </c>
    </row>
    <row r="12843" customFormat="false" ht="11.4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IF(G12843="Male",VLOOKUP(H12843,'Shoe size conversion table'!$B$6:$D$22,2),VLOOKUP(H12843,'Shoe size conversion table'!$J$6:$L$22,2))</f>
        <v>39</v>
      </c>
      <c r="J12843" s="12" t="n">
        <f aca="false">IF(G12843="Male",VLOOKUP(H12843,'Shoe size conversion table'!$B$6:$D$22,3),VLOOKUP(H12843,'Shoe size conversion table'!$J$6:$L$22,3))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MONTH(C12843:C27810)</f>
        <v>9</v>
      </c>
      <c r="O12843" s="8" t="n">
        <f aca="false">K12843*(1-L12843)</f>
        <v>125.1</v>
      </c>
    </row>
    <row r="12844" customFormat="false" ht="11.4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IF(G12844="Male",VLOOKUP(H12844,'Shoe size conversion table'!$B$6:$D$22,2),VLOOKUP(H12844,'Shoe size conversion table'!$J$6:$L$22,2))</f>
        <v>39</v>
      </c>
      <c r="J12844" s="12" t="n">
        <f aca="false">IF(G12844="Male",VLOOKUP(H12844,'Shoe size conversion table'!$B$6:$D$22,3),VLOOKUP(H12844,'Shoe size conversion table'!$J$6:$L$22,3))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MONTH(C12844:C27811)</f>
        <v>9</v>
      </c>
      <c r="O12844" s="8" t="n">
        <f aca="false">K12844*(1-L12844)</f>
        <v>69.5</v>
      </c>
    </row>
    <row r="12845" customFormat="false" ht="11.4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IF(G12845="Male",VLOOKUP(H12845,'Shoe size conversion table'!$B$6:$D$22,2),VLOOKUP(H12845,'Shoe size conversion table'!$J$6:$L$22,2))</f>
        <v>39-40</v>
      </c>
      <c r="J12845" s="12" t="n">
        <f aca="false">IF(G12845="Male",VLOOKUP(H12845,'Shoe size conversion table'!$B$6:$D$22,3),VLOOKUP(H12845,'Shoe size conversion table'!$J$6:$L$22,3))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MONTH(C12845:C27812)</f>
        <v>9</v>
      </c>
      <c r="O12845" s="8" t="n">
        <f aca="false">K12845*(1-L12845)</f>
        <v>149</v>
      </c>
    </row>
    <row r="12846" customFormat="false" ht="11.4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IF(G12846="Male",VLOOKUP(H12846,'Shoe size conversion table'!$B$6:$D$22,2),VLOOKUP(H12846,'Shoe size conversion table'!$J$6:$L$22,2))</f>
        <v>45</v>
      </c>
      <c r="J12846" s="12" t="n">
        <f aca="false">IF(G12846="Male",VLOOKUP(H12846,'Shoe size conversion table'!$B$6:$D$22,3),VLOOKUP(H12846,'Shoe size conversion table'!$J$6:$L$22,3))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MONTH(C12846:C27813)</f>
        <v>9</v>
      </c>
      <c r="O12846" s="8" t="n">
        <f aca="false">K12846*(1-L12846)</f>
        <v>189</v>
      </c>
    </row>
    <row r="12847" customFormat="false" ht="11.4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IF(G12847="Male",VLOOKUP(H12847,'Shoe size conversion table'!$B$6:$D$22,2),VLOOKUP(H12847,'Shoe size conversion table'!$J$6:$L$22,2))</f>
        <v>43-44</v>
      </c>
      <c r="J12847" s="12" t="n">
        <f aca="false">IF(G12847="Male",VLOOKUP(H12847,'Shoe size conversion table'!$B$6:$D$22,3),VLOOKUP(H12847,'Shoe size conversion table'!$J$6:$L$22,3))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MONTH(C12847:C27814)</f>
        <v>9</v>
      </c>
      <c r="O12847" s="8" t="n">
        <f aca="false">K12847*(1-L12847)</f>
        <v>149</v>
      </c>
    </row>
    <row r="12848" customFormat="false" ht="11.4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IF(G12848="Male",VLOOKUP(H12848,'Shoe size conversion table'!$B$6:$D$22,2),VLOOKUP(H12848,'Shoe size conversion table'!$J$6:$L$22,2))</f>
        <v>35-36</v>
      </c>
      <c r="J12848" s="12" t="n">
        <f aca="false">IF(G12848="Male",VLOOKUP(H12848,'Shoe size conversion table'!$B$6:$D$22,3),VLOOKUP(H12848,'Shoe size conversion table'!$J$6:$L$22,3))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MONTH(C12848:C27815)</f>
        <v>9</v>
      </c>
      <c r="O12848" s="8" t="n">
        <f aca="false">K12848*(1-L12848)</f>
        <v>139</v>
      </c>
    </row>
    <row r="12849" customFormat="false" ht="11.4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IF(G12849="Male",VLOOKUP(H12849,'Shoe size conversion table'!$B$6:$D$22,2),VLOOKUP(H12849,'Shoe size conversion table'!$J$6:$L$22,2))</f>
        <v>41</v>
      </c>
      <c r="J12849" s="12" t="n">
        <f aca="false">IF(G12849="Male",VLOOKUP(H12849,'Shoe size conversion table'!$B$6:$D$22,3),VLOOKUP(H12849,'Shoe size conversion table'!$J$6:$L$22,3))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MONTH(C12849:C27816)</f>
        <v>9</v>
      </c>
      <c r="O12849" s="8" t="n">
        <f aca="false">K12849*(1-L12849)</f>
        <v>139</v>
      </c>
    </row>
    <row r="12850" customFormat="false" ht="11.4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IF(G12850="Male",VLOOKUP(H12850,'Shoe size conversion table'!$B$6:$D$22,2),VLOOKUP(H12850,'Shoe size conversion table'!$J$6:$L$22,2))</f>
        <v>44-45</v>
      </c>
      <c r="J12850" s="12" t="n">
        <f aca="false">IF(G12850="Male",VLOOKUP(H12850,'Shoe size conversion table'!$B$6:$D$22,3),VLOOKUP(H12850,'Shoe size conversion table'!$J$6:$L$22,3))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MONTH(C12850:C27817)</f>
        <v>9</v>
      </c>
      <c r="O12850" s="8" t="n">
        <f aca="false">K12850*(1-L12850)</f>
        <v>159</v>
      </c>
    </row>
    <row r="12851" customFormat="false" ht="11.4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IF(G12851="Male",VLOOKUP(H12851,'Shoe size conversion table'!$B$6:$D$22,2),VLOOKUP(H12851,'Shoe size conversion table'!$J$6:$L$22,2))</f>
        <v>40</v>
      </c>
      <c r="J12851" s="12" t="n">
        <f aca="false">IF(G12851="Male",VLOOKUP(H12851,'Shoe size conversion table'!$B$6:$D$22,3),VLOOKUP(H12851,'Shoe size conversion table'!$J$6:$L$22,3))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MONTH(C12851:C27818)</f>
        <v>9</v>
      </c>
      <c r="O12851" s="8" t="n">
        <f aca="false">K12851*(1-L12851)</f>
        <v>151.2</v>
      </c>
    </row>
    <row r="12852" customFormat="false" ht="11.4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IF(G12852="Male",VLOOKUP(H12852,'Shoe size conversion table'!$B$6:$D$22,2),VLOOKUP(H12852,'Shoe size conversion table'!$J$6:$L$22,2))</f>
        <v>38</v>
      </c>
      <c r="J12852" s="12" t="n">
        <f aca="false">IF(G12852="Male",VLOOKUP(H12852,'Shoe size conversion table'!$B$6:$D$22,3),VLOOKUP(H12852,'Shoe size conversion table'!$J$6:$L$22,3))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MONTH(C12852:C27819)</f>
        <v>9</v>
      </c>
      <c r="O12852" s="8" t="n">
        <f aca="false">K12852*(1-L12852)</f>
        <v>111.3</v>
      </c>
    </row>
    <row r="12853" customFormat="false" ht="11.4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IF(G12853="Male",VLOOKUP(H12853,'Shoe size conversion table'!$B$6:$D$22,2),VLOOKUP(H12853,'Shoe size conversion table'!$J$6:$L$22,2))</f>
        <v>41-42</v>
      </c>
      <c r="J12853" s="12" t="n">
        <f aca="false">IF(G12853="Male",VLOOKUP(H12853,'Shoe size conversion table'!$B$6:$D$22,3),VLOOKUP(H12853,'Shoe size conversion table'!$J$6:$L$22,3))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MONTH(C12853:C27820)</f>
        <v>9</v>
      </c>
      <c r="O12853" s="8" t="n">
        <f aca="false">K12853*(1-L12853)</f>
        <v>179</v>
      </c>
    </row>
    <row r="12854" customFormat="false" ht="11.4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IF(G12854="Male",VLOOKUP(H12854,'Shoe size conversion table'!$B$6:$D$22,2),VLOOKUP(H12854,'Shoe size conversion table'!$J$6:$L$22,2))</f>
        <v>42-43</v>
      </c>
      <c r="J12854" s="12" t="n">
        <f aca="false">IF(G12854="Male",VLOOKUP(H12854,'Shoe size conversion table'!$B$6:$D$22,3),VLOOKUP(H12854,'Shoe size conversion table'!$J$6:$L$22,3))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MONTH(C12854:C27821)</f>
        <v>9</v>
      </c>
      <c r="O12854" s="8" t="n">
        <f aca="false">K12854*(1-L12854)</f>
        <v>69.5</v>
      </c>
    </row>
    <row r="12855" customFormat="false" ht="11.4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IF(G12855="Male",VLOOKUP(H12855,'Shoe size conversion table'!$B$6:$D$22,2),VLOOKUP(H12855,'Shoe size conversion table'!$J$6:$L$22,2))</f>
        <v>42-43</v>
      </c>
      <c r="J12855" s="12" t="n">
        <f aca="false">IF(G12855="Male",VLOOKUP(H12855,'Shoe size conversion table'!$B$6:$D$22,3),VLOOKUP(H12855,'Shoe size conversion table'!$J$6:$L$22,3))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MONTH(C12855:C27822)</f>
        <v>9</v>
      </c>
      <c r="O12855" s="8" t="n">
        <f aca="false">K12855*(1-L12855)</f>
        <v>143.2</v>
      </c>
    </row>
    <row r="12856" customFormat="false" ht="11.4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IF(G12856="Male",VLOOKUP(H12856,'Shoe size conversion table'!$B$6:$D$22,2),VLOOKUP(H12856,'Shoe size conversion table'!$J$6:$L$22,2))</f>
        <v>42</v>
      </c>
      <c r="J12856" s="12" t="n">
        <f aca="false">IF(G12856="Male",VLOOKUP(H12856,'Shoe size conversion table'!$B$6:$D$22,3),VLOOKUP(H12856,'Shoe size conversion table'!$J$6:$L$22,3))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MONTH(C12856:C27823)</f>
        <v>9</v>
      </c>
      <c r="O12856" s="8" t="n">
        <f aca="false">K12856*(1-L12856)</f>
        <v>149</v>
      </c>
    </row>
    <row r="12857" customFormat="false" ht="11.4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IF(G12857="Male",VLOOKUP(H12857,'Shoe size conversion table'!$B$6:$D$22,2),VLOOKUP(H12857,'Shoe size conversion table'!$J$6:$L$22,2))</f>
        <v>43-44</v>
      </c>
      <c r="J12857" s="12" t="n">
        <f aca="false">IF(G12857="Male",VLOOKUP(H12857,'Shoe size conversion table'!$B$6:$D$22,3),VLOOKUP(H12857,'Shoe size conversion table'!$J$6:$L$22,3))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MONTH(C12857:C27824)</f>
        <v>9</v>
      </c>
      <c r="O12857" s="8" t="n">
        <f aca="false">K12857*(1-L12857)</f>
        <v>169</v>
      </c>
    </row>
    <row r="12858" customFormat="false" ht="11.4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IF(G12858="Male",VLOOKUP(H12858,'Shoe size conversion table'!$B$6:$D$22,2),VLOOKUP(H12858,'Shoe size conversion table'!$J$6:$L$22,2))</f>
        <v>39</v>
      </c>
      <c r="J12858" s="12" t="n">
        <f aca="false">IF(G12858="Male",VLOOKUP(H12858,'Shoe size conversion table'!$B$6:$D$22,3),VLOOKUP(H12858,'Shoe size conversion table'!$J$6:$L$22,3))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MONTH(C12858:C27825)</f>
        <v>9</v>
      </c>
      <c r="O12858" s="8" t="n">
        <f aca="false">K12858*(1-L12858)</f>
        <v>169</v>
      </c>
    </row>
    <row r="12859" customFormat="false" ht="11.4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IF(G12859="Male",VLOOKUP(H12859,'Shoe size conversion table'!$B$6:$D$22,2),VLOOKUP(H12859,'Shoe size conversion table'!$J$6:$L$22,2))</f>
        <v>38-39</v>
      </c>
      <c r="J12859" s="12" t="n">
        <f aca="false">IF(G12859="Male",VLOOKUP(H12859,'Shoe size conversion table'!$B$6:$D$22,3),VLOOKUP(H12859,'Shoe size conversion table'!$J$6:$L$22,3))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MONTH(C12859:C27826)</f>
        <v>9</v>
      </c>
      <c r="O12859" s="8" t="n">
        <f aca="false">K12859*(1-L12859)</f>
        <v>179</v>
      </c>
    </row>
    <row r="12860" customFormat="false" ht="11.4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IF(G12860="Male",VLOOKUP(H12860,'Shoe size conversion table'!$B$6:$D$22,2),VLOOKUP(H12860,'Shoe size conversion table'!$J$6:$L$22,2))</f>
        <v>43</v>
      </c>
      <c r="J12860" s="12" t="n">
        <f aca="false">IF(G12860="Male",VLOOKUP(H12860,'Shoe size conversion table'!$B$6:$D$22,3),VLOOKUP(H12860,'Shoe size conversion table'!$J$6:$L$22,3))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MONTH(C12860:C27827)</f>
        <v>9</v>
      </c>
      <c r="O12860" s="8" t="n">
        <f aca="false">K12860*(1-L12860)</f>
        <v>125.3</v>
      </c>
    </row>
    <row r="12861" customFormat="false" ht="11.4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IF(G12861="Male",VLOOKUP(H12861,'Shoe size conversion table'!$B$6:$D$22,2),VLOOKUP(H12861,'Shoe size conversion table'!$J$6:$L$22,2))</f>
        <v>42</v>
      </c>
      <c r="J12861" s="12" t="n">
        <f aca="false">IF(G12861="Male",VLOOKUP(H12861,'Shoe size conversion table'!$B$6:$D$22,3),VLOOKUP(H12861,'Shoe size conversion table'!$J$6:$L$22,3))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MONTH(C12861:C27828)</f>
        <v>9</v>
      </c>
      <c r="O12861" s="8" t="n">
        <f aca="false">K12861*(1-L12861)</f>
        <v>169</v>
      </c>
    </row>
    <row r="12862" customFormat="false" ht="11.4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IF(G12862="Male",VLOOKUP(H12862,'Shoe size conversion table'!$B$6:$D$22,2),VLOOKUP(H12862,'Shoe size conversion table'!$J$6:$L$22,2))</f>
        <v>44-45</v>
      </c>
      <c r="J12862" s="12" t="n">
        <f aca="false">IF(G12862="Male",VLOOKUP(H12862,'Shoe size conversion table'!$B$6:$D$22,3),VLOOKUP(H12862,'Shoe size conversion table'!$J$6:$L$22,3))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MONTH(C12862:C27829)</f>
        <v>9</v>
      </c>
      <c r="O12862" s="8" t="n">
        <f aca="false">K12862*(1-L12862)</f>
        <v>199</v>
      </c>
    </row>
    <row r="12863" customFormat="false" ht="11.4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IF(G12863="Male",VLOOKUP(H12863,'Shoe size conversion table'!$B$6:$D$22,2),VLOOKUP(H12863,'Shoe size conversion table'!$J$6:$L$22,2))</f>
        <v>43</v>
      </c>
      <c r="J12863" s="12" t="n">
        <f aca="false">IF(G12863="Male",VLOOKUP(H12863,'Shoe size conversion table'!$B$6:$D$22,3),VLOOKUP(H12863,'Shoe size conversion table'!$J$6:$L$22,3))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MONTH(C12863:C27830)</f>
        <v>9</v>
      </c>
      <c r="O12863" s="8" t="n">
        <f aca="false">K12863*(1-L12863)</f>
        <v>118.3</v>
      </c>
    </row>
    <row r="12864" customFormat="false" ht="11.4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IF(G12864="Male",VLOOKUP(H12864,'Shoe size conversion table'!$B$6:$D$22,2),VLOOKUP(H12864,'Shoe size conversion table'!$J$6:$L$22,2))</f>
        <v>38</v>
      </c>
      <c r="J12864" s="12" t="n">
        <f aca="false">IF(G12864="Male",VLOOKUP(H12864,'Shoe size conversion table'!$B$6:$D$22,3),VLOOKUP(H12864,'Shoe size conversion table'!$J$6:$L$22,3))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MONTH(C12864:C27831)</f>
        <v>9</v>
      </c>
      <c r="O12864" s="8" t="n">
        <f aca="false">K12864*(1-L12864)</f>
        <v>159</v>
      </c>
    </row>
    <row r="12865" customFormat="false" ht="11.4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IF(G12865="Male",VLOOKUP(H12865,'Shoe size conversion table'!$B$6:$D$22,2),VLOOKUP(H12865,'Shoe size conversion table'!$J$6:$L$22,2))</f>
        <v>39-40</v>
      </c>
      <c r="J12865" s="12" t="n">
        <f aca="false">IF(G12865="Male",VLOOKUP(H12865,'Shoe size conversion table'!$B$6:$D$22,3),VLOOKUP(H12865,'Shoe size conversion table'!$J$6:$L$22,3))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MONTH(C12865:C27832)</f>
        <v>9</v>
      </c>
      <c r="O12865" s="8" t="n">
        <f aca="false">K12865*(1-L12865)</f>
        <v>104.3</v>
      </c>
    </row>
    <row r="12866" customFormat="false" ht="11.4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IF(G12866="Male",VLOOKUP(H12866,'Shoe size conversion table'!$B$6:$D$22,2),VLOOKUP(H12866,'Shoe size conversion table'!$J$6:$L$22,2))</f>
        <v>39-40</v>
      </c>
      <c r="J12866" s="12" t="n">
        <f aca="false">IF(G12866="Male",VLOOKUP(H12866,'Shoe size conversion table'!$B$6:$D$22,3),VLOOKUP(H12866,'Shoe size conversion table'!$J$6:$L$22,3))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MONTH(C12866:C27833)</f>
        <v>9</v>
      </c>
      <c r="O12866" s="8" t="n">
        <f aca="false">K12866*(1-L12866)</f>
        <v>125.1</v>
      </c>
    </row>
    <row r="12867" customFormat="false" ht="11.4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IF(G12867="Male",VLOOKUP(H12867,'Shoe size conversion table'!$B$6:$D$22,2),VLOOKUP(H12867,'Shoe size conversion table'!$J$6:$L$22,2))</f>
        <v>38</v>
      </c>
      <c r="J12867" s="12" t="n">
        <f aca="false">IF(G12867="Male",VLOOKUP(H12867,'Shoe size conversion table'!$B$6:$D$22,3),VLOOKUP(H12867,'Shoe size conversion table'!$J$6:$L$22,3))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MONTH(C12867:C27834)</f>
        <v>9</v>
      </c>
      <c r="O12867" s="8" t="n">
        <f aca="false">K12867*(1-L12867)</f>
        <v>151.2</v>
      </c>
    </row>
    <row r="12868" customFormat="false" ht="11.4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IF(G12868="Male",VLOOKUP(H12868,'Shoe size conversion table'!$B$6:$D$22,2),VLOOKUP(H12868,'Shoe size conversion table'!$J$6:$L$22,2))</f>
        <v>39</v>
      </c>
      <c r="J12868" s="12" t="n">
        <f aca="false">IF(G12868="Male",VLOOKUP(H12868,'Shoe size conversion table'!$B$6:$D$22,3),VLOOKUP(H12868,'Shoe size conversion table'!$J$6:$L$22,3))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MONTH(C12868:C27835)</f>
        <v>9</v>
      </c>
      <c r="O12868" s="8" t="n">
        <f aca="false">K12868*(1-L12868)</f>
        <v>149</v>
      </c>
    </row>
    <row r="12869" customFormat="false" ht="11.4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IF(G12869="Male",VLOOKUP(H12869,'Shoe size conversion table'!$B$6:$D$22,2),VLOOKUP(H12869,'Shoe size conversion table'!$J$6:$L$22,2))</f>
        <v>43</v>
      </c>
      <c r="J12869" s="12" t="n">
        <f aca="false">IF(G12869="Male",VLOOKUP(H12869,'Shoe size conversion table'!$B$6:$D$22,3),VLOOKUP(H12869,'Shoe size conversion table'!$J$6:$L$22,3))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MONTH(C12869:C27836)</f>
        <v>9</v>
      </c>
      <c r="O12869" s="8" t="n">
        <f aca="false">K12869*(1-L12869)</f>
        <v>199</v>
      </c>
    </row>
    <row r="12870" customFormat="false" ht="11.4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IF(G12870="Male",VLOOKUP(H12870,'Shoe size conversion table'!$B$6:$D$22,2),VLOOKUP(H12870,'Shoe size conversion table'!$J$6:$L$22,2))</f>
        <v>38-39</v>
      </c>
      <c r="J12870" s="12" t="n">
        <f aca="false">IF(G12870="Male",VLOOKUP(H12870,'Shoe size conversion table'!$B$6:$D$22,3),VLOOKUP(H12870,'Shoe size conversion table'!$J$6:$L$22,3))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MONTH(C12870:C27837)</f>
        <v>9</v>
      </c>
      <c r="O12870" s="8" t="n">
        <f aca="false">K12870*(1-L12870)</f>
        <v>179</v>
      </c>
    </row>
    <row r="12871" customFormat="false" ht="11.4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IF(G12871="Male",VLOOKUP(H12871,'Shoe size conversion table'!$B$6:$D$22,2),VLOOKUP(H12871,'Shoe size conversion table'!$J$6:$L$22,2))</f>
        <v>39-40</v>
      </c>
      <c r="J12871" s="12" t="n">
        <f aca="false">IF(G12871="Male",VLOOKUP(H12871,'Shoe size conversion table'!$B$6:$D$22,3),VLOOKUP(H12871,'Shoe size conversion table'!$J$6:$L$22,3))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MONTH(C12871:C27838)</f>
        <v>9</v>
      </c>
      <c r="O12871" s="8" t="n">
        <f aca="false">K12871*(1-L12871)</f>
        <v>179</v>
      </c>
    </row>
    <row r="12872" customFormat="false" ht="11.4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IF(G12872="Male",VLOOKUP(H12872,'Shoe size conversion table'!$B$6:$D$22,2),VLOOKUP(H12872,'Shoe size conversion table'!$J$6:$L$22,2))</f>
        <v>38-39</v>
      </c>
      <c r="J12872" s="12" t="n">
        <f aca="false">IF(G12872="Male",VLOOKUP(H12872,'Shoe size conversion table'!$B$6:$D$22,3),VLOOKUP(H12872,'Shoe size conversion table'!$J$6:$L$22,3))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MONTH(C12872:C27839)</f>
        <v>9</v>
      </c>
      <c r="O12872" s="8" t="n">
        <f aca="false">K12872*(1-L12872)</f>
        <v>84.5</v>
      </c>
    </row>
    <row r="12873" customFormat="false" ht="11.4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IF(G12873="Male",VLOOKUP(H12873,'Shoe size conversion table'!$B$6:$D$22,2),VLOOKUP(H12873,'Shoe size conversion table'!$J$6:$L$22,2))</f>
        <v>39</v>
      </c>
      <c r="J12873" s="12" t="n">
        <f aca="false">IF(G12873="Male",VLOOKUP(H12873,'Shoe size conversion table'!$B$6:$D$22,3),VLOOKUP(H12873,'Shoe size conversion table'!$J$6:$L$22,3))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MONTH(C12873:C27840)</f>
        <v>9</v>
      </c>
      <c r="O12873" s="8" t="n">
        <f aca="false">K12873*(1-L12873)</f>
        <v>97.3</v>
      </c>
    </row>
    <row r="12874" customFormat="false" ht="11.4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IF(G12874="Male",VLOOKUP(H12874,'Shoe size conversion table'!$B$6:$D$22,2),VLOOKUP(H12874,'Shoe size conversion table'!$J$6:$L$22,2))</f>
        <v>39</v>
      </c>
      <c r="J12874" s="12" t="n">
        <f aca="false">IF(G12874="Male",VLOOKUP(H12874,'Shoe size conversion table'!$B$6:$D$22,3),VLOOKUP(H12874,'Shoe size conversion table'!$J$6:$L$22,3))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MONTH(C12874:C27841)</f>
        <v>9</v>
      </c>
      <c r="O12874" s="8" t="n">
        <f aca="false">K12874*(1-L12874)</f>
        <v>159</v>
      </c>
    </row>
    <row r="12875" customFormat="false" ht="11.4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IF(G12875="Male",VLOOKUP(H12875,'Shoe size conversion table'!$B$6:$D$22,2),VLOOKUP(H12875,'Shoe size conversion table'!$J$6:$L$22,2))</f>
        <v>46</v>
      </c>
      <c r="J12875" s="12" t="n">
        <f aca="false">IF(G12875="Male",VLOOKUP(H12875,'Shoe size conversion table'!$B$6:$D$22,3),VLOOKUP(H12875,'Shoe size conversion table'!$J$6:$L$22,3))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MONTH(C12875:C27842)</f>
        <v>9</v>
      </c>
      <c r="O12875" s="8" t="n">
        <f aca="false">K12875*(1-L12875)</f>
        <v>143.1</v>
      </c>
    </row>
    <row r="12876" customFormat="false" ht="11.4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IF(G12876="Male",VLOOKUP(H12876,'Shoe size conversion table'!$B$6:$D$22,2),VLOOKUP(H12876,'Shoe size conversion table'!$J$6:$L$22,2))</f>
        <v>38</v>
      </c>
      <c r="J12876" s="12" t="n">
        <f aca="false">IF(G12876="Male",VLOOKUP(H12876,'Shoe size conversion table'!$B$6:$D$22,3),VLOOKUP(H12876,'Shoe size conversion table'!$J$6:$L$22,3))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MONTH(C12876:C27843)</f>
        <v>9</v>
      </c>
      <c r="O12876" s="8" t="n">
        <f aca="false">K12876*(1-L12876)</f>
        <v>111.3</v>
      </c>
    </row>
    <row r="12877" customFormat="false" ht="11.4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IF(G12877="Male",VLOOKUP(H12877,'Shoe size conversion table'!$B$6:$D$22,2),VLOOKUP(H12877,'Shoe size conversion table'!$J$6:$L$22,2))</f>
        <v>42</v>
      </c>
      <c r="J12877" s="12" t="n">
        <f aca="false">IF(G12877="Male",VLOOKUP(H12877,'Shoe size conversion table'!$B$6:$D$22,3),VLOOKUP(H12877,'Shoe size conversion table'!$J$6:$L$22,3))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MONTH(C12877:C27844)</f>
        <v>9</v>
      </c>
      <c r="O12877" s="8" t="n">
        <f aca="false">K12877*(1-L12877)</f>
        <v>139</v>
      </c>
    </row>
    <row r="12878" customFormat="false" ht="11.4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IF(G12878="Male",VLOOKUP(H12878,'Shoe size conversion table'!$B$6:$D$22,2),VLOOKUP(H12878,'Shoe size conversion table'!$J$6:$L$22,2))</f>
        <v>38</v>
      </c>
      <c r="J12878" s="12" t="n">
        <f aca="false">IF(G12878="Male",VLOOKUP(H12878,'Shoe size conversion table'!$B$6:$D$22,3),VLOOKUP(H12878,'Shoe size conversion table'!$J$6:$L$22,3))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MONTH(C12878:C27845)</f>
        <v>9</v>
      </c>
      <c r="O12878" s="8" t="n">
        <f aca="false">K12878*(1-L12878)</f>
        <v>64.5</v>
      </c>
    </row>
    <row r="12879" customFormat="false" ht="11.4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IF(G12879="Male",VLOOKUP(H12879,'Shoe size conversion table'!$B$6:$D$22,2),VLOOKUP(H12879,'Shoe size conversion table'!$J$6:$L$22,2))</f>
        <v>43</v>
      </c>
      <c r="J12879" s="12" t="n">
        <f aca="false">IF(G12879="Male",VLOOKUP(H12879,'Shoe size conversion table'!$B$6:$D$22,3),VLOOKUP(H12879,'Shoe size conversion table'!$J$6:$L$22,3))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MONTH(C12879:C27846)</f>
        <v>9</v>
      </c>
      <c r="O12879" s="8" t="n">
        <f aca="false">K12879*(1-L12879)</f>
        <v>129</v>
      </c>
    </row>
    <row r="12880" customFormat="false" ht="11.4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IF(G12880="Male",VLOOKUP(H12880,'Shoe size conversion table'!$B$6:$D$22,2),VLOOKUP(H12880,'Shoe size conversion table'!$J$6:$L$22,2))</f>
        <v>43-44</v>
      </c>
      <c r="J12880" s="12" t="n">
        <f aca="false">IF(G12880="Male",VLOOKUP(H12880,'Shoe size conversion table'!$B$6:$D$22,3),VLOOKUP(H12880,'Shoe size conversion table'!$J$6:$L$22,3))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MONTH(C12880:C27847)</f>
        <v>9</v>
      </c>
      <c r="O12880" s="8" t="n">
        <f aca="false">K12880*(1-L12880)</f>
        <v>189</v>
      </c>
    </row>
    <row r="12881" customFormat="false" ht="11.4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IF(G12881="Male",VLOOKUP(H12881,'Shoe size conversion table'!$B$6:$D$22,2),VLOOKUP(H12881,'Shoe size conversion table'!$J$6:$L$22,2))</f>
        <v>38-39</v>
      </c>
      <c r="J12881" s="12" t="n">
        <f aca="false">IF(G12881="Male",VLOOKUP(H12881,'Shoe size conversion table'!$B$6:$D$22,3),VLOOKUP(H12881,'Shoe size conversion table'!$J$6:$L$22,3))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MONTH(C12881:C27848)</f>
        <v>9</v>
      </c>
      <c r="O12881" s="8" t="n">
        <f aca="false">K12881*(1-L12881)</f>
        <v>159</v>
      </c>
    </row>
    <row r="12882" customFormat="false" ht="11.4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IF(G12882="Male",VLOOKUP(H12882,'Shoe size conversion table'!$B$6:$D$22,2),VLOOKUP(H12882,'Shoe size conversion table'!$J$6:$L$22,2))</f>
        <v>37-38</v>
      </c>
      <c r="J12882" s="12" t="n">
        <f aca="false">IF(G12882="Male",VLOOKUP(H12882,'Shoe size conversion table'!$B$6:$D$22,3),VLOOKUP(H12882,'Shoe size conversion table'!$J$6:$L$22,3))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MONTH(C12882:C27849)</f>
        <v>9</v>
      </c>
      <c r="O12882" s="8" t="n">
        <f aca="false">K12882*(1-L12882)</f>
        <v>143.2</v>
      </c>
    </row>
    <row r="12883" customFormat="false" ht="11.4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IF(G12883="Male",VLOOKUP(H12883,'Shoe size conversion table'!$B$6:$D$22,2),VLOOKUP(H12883,'Shoe size conversion table'!$J$6:$L$22,2))</f>
        <v>38-39</v>
      </c>
      <c r="J12883" s="12" t="n">
        <f aca="false">IF(G12883="Male",VLOOKUP(H12883,'Shoe size conversion table'!$B$6:$D$22,3),VLOOKUP(H12883,'Shoe size conversion table'!$J$6:$L$22,3))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MONTH(C12883:C27850)</f>
        <v>9</v>
      </c>
      <c r="O12883" s="8" t="n">
        <f aca="false">K12883*(1-L12883)</f>
        <v>119.2</v>
      </c>
    </row>
    <row r="12884" customFormat="false" ht="11.4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IF(G12884="Male",VLOOKUP(H12884,'Shoe size conversion table'!$B$6:$D$22,2),VLOOKUP(H12884,'Shoe size conversion table'!$J$6:$L$22,2))</f>
        <v>42</v>
      </c>
      <c r="J12884" s="12" t="n">
        <f aca="false">IF(G12884="Male",VLOOKUP(H12884,'Shoe size conversion table'!$B$6:$D$22,3),VLOOKUP(H12884,'Shoe size conversion table'!$J$6:$L$22,3))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MONTH(C12884:C27851)</f>
        <v>9</v>
      </c>
      <c r="O12884" s="8" t="n">
        <f aca="false">K12884*(1-L12884)</f>
        <v>139</v>
      </c>
    </row>
    <row r="12885" customFormat="false" ht="11.4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IF(G12885="Male",VLOOKUP(H12885,'Shoe size conversion table'!$B$6:$D$22,2),VLOOKUP(H12885,'Shoe size conversion table'!$J$6:$L$22,2))</f>
        <v>42-43</v>
      </c>
      <c r="J12885" s="12" t="n">
        <f aca="false">IF(G12885="Male",VLOOKUP(H12885,'Shoe size conversion table'!$B$6:$D$22,3),VLOOKUP(H12885,'Shoe size conversion table'!$J$6:$L$22,3))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MONTH(C12885:C27852)</f>
        <v>9</v>
      </c>
      <c r="O12885" s="8" t="n">
        <f aca="false">K12885*(1-L12885)</f>
        <v>90.3</v>
      </c>
    </row>
    <row r="12886" customFormat="false" ht="11.4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IF(G12886="Male",VLOOKUP(H12886,'Shoe size conversion table'!$B$6:$D$22,2),VLOOKUP(H12886,'Shoe size conversion table'!$J$6:$L$22,2))</f>
        <v>43</v>
      </c>
      <c r="J12886" s="12" t="n">
        <f aca="false">IF(G12886="Male",VLOOKUP(H12886,'Shoe size conversion table'!$B$6:$D$22,3),VLOOKUP(H12886,'Shoe size conversion table'!$J$6:$L$22,3))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MONTH(C12886:C27853)</f>
        <v>9</v>
      </c>
      <c r="O12886" s="8" t="n">
        <f aca="false">K12886*(1-L12886)</f>
        <v>125.3</v>
      </c>
    </row>
    <row r="12887" customFormat="false" ht="11.4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IF(G12887="Male",VLOOKUP(H12887,'Shoe size conversion table'!$B$6:$D$22,2),VLOOKUP(H12887,'Shoe size conversion table'!$J$6:$L$22,2))</f>
        <v>38-39</v>
      </c>
      <c r="J12887" s="12" t="n">
        <f aca="false">IF(G12887="Male",VLOOKUP(H12887,'Shoe size conversion table'!$B$6:$D$22,3),VLOOKUP(H12887,'Shoe size conversion table'!$J$6:$L$22,3))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MONTH(C12887:C27854)</f>
        <v>9</v>
      </c>
      <c r="O12887" s="8" t="n">
        <f aca="false">K12887*(1-L12887)</f>
        <v>84.5</v>
      </c>
    </row>
    <row r="12888" customFormat="false" ht="11.4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IF(G12888="Male",VLOOKUP(H12888,'Shoe size conversion table'!$B$6:$D$22,2),VLOOKUP(H12888,'Shoe size conversion table'!$J$6:$L$22,2))</f>
        <v>40</v>
      </c>
      <c r="J12888" s="12" t="n">
        <f aca="false">IF(G12888="Male",VLOOKUP(H12888,'Shoe size conversion table'!$B$6:$D$22,3),VLOOKUP(H12888,'Shoe size conversion table'!$J$6:$L$22,3))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MONTH(C12888:C27855)</f>
        <v>9</v>
      </c>
      <c r="O12888" s="8" t="n">
        <f aca="false">K12888*(1-L12888)</f>
        <v>129</v>
      </c>
    </row>
    <row r="12889" customFormat="false" ht="11.4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IF(G12889="Male",VLOOKUP(H12889,'Shoe size conversion table'!$B$6:$D$22,2),VLOOKUP(H12889,'Shoe size conversion table'!$J$6:$L$22,2))</f>
        <v>42-43</v>
      </c>
      <c r="J12889" s="12" t="n">
        <f aca="false">IF(G12889="Male",VLOOKUP(H12889,'Shoe size conversion table'!$B$6:$D$22,3),VLOOKUP(H12889,'Shoe size conversion table'!$J$6:$L$22,3))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MONTH(C12889:C27856)</f>
        <v>9</v>
      </c>
      <c r="O12889" s="8" t="n">
        <f aca="false">K12889*(1-L12889)</f>
        <v>111.3</v>
      </c>
    </row>
    <row r="12890" customFormat="false" ht="11.4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IF(G12890="Male",VLOOKUP(H12890,'Shoe size conversion table'!$B$6:$D$22,2),VLOOKUP(H12890,'Shoe size conversion table'!$J$6:$L$22,2))</f>
        <v>39-40</v>
      </c>
      <c r="J12890" s="12" t="n">
        <f aca="false">IF(G12890="Male",VLOOKUP(H12890,'Shoe size conversion table'!$B$6:$D$22,3),VLOOKUP(H12890,'Shoe size conversion table'!$J$6:$L$22,3))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MONTH(C12890:C27857)</f>
        <v>9</v>
      </c>
      <c r="O12890" s="8" t="n">
        <f aca="false">K12890*(1-L12890)</f>
        <v>104.3</v>
      </c>
    </row>
    <row r="12891" customFormat="false" ht="11.4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IF(G12891="Male",VLOOKUP(H12891,'Shoe size conversion table'!$B$6:$D$22,2),VLOOKUP(H12891,'Shoe size conversion table'!$J$6:$L$22,2))</f>
        <v>38</v>
      </c>
      <c r="J12891" s="12" t="n">
        <f aca="false">IF(G12891="Male",VLOOKUP(H12891,'Shoe size conversion table'!$B$6:$D$22,3),VLOOKUP(H12891,'Shoe size conversion table'!$J$6:$L$22,3))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MONTH(C12891:C27858)</f>
        <v>9</v>
      </c>
      <c r="O12891" s="8" t="n">
        <f aca="false">K12891*(1-L12891)</f>
        <v>79.5</v>
      </c>
    </row>
    <row r="12892" customFormat="false" ht="11.4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IF(G12892="Male",VLOOKUP(H12892,'Shoe size conversion table'!$B$6:$D$22,2),VLOOKUP(H12892,'Shoe size conversion table'!$J$6:$L$22,2))</f>
        <v>39-40</v>
      </c>
      <c r="J12892" s="12" t="n">
        <f aca="false">IF(G12892="Male",VLOOKUP(H12892,'Shoe size conversion table'!$B$6:$D$22,3),VLOOKUP(H12892,'Shoe size conversion table'!$J$6:$L$22,3))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MONTH(C12892:C27859)</f>
        <v>9</v>
      </c>
      <c r="O12892" s="8" t="n">
        <f aca="false">K12892*(1-L12892)</f>
        <v>125.1</v>
      </c>
    </row>
    <row r="12893" customFormat="false" ht="11.4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IF(G12893="Male",VLOOKUP(H12893,'Shoe size conversion table'!$B$6:$D$22,2),VLOOKUP(H12893,'Shoe size conversion table'!$J$6:$L$22,2))</f>
        <v>38</v>
      </c>
      <c r="J12893" s="12" t="n">
        <f aca="false">IF(G12893="Male",VLOOKUP(H12893,'Shoe size conversion table'!$B$6:$D$22,3),VLOOKUP(H12893,'Shoe size conversion table'!$J$6:$L$22,3))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MONTH(C12893:C27860)</f>
        <v>9</v>
      </c>
      <c r="O12893" s="8" t="n">
        <f aca="false">K12893*(1-L12893)</f>
        <v>64.5</v>
      </c>
    </row>
    <row r="12894" customFormat="false" ht="11.4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IF(G12894="Male",VLOOKUP(H12894,'Shoe size conversion table'!$B$6:$D$22,2),VLOOKUP(H12894,'Shoe size conversion table'!$J$6:$L$22,2))</f>
        <v>44</v>
      </c>
      <c r="J12894" s="12" t="n">
        <f aca="false">IF(G12894="Male",VLOOKUP(H12894,'Shoe size conversion table'!$B$6:$D$22,3),VLOOKUP(H12894,'Shoe size conversion table'!$J$6:$L$22,3))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MONTH(C12894:C27861)</f>
        <v>9</v>
      </c>
      <c r="O12894" s="8" t="n">
        <f aca="false">K12894*(1-L12894)</f>
        <v>64.5</v>
      </c>
    </row>
    <row r="12895" customFormat="false" ht="11.4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IF(G12895="Male",VLOOKUP(H12895,'Shoe size conversion table'!$B$6:$D$22,2),VLOOKUP(H12895,'Shoe size conversion table'!$J$6:$L$22,2))</f>
        <v>38-39</v>
      </c>
      <c r="J12895" s="12" t="n">
        <f aca="false">IF(G12895="Male",VLOOKUP(H12895,'Shoe size conversion table'!$B$6:$D$22,3),VLOOKUP(H12895,'Shoe size conversion table'!$J$6:$L$22,3))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MONTH(C12895:C27862)</f>
        <v>9</v>
      </c>
      <c r="O12895" s="8" t="n">
        <f aca="false">K12895*(1-L12895)</f>
        <v>79.5</v>
      </c>
    </row>
    <row r="12896" customFormat="false" ht="11.4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IF(G12896="Male",VLOOKUP(H12896,'Shoe size conversion table'!$B$6:$D$22,2),VLOOKUP(H12896,'Shoe size conversion table'!$J$6:$L$22,2))</f>
        <v>38-39</v>
      </c>
      <c r="J12896" s="12" t="n">
        <f aca="false">IF(G12896="Male",VLOOKUP(H12896,'Shoe size conversion table'!$B$6:$D$22,3),VLOOKUP(H12896,'Shoe size conversion table'!$J$6:$L$22,3))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MONTH(C12896:C27863)</f>
        <v>9</v>
      </c>
      <c r="O12896" s="8" t="n">
        <f aca="false">K12896*(1-L12896)</f>
        <v>159.2</v>
      </c>
    </row>
    <row r="12897" customFormat="false" ht="11.4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IF(G12897="Male",VLOOKUP(H12897,'Shoe size conversion table'!$B$6:$D$22,2),VLOOKUP(H12897,'Shoe size conversion table'!$J$6:$L$22,2))</f>
        <v>38-39</v>
      </c>
      <c r="J12897" s="12" t="n">
        <f aca="false">IF(G12897="Male",VLOOKUP(H12897,'Shoe size conversion table'!$B$6:$D$22,3),VLOOKUP(H12897,'Shoe size conversion table'!$J$6:$L$22,3))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MONTH(C12897:C27864)</f>
        <v>9</v>
      </c>
      <c r="O12897" s="8" t="n">
        <f aca="false">K12897*(1-L12897)</f>
        <v>199</v>
      </c>
    </row>
    <row r="12898" customFormat="false" ht="11.4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IF(G12898="Male",VLOOKUP(H12898,'Shoe size conversion table'!$B$6:$D$22,2),VLOOKUP(H12898,'Shoe size conversion table'!$J$6:$L$22,2))</f>
        <v>39-40</v>
      </c>
      <c r="J12898" s="12" t="n">
        <f aca="false">IF(G12898="Male",VLOOKUP(H12898,'Shoe size conversion table'!$B$6:$D$22,3),VLOOKUP(H12898,'Shoe size conversion table'!$J$6:$L$22,3))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MONTH(C12898:C27865)</f>
        <v>9</v>
      </c>
      <c r="O12898" s="8" t="n">
        <f aca="false">K12898*(1-L12898)</f>
        <v>179</v>
      </c>
    </row>
    <row r="12899" customFormat="false" ht="11.4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IF(G12899="Male",VLOOKUP(H12899,'Shoe size conversion table'!$B$6:$D$22,2),VLOOKUP(H12899,'Shoe size conversion table'!$J$6:$L$22,2))</f>
        <v>48</v>
      </c>
      <c r="J12899" s="12" t="n">
        <f aca="false">IF(G12899="Male",VLOOKUP(H12899,'Shoe size conversion table'!$B$6:$D$22,3),VLOOKUP(H12899,'Shoe size conversion table'!$J$6:$L$22,3))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MONTH(C12899:C27866)</f>
        <v>9</v>
      </c>
      <c r="O12899" s="8" t="n">
        <f aca="false">K12899*(1-L12899)</f>
        <v>129</v>
      </c>
    </row>
    <row r="12900" customFormat="false" ht="11.4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IF(G12900="Male",VLOOKUP(H12900,'Shoe size conversion table'!$B$6:$D$22,2),VLOOKUP(H12900,'Shoe size conversion table'!$J$6:$L$22,2))</f>
        <v>38</v>
      </c>
      <c r="J12900" s="12" t="n">
        <f aca="false">IF(G12900="Male",VLOOKUP(H12900,'Shoe size conversion table'!$B$6:$D$22,3),VLOOKUP(H12900,'Shoe size conversion table'!$J$6:$L$22,3))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MONTH(C12900:C27867)</f>
        <v>9</v>
      </c>
      <c r="O12900" s="8" t="n">
        <f aca="false">K12900*(1-L12900)</f>
        <v>151.2</v>
      </c>
    </row>
    <row r="12901" customFormat="false" ht="11.4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IF(G12901="Male",VLOOKUP(H12901,'Shoe size conversion table'!$B$6:$D$22,2),VLOOKUP(H12901,'Shoe size conversion table'!$J$6:$L$22,2))</f>
        <v>42-43</v>
      </c>
      <c r="J12901" s="12" t="n">
        <f aca="false">IF(G12901="Male",VLOOKUP(H12901,'Shoe size conversion table'!$B$6:$D$22,3),VLOOKUP(H12901,'Shoe size conversion table'!$J$6:$L$22,3))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MONTH(C12901:C27868)</f>
        <v>9</v>
      </c>
      <c r="O12901" s="8" t="n">
        <f aca="false">K12901*(1-L12901)</f>
        <v>84.5</v>
      </c>
    </row>
    <row r="12902" customFormat="false" ht="11.4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IF(G12902="Male",VLOOKUP(H12902,'Shoe size conversion table'!$B$6:$D$22,2),VLOOKUP(H12902,'Shoe size conversion table'!$J$6:$L$22,2))</f>
        <v>40-41</v>
      </c>
      <c r="J12902" s="12" t="n">
        <f aca="false">IF(G12902="Male",VLOOKUP(H12902,'Shoe size conversion table'!$B$6:$D$22,3),VLOOKUP(H12902,'Shoe size conversion table'!$J$6:$L$22,3))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MONTH(C12902:C27869)</f>
        <v>9</v>
      </c>
      <c r="O12902" s="8" t="n">
        <f aca="false">K12902*(1-L12902)</f>
        <v>119.2</v>
      </c>
    </row>
    <row r="12903" customFormat="false" ht="11.4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IF(G12903="Male",VLOOKUP(H12903,'Shoe size conversion table'!$B$6:$D$22,2),VLOOKUP(H12903,'Shoe size conversion table'!$J$6:$L$22,2))</f>
        <v>38</v>
      </c>
      <c r="J12903" s="12" t="n">
        <f aca="false">IF(G12903="Male",VLOOKUP(H12903,'Shoe size conversion table'!$B$6:$D$22,3),VLOOKUP(H12903,'Shoe size conversion table'!$J$6:$L$22,3))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MONTH(C12903:C27870)</f>
        <v>9</v>
      </c>
      <c r="O12903" s="8" t="n">
        <f aca="false">K12903*(1-L12903)</f>
        <v>139</v>
      </c>
    </row>
    <row r="12904" customFormat="false" ht="11.4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IF(G12904="Male",VLOOKUP(H12904,'Shoe size conversion table'!$B$6:$D$22,2),VLOOKUP(H12904,'Shoe size conversion table'!$J$6:$L$22,2))</f>
        <v>43</v>
      </c>
      <c r="J12904" s="12" t="n">
        <f aca="false">IF(G12904="Male",VLOOKUP(H12904,'Shoe size conversion table'!$B$6:$D$22,3),VLOOKUP(H12904,'Shoe size conversion table'!$J$6:$L$22,3))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MONTH(C12904:C27871)</f>
        <v>9</v>
      </c>
      <c r="O12904" s="8" t="n">
        <f aca="false">K12904*(1-L12904)</f>
        <v>127.2</v>
      </c>
    </row>
    <row r="12905" customFormat="false" ht="11.4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IF(G12905="Male",VLOOKUP(H12905,'Shoe size conversion table'!$B$6:$D$22,2),VLOOKUP(H12905,'Shoe size conversion table'!$J$6:$L$22,2))</f>
        <v>40</v>
      </c>
      <c r="J12905" s="12" t="n">
        <f aca="false">IF(G12905="Male",VLOOKUP(H12905,'Shoe size conversion table'!$B$6:$D$22,3),VLOOKUP(H12905,'Shoe size conversion table'!$J$6:$L$22,3))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MONTH(C12905:C27872)</f>
        <v>9</v>
      </c>
      <c r="O12905" s="8" t="n">
        <f aca="false">K12905*(1-L12905)</f>
        <v>139.3</v>
      </c>
    </row>
    <row r="12906" customFormat="false" ht="11.4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IF(G12906="Male",VLOOKUP(H12906,'Shoe size conversion table'!$B$6:$D$22,2),VLOOKUP(H12906,'Shoe size conversion table'!$J$6:$L$22,2))</f>
        <v>37-38</v>
      </c>
      <c r="J12906" s="12" t="n">
        <f aca="false">IF(G12906="Male",VLOOKUP(H12906,'Shoe size conversion table'!$B$6:$D$22,3),VLOOKUP(H12906,'Shoe size conversion table'!$J$6:$L$22,3))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MONTH(C12906:C27873)</f>
        <v>9</v>
      </c>
      <c r="O12906" s="8" t="n">
        <f aca="false">K12906*(1-L12906)</f>
        <v>179.1</v>
      </c>
    </row>
    <row r="12907" customFormat="false" ht="11.4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IF(G12907="Male",VLOOKUP(H12907,'Shoe size conversion table'!$B$6:$D$22,2),VLOOKUP(H12907,'Shoe size conversion table'!$J$6:$L$22,2))</f>
        <v>39-40</v>
      </c>
      <c r="J12907" s="12" t="n">
        <f aca="false">IF(G12907="Male",VLOOKUP(H12907,'Shoe size conversion table'!$B$6:$D$22,3),VLOOKUP(H12907,'Shoe size conversion table'!$J$6:$L$22,3))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MONTH(C12907:C27874)</f>
        <v>9</v>
      </c>
      <c r="O12907" s="8" t="n">
        <f aca="false">K12907*(1-L12907)</f>
        <v>179</v>
      </c>
    </row>
    <row r="12908" customFormat="false" ht="11.4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IF(G12908="Male",VLOOKUP(H12908,'Shoe size conversion table'!$B$6:$D$22,2),VLOOKUP(H12908,'Shoe size conversion table'!$J$6:$L$22,2))</f>
        <v>40</v>
      </c>
      <c r="J12908" s="12" t="n">
        <f aca="false">IF(G12908="Male",VLOOKUP(H12908,'Shoe size conversion table'!$B$6:$D$22,3),VLOOKUP(H12908,'Shoe size conversion table'!$J$6:$L$22,3))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MONTH(C12908:C27875)</f>
        <v>9</v>
      </c>
      <c r="O12908" s="8" t="n">
        <f aca="false">K12908*(1-L12908)</f>
        <v>79.5</v>
      </c>
    </row>
    <row r="12909" customFormat="false" ht="11.4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IF(G12909="Male",VLOOKUP(H12909,'Shoe size conversion table'!$B$6:$D$22,2),VLOOKUP(H12909,'Shoe size conversion table'!$J$6:$L$22,2))</f>
        <v>43</v>
      </c>
      <c r="J12909" s="12" t="n">
        <f aca="false">IF(G12909="Male",VLOOKUP(H12909,'Shoe size conversion table'!$B$6:$D$22,3),VLOOKUP(H12909,'Shoe size conversion table'!$J$6:$L$22,3))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MONTH(C12909:C27876)</f>
        <v>9</v>
      </c>
      <c r="O12909" s="8" t="n">
        <f aca="false">K12909*(1-L12909)</f>
        <v>199</v>
      </c>
    </row>
    <row r="12910" customFormat="false" ht="11.4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IF(G12910="Male",VLOOKUP(H12910,'Shoe size conversion table'!$B$6:$D$22,2),VLOOKUP(H12910,'Shoe size conversion table'!$J$6:$L$22,2))</f>
        <v>43</v>
      </c>
      <c r="J12910" s="12" t="n">
        <f aca="false">IF(G12910="Male",VLOOKUP(H12910,'Shoe size conversion table'!$B$6:$D$22,3),VLOOKUP(H12910,'Shoe size conversion table'!$J$6:$L$22,3))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MONTH(C12910:C27877)</f>
        <v>9</v>
      </c>
      <c r="O12910" s="8" t="n">
        <f aca="false">K12910*(1-L12910)</f>
        <v>199</v>
      </c>
    </row>
    <row r="12911" customFormat="false" ht="11.4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IF(G12911="Male",VLOOKUP(H12911,'Shoe size conversion table'!$B$6:$D$22,2),VLOOKUP(H12911,'Shoe size conversion table'!$J$6:$L$22,2))</f>
        <v>37-38</v>
      </c>
      <c r="J12911" s="12" t="n">
        <f aca="false">IF(G12911="Male",VLOOKUP(H12911,'Shoe size conversion table'!$B$6:$D$22,3),VLOOKUP(H12911,'Shoe size conversion table'!$J$6:$L$22,3))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MONTH(C12911:C27878)</f>
        <v>9</v>
      </c>
      <c r="O12911" s="8" t="n">
        <f aca="false">K12911*(1-L12911)</f>
        <v>179</v>
      </c>
    </row>
    <row r="12912" customFormat="false" ht="11.4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IF(G12912="Male",VLOOKUP(H12912,'Shoe size conversion table'!$B$6:$D$22,2),VLOOKUP(H12912,'Shoe size conversion table'!$J$6:$L$22,2))</f>
        <v>44</v>
      </c>
      <c r="J12912" s="12" t="n">
        <f aca="false">IF(G12912="Male",VLOOKUP(H12912,'Shoe size conversion table'!$B$6:$D$22,3),VLOOKUP(H12912,'Shoe size conversion table'!$J$6:$L$22,3))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MONTH(C12912:C27879)</f>
        <v>9</v>
      </c>
      <c r="O12912" s="8" t="n">
        <f aca="false">K12912*(1-L12912)</f>
        <v>189</v>
      </c>
    </row>
    <row r="12913" customFormat="false" ht="11.4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IF(G12913="Male",VLOOKUP(H12913,'Shoe size conversion table'!$B$6:$D$22,2),VLOOKUP(H12913,'Shoe size conversion table'!$J$6:$L$22,2))</f>
        <v>42-43</v>
      </c>
      <c r="J12913" s="12" t="n">
        <f aca="false">IF(G12913="Male",VLOOKUP(H12913,'Shoe size conversion table'!$B$6:$D$22,3),VLOOKUP(H12913,'Shoe size conversion table'!$J$6:$L$22,3))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MONTH(C12913:C27880)</f>
        <v>9</v>
      </c>
      <c r="O12913" s="8" t="n">
        <f aca="false">K12913*(1-L12913)</f>
        <v>90.3</v>
      </c>
    </row>
    <row r="12914" customFormat="false" ht="11.4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IF(G12914="Male",VLOOKUP(H12914,'Shoe size conversion table'!$B$6:$D$22,2),VLOOKUP(H12914,'Shoe size conversion table'!$J$6:$L$22,2))</f>
        <v>38-39</v>
      </c>
      <c r="J12914" s="12" t="n">
        <f aca="false">IF(G12914="Male",VLOOKUP(H12914,'Shoe size conversion table'!$B$6:$D$22,3),VLOOKUP(H12914,'Shoe size conversion table'!$J$6:$L$22,3))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MONTH(C12914:C27881)</f>
        <v>9</v>
      </c>
      <c r="O12914" s="8" t="n">
        <f aca="false">K12914*(1-L12914)</f>
        <v>149</v>
      </c>
    </row>
    <row r="12915" customFormat="false" ht="11.4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IF(G12915="Male",VLOOKUP(H12915,'Shoe size conversion table'!$B$6:$D$22,2),VLOOKUP(H12915,'Shoe size conversion table'!$J$6:$L$22,2))</f>
        <v>36-37</v>
      </c>
      <c r="J12915" s="12" t="n">
        <f aca="false">IF(G12915="Male",VLOOKUP(H12915,'Shoe size conversion table'!$B$6:$D$22,3),VLOOKUP(H12915,'Shoe size conversion table'!$J$6:$L$22,3))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MONTH(C12915:C27882)</f>
        <v>9</v>
      </c>
      <c r="O12915" s="8" t="n">
        <f aca="false">K12915*(1-L12915)</f>
        <v>134.1</v>
      </c>
    </row>
    <row r="12916" customFormat="false" ht="11.4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IF(G12916="Male",VLOOKUP(H12916,'Shoe size conversion table'!$B$6:$D$22,2),VLOOKUP(H12916,'Shoe size conversion table'!$J$6:$L$22,2))</f>
        <v>42</v>
      </c>
      <c r="J12916" s="12" t="n">
        <f aca="false">IF(G12916="Male",VLOOKUP(H12916,'Shoe size conversion table'!$B$6:$D$22,3),VLOOKUP(H12916,'Shoe size conversion table'!$J$6:$L$22,3))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MONTH(C12916:C27883)</f>
        <v>9</v>
      </c>
      <c r="O12916" s="8" t="n">
        <f aca="false">K12916*(1-L12916)</f>
        <v>129</v>
      </c>
    </row>
    <row r="12917" customFormat="false" ht="11.4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IF(G12917="Male",VLOOKUP(H12917,'Shoe size conversion table'!$B$6:$D$22,2),VLOOKUP(H12917,'Shoe size conversion table'!$J$6:$L$22,2))</f>
        <v>38</v>
      </c>
      <c r="J12917" s="12" t="n">
        <f aca="false">IF(G12917="Male",VLOOKUP(H12917,'Shoe size conversion table'!$B$6:$D$22,3),VLOOKUP(H12917,'Shoe size conversion table'!$J$6:$L$22,3))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MONTH(C12917:C27884)</f>
        <v>9</v>
      </c>
      <c r="O12917" s="8" t="n">
        <f aca="false">K12917*(1-L12917)</f>
        <v>152.1</v>
      </c>
    </row>
    <row r="12918" customFormat="false" ht="11.4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IF(G12918="Male",VLOOKUP(H12918,'Shoe size conversion table'!$B$6:$D$22,2),VLOOKUP(H12918,'Shoe size conversion table'!$J$6:$L$22,2))</f>
        <v>42</v>
      </c>
      <c r="J12918" s="12" t="n">
        <f aca="false">IF(G12918="Male",VLOOKUP(H12918,'Shoe size conversion table'!$B$6:$D$22,3),VLOOKUP(H12918,'Shoe size conversion table'!$J$6:$L$22,3))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MONTH(C12918:C27885)</f>
        <v>9</v>
      </c>
      <c r="O12918" s="8" t="n">
        <f aca="false">K12918*(1-L12918)</f>
        <v>97.3</v>
      </c>
    </row>
    <row r="12919" customFormat="false" ht="11.4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IF(G12919="Male",VLOOKUP(H12919,'Shoe size conversion table'!$B$6:$D$22,2),VLOOKUP(H12919,'Shoe size conversion table'!$J$6:$L$22,2))</f>
        <v>38-39</v>
      </c>
      <c r="J12919" s="12" t="n">
        <f aca="false">IF(G12919="Male",VLOOKUP(H12919,'Shoe size conversion table'!$B$6:$D$22,3),VLOOKUP(H12919,'Shoe size conversion table'!$J$6:$L$22,3))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MONTH(C12919:C27886)</f>
        <v>9</v>
      </c>
      <c r="O12919" s="8" t="n">
        <f aca="false">K12919*(1-L12919)</f>
        <v>179</v>
      </c>
    </row>
    <row r="12920" customFormat="false" ht="11.4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IF(G12920="Male",VLOOKUP(H12920,'Shoe size conversion table'!$B$6:$D$22,2),VLOOKUP(H12920,'Shoe size conversion table'!$J$6:$L$22,2))</f>
        <v>39</v>
      </c>
      <c r="J12920" s="12" t="n">
        <f aca="false">IF(G12920="Male",VLOOKUP(H12920,'Shoe size conversion table'!$B$6:$D$22,3),VLOOKUP(H12920,'Shoe size conversion table'!$J$6:$L$22,3))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MONTH(C12920:C27887)</f>
        <v>9</v>
      </c>
      <c r="O12920" s="8" t="n">
        <f aca="false">K12920*(1-L12920)</f>
        <v>179.1</v>
      </c>
    </row>
    <row r="12921" customFormat="false" ht="11.4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IF(G12921="Male",VLOOKUP(H12921,'Shoe size conversion table'!$B$6:$D$22,2),VLOOKUP(H12921,'Shoe size conversion table'!$J$6:$L$22,2))</f>
        <v>43-44</v>
      </c>
      <c r="J12921" s="12" t="n">
        <f aca="false">IF(G12921="Male",VLOOKUP(H12921,'Shoe size conversion table'!$B$6:$D$22,3),VLOOKUP(H12921,'Shoe size conversion table'!$J$6:$L$22,3))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MONTH(C12921:C27888)</f>
        <v>9</v>
      </c>
      <c r="O12921" s="8" t="n">
        <f aca="false">K12921*(1-L12921)</f>
        <v>159</v>
      </c>
    </row>
    <row r="12922" customFormat="false" ht="11.4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IF(G12922="Male",VLOOKUP(H12922,'Shoe size conversion table'!$B$6:$D$22,2),VLOOKUP(H12922,'Shoe size conversion table'!$J$6:$L$22,2))</f>
        <v>43</v>
      </c>
      <c r="J12922" s="12" t="n">
        <f aca="false">IF(G12922="Male",VLOOKUP(H12922,'Shoe size conversion table'!$B$6:$D$22,3),VLOOKUP(H12922,'Shoe size conversion table'!$J$6:$L$22,3))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MONTH(C12922:C27889)</f>
        <v>9</v>
      </c>
      <c r="O12922" s="8" t="n">
        <f aca="false">K12922*(1-L12922)</f>
        <v>132.3</v>
      </c>
    </row>
    <row r="12923" customFormat="false" ht="11.4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IF(G12923="Male",VLOOKUP(H12923,'Shoe size conversion table'!$B$6:$D$22,2),VLOOKUP(H12923,'Shoe size conversion table'!$J$6:$L$22,2))</f>
        <v>42</v>
      </c>
      <c r="J12923" s="12" t="n">
        <f aca="false">IF(G12923="Male",VLOOKUP(H12923,'Shoe size conversion table'!$B$6:$D$22,3),VLOOKUP(H12923,'Shoe size conversion table'!$J$6:$L$22,3))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MONTH(C12923:C27890)</f>
        <v>9</v>
      </c>
      <c r="O12923" s="8" t="n">
        <f aca="false">K12923*(1-L12923)</f>
        <v>149</v>
      </c>
    </row>
    <row r="12924" customFormat="false" ht="11.4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IF(G12924="Male",VLOOKUP(H12924,'Shoe size conversion table'!$B$6:$D$22,2),VLOOKUP(H12924,'Shoe size conversion table'!$J$6:$L$22,2))</f>
        <v>43</v>
      </c>
      <c r="J12924" s="12" t="n">
        <f aca="false">IF(G12924="Male",VLOOKUP(H12924,'Shoe size conversion table'!$B$6:$D$22,3),VLOOKUP(H12924,'Shoe size conversion table'!$J$6:$L$22,3))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MONTH(C12924:C27891)</f>
        <v>9</v>
      </c>
      <c r="O12924" s="8" t="n">
        <f aca="false">K12924*(1-L12924)</f>
        <v>199</v>
      </c>
    </row>
    <row r="12925" customFormat="false" ht="11.4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IF(G12925="Male",VLOOKUP(H12925,'Shoe size conversion table'!$B$6:$D$22,2),VLOOKUP(H12925,'Shoe size conversion table'!$J$6:$L$22,2))</f>
        <v>38</v>
      </c>
      <c r="J12925" s="12" t="n">
        <f aca="false">IF(G12925="Male",VLOOKUP(H12925,'Shoe size conversion table'!$B$6:$D$22,3),VLOOKUP(H12925,'Shoe size conversion table'!$J$6:$L$22,3))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MONTH(C12925:C27892)</f>
        <v>9</v>
      </c>
      <c r="O12925" s="8" t="n">
        <f aca="false">K12925*(1-L12925)</f>
        <v>159.2</v>
      </c>
    </row>
    <row r="12926" customFormat="false" ht="11.4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IF(G12926="Male",VLOOKUP(H12926,'Shoe size conversion table'!$B$6:$D$22,2),VLOOKUP(H12926,'Shoe size conversion table'!$J$6:$L$22,2))</f>
        <v>42</v>
      </c>
      <c r="J12926" s="12" t="n">
        <f aca="false">IF(G12926="Male",VLOOKUP(H12926,'Shoe size conversion table'!$B$6:$D$22,3),VLOOKUP(H12926,'Shoe size conversion table'!$J$6:$L$22,3))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MONTH(C12926:C27893)</f>
        <v>9</v>
      </c>
      <c r="O12926" s="8" t="n">
        <f aca="false">K12926*(1-L12926)</f>
        <v>139.3</v>
      </c>
    </row>
    <row r="12927" customFormat="false" ht="11.4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IF(G12927="Male",VLOOKUP(H12927,'Shoe size conversion table'!$B$6:$D$22,2),VLOOKUP(H12927,'Shoe size conversion table'!$J$6:$L$22,2))</f>
        <v>39-40</v>
      </c>
      <c r="J12927" s="12" t="n">
        <f aca="false">IF(G12927="Male",VLOOKUP(H12927,'Shoe size conversion table'!$B$6:$D$22,3),VLOOKUP(H12927,'Shoe size conversion table'!$J$6:$L$22,3))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MONTH(C12927:C27894)</f>
        <v>9</v>
      </c>
      <c r="O12927" s="8" t="n">
        <f aca="false">K12927*(1-L12927)</f>
        <v>169</v>
      </c>
    </row>
    <row r="12928" customFormat="false" ht="11.4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IF(G12928="Male",VLOOKUP(H12928,'Shoe size conversion table'!$B$6:$D$22,2),VLOOKUP(H12928,'Shoe size conversion table'!$J$6:$L$22,2))</f>
        <v>40</v>
      </c>
      <c r="J12928" s="12" t="n">
        <f aca="false">IF(G12928="Male",VLOOKUP(H12928,'Shoe size conversion table'!$B$6:$D$22,3),VLOOKUP(H12928,'Shoe size conversion table'!$J$6:$L$22,3))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MONTH(C12928:C27895)</f>
        <v>9</v>
      </c>
      <c r="O12928" s="8" t="n">
        <f aca="false">K12928*(1-L12928)</f>
        <v>189</v>
      </c>
    </row>
    <row r="12929" customFormat="false" ht="11.4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IF(G12929="Male",VLOOKUP(H12929,'Shoe size conversion table'!$B$6:$D$22,2),VLOOKUP(H12929,'Shoe size conversion table'!$J$6:$L$22,2))</f>
        <v>43</v>
      </c>
      <c r="J12929" s="12" t="n">
        <f aca="false">IF(G12929="Male",VLOOKUP(H12929,'Shoe size conversion table'!$B$6:$D$22,3),VLOOKUP(H12929,'Shoe size conversion table'!$J$6:$L$22,3))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MONTH(C12929:C27896)</f>
        <v>9</v>
      </c>
      <c r="O12929" s="8" t="n">
        <f aca="false">K12929*(1-L12929)</f>
        <v>199</v>
      </c>
    </row>
    <row r="12930" customFormat="false" ht="11.4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IF(G12930="Male",VLOOKUP(H12930,'Shoe size conversion table'!$B$6:$D$22,2),VLOOKUP(H12930,'Shoe size conversion table'!$J$6:$L$22,2))</f>
        <v>40-41</v>
      </c>
      <c r="J12930" s="12" t="n">
        <f aca="false">IF(G12930="Male",VLOOKUP(H12930,'Shoe size conversion table'!$B$6:$D$22,3),VLOOKUP(H12930,'Shoe size conversion table'!$J$6:$L$22,3))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MONTH(C12930:C27897)</f>
        <v>9</v>
      </c>
      <c r="O12930" s="8" t="n">
        <f aca="false">K12930*(1-L12930)</f>
        <v>179</v>
      </c>
    </row>
    <row r="12931" customFormat="false" ht="11.4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IF(G12931="Male",VLOOKUP(H12931,'Shoe size conversion table'!$B$6:$D$22,2),VLOOKUP(H12931,'Shoe size conversion table'!$J$6:$L$22,2))</f>
        <v>38</v>
      </c>
      <c r="J12931" s="12" t="n">
        <f aca="false">IF(G12931="Male",VLOOKUP(H12931,'Shoe size conversion table'!$B$6:$D$22,3),VLOOKUP(H12931,'Shoe size conversion table'!$J$6:$L$22,3))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MONTH(C12931:C27898)</f>
        <v>9</v>
      </c>
      <c r="O12931" s="8" t="n">
        <f aca="false">K12931*(1-L12931)</f>
        <v>116.1</v>
      </c>
    </row>
    <row r="12932" customFormat="false" ht="11.4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IF(G12932="Male",VLOOKUP(H12932,'Shoe size conversion table'!$B$6:$D$22,2),VLOOKUP(H12932,'Shoe size conversion table'!$J$6:$L$22,2))</f>
        <v>36</v>
      </c>
      <c r="J12932" s="12" t="n">
        <f aca="false">IF(G12932="Male",VLOOKUP(H12932,'Shoe size conversion table'!$B$6:$D$22,3),VLOOKUP(H12932,'Shoe size conversion table'!$J$6:$L$22,3))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MONTH(C12932:C27899)</f>
        <v>9</v>
      </c>
      <c r="O12932" s="8" t="n">
        <f aca="false">K12932*(1-L12932)</f>
        <v>159.2</v>
      </c>
    </row>
    <row r="12933" customFormat="false" ht="11.4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IF(G12933="Male",VLOOKUP(H12933,'Shoe size conversion table'!$B$6:$D$22,2),VLOOKUP(H12933,'Shoe size conversion table'!$J$6:$L$22,2))</f>
        <v>39-40</v>
      </c>
      <c r="J12933" s="12" t="n">
        <f aca="false">IF(G12933="Male",VLOOKUP(H12933,'Shoe size conversion table'!$B$6:$D$22,3),VLOOKUP(H12933,'Shoe size conversion table'!$J$6:$L$22,3))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MONTH(C12933:C27900)</f>
        <v>9</v>
      </c>
      <c r="O12933" s="8" t="n">
        <f aca="false">K12933*(1-L12933)</f>
        <v>169</v>
      </c>
    </row>
    <row r="12934" customFormat="false" ht="11.4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IF(G12934="Male",VLOOKUP(H12934,'Shoe size conversion table'!$B$6:$D$22,2),VLOOKUP(H12934,'Shoe size conversion table'!$J$6:$L$22,2))</f>
        <v>42</v>
      </c>
      <c r="J12934" s="12" t="n">
        <f aca="false">IF(G12934="Male",VLOOKUP(H12934,'Shoe size conversion table'!$B$6:$D$22,3),VLOOKUP(H12934,'Shoe size conversion table'!$J$6:$L$22,3))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MONTH(C12934:C27901)</f>
        <v>9</v>
      </c>
      <c r="O12934" s="8" t="n">
        <f aca="false">K12934*(1-L12934)</f>
        <v>149</v>
      </c>
    </row>
    <row r="12935" customFormat="false" ht="11.4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IF(G12935="Male",VLOOKUP(H12935,'Shoe size conversion table'!$B$6:$D$22,2),VLOOKUP(H12935,'Shoe size conversion table'!$J$6:$L$22,2))</f>
        <v>39</v>
      </c>
      <c r="J12935" s="12" t="n">
        <f aca="false">IF(G12935="Male",VLOOKUP(H12935,'Shoe size conversion table'!$B$6:$D$22,3),VLOOKUP(H12935,'Shoe size conversion table'!$J$6:$L$22,3))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MONTH(C12935:C27902)</f>
        <v>9</v>
      </c>
      <c r="O12935" s="8" t="n">
        <f aca="false">K12935*(1-L12935)</f>
        <v>159</v>
      </c>
    </row>
    <row r="12936" customFormat="false" ht="11.4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IF(G12936="Male",VLOOKUP(H12936,'Shoe size conversion table'!$B$6:$D$22,2),VLOOKUP(H12936,'Shoe size conversion table'!$J$6:$L$22,2))</f>
        <v>42-43</v>
      </c>
      <c r="J12936" s="12" t="n">
        <f aca="false">IF(G12936="Male",VLOOKUP(H12936,'Shoe size conversion table'!$B$6:$D$22,3),VLOOKUP(H12936,'Shoe size conversion table'!$J$6:$L$22,3))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MONTH(C12936:C27903)</f>
        <v>9</v>
      </c>
      <c r="O12936" s="8" t="n">
        <f aca="false">K12936*(1-L12936)</f>
        <v>199</v>
      </c>
    </row>
    <row r="12937" customFormat="false" ht="11.4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IF(G12937="Male",VLOOKUP(H12937,'Shoe size conversion table'!$B$6:$D$22,2),VLOOKUP(H12937,'Shoe size conversion table'!$J$6:$L$22,2))</f>
        <v>43</v>
      </c>
      <c r="J12937" s="12" t="n">
        <f aca="false">IF(G12937="Male",VLOOKUP(H12937,'Shoe size conversion table'!$B$6:$D$22,3),VLOOKUP(H12937,'Shoe size conversion table'!$J$6:$L$22,3))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MONTH(C12937:C27904)</f>
        <v>9</v>
      </c>
      <c r="O12937" s="8" t="n">
        <f aca="false">K12937*(1-L12937)</f>
        <v>125.3</v>
      </c>
    </row>
    <row r="12938" customFormat="false" ht="11.4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IF(G12938="Male",VLOOKUP(H12938,'Shoe size conversion table'!$B$6:$D$22,2),VLOOKUP(H12938,'Shoe size conversion table'!$J$6:$L$22,2))</f>
        <v>39</v>
      </c>
      <c r="J12938" s="12" t="n">
        <f aca="false">IF(G12938="Male",VLOOKUP(H12938,'Shoe size conversion table'!$B$6:$D$22,3),VLOOKUP(H12938,'Shoe size conversion table'!$J$6:$L$22,3))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MONTH(C12938:C27905)</f>
        <v>9</v>
      </c>
      <c r="O12938" s="8" t="n">
        <f aca="false">K12938*(1-L12938)</f>
        <v>159</v>
      </c>
    </row>
    <row r="12939" customFormat="false" ht="11.4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IF(G12939="Male",VLOOKUP(H12939,'Shoe size conversion table'!$B$6:$D$22,2),VLOOKUP(H12939,'Shoe size conversion table'!$J$6:$L$22,2))</f>
        <v>37-38</v>
      </c>
      <c r="J12939" s="12" t="n">
        <f aca="false">IF(G12939="Male",VLOOKUP(H12939,'Shoe size conversion table'!$B$6:$D$22,3),VLOOKUP(H12939,'Shoe size conversion table'!$J$6:$L$22,3))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MONTH(C12939:C27906)</f>
        <v>9</v>
      </c>
      <c r="O12939" s="8" t="n">
        <f aca="false">K12939*(1-L12939)</f>
        <v>74.5</v>
      </c>
    </row>
    <row r="12940" customFormat="false" ht="11.4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IF(G12940="Male",VLOOKUP(H12940,'Shoe size conversion table'!$B$6:$D$22,2),VLOOKUP(H12940,'Shoe size conversion table'!$J$6:$L$22,2))</f>
        <v>38-39</v>
      </c>
      <c r="J12940" s="12" t="n">
        <f aca="false">IF(G12940="Male",VLOOKUP(H12940,'Shoe size conversion table'!$B$6:$D$22,3),VLOOKUP(H12940,'Shoe size conversion table'!$J$6:$L$22,3))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MONTH(C12940:C27907)</f>
        <v>9</v>
      </c>
      <c r="O12940" s="8" t="n">
        <f aca="false">K12940*(1-L12940)</f>
        <v>152.1</v>
      </c>
    </row>
    <row r="12941" customFormat="false" ht="11.4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IF(G12941="Male",VLOOKUP(H12941,'Shoe size conversion table'!$B$6:$D$22,2),VLOOKUP(H12941,'Shoe size conversion table'!$J$6:$L$22,2))</f>
        <v>42</v>
      </c>
      <c r="J12941" s="12" t="n">
        <f aca="false">IF(G12941="Male",VLOOKUP(H12941,'Shoe size conversion table'!$B$6:$D$22,3),VLOOKUP(H12941,'Shoe size conversion table'!$J$6:$L$22,3))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MONTH(C12941:C27908)</f>
        <v>9</v>
      </c>
      <c r="O12941" s="8" t="n">
        <f aca="false">K12941*(1-L12941)</f>
        <v>179.1</v>
      </c>
    </row>
    <row r="12942" customFormat="false" ht="11.4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IF(G12942="Male",VLOOKUP(H12942,'Shoe size conversion table'!$B$6:$D$22,2),VLOOKUP(H12942,'Shoe size conversion table'!$J$6:$L$22,2))</f>
        <v>41-42</v>
      </c>
      <c r="J12942" s="12" t="n">
        <f aca="false">IF(G12942="Male",VLOOKUP(H12942,'Shoe size conversion table'!$B$6:$D$22,3),VLOOKUP(H12942,'Shoe size conversion table'!$J$6:$L$22,3))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MONTH(C12942:C27909)</f>
        <v>9</v>
      </c>
      <c r="O12942" s="8" t="n">
        <f aca="false">K12942*(1-L12942)</f>
        <v>179.1</v>
      </c>
    </row>
    <row r="12943" customFormat="false" ht="11.4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IF(G12943="Male",VLOOKUP(H12943,'Shoe size conversion table'!$B$6:$D$22,2),VLOOKUP(H12943,'Shoe size conversion table'!$J$6:$L$22,2))</f>
        <v>42</v>
      </c>
      <c r="J12943" s="12" t="n">
        <f aca="false">IF(G12943="Male",VLOOKUP(H12943,'Shoe size conversion table'!$B$6:$D$22,3),VLOOKUP(H12943,'Shoe size conversion table'!$J$6:$L$22,3))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MONTH(C12943:C27910)</f>
        <v>9</v>
      </c>
      <c r="O12943" s="8" t="n">
        <f aca="false">K12943*(1-L12943)</f>
        <v>189</v>
      </c>
    </row>
    <row r="12944" customFormat="false" ht="11.4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IF(G12944="Male",VLOOKUP(H12944,'Shoe size conversion table'!$B$6:$D$22,2),VLOOKUP(H12944,'Shoe size conversion table'!$J$6:$L$22,2))</f>
        <v>40</v>
      </c>
      <c r="J12944" s="12" t="n">
        <f aca="false">IF(G12944="Male",VLOOKUP(H12944,'Shoe size conversion table'!$B$6:$D$22,3),VLOOKUP(H12944,'Shoe size conversion table'!$J$6:$L$22,3))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MONTH(C12944:C27911)</f>
        <v>9</v>
      </c>
      <c r="O12944" s="8" t="n">
        <f aca="false">K12944*(1-L12944)</f>
        <v>125.1</v>
      </c>
    </row>
    <row r="12945" customFormat="false" ht="11.4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IF(G12945="Male",VLOOKUP(H12945,'Shoe size conversion table'!$B$6:$D$22,2),VLOOKUP(H12945,'Shoe size conversion table'!$J$6:$L$22,2))</f>
        <v>38</v>
      </c>
      <c r="J12945" s="12" t="n">
        <f aca="false">IF(G12945="Male",VLOOKUP(H12945,'Shoe size conversion table'!$B$6:$D$22,3),VLOOKUP(H12945,'Shoe size conversion table'!$J$6:$L$22,3))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MONTH(C12945:C27912)</f>
        <v>9</v>
      </c>
      <c r="O12945" s="8" t="n">
        <f aca="false">K12945*(1-L12945)</f>
        <v>199</v>
      </c>
    </row>
    <row r="12946" customFormat="false" ht="11.4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IF(G12946="Male",VLOOKUP(H12946,'Shoe size conversion table'!$B$6:$D$22,2),VLOOKUP(H12946,'Shoe size conversion table'!$J$6:$L$22,2))</f>
        <v>39-40</v>
      </c>
      <c r="J12946" s="12" t="n">
        <f aca="false">IF(G12946="Male",VLOOKUP(H12946,'Shoe size conversion table'!$B$6:$D$22,3),VLOOKUP(H12946,'Shoe size conversion table'!$J$6:$L$22,3))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MONTH(C12946:C27913)</f>
        <v>9</v>
      </c>
      <c r="O12946" s="8" t="n">
        <f aca="false">K12946*(1-L12946)</f>
        <v>139</v>
      </c>
    </row>
    <row r="12947" customFormat="false" ht="11.4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IF(G12947="Male",VLOOKUP(H12947,'Shoe size conversion table'!$B$6:$D$22,2),VLOOKUP(H12947,'Shoe size conversion table'!$J$6:$L$22,2))</f>
        <v>39</v>
      </c>
      <c r="J12947" s="12" t="n">
        <f aca="false">IF(G12947="Male",VLOOKUP(H12947,'Shoe size conversion table'!$B$6:$D$22,3),VLOOKUP(H12947,'Shoe size conversion table'!$J$6:$L$22,3))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MONTH(C12947:C27914)</f>
        <v>9</v>
      </c>
      <c r="O12947" s="8" t="n">
        <f aca="false">K12947*(1-L12947)</f>
        <v>90.3</v>
      </c>
    </row>
    <row r="12948" customFormat="false" ht="11.4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IF(G12948="Male",VLOOKUP(H12948,'Shoe size conversion table'!$B$6:$D$22,2),VLOOKUP(H12948,'Shoe size conversion table'!$J$6:$L$22,2))</f>
        <v>41</v>
      </c>
      <c r="J12948" s="12" t="n">
        <f aca="false">IF(G12948="Male",VLOOKUP(H12948,'Shoe size conversion table'!$B$6:$D$22,3),VLOOKUP(H12948,'Shoe size conversion table'!$J$6:$L$22,3))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MONTH(C12948:C27915)</f>
        <v>9</v>
      </c>
      <c r="O12948" s="8" t="n">
        <f aca="false">K12948*(1-L12948)</f>
        <v>159.2</v>
      </c>
    </row>
    <row r="12949" customFormat="false" ht="11.4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IF(G12949="Male",VLOOKUP(H12949,'Shoe size conversion table'!$B$6:$D$22,2),VLOOKUP(H12949,'Shoe size conversion table'!$J$6:$L$22,2))</f>
        <v>42-43</v>
      </c>
      <c r="J12949" s="12" t="n">
        <f aca="false">IF(G12949="Male",VLOOKUP(H12949,'Shoe size conversion table'!$B$6:$D$22,3),VLOOKUP(H12949,'Shoe size conversion table'!$J$6:$L$22,3))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MONTH(C12949:C27916)</f>
        <v>9</v>
      </c>
      <c r="O12949" s="8" t="n">
        <f aca="false">K12949*(1-L12949)</f>
        <v>90.3</v>
      </c>
    </row>
    <row r="12950" customFormat="false" ht="11.4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IF(G12950="Male",VLOOKUP(H12950,'Shoe size conversion table'!$B$6:$D$22,2),VLOOKUP(H12950,'Shoe size conversion table'!$J$6:$L$22,2))</f>
        <v>43</v>
      </c>
      <c r="J12950" s="12" t="n">
        <f aca="false">IF(G12950="Male",VLOOKUP(H12950,'Shoe size conversion table'!$B$6:$D$22,3),VLOOKUP(H12950,'Shoe size conversion table'!$J$6:$L$22,3))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MONTH(C12950:C27917)</f>
        <v>9</v>
      </c>
      <c r="O12950" s="8" t="n">
        <f aca="false">K12950*(1-L12950)</f>
        <v>179.1</v>
      </c>
    </row>
    <row r="12951" customFormat="false" ht="11.4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IF(G12951="Male",VLOOKUP(H12951,'Shoe size conversion table'!$B$6:$D$22,2),VLOOKUP(H12951,'Shoe size conversion table'!$J$6:$L$22,2))</f>
        <v>43-44</v>
      </c>
      <c r="J12951" s="12" t="n">
        <f aca="false">IF(G12951="Male",VLOOKUP(H12951,'Shoe size conversion table'!$B$6:$D$22,3),VLOOKUP(H12951,'Shoe size conversion table'!$J$6:$L$22,3))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MONTH(C12951:C27918)</f>
        <v>9</v>
      </c>
      <c r="O12951" s="8" t="n">
        <f aca="false">K12951*(1-L12951)</f>
        <v>199</v>
      </c>
    </row>
    <row r="12952" customFormat="false" ht="11.4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IF(G12952="Male",VLOOKUP(H12952,'Shoe size conversion table'!$B$6:$D$22,2),VLOOKUP(H12952,'Shoe size conversion table'!$J$6:$L$22,2))</f>
        <v>39-40</v>
      </c>
      <c r="J12952" s="12" t="n">
        <f aca="false">IF(G12952="Male",VLOOKUP(H12952,'Shoe size conversion table'!$B$6:$D$22,3),VLOOKUP(H12952,'Shoe size conversion table'!$J$6:$L$22,3))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MONTH(C12952:C27919)</f>
        <v>9</v>
      </c>
      <c r="O12952" s="8" t="n">
        <f aca="false">K12952*(1-L12952)</f>
        <v>199</v>
      </c>
    </row>
    <row r="12953" customFormat="false" ht="11.4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IF(G12953="Male",VLOOKUP(H12953,'Shoe size conversion table'!$B$6:$D$22,2),VLOOKUP(H12953,'Shoe size conversion table'!$J$6:$L$22,2))</f>
        <v>40</v>
      </c>
      <c r="J12953" s="12" t="n">
        <f aca="false">IF(G12953="Male",VLOOKUP(H12953,'Shoe size conversion table'!$B$6:$D$22,3),VLOOKUP(H12953,'Shoe size conversion table'!$J$6:$L$22,3))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MONTH(C12953:C27920)</f>
        <v>9</v>
      </c>
      <c r="O12953" s="8" t="n">
        <f aca="false">K12953*(1-L12953)</f>
        <v>159</v>
      </c>
    </row>
    <row r="12954" customFormat="false" ht="11.4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IF(G12954="Male",VLOOKUP(H12954,'Shoe size conversion table'!$B$6:$D$22,2),VLOOKUP(H12954,'Shoe size conversion table'!$J$6:$L$22,2))</f>
        <v>43-44</v>
      </c>
      <c r="J12954" s="12" t="n">
        <f aca="false">IF(G12954="Male",VLOOKUP(H12954,'Shoe size conversion table'!$B$6:$D$22,3),VLOOKUP(H12954,'Shoe size conversion table'!$J$6:$L$22,3))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MONTH(C12954:C27921)</f>
        <v>9</v>
      </c>
      <c r="O12954" s="8" t="n">
        <f aca="false">K12954*(1-L12954)</f>
        <v>139</v>
      </c>
    </row>
    <row r="12955" customFormat="false" ht="11.4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IF(G12955="Male",VLOOKUP(H12955,'Shoe size conversion table'!$B$6:$D$22,2),VLOOKUP(H12955,'Shoe size conversion table'!$J$6:$L$22,2))</f>
        <v>39-40</v>
      </c>
      <c r="J12955" s="12" t="n">
        <f aca="false">IF(G12955="Male",VLOOKUP(H12955,'Shoe size conversion table'!$B$6:$D$22,3),VLOOKUP(H12955,'Shoe size conversion table'!$J$6:$L$22,3))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MONTH(C12955:C27922)</f>
        <v>9</v>
      </c>
      <c r="O12955" s="8" t="n">
        <f aca="false">K12955*(1-L12955)</f>
        <v>129</v>
      </c>
    </row>
    <row r="12956" customFormat="false" ht="11.4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IF(G12956="Male",VLOOKUP(H12956,'Shoe size conversion table'!$B$6:$D$22,2),VLOOKUP(H12956,'Shoe size conversion table'!$J$6:$L$22,2))</f>
        <v>37-38</v>
      </c>
      <c r="J12956" s="12" t="n">
        <f aca="false">IF(G12956="Male",VLOOKUP(H12956,'Shoe size conversion table'!$B$6:$D$22,3),VLOOKUP(H12956,'Shoe size conversion table'!$J$6:$L$22,3))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MONTH(C12956:C27923)</f>
        <v>9</v>
      </c>
      <c r="O12956" s="8" t="n">
        <f aca="false">K12956*(1-L12956)</f>
        <v>170.1</v>
      </c>
    </row>
    <row r="12957" customFormat="false" ht="11.4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IF(G12957="Male",VLOOKUP(H12957,'Shoe size conversion table'!$B$6:$D$22,2),VLOOKUP(H12957,'Shoe size conversion table'!$J$6:$L$22,2))</f>
        <v>38-39</v>
      </c>
      <c r="J12957" s="12" t="n">
        <f aca="false">IF(G12957="Male",VLOOKUP(H12957,'Shoe size conversion table'!$B$6:$D$22,3),VLOOKUP(H12957,'Shoe size conversion table'!$J$6:$L$22,3))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MONTH(C12957:C27924)</f>
        <v>9</v>
      </c>
      <c r="O12957" s="8" t="n">
        <f aca="false">K12957*(1-L12957)</f>
        <v>139</v>
      </c>
    </row>
    <row r="12958" customFormat="false" ht="11.4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IF(G12958="Male",VLOOKUP(H12958,'Shoe size conversion table'!$B$6:$D$22,2),VLOOKUP(H12958,'Shoe size conversion table'!$J$6:$L$22,2))</f>
        <v>35</v>
      </c>
      <c r="J12958" s="12" t="n">
        <f aca="false">IF(G12958="Male",VLOOKUP(H12958,'Shoe size conversion table'!$B$6:$D$22,3),VLOOKUP(H12958,'Shoe size conversion table'!$J$6:$L$22,3))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MONTH(C12958:C27925)</f>
        <v>9</v>
      </c>
      <c r="O12958" s="8" t="n">
        <f aca="false">K12958*(1-L12958)</f>
        <v>134.1</v>
      </c>
    </row>
    <row r="12959" customFormat="false" ht="11.4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IF(G12959="Male",VLOOKUP(H12959,'Shoe size conversion table'!$B$6:$D$22,2),VLOOKUP(H12959,'Shoe size conversion table'!$J$6:$L$22,2))</f>
        <v>38-39</v>
      </c>
      <c r="J12959" s="12" t="n">
        <f aca="false">IF(G12959="Male",VLOOKUP(H12959,'Shoe size conversion table'!$B$6:$D$22,3),VLOOKUP(H12959,'Shoe size conversion table'!$J$6:$L$22,3))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MONTH(C12959:C27926)</f>
        <v>9</v>
      </c>
      <c r="O12959" s="8" t="n">
        <f aca="false">K12959*(1-L12959)</f>
        <v>159</v>
      </c>
    </row>
    <row r="12960" customFormat="false" ht="11.4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IF(G12960="Male",VLOOKUP(H12960,'Shoe size conversion table'!$B$6:$D$22,2),VLOOKUP(H12960,'Shoe size conversion table'!$J$6:$L$22,2))</f>
        <v>40</v>
      </c>
      <c r="J12960" s="12" t="n">
        <f aca="false">IF(G12960="Male",VLOOKUP(H12960,'Shoe size conversion table'!$B$6:$D$22,3),VLOOKUP(H12960,'Shoe size conversion table'!$J$6:$L$22,3))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MONTH(C12960:C27927)</f>
        <v>9</v>
      </c>
      <c r="O12960" s="8" t="n">
        <f aca="false">K12960*(1-L12960)</f>
        <v>135.2</v>
      </c>
    </row>
    <row r="12961" customFormat="false" ht="11.4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IF(G12961="Male",VLOOKUP(H12961,'Shoe size conversion table'!$B$6:$D$22,2),VLOOKUP(H12961,'Shoe size conversion table'!$J$6:$L$22,2))</f>
        <v>45</v>
      </c>
      <c r="J12961" s="12" t="n">
        <f aca="false">IF(G12961="Male",VLOOKUP(H12961,'Shoe size conversion table'!$B$6:$D$22,3),VLOOKUP(H12961,'Shoe size conversion table'!$J$6:$L$22,3))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MONTH(C12961:C27928)</f>
        <v>9</v>
      </c>
      <c r="O12961" s="8" t="n">
        <f aca="false">K12961*(1-L12961)</f>
        <v>159.2</v>
      </c>
    </row>
    <row r="12962" customFormat="false" ht="11.4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IF(G12962="Male",VLOOKUP(H12962,'Shoe size conversion table'!$B$6:$D$22,2),VLOOKUP(H12962,'Shoe size conversion table'!$J$6:$L$22,2))</f>
        <v>42</v>
      </c>
      <c r="J12962" s="12" t="n">
        <f aca="false">IF(G12962="Male",VLOOKUP(H12962,'Shoe size conversion table'!$B$6:$D$22,3),VLOOKUP(H12962,'Shoe size conversion table'!$J$6:$L$22,3))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MONTH(C12962:C27929)</f>
        <v>9</v>
      </c>
      <c r="O12962" s="8" t="n">
        <f aca="false">K12962*(1-L12962)</f>
        <v>125.3</v>
      </c>
    </row>
    <row r="12963" customFormat="false" ht="11.4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IF(G12963="Male",VLOOKUP(H12963,'Shoe size conversion table'!$B$6:$D$22,2),VLOOKUP(H12963,'Shoe size conversion table'!$J$6:$L$22,2))</f>
        <v>42</v>
      </c>
      <c r="J12963" s="12" t="n">
        <f aca="false">IF(G12963="Male",VLOOKUP(H12963,'Shoe size conversion table'!$B$6:$D$22,3),VLOOKUP(H12963,'Shoe size conversion table'!$J$6:$L$22,3))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MONTH(C12963:C27930)</f>
        <v>9</v>
      </c>
      <c r="O12963" s="8" t="n">
        <f aca="false">K12963*(1-L12963)</f>
        <v>189</v>
      </c>
    </row>
    <row r="12964" customFormat="false" ht="11.4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IF(G12964="Male",VLOOKUP(H12964,'Shoe size conversion table'!$B$6:$D$22,2),VLOOKUP(H12964,'Shoe size conversion table'!$J$6:$L$22,2))</f>
        <v>43</v>
      </c>
      <c r="J12964" s="12" t="n">
        <f aca="false">IF(G12964="Male",VLOOKUP(H12964,'Shoe size conversion table'!$B$6:$D$22,3),VLOOKUP(H12964,'Shoe size conversion table'!$J$6:$L$22,3))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MONTH(C12964:C27931)</f>
        <v>9</v>
      </c>
      <c r="O12964" s="8" t="n">
        <f aca="false">K12964*(1-L12964)</f>
        <v>64.5</v>
      </c>
    </row>
    <row r="12965" customFormat="false" ht="11.4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IF(G12965="Male",VLOOKUP(H12965,'Shoe size conversion table'!$B$6:$D$22,2),VLOOKUP(H12965,'Shoe size conversion table'!$J$6:$L$22,2))</f>
        <v>42</v>
      </c>
      <c r="J12965" s="12" t="n">
        <f aca="false">IF(G12965="Male",VLOOKUP(H12965,'Shoe size conversion table'!$B$6:$D$22,3),VLOOKUP(H12965,'Shoe size conversion table'!$J$6:$L$22,3))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MONTH(C12965:C27932)</f>
        <v>9</v>
      </c>
      <c r="O12965" s="8" t="n">
        <f aca="false">K12965*(1-L12965)</f>
        <v>127.2</v>
      </c>
    </row>
    <row r="12966" customFormat="false" ht="11.4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IF(G12966="Male",VLOOKUP(H12966,'Shoe size conversion table'!$B$6:$D$22,2),VLOOKUP(H12966,'Shoe size conversion table'!$J$6:$L$22,2))</f>
        <v>44</v>
      </c>
      <c r="J12966" s="12" t="n">
        <f aca="false">IF(G12966="Male",VLOOKUP(H12966,'Shoe size conversion table'!$B$6:$D$22,3),VLOOKUP(H12966,'Shoe size conversion table'!$J$6:$L$22,3))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MONTH(C12966:C27933)</f>
        <v>9</v>
      </c>
      <c r="O12966" s="8" t="n">
        <f aca="false">K12966*(1-L12966)</f>
        <v>169</v>
      </c>
    </row>
    <row r="12967" customFormat="false" ht="11.4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IF(G12967="Male",VLOOKUP(H12967,'Shoe size conversion table'!$B$6:$D$22,2),VLOOKUP(H12967,'Shoe size conversion table'!$J$6:$L$22,2))</f>
        <v>41-42</v>
      </c>
      <c r="J12967" s="12" t="n">
        <f aca="false">IF(G12967="Male",VLOOKUP(H12967,'Shoe size conversion table'!$B$6:$D$22,3),VLOOKUP(H12967,'Shoe size conversion table'!$J$6:$L$22,3))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MONTH(C12967:C27934)</f>
        <v>9</v>
      </c>
      <c r="O12967" s="8" t="n">
        <f aca="false">K12967*(1-L12967)</f>
        <v>116.1</v>
      </c>
    </row>
    <row r="12968" customFormat="false" ht="11.4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IF(G12968="Male",VLOOKUP(H12968,'Shoe size conversion table'!$B$6:$D$22,2),VLOOKUP(H12968,'Shoe size conversion table'!$J$6:$L$22,2))</f>
        <v>42-43</v>
      </c>
      <c r="J12968" s="12" t="n">
        <f aca="false">IF(G12968="Male",VLOOKUP(H12968,'Shoe size conversion table'!$B$6:$D$22,3),VLOOKUP(H12968,'Shoe size conversion table'!$J$6:$L$22,3))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MONTH(C12968:C27935)</f>
        <v>9</v>
      </c>
      <c r="O12968" s="8" t="n">
        <f aca="false">K12968*(1-L12968)</f>
        <v>199</v>
      </c>
    </row>
    <row r="12969" customFormat="false" ht="11.4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IF(G12969="Male",VLOOKUP(H12969,'Shoe size conversion table'!$B$6:$D$22,2),VLOOKUP(H12969,'Shoe size conversion table'!$J$6:$L$22,2))</f>
        <v>44</v>
      </c>
      <c r="J12969" s="12" t="n">
        <f aca="false">IF(G12969="Male",VLOOKUP(H12969,'Shoe size conversion table'!$B$6:$D$22,3),VLOOKUP(H12969,'Shoe size conversion table'!$J$6:$L$22,3))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MONTH(C12969:C27936)</f>
        <v>9</v>
      </c>
      <c r="O12969" s="8" t="n">
        <f aca="false">K12969*(1-L12969)</f>
        <v>64.5</v>
      </c>
    </row>
    <row r="12970" customFormat="false" ht="11.4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IF(G12970="Male",VLOOKUP(H12970,'Shoe size conversion table'!$B$6:$D$22,2),VLOOKUP(H12970,'Shoe size conversion table'!$J$6:$L$22,2))</f>
        <v>43-44</v>
      </c>
      <c r="J12970" s="12" t="n">
        <f aca="false">IF(G12970="Male",VLOOKUP(H12970,'Shoe size conversion table'!$B$6:$D$22,3),VLOOKUP(H12970,'Shoe size conversion table'!$J$6:$L$22,3))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MONTH(C12970:C27937)</f>
        <v>9</v>
      </c>
      <c r="O12970" s="8" t="n">
        <f aca="false">K12970*(1-L12970)</f>
        <v>189</v>
      </c>
    </row>
    <row r="12971" customFormat="false" ht="11.4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IF(G12971="Male",VLOOKUP(H12971,'Shoe size conversion table'!$B$6:$D$22,2),VLOOKUP(H12971,'Shoe size conversion table'!$J$6:$L$22,2))</f>
        <v>44</v>
      </c>
      <c r="J12971" s="12" t="n">
        <f aca="false">IF(G12971="Male",VLOOKUP(H12971,'Shoe size conversion table'!$B$6:$D$22,3),VLOOKUP(H12971,'Shoe size conversion table'!$J$6:$L$22,3))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MONTH(C12971:C27938)</f>
        <v>9</v>
      </c>
      <c r="O12971" s="8" t="n">
        <f aca="false">K12971*(1-L12971)</f>
        <v>119.2</v>
      </c>
    </row>
    <row r="12972" customFormat="false" ht="11.4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IF(G12972="Male",VLOOKUP(H12972,'Shoe size conversion table'!$B$6:$D$22,2),VLOOKUP(H12972,'Shoe size conversion table'!$J$6:$L$22,2))</f>
        <v>38-39</v>
      </c>
      <c r="J12972" s="12" t="n">
        <f aca="false">IF(G12972="Male",VLOOKUP(H12972,'Shoe size conversion table'!$B$6:$D$22,3),VLOOKUP(H12972,'Shoe size conversion table'!$J$6:$L$22,3))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MONTH(C12972:C27939)</f>
        <v>9</v>
      </c>
      <c r="O12972" s="8" t="n">
        <f aca="false">K12972*(1-L12972)</f>
        <v>135.2</v>
      </c>
    </row>
    <row r="12973" customFormat="false" ht="11.4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IF(G12973="Male",VLOOKUP(H12973,'Shoe size conversion table'!$B$6:$D$22,2),VLOOKUP(H12973,'Shoe size conversion table'!$J$6:$L$22,2))</f>
        <v>41-42</v>
      </c>
      <c r="J12973" s="12" t="n">
        <f aca="false">IF(G12973="Male",VLOOKUP(H12973,'Shoe size conversion table'!$B$6:$D$22,3),VLOOKUP(H12973,'Shoe size conversion table'!$J$6:$L$22,3))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MONTH(C12973:C27940)</f>
        <v>9</v>
      </c>
      <c r="O12973" s="8" t="n">
        <f aca="false">K12973*(1-L12973)</f>
        <v>159</v>
      </c>
    </row>
    <row r="12974" customFormat="false" ht="11.4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IF(G12974="Male",VLOOKUP(H12974,'Shoe size conversion table'!$B$6:$D$22,2),VLOOKUP(H12974,'Shoe size conversion table'!$J$6:$L$22,2))</f>
        <v>42-43</v>
      </c>
      <c r="J12974" s="12" t="n">
        <f aca="false">IF(G12974="Male",VLOOKUP(H12974,'Shoe size conversion table'!$B$6:$D$22,3),VLOOKUP(H12974,'Shoe size conversion table'!$J$6:$L$22,3))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MONTH(C12974:C27941)</f>
        <v>9</v>
      </c>
      <c r="O12974" s="8" t="n">
        <f aca="false">K12974*(1-L12974)</f>
        <v>199</v>
      </c>
    </row>
    <row r="12975" customFormat="false" ht="11.4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IF(G12975="Male",VLOOKUP(H12975,'Shoe size conversion table'!$B$6:$D$22,2),VLOOKUP(H12975,'Shoe size conversion table'!$J$6:$L$22,2))</f>
        <v>42</v>
      </c>
      <c r="J12975" s="12" t="n">
        <f aca="false">IF(G12975="Male",VLOOKUP(H12975,'Shoe size conversion table'!$B$6:$D$22,3),VLOOKUP(H12975,'Shoe size conversion table'!$J$6:$L$22,3))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MONTH(C12975:C27942)</f>
        <v>9</v>
      </c>
      <c r="O12975" s="8" t="n">
        <f aca="false">K12975*(1-L12975)</f>
        <v>159</v>
      </c>
    </row>
    <row r="12976" customFormat="false" ht="11.4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IF(G12976="Male",VLOOKUP(H12976,'Shoe size conversion table'!$B$6:$D$22,2),VLOOKUP(H12976,'Shoe size conversion table'!$J$6:$L$22,2))</f>
        <v>43-44</v>
      </c>
      <c r="J12976" s="12" t="n">
        <f aca="false">IF(G12976="Male",VLOOKUP(H12976,'Shoe size conversion table'!$B$6:$D$22,3),VLOOKUP(H12976,'Shoe size conversion table'!$J$6:$L$22,3))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MONTH(C12976:C27943)</f>
        <v>9</v>
      </c>
      <c r="O12976" s="8" t="n">
        <f aca="false">K12976*(1-L12976)</f>
        <v>97.3</v>
      </c>
    </row>
    <row r="12977" customFormat="false" ht="11.4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IF(G12977="Male",VLOOKUP(H12977,'Shoe size conversion table'!$B$6:$D$22,2),VLOOKUP(H12977,'Shoe size conversion table'!$J$6:$L$22,2))</f>
        <v>37</v>
      </c>
      <c r="J12977" s="12" t="n">
        <f aca="false">IF(G12977="Male",VLOOKUP(H12977,'Shoe size conversion table'!$B$6:$D$22,3),VLOOKUP(H12977,'Shoe size conversion table'!$J$6:$L$22,3))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MONTH(C12977:C27944)</f>
        <v>9</v>
      </c>
      <c r="O12977" s="8" t="n">
        <f aca="false">K12977*(1-L12977)</f>
        <v>199</v>
      </c>
    </row>
    <row r="12978" customFormat="false" ht="11.4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IF(G12978="Male",VLOOKUP(H12978,'Shoe size conversion table'!$B$6:$D$22,2),VLOOKUP(H12978,'Shoe size conversion table'!$J$6:$L$22,2))</f>
        <v>39</v>
      </c>
      <c r="J12978" s="12" t="n">
        <f aca="false">IF(G12978="Male",VLOOKUP(H12978,'Shoe size conversion table'!$B$6:$D$22,3),VLOOKUP(H12978,'Shoe size conversion table'!$J$6:$L$22,3))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MONTH(C12978:C27945)</f>
        <v>9</v>
      </c>
      <c r="O12978" s="8" t="n">
        <f aca="false">K12978*(1-L12978)</f>
        <v>111.2</v>
      </c>
    </row>
    <row r="12979" customFormat="false" ht="11.4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IF(G12979="Male",VLOOKUP(H12979,'Shoe size conversion table'!$B$6:$D$22,2),VLOOKUP(H12979,'Shoe size conversion table'!$J$6:$L$22,2))</f>
        <v>39-40</v>
      </c>
      <c r="J12979" s="12" t="n">
        <f aca="false">IF(G12979="Male",VLOOKUP(H12979,'Shoe size conversion table'!$B$6:$D$22,3),VLOOKUP(H12979,'Shoe size conversion table'!$J$6:$L$22,3))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MONTH(C12979:C27946)</f>
        <v>9</v>
      </c>
      <c r="O12979" s="8" t="n">
        <f aca="false">K12979*(1-L12979)</f>
        <v>118.3</v>
      </c>
    </row>
    <row r="12980" customFormat="false" ht="11.4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IF(G12980="Male",VLOOKUP(H12980,'Shoe size conversion table'!$B$6:$D$22,2),VLOOKUP(H12980,'Shoe size conversion table'!$J$6:$L$22,2))</f>
        <v>35</v>
      </c>
      <c r="J12980" s="12" t="n">
        <f aca="false">IF(G12980="Male",VLOOKUP(H12980,'Shoe size conversion table'!$B$6:$D$22,3),VLOOKUP(H12980,'Shoe size conversion table'!$J$6:$L$22,3))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MONTH(C12980:C27947)</f>
        <v>9</v>
      </c>
      <c r="O12980" s="8" t="n">
        <f aca="false">K12980*(1-L12980)</f>
        <v>139.3</v>
      </c>
    </row>
    <row r="12981" customFormat="false" ht="11.4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IF(G12981="Male",VLOOKUP(H12981,'Shoe size conversion table'!$B$6:$D$22,2),VLOOKUP(H12981,'Shoe size conversion table'!$J$6:$L$22,2))</f>
        <v>43-44</v>
      </c>
      <c r="J12981" s="12" t="n">
        <f aca="false">IF(G12981="Male",VLOOKUP(H12981,'Shoe size conversion table'!$B$6:$D$22,3),VLOOKUP(H12981,'Shoe size conversion table'!$J$6:$L$22,3))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MONTH(C12981:C27948)</f>
        <v>9</v>
      </c>
      <c r="O12981" s="8" t="n">
        <f aca="false">K12981*(1-L12981)</f>
        <v>179</v>
      </c>
    </row>
    <row r="12982" customFormat="false" ht="11.4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IF(G12982="Male",VLOOKUP(H12982,'Shoe size conversion table'!$B$6:$D$22,2),VLOOKUP(H12982,'Shoe size conversion table'!$J$6:$L$22,2))</f>
        <v>39</v>
      </c>
      <c r="J12982" s="12" t="n">
        <f aca="false">IF(G12982="Male",VLOOKUP(H12982,'Shoe size conversion table'!$B$6:$D$22,3),VLOOKUP(H12982,'Shoe size conversion table'!$J$6:$L$22,3))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MONTH(C12982:C27949)</f>
        <v>9</v>
      </c>
      <c r="O12982" s="8" t="n">
        <f aca="false">K12982*(1-L12982)</f>
        <v>139</v>
      </c>
    </row>
    <row r="12983" customFormat="false" ht="11.4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IF(G12983="Male",VLOOKUP(H12983,'Shoe size conversion table'!$B$6:$D$22,2),VLOOKUP(H12983,'Shoe size conversion table'!$J$6:$L$22,2))</f>
        <v>39</v>
      </c>
      <c r="J12983" s="12" t="n">
        <f aca="false">IF(G12983="Male",VLOOKUP(H12983,'Shoe size conversion table'!$B$6:$D$22,3),VLOOKUP(H12983,'Shoe size conversion table'!$J$6:$L$22,3))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MONTH(C12983:C27950)</f>
        <v>9</v>
      </c>
      <c r="O12983" s="8" t="n">
        <f aca="false">K12983*(1-L12983)</f>
        <v>134.1</v>
      </c>
    </row>
    <row r="12984" customFormat="false" ht="11.4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IF(G12984="Male",VLOOKUP(H12984,'Shoe size conversion table'!$B$6:$D$22,2),VLOOKUP(H12984,'Shoe size conversion table'!$J$6:$L$22,2))</f>
        <v>42-43</v>
      </c>
      <c r="J12984" s="12" t="n">
        <f aca="false">IF(G12984="Male",VLOOKUP(H12984,'Shoe size conversion table'!$B$6:$D$22,3),VLOOKUP(H12984,'Shoe size conversion table'!$J$6:$L$22,3))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MONTH(C12984:C27951)</f>
        <v>9</v>
      </c>
      <c r="O12984" s="8" t="n">
        <f aca="false">K12984*(1-L12984)</f>
        <v>199</v>
      </c>
    </row>
    <row r="12985" customFormat="false" ht="11.4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IF(G12985="Male",VLOOKUP(H12985,'Shoe size conversion table'!$B$6:$D$22,2),VLOOKUP(H12985,'Shoe size conversion table'!$J$6:$L$22,2))</f>
        <v>43</v>
      </c>
      <c r="J12985" s="12" t="n">
        <f aca="false">IF(G12985="Male",VLOOKUP(H12985,'Shoe size conversion table'!$B$6:$D$22,3),VLOOKUP(H12985,'Shoe size conversion table'!$J$6:$L$22,3))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MONTH(C12985:C27952)</f>
        <v>9</v>
      </c>
      <c r="O12985" s="8" t="n">
        <f aca="false">K12985*(1-L12985)</f>
        <v>149</v>
      </c>
    </row>
    <row r="12986" customFormat="false" ht="11.4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IF(G12986="Male",VLOOKUP(H12986,'Shoe size conversion table'!$B$6:$D$22,2),VLOOKUP(H12986,'Shoe size conversion table'!$J$6:$L$22,2))</f>
        <v>44-45</v>
      </c>
      <c r="J12986" s="12" t="n">
        <f aca="false">IF(G12986="Male",VLOOKUP(H12986,'Shoe size conversion table'!$B$6:$D$22,3),VLOOKUP(H12986,'Shoe size conversion table'!$J$6:$L$22,3))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MONTH(C12986:C27953)</f>
        <v>9</v>
      </c>
      <c r="O12986" s="8" t="n">
        <f aca="false">K12986*(1-L12986)</f>
        <v>169</v>
      </c>
    </row>
    <row r="12987" customFormat="false" ht="11.4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IF(G12987="Male",VLOOKUP(H12987,'Shoe size conversion table'!$B$6:$D$22,2),VLOOKUP(H12987,'Shoe size conversion table'!$J$6:$L$22,2))</f>
        <v>43-44</v>
      </c>
      <c r="J12987" s="12" t="n">
        <f aca="false">IF(G12987="Male",VLOOKUP(H12987,'Shoe size conversion table'!$B$6:$D$22,3),VLOOKUP(H12987,'Shoe size conversion table'!$J$6:$L$22,3))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MONTH(C12987:C27954)</f>
        <v>9</v>
      </c>
      <c r="O12987" s="8" t="n">
        <f aca="false">K12987*(1-L12987)</f>
        <v>84.5</v>
      </c>
    </row>
    <row r="12988" customFormat="false" ht="11.4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IF(G12988="Male",VLOOKUP(H12988,'Shoe size conversion table'!$B$6:$D$22,2),VLOOKUP(H12988,'Shoe size conversion table'!$J$6:$L$22,2))</f>
        <v>40</v>
      </c>
      <c r="J12988" s="12" t="n">
        <f aca="false">IF(G12988="Male",VLOOKUP(H12988,'Shoe size conversion table'!$B$6:$D$22,3),VLOOKUP(H12988,'Shoe size conversion table'!$J$6:$L$22,3))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MONTH(C12988:C27955)</f>
        <v>9</v>
      </c>
      <c r="O12988" s="8" t="n">
        <f aca="false">K12988*(1-L12988)</f>
        <v>125.1</v>
      </c>
    </row>
    <row r="12989" customFormat="false" ht="11.4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IF(G12989="Male",VLOOKUP(H12989,'Shoe size conversion table'!$B$6:$D$22,2),VLOOKUP(H12989,'Shoe size conversion table'!$J$6:$L$22,2))</f>
        <v>38</v>
      </c>
      <c r="J12989" s="12" t="n">
        <f aca="false">IF(G12989="Male",VLOOKUP(H12989,'Shoe size conversion table'!$B$6:$D$22,3),VLOOKUP(H12989,'Shoe size conversion table'!$J$6:$L$22,3))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MONTH(C12989:C27956)</f>
        <v>9</v>
      </c>
      <c r="O12989" s="8" t="n">
        <f aca="false">K12989*(1-L12989)</f>
        <v>159</v>
      </c>
    </row>
    <row r="12990" customFormat="false" ht="11.4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IF(G12990="Male",VLOOKUP(H12990,'Shoe size conversion table'!$B$6:$D$22,2),VLOOKUP(H12990,'Shoe size conversion table'!$J$6:$L$22,2))</f>
        <v>45</v>
      </c>
      <c r="J12990" s="12" t="n">
        <f aca="false">IF(G12990="Male",VLOOKUP(H12990,'Shoe size conversion table'!$B$6:$D$22,3),VLOOKUP(H12990,'Shoe size conversion table'!$J$6:$L$22,3))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MONTH(C12990:C27957)</f>
        <v>9</v>
      </c>
      <c r="O12990" s="8" t="n">
        <f aca="false">K12990*(1-L12990)</f>
        <v>129</v>
      </c>
    </row>
    <row r="12991" customFormat="false" ht="11.4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IF(G12991="Male",VLOOKUP(H12991,'Shoe size conversion table'!$B$6:$D$22,2),VLOOKUP(H12991,'Shoe size conversion table'!$J$6:$L$22,2))</f>
        <v>43-44</v>
      </c>
      <c r="J12991" s="12" t="n">
        <f aca="false">IF(G12991="Male",VLOOKUP(H12991,'Shoe size conversion table'!$B$6:$D$22,3),VLOOKUP(H12991,'Shoe size conversion table'!$J$6:$L$22,3))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MONTH(C12991:C27958)</f>
        <v>9</v>
      </c>
      <c r="O12991" s="8" t="n">
        <f aca="false">K12991*(1-L12991)</f>
        <v>127.2</v>
      </c>
    </row>
    <row r="12992" customFormat="false" ht="11.4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IF(G12992="Male",VLOOKUP(H12992,'Shoe size conversion table'!$B$6:$D$22,2),VLOOKUP(H12992,'Shoe size conversion table'!$J$6:$L$22,2))</f>
        <v>37-38</v>
      </c>
      <c r="J12992" s="12" t="n">
        <f aca="false">IF(G12992="Male",VLOOKUP(H12992,'Shoe size conversion table'!$B$6:$D$22,3),VLOOKUP(H12992,'Shoe size conversion table'!$J$6:$L$22,3))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MONTH(C12992:C27959)</f>
        <v>9</v>
      </c>
      <c r="O12992" s="8" t="n">
        <f aca="false">K12992*(1-L12992)</f>
        <v>169</v>
      </c>
    </row>
    <row r="12993" customFormat="false" ht="11.4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IF(G12993="Male",VLOOKUP(H12993,'Shoe size conversion table'!$B$6:$D$22,2),VLOOKUP(H12993,'Shoe size conversion table'!$J$6:$L$22,2))</f>
        <v>39</v>
      </c>
      <c r="J12993" s="12" t="n">
        <f aca="false">IF(G12993="Male",VLOOKUP(H12993,'Shoe size conversion table'!$B$6:$D$22,3),VLOOKUP(H12993,'Shoe size conversion table'!$J$6:$L$22,3))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MONTH(C12993:C27960)</f>
        <v>9</v>
      </c>
      <c r="O12993" s="8" t="n">
        <f aca="false">K12993*(1-L12993)</f>
        <v>74.5</v>
      </c>
    </row>
    <row r="12994" customFormat="false" ht="11.4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IF(G12994="Male",VLOOKUP(H12994,'Shoe size conversion table'!$B$6:$D$22,2),VLOOKUP(H12994,'Shoe size conversion table'!$J$6:$L$22,2))</f>
        <v>43-44</v>
      </c>
      <c r="J12994" s="12" t="n">
        <f aca="false">IF(G12994="Male",VLOOKUP(H12994,'Shoe size conversion table'!$B$6:$D$22,3),VLOOKUP(H12994,'Shoe size conversion table'!$J$6:$L$22,3))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MONTH(C12994:C27961)</f>
        <v>9</v>
      </c>
      <c r="O12994" s="8" t="n">
        <f aca="false">K12994*(1-L12994)</f>
        <v>69.5</v>
      </c>
    </row>
    <row r="12995" customFormat="false" ht="11.4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IF(G12995="Male",VLOOKUP(H12995,'Shoe size conversion table'!$B$6:$D$22,2),VLOOKUP(H12995,'Shoe size conversion table'!$J$6:$L$22,2))</f>
        <v>42-43</v>
      </c>
      <c r="J12995" s="12" t="n">
        <f aca="false">IF(G12995="Male",VLOOKUP(H12995,'Shoe size conversion table'!$B$6:$D$22,3),VLOOKUP(H12995,'Shoe size conversion table'!$J$6:$L$22,3))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MONTH(C12995:C27962)</f>
        <v>9</v>
      </c>
      <c r="O12995" s="8" t="n">
        <f aca="false">K12995*(1-L12995)</f>
        <v>159.2</v>
      </c>
    </row>
    <row r="12996" customFormat="false" ht="11.4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IF(G12996="Male",VLOOKUP(H12996,'Shoe size conversion table'!$B$6:$D$22,2),VLOOKUP(H12996,'Shoe size conversion table'!$J$6:$L$22,2))</f>
        <v>42</v>
      </c>
      <c r="J12996" s="12" t="n">
        <f aca="false">IF(G12996="Male",VLOOKUP(H12996,'Shoe size conversion table'!$B$6:$D$22,3),VLOOKUP(H12996,'Shoe size conversion table'!$J$6:$L$22,3))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MONTH(C12996:C27963)</f>
        <v>9</v>
      </c>
      <c r="O12996" s="8" t="n">
        <f aca="false">K12996*(1-L12996)</f>
        <v>159</v>
      </c>
    </row>
    <row r="12997" customFormat="false" ht="11.4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IF(G12997="Male",VLOOKUP(H12997,'Shoe size conversion table'!$B$6:$D$22,2),VLOOKUP(H12997,'Shoe size conversion table'!$J$6:$L$22,2))</f>
        <v>42-43</v>
      </c>
      <c r="J12997" s="12" t="n">
        <f aca="false">IF(G12997="Male",VLOOKUP(H12997,'Shoe size conversion table'!$B$6:$D$22,3),VLOOKUP(H12997,'Shoe size conversion table'!$J$6:$L$22,3))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MONTH(C12997:C27964)</f>
        <v>9</v>
      </c>
      <c r="O12997" s="8" t="n">
        <f aca="false">K12997*(1-L12997)</f>
        <v>199</v>
      </c>
    </row>
    <row r="12998" customFormat="false" ht="11.4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IF(G12998="Male",VLOOKUP(H12998,'Shoe size conversion table'!$B$6:$D$22,2),VLOOKUP(H12998,'Shoe size conversion table'!$J$6:$L$22,2))</f>
        <v>42</v>
      </c>
      <c r="J12998" s="12" t="n">
        <f aca="false">IF(G12998="Male",VLOOKUP(H12998,'Shoe size conversion table'!$B$6:$D$22,3),VLOOKUP(H12998,'Shoe size conversion table'!$J$6:$L$22,3))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MONTH(C12998:C27965)</f>
        <v>9</v>
      </c>
      <c r="O12998" s="8" t="n">
        <f aca="false">K12998*(1-L12998)</f>
        <v>149</v>
      </c>
    </row>
    <row r="12999" customFormat="false" ht="11.4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IF(G12999="Male",VLOOKUP(H12999,'Shoe size conversion table'!$B$6:$D$22,2),VLOOKUP(H12999,'Shoe size conversion table'!$J$6:$L$22,2))</f>
        <v>37-38</v>
      </c>
      <c r="J12999" s="12" t="n">
        <f aca="false">IF(G12999="Male",VLOOKUP(H12999,'Shoe size conversion table'!$B$6:$D$22,3),VLOOKUP(H12999,'Shoe size conversion table'!$J$6:$L$22,3))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MONTH(C12999:C27966)</f>
        <v>9</v>
      </c>
      <c r="O12999" s="8" t="n">
        <f aca="false">K12999*(1-L12999)</f>
        <v>94.5</v>
      </c>
    </row>
    <row r="13000" customFormat="false" ht="11.4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IF(G13000="Male",VLOOKUP(H13000,'Shoe size conversion table'!$B$6:$D$22,2),VLOOKUP(H13000,'Shoe size conversion table'!$J$6:$L$22,2))</f>
        <v>35-36</v>
      </c>
      <c r="J13000" s="12" t="n">
        <f aca="false">IF(G13000="Male",VLOOKUP(H13000,'Shoe size conversion table'!$B$6:$D$22,3),VLOOKUP(H13000,'Shoe size conversion table'!$J$6:$L$22,3))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MONTH(C13000:C27967)</f>
        <v>9</v>
      </c>
      <c r="O13000" s="8" t="n">
        <f aca="false">K13000*(1-L13000)</f>
        <v>170.1</v>
      </c>
    </row>
    <row r="13001" customFormat="false" ht="11.4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IF(G13001="Male",VLOOKUP(H13001,'Shoe size conversion table'!$B$6:$D$22,2),VLOOKUP(H13001,'Shoe size conversion table'!$J$6:$L$22,2))</f>
        <v>38-39</v>
      </c>
      <c r="J13001" s="12" t="n">
        <f aca="false">IF(G13001="Male",VLOOKUP(H13001,'Shoe size conversion table'!$B$6:$D$22,3),VLOOKUP(H13001,'Shoe size conversion table'!$J$6:$L$22,3))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MONTH(C13001:C27968)</f>
        <v>9</v>
      </c>
      <c r="O13001" s="8" t="n">
        <f aca="false">K13001*(1-L13001)</f>
        <v>119.2</v>
      </c>
    </row>
    <row r="13002" customFormat="false" ht="11.4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IF(G13002="Male",VLOOKUP(H13002,'Shoe size conversion table'!$B$6:$D$22,2),VLOOKUP(H13002,'Shoe size conversion table'!$J$6:$L$22,2))</f>
        <v>37-38</v>
      </c>
      <c r="J13002" s="12" t="n">
        <f aca="false">IF(G13002="Male",VLOOKUP(H13002,'Shoe size conversion table'!$B$6:$D$22,3),VLOOKUP(H13002,'Shoe size conversion table'!$J$6:$L$22,3))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MONTH(C13002:C27969)</f>
        <v>9</v>
      </c>
      <c r="O13002" s="8" t="n">
        <f aca="false">K13002*(1-L13002)</f>
        <v>149</v>
      </c>
    </row>
    <row r="13003" customFormat="false" ht="11.4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IF(G13003="Male",VLOOKUP(H13003,'Shoe size conversion table'!$B$6:$D$22,2),VLOOKUP(H13003,'Shoe size conversion table'!$J$6:$L$22,2))</f>
        <v>39</v>
      </c>
      <c r="J13003" s="12" t="n">
        <f aca="false">IF(G13003="Male",VLOOKUP(H13003,'Shoe size conversion table'!$B$6:$D$22,3),VLOOKUP(H13003,'Shoe size conversion table'!$J$6:$L$22,3))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MONTH(C13003:C27970)</f>
        <v>9</v>
      </c>
      <c r="O13003" s="8" t="n">
        <f aca="false">K13003*(1-L13003)</f>
        <v>189</v>
      </c>
    </row>
    <row r="13004" customFormat="false" ht="11.4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IF(G13004="Male",VLOOKUP(H13004,'Shoe size conversion table'!$B$6:$D$22,2),VLOOKUP(H13004,'Shoe size conversion table'!$J$6:$L$22,2))</f>
        <v>42-43</v>
      </c>
      <c r="J13004" s="12" t="n">
        <f aca="false">IF(G13004="Male",VLOOKUP(H13004,'Shoe size conversion table'!$B$6:$D$22,3),VLOOKUP(H13004,'Shoe size conversion table'!$J$6:$L$22,3))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MONTH(C13004:C27971)</f>
        <v>9</v>
      </c>
      <c r="O13004" s="8" t="n">
        <f aca="false">K13004*(1-L13004)</f>
        <v>179</v>
      </c>
    </row>
    <row r="13005" customFormat="false" ht="11.4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IF(G13005="Male",VLOOKUP(H13005,'Shoe size conversion table'!$B$6:$D$22,2),VLOOKUP(H13005,'Shoe size conversion table'!$J$6:$L$22,2))</f>
        <v>37</v>
      </c>
      <c r="J13005" s="12" t="n">
        <f aca="false">IF(G13005="Male",VLOOKUP(H13005,'Shoe size conversion table'!$B$6:$D$22,3),VLOOKUP(H13005,'Shoe size conversion table'!$J$6:$L$22,3))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MONTH(C13005:C27972)</f>
        <v>9</v>
      </c>
      <c r="O13005" s="8" t="n">
        <f aca="false">K13005*(1-L13005)</f>
        <v>129</v>
      </c>
    </row>
    <row r="13006" customFormat="false" ht="11.4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IF(G13006="Male",VLOOKUP(H13006,'Shoe size conversion table'!$B$6:$D$22,2),VLOOKUP(H13006,'Shoe size conversion table'!$J$6:$L$22,2))</f>
        <v>40-41</v>
      </c>
      <c r="J13006" s="12" t="n">
        <f aca="false">IF(G13006="Male",VLOOKUP(H13006,'Shoe size conversion table'!$B$6:$D$22,3),VLOOKUP(H13006,'Shoe size conversion table'!$J$6:$L$22,3))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MONTH(C13006:C27973)</f>
        <v>9</v>
      </c>
      <c r="O13006" s="8" t="n">
        <f aca="false">K13006*(1-L13006)</f>
        <v>135.2</v>
      </c>
    </row>
    <row r="13007" customFormat="false" ht="11.4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IF(G13007="Male",VLOOKUP(H13007,'Shoe size conversion table'!$B$6:$D$22,2),VLOOKUP(H13007,'Shoe size conversion table'!$J$6:$L$22,2))</f>
        <v>44-45</v>
      </c>
      <c r="J13007" s="12" t="n">
        <f aca="false">IF(G13007="Male",VLOOKUP(H13007,'Shoe size conversion table'!$B$6:$D$22,3),VLOOKUP(H13007,'Shoe size conversion table'!$J$6:$L$22,3))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MONTH(C13007:C27974)</f>
        <v>9</v>
      </c>
      <c r="O13007" s="8" t="n">
        <f aca="false">K13007*(1-L13007)</f>
        <v>99.5</v>
      </c>
    </row>
    <row r="13008" customFormat="false" ht="11.4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IF(G13008="Male",VLOOKUP(H13008,'Shoe size conversion table'!$B$6:$D$22,2),VLOOKUP(H13008,'Shoe size conversion table'!$J$6:$L$22,2))</f>
        <v>39</v>
      </c>
      <c r="J13008" s="12" t="n">
        <f aca="false">IF(G13008="Male",VLOOKUP(H13008,'Shoe size conversion table'!$B$6:$D$22,3),VLOOKUP(H13008,'Shoe size conversion table'!$J$6:$L$22,3))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MONTH(C13008:C27975)</f>
        <v>9</v>
      </c>
      <c r="O13008" s="8" t="n">
        <f aca="false">K13008*(1-L13008)</f>
        <v>139</v>
      </c>
    </row>
    <row r="13009" customFormat="false" ht="11.4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IF(G13009="Male",VLOOKUP(H13009,'Shoe size conversion table'!$B$6:$D$22,2),VLOOKUP(H13009,'Shoe size conversion table'!$J$6:$L$22,2))</f>
        <v>39</v>
      </c>
      <c r="J13009" s="12" t="n">
        <f aca="false">IF(G13009="Male",VLOOKUP(H13009,'Shoe size conversion table'!$B$6:$D$22,3),VLOOKUP(H13009,'Shoe size conversion table'!$J$6:$L$22,3))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MONTH(C13009:C27976)</f>
        <v>9</v>
      </c>
      <c r="O13009" s="8" t="n">
        <f aca="false">K13009*(1-L13009)</f>
        <v>79.5</v>
      </c>
    </row>
    <row r="13010" customFormat="false" ht="11.4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IF(G13010="Male",VLOOKUP(H13010,'Shoe size conversion table'!$B$6:$D$22,2),VLOOKUP(H13010,'Shoe size conversion table'!$J$6:$L$22,2))</f>
        <v>42-43</v>
      </c>
      <c r="J13010" s="12" t="n">
        <f aca="false">IF(G13010="Male",VLOOKUP(H13010,'Shoe size conversion table'!$B$6:$D$22,3),VLOOKUP(H13010,'Shoe size conversion table'!$J$6:$L$22,3))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MONTH(C13010:C27977)</f>
        <v>9</v>
      </c>
      <c r="O13010" s="8" t="n">
        <f aca="false">K13010*(1-L13010)</f>
        <v>189</v>
      </c>
    </row>
    <row r="13011" customFormat="false" ht="11.4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IF(G13011="Male",VLOOKUP(H13011,'Shoe size conversion table'!$B$6:$D$22,2),VLOOKUP(H13011,'Shoe size conversion table'!$J$6:$L$22,2))</f>
        <v>43</v>
      </c>
      <c r="J13011" s="12" t="n">
        <f aca="false">IF(G13011="Male",VLOOKUP(H13011,'Shoe size conversion table'!$B$6:$D$22,3),VLOOKUP(H13011,'Shoe size conversion table'!$J$6:$L$22,3))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MONTH(C13011:C27978)</f>
        <v>9</v>
      </c>
      <c r="O13011" s="8" t="n">
        <f aca="false">K13011*(1-L13011)</f>
        <v>132.3</v>
      </c>
    </row>
    <row r="13012" customFormat="false" ht="11.4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IF(G13012="Male",VLOOKUP(H13012,'Shoe size conversion table'!$B$6:$D$22,2),VLOOKUP(H13012,'Shoe size conversion table'!$J$6:$L$22,2))</f>
        <v>38</v>
      </c>
      <c r="J13012" s="12" t="n">
        <f aca="false">IF(G13012="Male",VLOOKUP(H13012,'Shoe size conversion table'!$B$6:$D$22,3),VLOOKUP(H13012,'Shoe size conversion table'!$J$6:$L$22,3))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MONTH(C13012:C27979)</f>
        <v>9</v>
      </c>
      <c r="O13012" s="8" t="n">
        <f aca="false">K13012*(1-L13012)</f>
        <v>199</v>
      </c>
    </row>
    <row r="13013" customFormat="false" ht="11.4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IF(G13013="Male",VLOOKUP(H13013,'Shoe size conversion table'!$B$6:$D$22,2),VLOOKUP(H13013,'Shoe size conversion table'!$J$6:$L$22,2))</f>
        <v>42</v>
      </c>
      <c r="J13013" s="12" t="n">
        <f aca="false">IF(G13013="Male",VLOOKUP(H13013,'Shoe size conversion table'!$B$6:$D$22,3),VLOOKUP(H13013,'Shoe size conversion table'!$J$6:$L$22,3))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MONTH(C13013:C27980)</f>
        <v>9</v>
      </c>
      <c r="O13013" s="8" t="n">
        <f aca="false">K13013*(1-L13013)</f>
        <v>135.2</v>
      </c>
    </row>
    <row r="13014" customFormat="false" ht="11.4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IF(G13014="Male",VLOOKUP(H13014,'Shoe size conversion table'!$B$6:$D$22,2),VLOOKUP(H13014,'Shoe size conversion table'!$J$6:$L$22,2))</f>
        <v>39</v>
      </c>
      <c r="J13014" s="12" t="n">
        <f aca="false">IF(G13014="Male",VLOOKUP(H13014,'Shoe size conversion table'!$B$6:$D$22,3),VLOOKUP(H13014,'Shoe size conversion table'!$J$6:$L$22,3))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MONTH(C13014:C27981)</f>
        <v>9</v>
      </c>
      <c r="O13014" s="8" t="n">
        <f aca="false">K13014*(1-L13014)</f>
        <v>139</v>
      </c>
    </row>
    <row r="13015" customFormat="false" ht="11.4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IF(G13015="Male",VLOOKUP(H13015,'Shoe size conversion table'!$B$6:$D$22,2),VLOOKUP(H13015,'Shoe size conversion table'!$J$6:$L$22,2))</f>
        <v>40-41</v>
      </c>
      <c r="J13015" s="12" t="n">
        <f aca="false">IF(G13015="Male",VLOOKUP(H13015,'Shoe size conversion table'!$B$6:$D$22,3),VLOOKUP(H13015,'Shoe size conversion table'!$J$6:$L$22,3))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MONTH(C13015:C27982)</f>
        <v>9</v>
      </c>
      <c r="O13015" s="8" t="n">
        <f aca="false">K13015*(1-L13015)</f>
        <v>159</v>
      </c>
    </row>
    <row r="13016" customFormat="false" ht="11.4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IF(G13016="Male",VLOOKUP(H13016,'Shoe size conversion table'!$B$6:$D$22,2),VLOOKUP(H13016,'Shoe size conversion table'!$J$6:$L$22,2))</f>
        <v>38-39</v>
      </c>
      <c r="J13016" s="12" t="n">
        <f aca="false">IF(G13016="Male",VLOOKUP(H13016,'Shoe size conversion table'!$B$6:$D$22,3),VLOOKUP(H13016,'Shoe size conversion table'!$J$6:$L$22,3))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MONTH(C13016:C27983)</f>
        <v>9</v>
      </c>
      <c r="O13016" s="8" t="n">
        <f aca="false">K13016*(1-L13016)</f>
        <v>189</v>
      </c>
    </row>
    <row r="13017" customFormat="false" ht="11.4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IF(G13017="Male",VLOOKUP(H13017,'Shoe size conversion table'!$B$6:$D$22,2),VLOOKUP(H13017,'Shoe size conversion table'!$J$6:$L$22,2))</f>
        <v>36-37</v>
      </c>
      <c r="J13017" s="12" t="n">
        <f aca="false">IF(G13017="Male",VLOOKUP(H13017,'Shoe size conversion table'!$B$6:$D$22,3),VLOOKUP(H13017,'Shoe size conversion table'!$J$6:$L$22,3))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MONTH(C13017:C27984)</f>
        <v>9</v>
      </c>
      <c r="O13017" s="8" t="n">
        <f aca="false">K13017*(1-L13017)</f>
        <v>129</v>
      </c>
    </row>
    <row r="13018" customFormat="false" ht="11.4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IF(G13018="Male",VLOOKUP(H13018,'Shoe size conversion table'!$B$6:$D$22,2),VLOOKUP(H13018,'Shoe size conversion table'!$J$6:$L$22,2))</f>
        <v>42</v>
      </c>
      <c r="J13018" s="12" t="n">
        <f aca="false">IF(G13018="Male",VLOOKUP(H13018,'Shoe size conversion table'!$B$6:$D$22,3),VLOOKUP(H13018,'Shoe size conversion table'!$J$6:$L$22,3))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MONTH(C13018:C27985)</f>
        <v>9</v>
      </c>
      <c r="O13018" s="8" t="n">
        <f aca="false">K13018*(1-L13018)</f>
        <v>64.5</v>
      </c>
    </row>
    <row r="13019" customFormat="false" ht="11.4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IF(G13019="Male",VLOOKUP(H13019,'Shoe size conversion table'!$B$6:$D$22,2),VLOOKUP(H13019,'Shoe size conversion table'!$J$6:$L$22,2))</f>
        <v>43-44</v>
      </c>
      <c r="J13019" s="12" t="n">
        <f aca="false">IF(G13019="Male",VLOOKUP(H13019,'Shoe size conversion table'!$B$6:$D$22,3),VLOOKUP(H13019,'Shoe size conversion table'!$J$6:$L$22,3))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MONTH(C13019:C27986)</f>
        <v>9</v>
      </c>
      <c r="O13019" s="8" t="n">
        <f aca="false">K13019*(1-L13019)</f>
        <v>134.1</v>
      </c>
    </row>
    <row r="13020" customFormat="false" ht="11.4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IF(G13020="Male",VLOOKUP(H13020,'Shoe size conversion table'!$B$6:$D$22,2),VLOOKUP(H13020,'Shoe size conversion table'!$J$6:$L$22,2))</f>
        <v>43</v>
      </c>
      <c r="J13020" s="12" t="n">
        <f aca="false">IF(G13020="Male",VLOOKUP(H13020,'Shoe size conversion table'!$B$6:$D$22,3),VLOOKUP(H13020,'Shoe size conversion table'!$J$6:$L$22,3))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MONTH(C13020:C27987)</f>
        <v>9</v>
      </c>
      <c r="O13020" s="8" t="n">
        <f aca="false">K13020*(1-L13020)</f>
        <v>199</v>
      </c>
    </row>
    <row r="13021" customFormat="false" ht="11.4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IF(G13021="Male",VLOOKUP(H13021,'Shoe size conversion table'!$B$6:$D$22,2),VLOOKUP(H13021,'Shoe size conversion table'!$J$6:$L$22,2))</f>
        <v>42-43</v>
      </c>
      <c r="J13021" s="12" t="n">
        <f aca="false">IF(G13021="Male",VLOOKUP(H13021,'Shoe size conversion table'!$B$6:$D$22,3),VLOOKUP(H13021,'Shoe size conversion table'!$J$6:$L$22,3))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MONTH(C13021:C27988)</f>
        <v>9</v>
      </c>
      <c r="O13021" s="8" t="n">
        <f aca="false">K13021*(1-L13021)</f>
        <v>90.3</v>
      </c>
    </row>
    <row r="13022" customFormat="false" ht="11.4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IF(G13022="Male",VLOOKUP(H13022,'Shoe size conversion table'!$B$6:$D$22,2),VLOOKUP(H13022,'Shoe size conversion table'!$J$6:$L$22,2))</f>
        <v>42</v>
      </c>
      <c r="J13022" s="12" t="n">
        <f aca="false">IF(G13022="Male",VLOOKUP(H13022,'Shoe size conversion table'!$B$6:$D$22,3),VLOOKUP(H13022,'Shoe size conversion table'!$J$6:$L$22,3))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MONTH(C13022:C27989)</f>
        <v>9</v>
      </c>
      <c r="O13022" s="8" t="n">
        <f aca="false">K13022*(1-L13022)</f>
        <v>159</v>
      </c>
    </row>
    <row r="13023" customFormat="false" ht="11.4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IF(G13023="Male",VLOOKUP(H13023,'Shoe size conversion table'!$B$6:$D$22,2),VLOOKUP(H13023,'Shoe size conversion table'!$J$6:$L$22,2))</f>
        <v>39</v>
      </c>
      <c r="J13023" s="12" t="n">
        <f aca="false">IF(G13023="Male",VLOOKUP(H13023,'Shoe size conversion table'!$B$6:$D$22,3),VLOOKUP(H13023,'Shoe size conversion table'!$J$6:$L$22,3))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MONTH(C13023:C27990)</f>
        <v>9</v>
      </c>
      <c r="O13023" s="8" t="n">
        <f aca="false">K13023*(1-L13023)</f>
        <v>159</v>
      </c>
    </row>
    <row r="13024" customFormat="false" ht="11.4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IF(G13024="Male",VLOOKUP(H13024,'Shoe size conversion table'!$B$6:$D$22,2),VLOOKUP(H13024,'Shoe size conversion table'!$J$6:$L$22,2))</f>
        <v>39-40</v>
      </c>
      <c r="J13024" s="12" t="n">
        <f aca="false">IF(G13024="Male",VLOOKUP(H13024,'Shoe size conversion table'!$B$6:$D$22,3),VLOOKUP(H13024,'Shoe size conversion table'!$J$6:$L$22,3))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MONTH(C13024:C27991)</f>
        <v>9</v>
      </c>
      <c r="O13024" s="8" t="n">
        <f aca="false">K13024*(1-L13024)</f>
        <v>199</v>
      </c>
    </row>
    <row r="13025" customFormat="false" ht="11.4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IF(G13025="Male",VLOOKUP(H13025,'Shoe size conversion table'!$B$6:$D$22,2),VLOOKUP(H13025,'Shoe size conversion table'!$J$6:$L$22,2))</f>
        <v>44-45</v>
      </c>
      <c r="J13025" s="12" t="n">
        <f aca="false">IF(G13025="Male",VLOOKUP(H13025,'Shoe size conversion table'!$B$6:$D$22,3),VLOOKUP(H13025,'Shoe size conversion table'!$J$6:$L$22,3))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MONTH(C13025:C27992)</f>
        <v>9</v>
      </c>
      <c r="O13025" s="8" t="n">
        <f aca="false">K13025*(1-L13025)</f>
        <v>169</v>
      </c>
    </row>
    <row r="13026" customFormat="false" ht="11.4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IF(G13026="Male",VLOOKUP(H13026,'Shoe size conversion table'!$B$6:$D$22,2),VLOOKUP(H13026,'Shoe size conversion table'!$J$6:$L$22,2))</f>
        <v>42</v>
      </c>
      <c r="J13026" s="12" t="n">
        <f aca="false">IF(G13026="Male",VLOOKUP(H13026,'Shoe size conversion table'!$B$6:$D$22,3),VLOOKUP(H13026,'Shoe size conversion table'!$J$6:$L$22,3))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MONTH(C13026:C27993)</f>
        <v>9</v>
      </c>
      <c r="O13026" s="8" t="n">
        <f aca="false">K13026*(1-L13026)</f>
        <v>118.3</v>
      </c>
    </row>
    <row r="13027" customFormat="false" ht="11.4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IF(G13027="Male",VLOOKUP(H13027,'Shoe size conversion table'!$B$6:$D$22,2),VLOOKUP(H13027,'Shoe size conversion table'!$J$6:$L$22,2))</f>
        <v>42</v>
      </c>
      <c r="J13027" s="12" t="n">
        <f aca="false">IF(G13027="Male",VLOOKUP(H13027,'Shoe size conversion table'!$B$6:$D$22,3),VLOOKUP(H13027,'Shoe size conversion table'!$J$6:$L$22,3))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MONTH(C13027:C27994)</f>
        <v>9</v>
      </c>
      <c r="O13027" s="8" t="n">
        <f aca="false">K13027*(1-L13027)</f>
        <v>151.2</v>
      </c>
    </row>
    <row r="13028" customFormat="false" ht="11.4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IF(G13028="Male",VLOOKUP(H13028,'Shoe size conversion table'!$B$6:$D$22,2),VLOOKUP(H13028,'Shoe size conversion table'!$J$6:$L$22,2))</f>
        <v>43</v>
      </c>
      <c r="J13028" s="12" t="n">
        <f aca="false">IF(G13028="Male",VLOOKUP(H13028,'Shoe size conversion table'!$B$6:$D$22,3),VLOOKUP(H13028,'Shoe size conversion table'!$J$6:$L$22,3))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MONTH(C13028:C27995)</f>
        <v>9</v>
      </c>
      <c r="O13028" s="8" t="n">
        <f aca="false">K13028*(1-L13028)</f>
        <v>159</v>
      </c>
    </row>
    <row r="13029" customFormat="false" ht="11.4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IF(G13029="Male",VLOOKUP(H13029,'Shoe size conversion table'!$B$6:$D$22,2),VLOOKUP(H13029,'Shoe size conversion table'!$J$6:$L$22,2))</f>
        <v>38</v>
      </c>
      <c r="J13029" s="12" t="n">
        <f aca="false">IF(G13029="Male",VLOOKUP(H13029,'Shoe size conversion table'!$B$6:$D$22,3),VLOOKUP(H13029,'Shoe size conversion table'!$J$6:$L$22,3))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MONTH(C13029:C27996)</f>
        <v>9</v>
      </c>
      <c r="O13029" s="8" t="n">
        <f aca="false">K13029*(1-L13029)</f>
        <v>129</v>
      </c>
    </row>
    <row r="13030" customFormat="false" ht="11.4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IF(G13030="Male",VLOOKUP(H13030,'Shoe size conversion table'!$B$6:$D$22,2),VLOOKUP(H13030,'Shoe size conversion table'!$J$6:$L$22,2))</f>
        <v>35-36</v>
      </c>
      <c r="J13030" s="12" t="n">
        <f aca="false">IF(G13030="Male",VLOOKUP(H13030,'Shoe size conversion table'!$B$6:$D$22,3),VLOOKUP(H13030,'Shoe size conversion table'!$J$6:$L$22,3))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MONTH(C13030:C27997)</f>
        <v>9</v>
      </c>
      <c r="O13030" s="8" t="n">
        <f aca="false">K13030*(1-L13030)</f>
        <v>139</v>
      </c>
    </row>
    <row r="13031" customFormat="false" ht="11.4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IF(G13031="Male",VLOOKUP(H13031,'Shoe size conversion table'!$B$6:$D$22,2),VLOOKUP(H13031,'Shoe size conversion table'!$J$6:$L$22,2))</f>
        <v>42-43</v>
      </c>
      <c r="J13031" s="12" t="n">
        <f aca="false">IF(G13031="Male",VLOOKUP(H13031,'Shoe size conversion table'!$B$6:$D$22,3),VLOOKUP(H13031,'Shoe size conversion table'!$J$6:$L$22,3))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MONTH(C13031:C27998)</f>
        <v>9</v>
      </c>
      <c r="O13031" s="8" t="n">
        <f aca="false">K13031*(1-L13031)</f>
        <v>199</v>
      </c>
    </row>
    <row r="13032" customFormat="false" ht="11.4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IF(G13032="Male",VLOOKUP(H13032,'Shoe size conversion table'!$B$6:$D$22,2),VLOOKUP(H13032,'Shoe size conversion table'!$J$6:$L$22,2))</f>
        <v>42-43</v>
      </c>
      <c r="J13032" s="12" t="n">
        <f aca="false">IF(G13032="Male",VLOOKUP(H13032,'Shoe size conversion table'!$B$6:$D$22,3),VLOOKUP(H13032,'Shoe size conversion table'!$J$6:$L$22,3))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MONTH(C13032:C27999)</f>
        <v>9</v>
      </c>
      <c r="O13032" s="8" t="n">
        <f aca="false">K13032*(1-L13032)</f>
        <v>94.5</v>
      </c>
    </row>
    <row r="13033" customFormat="false" ht="11.4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IF(G13033="Male",VLOOKUP(H13033,'Shoe size conversion table'!$B$6:$D$22,2),VLOOKUP(H13033,'Shoe size conversion table'!$J$6:$L$22,2))</f>
        <v>42-43</v>
      </c>
      <c r="J13033" s="12" t="n">
        <f aca="false">IF(G13033="Male",VLOOKUP(H13033,'Shoe size conversion table'!$B$6:$D$22,3),VLOOKUP(H13033,'Shoe size conversion table'!$J$6:$L$22,3))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MONTH(C13033:C28000)</f>
        <v>9</v>
      </c>
      <c r="O13033" s="8" t="n">
        <f aca="false">K13033*(1-L13033)</f>
        <v>159</v>
      </c>
    </row>
    <row r="13034" customFormat="false" ht="11.4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IF(G13034="Male",VLOOKUP(H13034,'Shoe size conversion table'!$B$6:$D$22,2),VLOOKUP(H13034,'Shoe size conversion table'!$J$6:$L$22,2))</f>
        <v>39</v>
      </c>
      <c r="J13034" s="12" t="n">
        <f aca="false">IF(G13034="Male",VLOOKUP(H13034,'Shoe size conversion table'!$B$6:$D$22,3),VLOOKUP(H13034,'Shoe size conversion table'!$J$6:$L$22,3))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MONTH(C13034:C28001)</f>
        <v>9</v>
      </c>
      <c r="O13034" s="8" t="n">
        <f aca="false">K13034*(1-L13034)</f>
        <v>189</v>
      </c>
    </row>
    <row r="13035" customFormat="false" ht="11.4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IF(G13035="Male",VLOOKUP(H13035,'Shoe size conversion table'!$B$6:$D$22,2),VLOOKUP(H13035,'Shoe size conversion table'!$J$6:$L$22,2))</f>
        <v>40-41</v>
      </c>
      <c r="J13035" s="12" t="n">
        <f aca="false">IF(G13035="Male",VLOOKUP(H13035,'Shoe size conversion table'!$B$6:$D$22,3),VLOOKUP(H13035,'Shoe size conversion table'!$J$6:$L$22,3))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MONTH(C13035:C28002)</f>
        <v>9</v>
      </c>
      <c r="O13035" s="8" t="n">
        <f aca="false">K13035*(1-L13035)</f>
        <v>161.1</v>
      </c>
    </row>
    <row r="13036" customFormat="false" ht="11.4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IF(G13036="Male",VLOOKUP(H13036,'Shoe size conversion table'!$B$6:$D$22,2),VLOOKUP(H13036,'Shoe size conversion table'!$J$6:$L$22,2))</f>
        <v>44</v>
      </c>
      <c r="J13036" s="12" t="n">
        <f aca="false">IF(G13036="Male",VLOOKUP(H13036,'Shoe size conversion table'!$B$6:$D$22,3),VLOOKUP(H13036,'Shoe size conversion table'!$J$6:$L$22,3))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MONTH(C13036:C28003)</f>
        <v>9</v>
      </c>
      <c r="O13036" s="8" t="n">
        <f aca="false">K13036*(1-L13036)</f>
        <v>139</v>
      </c>
    </row>
    <row r="13037" customFormat="false" ht="11.4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IF(G13037="Male",VLOOKUP(H13037,'Shoe size conversion table'!$B$6:$D$22,2),VLOOKUP(H13037,'Shoe size conversion table'!$J$6:$L$22,2))</f>
        <v>39</v>
      </c>
      <c r="J13037" s="12" t="n">
        <f aca="false">IF(G13037="Male",VLOOKUP(H13037,'Shoe size conversion table'!$B$6:$D$22,3),VLOOKUP(H13037,'Shoe size conversion table'!$J$6:$L$22,3))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MONTH(C13037:C28004)</f>
        <v>9</v>
      </c>
      <c r="O13037" s="8" t="n">
        <f aca="false">K13037*(1-L13037)</f>
        <v>97.3</v>
      </c>
    </row>
    <row r="13038" customFormat="false" ht="11.4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IF(G13038="Male",VLOOKUP(H13038,'Shoe size conversion table'!$B$6:$D$22,2),VLOOKUP(H13038,'Shoe size conversion table'!$J$6:$L$22,2))</f>
        <v>42-43</v>
      </c>
      <c r="J13038" s="12" t="n">
        <f aca="false">IF(G13038="Male",VLOOKUP(H13038,'Shoe size conversion table'!$B$6:$D$22,3),VLOOKUP(H13038,'Shoe size conversion table'!$J$6:$L$22,3))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MONTH(C13038:C28005)</f>
        <v>9</v>
      </c>
      <c r="O13038" s="8" t="n">
        <f aca="false">K13038*(1-L13038)</f>
        <v>179</v>
      </c>
    </row>
    <row r="13039" customFormat="false" ht="11.4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IF(G13039="Male",VLOOKUP(H13039,'Shoe size conversion table'!$B$6:$D$22,2),VLOOKUP(H13039,'Shoe size conversion table'!$J$6:$L$22,2))</f>
        <v>41</v>
      </c>
      <c r="J13039" s="12" t="n">
        <f aca="false">IF(G13039="Male",VLOOKUP(H13039,'Shoe size conversion table'!$B$6:$D$22,3),VLOOKUP(H13039,'Shoe size conversion table'!$J$6:$L$22,3))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MONTH(C13039:C28006)</f>
        <v>9</v>
      </c>
      <c r="O13039" s="8" t="n">
        <f aca="false">K13039*(1-L13039)</f>
        <v>199</v>
      </c>
    </row>
    <row r="13040" customFormat="false" ht="11.4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IF(G13040="Male",VLOOKUP(H13040,'Shoe size conversion table'!$B$6:$D$22,2),VLOOKUP(H13040,'Shoe size conversion table'!$J$6:$L$22,2))</f>
        <v>42</v>
      </c>
      <c r="J13040" s="12" t="n">
        <f aca="false">IF(G13040="Male",VLOOKUP(H13040,'Shoe size conversion table'!$B$6:$D$22,3),VLOOKUP(H13040,'Shoe size conversion table'!$J$6:$L$22,3))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MONTH(C13040:C28007)</f>
        <v>9</v>
      </c>
      <c r="O13040" s="8" t="n">
        <f aca="false">K13040*(1-L13040)</f>
        <v>135.2</v>
      </c>
    </row>
    <row r="13041" customFormat="false" ht="11.4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IF(G13041="Male",VLOOKUP(H13041,'Shoe size conversion table'!$B$6:$D$22,2),VLOOKUP(H13041,'Shoe size conversion table'!$J$6:$L$22,2))</f>
        <v>41-42</v>
      </c>
      <c r="J13041" s="12" t="n">
        <f aca="false">IF(G13041="Male",VLOOKUP(H13041,'Shoe size conversion table'!$B$6:$D$22,3),VLOOKUP(H13041,'Shoe size conversion table'!$J$6:$L$22,3))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MONTH(C13041:C28008)</f>
        <v>9</v>
      </c>
      <c r="O13041" s="8" t="n">
        <f aca="false">K13041*(1-L13041)</f>
        <v>179.1</v>
      </c>
    </row>
    <row r="13042" customFormat="false" ht="11.4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IF(G13042="Male",VLOOKUP(H13042,'Shoe size conversion table'!$B$6:$D$22,2),VLOOKUP(H13042,'Shoe size conversion table'!$J$6:$L$22,2))</f>
        <v>37</v>
      </c>
      <c r="J13042" s="12" t="n">
        <f aca="false">IF(G13042="Male",VLOOKUP(H13042,'Shoe size conversion table'!$B$6:$D$22,3),VLOOKUP(H13042,'Shoe size conversion table'!$J$6:$L$22,3))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MONTH(C13042:C28009)</f>
        <v>9</v>
      </c>
      <c r="O13042" s="8" t="n">
        <f aca="false">K13042*(1-L13042)</f>
        <v>159</v>
      </c>
    </row>
    <row r="13043" customFormat="false" ht="11.4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IF(G13043="Male",VLOOKUP(H13043,'Shoe size conversion table'!$B$6:$D$22,2),VLOOKUP(H13043,'Shoe size conversion table'!$J$6:$L$22,2))</f>
        <v>42</v>
      </c>
      <c r="J13043" s="12" t="n">
        <f aca="false">IF(G13043="Male",VLOOKUP(H13043,'Shoe size conversion table'!$B$6:$D$22,3),VLOOKUP(H13043,'Shoe size conversion table'!$J$6:$L$22,3))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MONTH(C13043:C28010)</f>
        <v>9</v>
      </c>
      <c r="O13043" s="8" t="n">
        <f aca="false">K13043*(1-L13043)</f>
        <v>127.2</v>
      </c>
    </row>
    <row r="13044" customFormat="false" ht="11.4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IF(G13044="Male",VLOOKUP(H13044,'Shoe size conversion table'!$B$6:$D$22,2),VLOOKUP(H13044,'Shoe size conversion table'!$J$6:$L$22,2))</f>
        <v>39-40</v>
      </c>
      <c r="J13044" s="12" t="n">
        <f aca="false">IF(G13044="Male",VLOOKUP(H13044,'Shoe size conversion table'!$B$6:$D$22,3),VLOOKUP(H13044,'Shoe size conversion table'!$J$6:$L$22,3))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MONTH(C13044:C28011)</f>
        <v>9</v>
      </c>
      <c r="O13044" s="8" t="n">
        <f aca="false">K13044*(1-L13044)</f>
        <v>139</v>
      </c>
    </row>
    <row r="13045" customFormat="false" ht="11.4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IF(G13045="Male",VLOOKUP(H13045,'Shoe size conversion table'!$B$6:$D$22,2),VLOOKUP(H13045,'Shoe size conversion table'!$J$6:$L$22,2))</f>
        <v>43-44</v>
      </c>
      <c r="J13045" s="12" t="n">
        <f aca="false">IF(G13045="Male",VLOOKUP(H13045,'Shoe size conversion table'!$B$6:$D$22,3),VLOOKUP(H13045,'Shoe size conversion table'!$J$6:$L$22,3))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MONTH(C13045:C28012)</f>
        <v>9</v>
      </c>
      <c r="O13045" s="8" t="n">
        <f aca="false">K13045*(1-L13045)</f>
        <v>189</v>
      </c>
    </row>
    <row r="13046" customFormat="false" ht="11.4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IF(G13046="Male",VLOOKUP(H13046,'Shoe size conversion table'!$B$6:$D$22,2),VLOOKUP(H13046,'Shoe size conversion table'!$J$6:$L$22,2))</f>
        <v>42-43</v>
      </c>
      <c r="J13046" s="12" t="n">
        <f aca="false">IF(G13046="Male",VLOOKUP(H13046,'Shoe size conversion table'!$B$6:$D$22,3),VLOOKUP(H13046,'Shoe size conversion table'!$J$6:$L$22,3))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MONTH(C13046:C28013)</f>
        <v>9</v>
      </c>
      <c r="O13046" s="8" t="n">
        <f aca="false">K13046*(1-L13046)</f>
        <v>90.3</v>
      </c>
    </row>
    <row r="13047" customFormat="false" ht="11.4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IF(G13047="Male",VLOOKUP(H13047,'Shoe size conversion table'!$B$6:$D$22,2),VLOOKUP(H13047,'Shoe size conversion table'!$J$6:$L$22,2))</f>
        <v>43-44</v>
      </c>
      <c r="J13047" s="12" t="n">
        <f aca="false">IF(G13047="Male",VLOOKUP(H13047,'Shoe size conversion table'!$B$6:$D$22,3),VLOOKUP(H13047,'Shoe size conversion table'!$J$6:$L$22,3))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MONTH(C13047:C28014)</f>
        <v>9</v>
      </c>
      <c r="O13047" s="8" t="n">
        <f aca="false">K13047*(1-L13047)</f>
        <v>139</v>
      </c>
    </row>
    <row r="13048" customFormat="false" ht="11.4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IF(G13048="Male",VLOOKUP(H13048,'Shoe size conversion table'!$B$6:$D$22,2),VLOOKUP(H13048,'Shoe size conversion table'!$J$6:$L$22,2))</f>
        <v>42-43</v>
      </c>
      <c r="J13048" s="12" t="n">
        <f aca="false">IF(G13048="Male",VLOOKUP(H13048,'Shoe size conversion table'!$B$6:$D$22,3),VLOOKUP(H13048,'Shoe size conversion table'!$J$6:$L$22,3))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MONTH(C13048:C28015)</f>
        <v>9</v>
      </c>
      <c r="O13048" s="8" t="n">
        <f aca="false">K13048*(1-L13048)</f>
        <v>103.2</v>
      </c>
    </row>
    <row r="13049" customFormat="false" ht="11.4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IF(G13049="Male",VLOOKUP(H13049,'Shoe size conversion table'!$B$6:$D$22,2),VLOOKUP(H13049,'Shoe size conversion table'!$J$6:$L$22,2))</f>
        <v>42</v>
      </c>
      <c r="J13049" s="12" t="n">
        <f aca="false">IF(G13049="Male",VLOOKUP(H13049,'Shoe size conversion table'!$B$6:$D$22,3),VLOOKUP(H13049,'Shoe size conversion table'!$J$6:$L$22,3))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MONTH(C13049:C28016)</f>
        <v>9</v>
      </c>
      <c r="O13049" s="8" t="n">
        <f aca="false">K13049*(1-L13049)</f>
        <v>139</v>
      </c>
    </row>
    <row r="13050" customFormat="false" ht="11.4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IF(G13050="Male",VLOOKUP(H13050,'Shoe size conversion table'!$B$6:$D$22,2),VLOOKUP(H13050,'Shoe size conversion table'!$J$6:$L$22,2))</f>
        <v>43-44</v>
      </c>
      <c r="J13050" s="12" t="n">
        <f aca="false">IF(G13050="Male",VLOOKUP(H13050,'Shoe size conversion table'!$B$6:$D$22,3),VLOOKUP(H13050,'Shoe size conversion table'!$J$6:$L$22,3))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MONTH(C13050:C28017)</f>
        <v>9</v>
      </c>
      <c r="O13050" s="8" t="n">
        <f aca="false">K13050*(1-L13050)</f>
        <v>170.1</v>
      </c>
    </row>
    <row r="13051" customFormat="false" ht="11.4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IF(G13051="Male",VLOOKUP(H13051,'Shoe size conversion table'!$B$6:$D$22,2),VLOOKUP(H13051,'Shoe size conversion table'!$J$6:$L$22,2))</f>
        <v>43-44</v>
      </c>
      <c r="J13051" s="12" t="n">
        <f aca="false">IF(G13051="Male",VLOOKUP(H13051,'Shoe size conversion table'!$B$6:$D$22,3),VLOOKUP(H13051,'Shoe size conversion table'!$J$6:$L$22,3))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MONTH(C13051:C28018)</f>
        <v>9</v>
      </c>
      <c r="O13051" s="8" t="n">
        <f aca="false">K13051*(1-L13051)</f>
        <v>189</v>
      </c>
    </row>
    <row r="13052" customFormat="false" ht="11.4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IF(G13052="Male",VLOOKUP(H13052,'Shoe size conversion table'!$B$6:$D$22,2),VLOOKUP(H13052,'Shoe size conversion table'!$J$6:$L$22,2))</f>
        <v>41</v>
      </c>
      <c r="J13052" s="12" t="n">
        <f aca="false">IF(G13052="Male",VLOOKUP(H13052,'Shoe size conversion table'!$B$6:$D$22,3),VLOOKUP(H13052,'Shoe size conversion table'!$J$6:$L$22,3))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MONTH(C13052:C28019)</f>
        <v>9</v>
      </c>
      <c r="O13052" s="8" t="n">
        <f aca="false">K13052*(1-L13052)</f>
        <v>159</v>
      </c>
    </row>
    <row r="13053" customFormat="false" ht="11.4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IF(G13053="Male",VLOOKUP(H13053,'Shoe size conversion table'!$B$6:$D$22,2),VLOOKUP(H13053,'Shoe size conversion table'!$J$6:$L$22,2))</f>
        <v>43</v>
      </c>
      <c r="J13053" s="12" t="n">
        <f aca="false">IF(G13053="Male",VLOOKUP(H13053,'Shoe size conversion table'!$B$6:$D$22,3),VLOOKUP(H13053,'Shoe size conversion table'!$J$6:$L$22,3))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MONTH(C13053:C28020)</f>
        <v>9</v>
      </c>
      <c r="O13053" s="8" t="n">
        <f aca="false">K13053*(1-L13053)</f>
        <v>97.3</v>
      </c>
    </row>
    <row r="13054" customFormat="false" ht="11.4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IF(G13054="Male",VLOOKUP(H13054,'Shoe size conversion table'!$B$6:$D$22,2),VLOOKUP(H13054,'Shoe size conversion table'!$J$6:$L$22,2))</f>
        <v>37</v>
      </c>
      <c r="J13054" s="12" t="n">
        <f aca="false">IF(G13054="Male",VLOOKUP(H13054,'Shoe size conversion table'!$B$6:$D$22,3),VLOOKUP(H13054,'Shoe size conversion table'!$J$6:$L$22,3))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MONTH(C13054:C28021)</f>
        <v>9</v>
      </c>
      <c r="O13054" s="8" t="n">
        <f aca="false">K13054*(1-L13054)</f>
        <v>97.3</v>
      </c>
    </row>
    <row r="13055" customFormat="false" ht="11.4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IF(G13055="Male",VLOOKUP(H13055,'Shoe size conversion table'!$B$6:$D$22,2),VLOOKUP(H13055,'Shoe size conversion table'!$J$6:$L$22,2))</f>
        <v>42-43</v>
      </c>
      <c r="J13055" s="12" t="n">
        <f aca="false">IF(G13055="Male",VLOOKUP(H13055,'Shoe size conversion table'!$B$6:$D$22,3),VLOOKUP(H13055,'Shoe size conversion table'!$J$6:$L$22,3))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MONTH(C13055:C28022)</f>
        <v>9</v>
      </c>
      <c r="O13055" s="8" t="n">
        <f aca="false">K13055*(1-L13055)</f>
        <v>103.2</v>
      </c>
    </row>
    <row r="13056" customFormat="false" ht="11.4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IF(G13056="Male",VLOOKUP(H13056,'Shoe size conversion table'!$B$6:$D$22,2),VLOOKUP(H13056,'Shoe size conversion table'!$J$6:$L$22,2))</f>
        <v>40-41</v>
      </c>
      <c r="J13056" s="12" t="n">
        <f aca="false">IF(G13056="Male",VLOOKUP(H13056,'Shoe size conversion table'!$B$6:$D$22,3),VLOOKUP(H13056,'Shoe size conversion table'!$J$6:$L$22,3))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MONTH(C13056:C28023)</f>
        <v>9</v>
      </c>
      <c r="O13056" s="8" t="n">
        <f aca="false">K13056*(1-L13056)</f>
        <v>135.2</v>
      </c>
    </row>
    <row r="13057" customFormat="false" ht="11.4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IF(G13057="Male",VLOOKUP(H13057,'Shoe size conversion table'!$B$6:$D$22,2),VLOOKUP(H13057,'Shoe size conversion table'!$J$6:$L$22,2))</f>
        <v>39</v>
      </c>
      <c r="J13057" s="12" t="n">
        <f aca="false">IF(G13057="Male",VLOOKUP(H13057,'Shoe size conversion table'!$B$6:$D$22,3),VLOOKUP(H13057,'Shoe size conversion table'!$J$6:$L$22,3))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MONTH(C13057:C28024)</f>
        <v>9</v>
      </c>
      <c r="O13057" s="8" t="n">
        <f aca="false">K13057*(1-L13057)</f>
        <v>129</v>
      </c>
    </row>
    <row r="13058" customFormat="false" ht="11.4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IF(G13058="Male",VLOOKUP(H13058,'Shoe size conversion table'!$B$6:$D$22,2),VLOOKUP(H13058,'Shoe size conversion table'!$J$6:$L$22,2))</f>
        <v>45</v>
      </c>
      <c r="J13058" s="12" t="n">
        <f aca="false">IF(G13058="Male",VLOOKUP(H13058,'Shoe size conversion table'!$B$6:$D$22,3),VLOOKUP(H13058,'Shoe size conversion table'!$J$6:$L$22,3))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MONTH(C13058:C28025)</f>
        <v>9</v>
      </c>
      <c r="O13058" s="8" t="n">
        <f aca="false">K13058*(1-L13058)</f>
        <v>169</v>
      </c>
    </row>
    <row r="13059" customFormat="false" ht="11.4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IF(G13059="Male",VLOOKUP(H13059,'Shoe size conversion table'!$B$6:$D$22,2),VLOOKUP(H13059,'Shoe size conversion table'!$J$6:$L$22,2))</f>
        <v>42-43</v>
      </c>
      <c r="J13059" s="12" t="n">
        <f aca="false">IF(G13059="Male",VLOOKUP(H13059,'Shoe size conversion table'!$B$6:$D$22,3),VLOOKUP(H13059,'Shoe size conversion table'!$J$6:$L$22,3))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MONTH(C13059:C28026)</f>
        <v>9</v>
      </c>
      <c r="O13059" s="8" t="n">
        <f aca="false">K13059*(1-L13059)</f>
        <v>94.5</v>
      </c>
    </row>
    <row r="13060" customFormat="false" ht="11.4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IF(G13060="Male",VLOOKUP(H13060,'Shoe size conversion table'!$B$6:$D$22,2),VLOOKUP(H13060,'Shoe size conversion table'!$J$6:$L$22,2))</f>
        <v>41</v>
      </c>
      <c r="J13060" s="12" t="n">
        <f aca="false">IF(G13060="Male",VLOOKUP(H13060,'Shoe size conversion table'!$B$6:$D$22,3),VLOOKUP(H13060,'Shoe size conversion table'!$J$6:$L$22,3))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MONTH(C13060:C28027)</f>
        <v>9</v>
      </c>
      <c r="O13060" s="8" t="n">
        <f aca="false">K13060*(1-L13060)</f>
        <v>79.5</v>
      </c>
    </row>
    <row r="13061" customFormat="false" ht="11.4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IF(G13061="Male",VLOOKUP(H13061,'Shoe size conversion table'!$B$6:$D$22,2),VLOOKUP(H13061,'Shoe size conversion table'!$J$6:$L$22,2))</f>
        <v>40</v>
      </c>
      <c r="J13061" s="12" t="n">
        <f aca="false">IF(G13061="Male",VLOOKUP(H13061,'Shoe size conversion table'!$B$6:$D$22,3),VLOOKUP(H13061,'Shoe size conversion table'!$J$6:$L$22,3))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MONTH(C13061:C28028)</f>
        <v>9</v>
      </c>
      <c r="O13061" s="8" t="n">
        <f aca="false">K13061*(1-L13061)</f>
        <v>129</v>
      </c>
    </row>
    <row r="13062" customFormat="false" ht="11.4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IF(G13062="Male",VLOOKUP(H13062,'Shoe size conversion table'!$B$6:$D$22,2),VLOOKUP(H13062,'Shoe size conversion table'!$J$6:$L$22,2))</f>
        <v>44-45</v>
      </c>
      <c r="J13062" s="12" t="n">
        <f aca="false">IF(G13062="Male",VLOOKUP(H13062,'Shoe size conversion table'!$B$6:$D$22,3),VLOOKUP(H13062,'Shoe size conversion table'!$J$6:$L$22,3))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MONTH(C13062:C28029)</f>
        <v>9</v>
      </c>
      <c r="O13062" s="8" t="n">
        <f aca="false">K13062*(1-L13062)</f>
        <v>169</v>
      </c>
    </row>
    <row r="13063" customFormat="false" ht="11.4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IF(G13063="Male",VLOOKUP(H13063,'Shoe size conversion table'!$B$6:$D$22,2),VLOOKUP(H13063,'Shoe size conversion table'!$J$6:$L$22,2))</f>
        <v>41-42</v>
      </c>
      <c r="J13063" s="12" t="n">
        <f aca="false">IF(G13063="Male",VLOOKUP(H13063,'Shoe size conversion table'!$B$6:$D$22,3),VLOOKUP(H13063,'Shoe size conversion table'!$J$6:$L$22,3))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MONTH(C13063:C28030)</f>
        <v>9</v>
      </c>
      <c r="O13063" s="8" t="n">
        <f aca="false">K13063*(1-L13063)</f>
        <v>129</v>
      </c>
    </row>
    <row r="13064" customFormat="false" ht="11.4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IF(G13064="Male",VLOOKUP(H13064,'Shoe size conversion table'!$B$6:$D$22,2),VLOOKUP(H13064,'Shoe size conversion table'!$J$6:$L$22,2))</f>
        <v>44</v>
      </c>
      <c r="J13064" s="12" t="n">
        <f aca="false">IF(G13064="Male",VLOOKUP(H13064,'Shoe size conversion table'!$B$6:$D$22,3),VLOOKUP(H13064,'Shoe size conversion table'!$J$6:$L$22,3))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MONTH(C13064:C28031)</f>
        <v>9</v>
      </c>
      <c r="O13064" s="8" t="n">
        <f aca="false">K13064*(1-L13064)</f>
        <v>189</v>
      </c>
    </row>
    <row r="13065" customFormat="false" ht="11.4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IF(G13065="Male",VLOOKUP(H13065,'Shoe size conversion table'!$B$6:$D$22,2),VLOOKUP(H13065,'Shoe size conversion table'!$J$6:$L$22,2))</f>
        <v>43</v>
      </c>
      <c r="J13065" s="12" t="n">
        <f aca="false">IF(G13065="Male",VLOOKUP(H13065,'Shoe size conversion table'!$B$6:$D$22,3),VLOOKUP(H13065,'Shoe size conversion table'!$J$6:$L$22,3))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MONTH(C13065:C28032)</f>
        <v>9</v>
      </c>
      <c r="O13065" s="8" t="n">
        <f aca="false">K13065*(1-L13065)</f>
        <v>111.2</v>
      </c>
    </row>
    <row r="13066" customFormat="false" ht="11.4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IF(G13066="Male",VLOOKUP(H13066,'Shoe size conversion table'!$B$6:$D$22,2),VLOOKUP(H13066,'Shoe size conversion table'!$J$6:$L$22,2))</f>
        <v>42</v>
      </c>
      <c r="J13066" s="12" t="n">
        <f aca="false">IF(G13066="Male",VLOOKUP(H13066,'Shoe size conversion table'!$B$6:$D$22,3),VLOOKUP(H13066,'Shoe size conversion table'!$J$6:$L$22,3))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MONTH(C13066:C28033)</f>
        <v>9</v>
      </c>
      <c r="O13066" s="8" t="n">
        <f aca="false">K13066*(1-L13066)</f>
        <v>118.3</v>
      </c>
    </row>
    <row r="13067" customFormat="false" ht="11.4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IF(G13067="Male",VLOOKUP(H13067,'Shoe size conversion table'!$B$6:$D$22,2),VLOOKUP(H13067,'Shoe size conversion table'!$J$6:$L$22,2))</f>
        <v>38</v>
      </c>
      <c r="J13067" s="12" t="n">
        <f aca="false">IF(G13067="Male",VLOOKUP(H13067,'Shoe size conversion table'!$B$6:$D$22,3),VLOOKUP(H13067,'Shoe size conversion table'!$J$6:$L$22,3))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MONTH(C13067:C28034)</f>
        <v>9</v>
      </c>
      <c r="O13067" s="8" t="n">
        <f aca="false">K13067*(1-L13067)</f>
        <v>111.3</v>
      </c>
    </row>
    <row r="13068" customFormat="false" ht="11.4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IF(G13068="Male",VLOOKUP(H13068,'Shoe size conversion table'!$B$6:$D$22,2),VLOOKUP(H13068,'Shoe size conversion table'!$J$6:$L$22,2))</f>
        <v>43</v>
      </c>
      <c r="J13068" s="12" t="n">
        <f aca="false">IF(G13068="Male",VLOOKUP(H13068,'Shoe size conversion table'!$B$6:$D$22,3),VLOOKUP(H13068,'Shoe size conversion table'!$J$6:$L$22,3))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MONTH(C13068:C28035)</f>
        <v>9</v>
      </c>
      <c r="O13068" s="8" t="n">
        <f aca="false">K13068*(1-L13068)</f>
        <v>104.3</v>
      </c>
    </row>
    <row r="13069" customFormat="false" ht="11.4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IF(G13069="Male",VLOOKUP(H13069,'Shoe size conversion table'!$B$6:$D$22,2),VLOOKUP(H13069,'Shoe size conversion table'!$J$6:$L$22,2))</f>
        <v>42</v>
      </c>
      <c r="J13069" s="12" t="n">
        <f aca="false">IF(G13069="Male",VLOOKUP(H13069,'Shoe size conversion table'!$B$6:$D$22,3),VLOOKUP(H13069,'Shoe size conversion table'!$J$6:$L$22,3))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MONTH(C13069:C28036)</f>
        <v>9</v>
      </c>
      <c r="O13069" s="8" t="n">
        <f aca="false">K13069*(1-L13069)</f>
        <v>199</v>
      </c>
    </row>
    <row r="13070" customFormat="false" ht="11.4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IF(G13070="Male",VLOOKUP(H13070,'Shoe size conversion table'!$B$6:$D$22,2),VLOOKUP(H13070,'Shoe size conversion table'!$J$6:$L$22,2))</f>
        <v>39</v>
      </c>
      <c r="J13070" s="12" t="n">
        <f aca="false">IF(G13070="Male",VLOOKUP(H13070,'Shoe size conversion table'!$B$6:$D$22,3),VLOOKUP(H13070,'Shoe size conversion table'!$J$6:$L$22,3))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MONTH(C13070:C28037)</f>
        <v>9</v>
      </c>
      <c r="O13070" s="8" t="n">
        <f aca="false">K13070*(1-L13070)</f>
        <v>111.2</v>
      </c>
    </row>
    <row r="13071" customFormat="false" ht="11.4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IF(G13071="Male",VLOOKUP(H13071,'Shoe size conversion table'!$B$6:$D$22,2),VLOOKUP(H13071,'Shoe size conversion table'!$J$6:$L$22,2))</f>
        <v>42</v>
      </c>
      <c r="J13071" s="12" t="n">
        <f aca="false">IF(G13071="Male",VLOOKUP(H13071,'Shoe size conversion table'!$B$6:$D$22,3),VLOOKUP(H13071,'Shoe size conversion table'!$J$6:$L$22,3))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MONTH(C13071:C28038)</f>
        <v>9</v>
      </c>
      <c r="O13071" s="8" t="n">
        <f aca="false">K13071*(1-L13071)</f>
        <v>169</v>
      </c>
    </row>
    <row r="13072" customFormat="false" ht="11.4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IF(G13072="Male",VLOOKUP(H13072,'Shoe size conversion table'!$B$6:$D$22,2),VLOOKUP(H13072,'Shoe size conversion table'!$J$6:$L$22,2))</f>
        <v>42-43</v>
      </c>
      <c r="J13072" s="12" t="n">
        <f aca="false">IF(G13072="Male",VLOOKUP(H13072,'Shoe size conversion table'!$B$6:$D$22,3),VLOOKUP(H13072,'Shoe size conversion table'!$J$6:$L$22,3))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MONTH(C13072:C28039)</f>
        <v>9</v>
      </c>
      <c r="O13072" s="8" t="n">
        <f aca="false">K13072*(1-L13072)</f>
        <v>94.5</v>
      </c>
    </row>
    <row r="13073" customFormat="false" ht="11.4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IF(G13073="Male",VLOOKUP(H13073,'Shoe size conversion table'!$B$6:$D$22,2),VLOOKUP(H13073,'Shoe size conversion table'!$J$6:$L$22,2))</f>
        <v>43-44</v>
      </c>
      <c r="J13073" s="12" t="n">
        <f aca="false">IF(G13073="Male",VLOOKUP(H13073,'Shoe size conversion table'!$B$6:$D$22,3),VLOOKUP(H13073,'Shoe size conversion table'!$J$6:$L$22,3))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MONTH(C13073:C28040)</f>
        <v>9</v>
      </c>
      <c r="O13073" s="8" t="n">
        <f aca="false">K13073*(1-L13073)</f>
        <v>127.2</v>
      </c>
    </row>
    <row r="13074" customFormat="false" ht="11.4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IF(G13074="Male",VLOOKUP(H13074,'Shoe size conversion table'!$B$6:$D$22,2),VLOOKUP(H13074,'Shoe size conversion table'!$J$6:$L$22,2))</f>
        <v>40</v>
      </c>
      <c r="J13074" s="12" t="n">
        <f aca="false">IF(G13074="Male",VLOOKUP(H13074,'Shoe size conversion table'!$B$6:$D$22,3),VLOOKUP(H13074,'Shoe size conversion table'!$J$6:$L$22,3))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MONTH(C13074:C28041)</f>
        <v>9</v>
      </c>
      <c r="O13074" s="8" t="n">
        <f aca="false">K13074*(1-L13074)</f>
        <v>139.3</v>
      </c>
    </row>
    <row r="13075" customFormat="false" ht="11.4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IF(G13075="Male",VLOOKUP(H13075,'Shoe size conversion table'!$B$6:$D$22,2),VLOOKUP(H13075,'Shoe size conversion table'!$J$6:$L$22,2))</f>
        <v>43-44</v>
      </c>
      <c r="J13075" s="12" t="n">
        <f aca="false">IF(G13075="Male",VLOOKUP(H13075,'Shoe size conversion table'!$B$6:$D$22,3),VLOOKUP(H13075,'Shoe size conversion table'!$J$6:$L$22,3))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MONTH(C13075:C28042)</f>
        <v>9</v>
      </c>
      <c r="O13075" s="8" t="n">
        <f aca="false">K13075*(1-L13075)</f>
        <v>69.5</v>
      </c>
    </row>
    <row r="13076" customFormat="false" ht="11.4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IF(G13076="Male",VLOOKUP(H13076,'Shoe size conversion table'!$B$6:$D$22,2),VLOOKUP(H13076,'Shoe size conversion table'!$J$6:$L$22,2))</f>
        <v>42</v>
      </c>
      <c r="J13076" s="12" t="n">
        <f aca="false">IF(G13076="Male",VLOOKUP(H13076,'Shoe size conversion table'!$B$6:$D$22,3),VLOOKUP(H13076,'Shoe size conversion table'!$J$6:$L$22,3))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MONTH(C13076:C28043)</f>
        <v>9</v>
      </c>
      <c r="O13076" s="8" t="n">
        <f aca="false">K13076*(1-L13076)</f>
        <v>143.1</v>
      </c>
    </row>
    <row r="13077" customFormat="false" ht="11.4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IF(G13077="Male",VLOOKUP(H13077,'Shoe size conversion table'!$B$6:$D$22,2),VLOOKUP(H13077,'Shoe size conversion table'!$J$6:$L$22,2))</f>
        <v>39</v>
      </c>
      <c r="J13077" s="12" t="n">
        <f aca="false">IF(G13077="Male",VLOOKUP(H13077,'Shoe size conversion table'!$B$6:$D$22,3),VLOOKUP(H13077,'Shoe size conversion table'!$J$6:$L$22,3))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MONTH(C13077:C28044)</f>
        <v>9</v>
      </c>
      <c r="O13077" s="8" t="n">
        <f aca="false">K13077*(1-L13077)</f>
        <v>159</v>
      </c>
    </row>
    <row r="13078" customFormat="false" ht="11.4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IF(G13078="Male",VLOOKUP(H13078,'Shoe size conversion table'!$B$6:$D$22,2),VLOOKUP(H13078,'Shoe size conversion table'!$J$6:$L$22,2))</f>
        <v>43</v>
      </c>
      <c r="J13078" s="12" t="n">
        <f aca="false">IF(G13078="Male",VLOOKUP(H13078,'Shoe size conversion table'!$B$6:$D$22,3),VLOOKUP(H13078,'Shoe size conversion table'!$J$6:$L$22,3))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MONTH(C13078:C28045)</f>
        <v>9</v>
      </c>
      <c r="O13078" s="8" t="n">
        <f aca="false">K13078*(1-L13078)</f>
        <v>149</v>
      </c>
    </row>
    <row r="13079" customFormat="false" ht="11.4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IF(G13079="Male",VLOOKUP(H13079,'Shoe size conversion table'!$B$6:$D$22,2),VLOOKUP(H13079,'Shoe size conversion table'!$J$6:$L$22,2))</f>
        <v>39-40</v>
      </c>
      <c r="J13079" s="12" t="n">
        <f aca="false">IF(G13079="Male",VLOOKUP(H13079,'Shoe size conversion table'!$B$6:$D$22,3),VLOOKUP(H13079,'Shoe size conversion table'!$J$6:$L$22,3))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MONTH(C13079:C28046)</f>
        <v>9</v>
      </c>
      <c r="O13079" s="8" t="n">
        <f aca="false">K13079*(1-L13079)</f>
        <v>125.3</v>
      </c>
    </row>
    <row r="13080" customFormat="false" ht="11.4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IF(G13080="Male",VLOOKUP(H13080,'Shoe size conversion table'!$B$6:$D$22,2),VLOOKUP(H13080,'Shoe size conversion table'!$J$6:$L$22,2))</f>
        <v>42-43</v>
      </c>
      <c r="J13080" s="12" t="n">
        <f aca="false">IF(G13080="Male",VLOOKUP(H13080,'Shoe size conversion table'!$B$6:$D$22,3),VLOOKUP(H13080,'Shoe size conversion table'!$J$6:$L$22,3))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MONTH(C13080:C28047)</f>
        <v>9</v>
      </c>
      <c r="O13080" s="8" t="n">
        <f aca="false">K13080*(1-L13080)</f>
        <v>97.3</v>
      </c>
    </row>
    <row r="13081" customFormat="false" ht="11.4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IF(G13081="Male",VLOOKUP(H13081,'Shoe size conversion table'!$B$6:$D$22,2),VLOOKUP(H13081,'Shoe size conversion table'!$J$6:$L$22,2))</f>
        <v>45</v>
      </c>
      <c r="J13081" s="12" t="n">
        <f aca="false">IF(G13081="Male",VLOOKUP(H13081,'Shoe size conversion table'!$B$6:$D$22,3),VLOOKUP(H13081,'Shoe size conversion table'!$J$6:$L$22,3))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MONTH(C13081:C28048)</f>
        <v>9</v>
      </c>
      <c r="O13081" s="8" t="n">
        <f aca="false">K13081*(1-L13081)</f>
        <v>64.5</v>
      </c>
    </row>
    <row r="13082" customFormat="false" ht="11.4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IF(G13082="Male",VLOOKUP(H13082,'Shoe size conversion table'!$B$6:$D$22,2),VLOOKUP(H13082,'Shoe size conversion table'!$J$6:$L$22,2))</f>
        <v>39</v>
      </c>
      <c r="J13082" s="12" t="n">
        <f aca="false">IF(G13082="Male",VLOOKUP(H13082,'Shoe size conversion table'!$B$6:$D$22,3),VLOOKUP(H13082,'Shoe size conversion table'!$J$6:$L$22,3))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MONTH(C13082:C28049)</f>
        <v>9</v>
      </c>
      <c r="O13082" s="8" t="n">
        <f aca="false">K13082*(1-L13082)</f>
        <v>189</v>
      </c>
    </row>
    <row r="13083" customFormat="false" ht="11.4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IF(G13083="Male",VLOOKUP(H13083,'Shoe size conversion table'!$B$6:$D$22,2),VLOOKUP(H13083,'Shoe size conversion table'!$J$6:$L$22,2))</f>
        <v>41</v>
      </c>
      <c r="J13083" s="12" t="n">
        <f aca="false">IF(G13083="Male",VLOOKUP(H13083,'Shoe size conversion table'!$B$6:$D$22,3),VLOOKUP(H13083,'Shoe size conversion table'!$J$6:$L$22,3))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MONTH(C13083:C28050)</f>
        <v>9</v>
      </c>
      <c r="O13083" s="8" t="n">
        <f aca="false">K13083*(1-L13083)</f>
        <v>189</v>
      </c>
    </row>
    <row r="13084" customFormat="false" ht="11.4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IF(G13084="Male",VLOOKUP(H13084,'Shoe size conversion table'!$B$6:$D$22,2),VLOOKUP(H13084,'Shoe size conversion table'!$J$6:$L$22,2))</f>
        <v>42-43</v>
      </c>
      <c r="J13084" s="12" t="n">
        <f aca="false">IF(G13084="Male",VLOOKUP(H13084,'Shoe size conversion table'!$B$6:$D$22,3),VLOOKUP(H13084,'Shoe size conversion table'!$J$6:$L$22,3))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MONTH(C13084:C28051)</f>
        <v>9</v>
      </c>
      <c r="O13084" s="8" t="n">
        <f aca="false">K13084*(1-L13084)</f>
        <v>139</v>
      </c>
    </row>
    <row r="13085" customFormat="false" ht="11.4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IF(G13085="Male",VLOOKUP(H13085,'Shoe size conversion table'!$B$6:$D$22,2),VLOOKUP(H13085,'Shoe size conversion table'!$J$6:$L$22,2))</f>
        <v>42</v>
      </c>
      <c r="J13085" s="12" t="n">
        <f aca="false">IF(G13085="Male",VLOOKUP(H13085,'Shoe size conversion table'!$B$6:$D$22,3),VLOOKUP(H13085,'Shoe size conversion table'!$J$6:$L$22,3))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MONTH(C13085:C28052)</f>
        <v>9</v>
      </c>
      <c r="O13085" s="8" t="n">
        <f aca="false">K13085*(1-L13085)</f>
        <v>189</v>
      </c>
    </row>
    <row r="13086" customFormat="false" ht="11.4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IF(G13086="Male",VLOOKUP(H13086,'Shoe size conversion table'!$B$6:$D$22,2),VLOOKUP(H13086,'Shoe size conversion table'!$J$6:$L$22,2))</f>
        <v>44-45</v>
      </c>
      <c r="J13086" s="12" t="n">
        <f aca="false">IF(G13086="Male",VLOOKUP(H13086,'Shoe size conversion table'!$B$6:$D$22,3),VLOOKUP(H13086,'Shoe size conversion table'!$J$6:$L$22,3))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MONTH(C13086:C28053)</f>
        <v>9</v>
      </c>
      <c r="O13086" s="8" t="n">
        <f aca="false">K13086*(1-L13086)</f>
        <v>149</v>
      </c>
    </row>
    <row r="13087" customFormat="false" ht="11.4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IF(G13087="Male",VLOOKUP(H13087,'Shoe size conversion table'!$B$6:$D$22,2),VLOOKUP(H13087,'Shoe size conversion table'!$J$6:$L$22,2))</f>
        <v>43-44</v>
      </c>
      <c r="J13087" s="12" t="n">
        <f aca="false">IF(G13087="Male",VLOOKUP(H13087,'Shoe size conversion table'!$B$6:$D$22,3),VLOOKUP(H13087,'Shoe size conversion table'!$J$6:$L$22,3))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MONTH(C13087:C28054)</f>
        <v>9</v>
      </c>
      <c r="O13087" s="8" t="n">
        <f aca="false">K13087*(1-L13087)</f>
        <v>161.1</v>
      </c>
    </row>
    <row r="13088" customFormat="false" ht="11.4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IF(G13088="Male",VLOOKUP(H13088,'Shoe size conversion table'!$B$6:$D$22,2),VLOOKUP(H13088,'Shoe size conversion table'!$J$6:$L$22,2))</f>
        <v>43</v>
      </c>
      <c r="J13088" s="12" t="n">
        <f aca="false">IF(G13088="Male",VLOOKUP(H13088,'Shoe size conversion table'!$B$6:$D$22,3),VLOOKUP(H13088,'Shoe size conversion table'!$J$6:$L$22,3))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MONTH(C13088:C28055)</f>
        <v>9</v>
      </c>
      <c r="O13088" s="8" t="n">
        <f aca="false">K13088*(1-L13088)</f>
        <v>169</v>
      </c>
    </row>
    <row r="13089" customFormat="false" ht="11.4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IF(G13089="Male",VLOOKUP(H13089,'Shoe size conversion table'!$B$6:$D$22,2),VLOOKUP(H13089,'Shoe size conversion table'!$J$6:$L$22,2))</f>
        <v>42-43</v>
      </c>
      <c r="J13089" s="12" t="n">
        <f aca="false">IF(G13089="Male",VLOOKUP(H13089,'Shoe size conversion table'!$B$6:$D$22,3),VLOOKUP(H13089,'Shoe size conversion table'!$J$6:$L$22,3))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MONTH(C13089:C28056)</f>
        <v>9</v>
      </c>
      <c r="O13089" s="8" t="n">
        <f aca="false">K13089*(1-L13089)</f>
        <v>199</v>
      </c>
    </row>
    <row r="13090" customFormat="false" ht="11.4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IF(G13090="Male",VLOOKUP(H13090,'Shoe size conversion table'!$B$6:$D$22,2),VLOOKUP(H13090,'Shoe size conversion table'!$J$6:$L$22,2))</f>
        <v>38</v>
      </c>
      <c r="J13090" s="12" t="n">
        <f aca="false">IF(G13090="Male",VLOOKUP(H13090,'Shoe size conversion table'!$B$6:$D$22,3),VLOOKUP(H13090,'Shoe size conversion table'!$J$6:$L$22,3))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MONTH(C13090:C28057)</f>
        <v>9</v>
      </c>
      <c r="O13090" s="8" t="n">
        <f aca="false">K13090*(1-L13090)</f>
        <v>129</v>
      </c>
    </row>
    <row r="13091" customFormat="false" ht="11.4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IF(G13091="Male",VLOOKUP(H13091,'Shoe size conversion table'!$B$6:$D$22,2),VLOOKUP(H13091,'Shoe size conversion table'!$J$6:$L$22,2))</f>
        <v>37-38</v>
      </c>
      <c r="J13091" s="12" t="n">
        <f aca="false">IF(G13091="Male",VLOOKUP(H13091,'Shoe size conversion table'!$B$6:$D$22,3),VLOOKUP(H13091,'Shoe size conversion table'!$J$6:$L$22,3))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MONTH(C13091:C28058)</f>
        <v>9</v>
      </c>
      <c r="O13091" s="8" t="n">
        <f aca="false">K13091*(1-L13091)</f>
        <v>159</v>
      </c>
    </row>
    <row r="13092" customFormat="false" ht="11.4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IF(G13092="Male",VLOOKUP(H13092,'Shoe size conversion table'!$B$6:$D$22,2),VLOOKUP(H13092,'Shoe size conversion table'!$J$6:$L$22,2))</f>
        <v>42</v>
      </c>
      <c r="J13092" s="12" t="n">
        <f aca="false">IF(G13092="Male",VLOOKUP(H13092,'Shoe size conversion table'!$B$6:$D$22,3),VLOOKUP(H13092,'Shoe size conversion table'!$J$6:$L$22,3))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MONTH(C13092:C28059)</f>
        <v>9</v>
      </c>
      <c r="O13092" s="8" t="n">
        <f aca="false">K13092*(1-L13092)</f>
        <v>139</v>
      </c>
    </row>
    <row r="13093" customFormat="false" ht="11.4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IF(G13093="Male",VLOOKUP(H13093,'Shoe size conversion table'!$B$6:$D$22,2),VLOOKUP(H13093,'Shoe size conversion table'!$J$6:$L$22,2))</f>
        <v>42</v>
      </c>
      <c r="J13093" s="12" t="n">
        <f aca="false">IF(G13093="Male",VLOOKUP(H13093,'Shoe size conversion table'!$B$6:$D$22,3),VLOOKUP(H13093,'Shoe size conversion table'!$J$6:$L$22,3))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MONTH(C13093:C28060)</f>
        <v>9</v>
      </c>
      <c r="O13093" s="8" t="n">
        <f aca="false">K13093*(1-L13093)</f>
        <v>149</v>
      </c>
    </row>
    <row r="13094" customFormat="false" ht="11.4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IF(G13094="Male",VLOOKUP(H13094,'Shoe size conversion table'!$B$6:$D$22,2),VLOOKUP(H13094,'Shoe size conversion table'!$J$6:$L$22,2))</f>
        <v>36-37</v>
      </c>
      <c r="J13094" s="12" t="n">
        <f aca="false">IF(G13094="Male",VLOOKUP(H13094,'Shoe size conversion table'!$B$6:$D$22,3),VLOOKUP(H13094,'Shoe size conversion table'!$J$6:$L$22,3))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MONTH(C13094:C28061)</f>
        <v>9</v>
      </c>
      <c r="O13094" s="8" t="n">
        <f aca="false">K13094*(1-L13094)</f>
        <v>103.2</v>
      </c>
    </row>
    <row r="13095" customFormat="false" ht="11.4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IF(G13095="Male",VLOOKUP(H13095,'Shoe size conversion table'!$B$6:$D$22,2),VLOOKUP(H13095,'Shoe size conversion table'!$J$6:$L$22,2))</f>
        <v>38-39</v>
      </c>
      <c r="J13095" s="12" t="n">
        <f aca="false">IF(G13095="Male",VLOOKUP(H13095,'Shoe size conversion table'!$B$6:$D$22,3),VLOOKUP(H13095,'Shoe size conversion table'!$J$6:$L$22,3))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MONTH(C13095:C28062)</f>
        <v>9</v>
      </c>
      <c r="O13095" s="8" t="n">
        <f aca="false">K13095*(1-L13095)</f>
        <v>84.5</v>
      </c>
    </row>
    <row r="13096" customFormat="false" ht="11.4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IF(G13096="Male",VLOOKUP(H13096,'Shoe size conversion table'!$B$6:$D$22,2),VLOOKUP(H13096,'Shoe size conversion table'!$J$6:$L$22,2))</f>
        <v>39</v>
      </c>
      <c r="J13096" s="12" t="n">
        <f aca="false">IF(G13096="Male",VLOOKUP(H13096,'Shoe size conversion table'!$B$6:$D$22,3),VLOOKUP(H13096,'Shoe size conversion table'!$J$6:$L$22,3))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MONTH(C13096:C28063)</f>
        <v>9</v>
      </c>
      <c r="O13096" s="8" t="n">
        <f aca="false">K13096*(1-L13096)</f>
        <v>139</v>
      </c>
    </row>
    <row r="13097" customFormat="false" ht="11.4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IF(G13097="Male",VLOOKUP(H13097,'Shoe size conversion table'!$B$6:$D$22,2),VLOOKUP(H13097,'Shoe size conversion table'!$J$6:$L$22,2))</f>
        <v>39</v>
      </c>
      <c r="J13097" s="12" t="n">
        <f aca="false">IF(G13097="Male",VLOOKUP(H13097,'Shoe size conversion table'!$B$6:$D$22,3),VLOOKUP(H13097,'Shoe size conversion table'!$J$6:$L$22,3))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MONTH(C13097:C28064)</f>
        <v>9</v>
      </c>
      <c r="O13097" s="8" t="n">
        <f aca="false">K13097*(1-L13097)</f>
        <v>159</v>
      </c>
    </row>
    <row r="13098" customFormat="false" ht="11.4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IF(G13098="Male",VLOOKUP(H13098,'Shoe size conversion table'!$B$6:$D$22,2),VLOOKUP(H13098,'Shoe size conversion table'!$J$6:$L$22,2))</f>
        <v>42-43</v>
      </c>
      <c r="J13098" s="12" t="n">
        <f aca="false">IF(G13098="Male",VLOOKUP(H13098,'Shoe size conversion table'!$B$6:$D$22,3),VLOOKUP(H13098,'Shoe size conversion table'!$J$6:$L$22,3))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MONTH(C13098:C28065)</f>
        <v>9</v>
      </c>
      <c r="O13098" s="8" t="n">
        <f aca="false">K13098*(1-L13098)</f>
        <v>189</v>
      </c>
    </row>
    <row r="13099" customFormat="false" ht="11.4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IF(G13099="Male",VLOOKUP(H13099,'Shoe size conversion table'!$B$6:$D$22,2),VLOOKUP(H13099,'Shoe size conversion table'!$J$6:$L$22,2))</f>
        <v>44</v>
      </c>
      <c r="J13099" s="12" t="n">
        <f aca="false">IF(G13099="Male",VLOOKUP(H13099,'Shoe size conversion table'!$B$6:$D$22,3),VLOOKUP(H13099,'Shoe size conversion table'!$J$6:$L$22,3))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MONTH(C13099:C28066)</f>
        <v>9</v>
      </c>
      <c r="O13099" s="8" t="n">
        <f aca="false">K13099*(1-L13099)</f>
        <v>119.2</v>
      </c>
    </row>
    <row r="13100" customFormat="false" ht="11.4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IF(G13100="Male",VLOOKUP(H13100,'Shoe size conversion table'!$B$6:$D$22,2),VLOOKUP(H13100,'Shoe size conversion table'!$J$6:$L$22,2))</f>
        <v>44</v>
      </c>
      <c r="J13100" s="12" t="n">
        <f aca="false">IF(G13100="Male",VLOOKUP(H13100,'Shoe size conversion table'!$B$6:$D$22,3),VLOOKUP(H13100,'Shoe size conversion table'!$J$6:$L$22,3))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MONTH(C13100:C28067)</f>
        <v>9</v>
      </c>
      <c r="O13100" s="8" t="n">
        <f aca="false">K13100*(1-L13100)</f>
        <v>116.1</v>
      </c>
    </row>
    <row r="13101" customFormat="false" ht="11.4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IF(G13101="Male",VLOOKUP(H13101,'Shoe size conversion table'!$B$6:$D$22,2),VLOOKUP(H13101,'Shoe size conversion table'!$J$6:$L$22,2))</f>
        <v>39</v>
      </c>
      <c r="J13101" s="12" t="n">
        <f aca="false">IF(G13101="Male",VLOOKUP(H13101,'Shoe size conversion table'!$B$6:$D$22,3),VLOOKUP(H13101,'Shoe size conversion table'!$J$6:$L$22,3))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MONTH(C13101:C28068)</f>
        <v>9</v>
      </c>
      <c r="O13101" s="8" t="n">
        <f aca="false">K13101*(1-L13101)</f>
        <v>179</v>
      </c>
    </row>
    <row r="13102" customFormat="false" ht="11.4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IF(G13102="Male",VLOOKUP(H13102,'Shoe size conversion table'!$B$6:$D$22,2),VLOOKUP(H13102,'Shoe size conversion table'!$J$6:$L$22,2))</f>
        <v>39-40</v>
      </c>
      <c r="J13102" s="12" t="n">
        <f aca="false">IF(G13102="Male",VLOOKUP(H13102,'Shoe size conversion table'!$B$6:$D$22,3),VLOOKUP(H13102,'Shoe size conversion table'!$J$6:$L$22,3))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MONTH(C13102:C28069)</f>
        <v>9</v>
      </c>
      <c r="O13102" s="8" t="n">
        <f aca="false">K13102*(1-L13102)</f>
        <v>139</v>
      </c>
    </row>
    <row r="13103" customFormat="false" ht="11.4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IF(G13103="Male",VLOOKUP(H13103,'Shoe size conversion table'!$B$6:$D$22,2),VLOOKUP(H13103,'Shoe size conversion table'!$J$6:$L$22,2))</f>
        <v>38</v>
      </c>
      <c r="J13103" s="12" t="n">
        <f aca="false">IF(G13103="Male",VLOOKUP(H13103,'Shoe size conversion table'!$B$6:$D$22,3),VLOOKUP(H13103,'Shoe size conversion table'!$J$6:$L$22,3))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MONTH(C13103:C28070)</f>
        <v>9</v>
      </c>
      <c r="O13103" s="8" t="n">
        <f aca="false">K13103*(1-L13103)</f>
        <v>170.1</v>
      </c>
    </row>
    <row r="13104" customFormat="false" ht="11.4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IF(G13104="Male",VLOOKUP(H13104,'Shoe size conversion table'!$B$6:$D$22,2),VLOOKUP(H13104,'Shoe size conversion table'!$J$6:$L$22,2))</f>
        <v>38-39</v>
      </c>
      <c r="J13104" s="12" t="n">
        <f aca="false">IF(G13104="Male",VLOOKUP(H13104,'Shoe size conversion table'!$B$6:$D$22,3),VLOOKUP(H13104,'Shoe size conversion table'!$J$6:$L$22,3))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MONTH(C13104:C28071)</f>
        <v>9</v>
      </c>
      <c r="O13104" s="8" t="n">
        <f aca="false">K13104*(1-L13104)</f>
        <v>69.5</v>
      </c>
    </row>
    <row r="13105" customFormat="false" ht="11.4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IF(G13105="Male",VLOOKUP(H13105,'Shoe size conversion table'!$B$6:$D$22,2),VLOOKUP(H13105,'Shoe size conversion table'!$J$6:$L$22,2))</f>
        <v>39-40</v>
      </c>
      <c r="J13105" s="12" t="n">
        <f aca="false">IF(G13105="Male",VLOOKUP(H13105,'Shoe size conversion table'!$B$6:$D$22,3),VLOOKUP(H13105,'Shoe size conversion table'!$J$6:$L$22,3))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MONTH(C13105:C28072)</f>
        <v>9</v>
      </c>
      <c r="O13105" s="8" t="n">
        <f aca="false">K13105*(1-L13105)</f>
        <v>179.1</v>
      </c>
    </row>
    <row r="13106" customFormat="false" ht="11.4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IF(G13106="Male",VLOOKUP(H13106,'Shoe size conversion table'!$B$6:$D$22,2),VLOOKUP(H13106,'Shoe size conversion table'!$J$6:$L$22,2))</f>
        <v>43</v>
      </c>
      <c r="J13106" s="12" t="n">
        <f aca="false">IF(G13106="Male",VLOOKUP(H13106,'Shoe size conversion table'!$B$6:$D$22,3),VLOOKUP(H13106,'Shoe size conversion table'!$J$6:$L$22,3))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MONTH(C13106:C28073)</f>
        <v>9</v>
      </c>
      <c r="O13106" s="8" t="n">
        <f aca="false">K13106*(1-L13106)</f>
        <v>132.3</v>
      </c>
    </row>
    <row r="13107" customFormat="false" ht="11.4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IF(G13107="Male",VLOOKUP(H13107,'Shoe size conversion table'!$B$6:$D$22,2),VLOOKUP(H13107,'Shoe size conversion table'!$J$6:$L$22,2))</f>
        <v>40</v>
      </c>
      <c r="J13107" s="12" t="n">
        <f aca="false">IF(G13107="Male",VLOOKUP(H13107,'Shoe size conversion table'!$B$6:$D$22,3),VLOOKUP(H13107,'Shoe size conversion table'!$J$6:$L$22,3))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MONTH(C13107:C28074)</f>
        <v>9</v>
      </c>
      <c r="O13107" s="8" t="n">
        <f aca="false">K13107*(1-L13107)</f>
        <v>189</v>
      </c>
    </row>
    <row r="13108" customFormat="false" ht="11.4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IF(G13108="Male",VLOOKUP(H13108,'Shoe size conversion table'!$B$6:$D$22,2),VLOOKUP(H13108,'Shoe size conversion table'!$J$6:$L$22,2))</f>
        <v>42</v>
      </c>
      <c r="J13108" s="12" t="n">
        <f aca="false">IF(G13108="Male",VLOOKUP(H13108,'Shoe size conversion table'!$B$6:$D$22,3),VLOOKUP(H13108,'Shoe size conversion table'!$J$6:$L$22,3))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MONTH(C13108:C28075)</f>
        <v>9</v>
      </c>
      <c r="O13108" s="8" t="n">
        <f aca="false">K13108*(1-L13108)</f>
        <v>159</v>
      </c>
    </row>
    <row r="13109" customFormat="false" ht="11.4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IF(G13109="Male",VLOOKUP(H13109,'Shoe size conversion table'!$B$6:$D$22,2),VLOOKUP(H13109,'Shoe size conversion table'!$J$6:$L$22,2))</f>
        <v>43-44</v>
      </c>
      <c r="J13109" s="12" t="n">
        <f aca="false">IF(G13109="Male",VLOOKUP(H13109,'Shoe size conversion table'!$B$6:$D$22,3),VLOOKUP(H13109,'Shoe size conversion table'!$J$6:$L$22,3))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MONTH(C13109:C28076)</f>
        <v>9</v>
      </c>
      <c r="O13109" s="8" t="n">
        <f aca="false">K13109*(1-L13109)</f>
        <v>189</v>
      </c>
    </row>
    <row r="13110" customFormat="false" ht="11.4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IF(G13110="Male",VLOOKUP(H13110,'Shoe size conversion table'!$B$6:$D$22,2),VLOOKUP(H13110,'Shoe size conversion table'!$J$6:$L$22,2))</f>
        <v>38-39</v>
      </c>
      <c r="J13110" s="12" t="n">
        <f aca="false">IF(G13110="Male",VLOOKUP(H13110,'Shoe size conversion table'!$B$6:$D$22,3),VLOOKUP(H13110,'Shoe size conversion table'!$J$6:$L$22,3))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MONTH(C13110:C28077)</f>
        <v>9</v>
      </c>
      <c r="O13110" s="8" t="n">
        <f aca="false">K13110*(1-L13110)</f>
        <v>139</v>
      </c>
    </row>
    <row r="13111" customFormat="false" ht="11.4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IF(G13111="Male",VLOOKUP(H13111,'Shoe size conversion table'!$B$6:$D$22,2),VLOOKUP(H13111,'Shoe size conversion table'!$J$6:$L$22,2))</f>
        <v>43-44</v>
      </c>
      <c r="J13111" s="12" t="n">
        <f aca="false">IF(G13111="Male",VLOOKUP(H13111,'Shoe size conversion table'!$B$6:$D$22,3),VLOOKUP(H13111,'Shoe size conversion table'!$J$6:$L$22,3))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MONTH(C13111:C28078)</f>
        <v>9</v>
      </c>
      <c r="O13111" s="8" t="n">
        <f aca="false">K13111*(1-L13111)</f>
        <v>129</v>
      </c>
    </row>
    <row r="13112" customFormat="false" ht="11.4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IF(G13112="Male",VLOOKUP(H13112,'Shoe size conversion table'!$B$6:$D$22,2),VLOOKUP(H13112,'Shoe size conversion table'!$J$6:$L$22,2))</f>
        <v>42</v>
      </c>
      <c r="J13112" s="12" t="n">
        <f aca="false">IF(G13112="Male",VLOOKUP(H13112,'Shoe size conversion table'!$B$6:$D$22,3),VLOOKUP(H13112,'Shoe size conversion table'!$J$6:$L$22,3))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MONTH(C13112:C28079)</f>
        <v>9</v>
      </c>
      <c r="O13112" s="8" t="n">
        <f aca="false">K13112*(1-L13112)</f>
        <v>149</v>
      </c>
    </row>
    <row r="13113" customFormat="false" ht="11.4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IF(G13113="Male",VLOOKUP(H13113,'Shoe size conversion table'!$B$6:$D$22,2),VLOOKUP(H13113,'Shoe size conversion table'!$J$6:$L$22,2))</f>
        <v>43</v>
      </c>
      <c r="J13113" s="12" t="n">
        <f aca="false">IF(G13113="Male",VLOOKUP(H13113,'Shoe size conversion table'!$B$6:$D$22,3),VLOOKUP(H13113,'Shoe size conversion table'!$J$6:$L$22,3))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MONTH(C13113:C28080)</f>
        <v>9</v>
      </c>
      <c r="O13113" s="8" t="n">
        <f aca="false">K13113*(1-L13113)</f>
        <v>143.2</v>
      </c>
    </row>
    <row r="13114" customFormat="false" ht="11.4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IF(G13114="Male",VLOOKUP(H13114,'Shoe size conversion table'!$B$6:$D$22,2),VLOOKUP(H13114,'Shoe size conversion table'!$J$6:$L$22,2))</f>
        <v>42</v>
      </c>
      <c r="J13114" s="12" t="n">
        <f aca="false">IF(G13114="Male",VLOOKUP(H13114,'Shoe size conversion table'!$B$6:$D$22,3),VLOOKUP(H13114,'Shoe size conversion table'!$J$6:$L$22,3))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MONTH(C13114:C28081)</f>
        <v>9</v>
      </c>
      <c r="O13114" s="8" t="n">
        <f aca="false">K13114*(1-L13114)</f>
        <v>199</v>
      </c>
    </row>
    <row r="13115" customFormat="false" ht="11.4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IF(G13115="Male",VLOOKUP(H13115,'Shoe size conversion table'!$B$6:$D$22,2),VLOOKUP(H13115,'Shoe size conversion table'!$J$6:$L$22,2))</f>
        <v>44-45</v>
      </c>
      <c r="J13115" s="12" t="n">
        <f aca="false">IF(G13115="Male",VLOOKUP(H13115,'Shoe size conversion table'!$B$6:$D$22,3),VLOOKUP(H13115,'Shoe size conversion table'!$J$6:$L$22,3))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MONTH(C13115:C28082)</f>
        <v>9</v>
      </c>
      <c r="O13115" s="8" t="n">
        <f aca="false">K13115*(1-L13115)</f>
        <v>152.1</v>
      </c>
    </row>
    <row r="13116" customFormat="false" ht="11.4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IF(G13116="Male",VLOOKUP(H13116,'Shoe size conversion table'!$B$6:$D$22,2),VLOOKUP(H13116,'Shoe size conversion table'!$J$6:$L$22,2))</f>
        <v>43-44</v>
      </c>
      <c r="J13116" s="12" t="n">
        <f aca="false">IF(G13116="Male",VLOOKUP(H13116,'Shoe size conversion table'!$B$6:$D$22,3),VLOOKUP(H13116,'Shoe size conversion table'!$J$6:$L$22,3))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MONTH(C13116:C28083)</f>
        <v>9</v>
      </c>
      <c r="O13116" s="8" t="n">
        <f aca="false">K13116*(1-L13116)</f>
        <v>179</v>
      </c>
    </row>
    <row r="13117" customFormat="false" ht="11.4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IF(G13117="Male",VLOOKUP(H13117,'Shoe size conversion table'!$B$6:$D$22,2),VLOOKUP(H13117,'Shoe size conversion table'!$J$6:$L$22,2))</f>
        <v>38</v>
      </c>
      <c r="J13117" s="12" t="n">
        <f aca="false">IF(G13117="Male",VLOOKUP(H13117,'Shoe size conversion table'!$B$6:$D$22,3),VLOOKUP(H13117,'Shoe size conversion table'!$J$6:$L$22,3))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MONTH(C13117:C28084)</f>
        <v>9</v>
      </c>
      <c r="O13117" s="8" t="n">
        <f aca="false">K13117*(1-L13117)</f>
        <v>64.5</v>
      </c>
    </row>
    <row r="13118" customFormat="false" ht="11.4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IF(G13118="Male",VLOOKUP(H13118,'Shoe size conversion table'!$B$6:$D$22,2),VLOOKUP(H13118,'Shoe size conversion table'!$J$6:$L$22,2))</f>
        <v>42</v>
      </c>
      <c r="J13118" s="12" t="n">
        <f aca="false">IF(G13118="Male",VLOOKUP(H13118,'Shoe size conversion table'!$B$6:$D$22,3),VLOOKUP(H13118,'Shoe size conversion table'!$J$6:$L$22,3))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MONTH(C13118:C28085)</f>
        <v>9</v>
      </c>
      <c r="O13118" s="8" t="n">
        <f aca="false">K13118*(1-L13118)</f>
        <v>118.3</v>
      </c>
    </row>
    <row r="13119" customFormat="false" ht="11.4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IF(G13119="Male",VLOOKUP(H13119,'Shoe size conversion table'!$B$6:$D$22,2),VLOOKUP(H13119,'Shoe size conversion table'!$J$6:$L$22,2))</f>
        <v>43-44</v>
      </c>
      <c r="J13119" s="12" t="n">
        <f aca="false">IF(G13119="Male",VLOOKUP(H13119,'Shoe size conversion table'!$B$6:$D$22,3),VLOOKUP(H13119,'Shoe size conversion table'!$J$6:$L$22,3))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MONTH(C13119:C28086)</f>
        <v>9</v>
      </c>
      <c r="O13119" s="8" t="n">
        <f aca="false">K13119*(1-L13119)</f>
        <v>159.2</v>
      </c>
    </row>
    <row r="13120" customFormat="false" ht="11.4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IF(G13120="Male",VLOOKUP(H13120,'Shoe size conversion table'!$B$6:$D$22,2),VLOOKUP(H13120,'Shoe size conversion table'!$J$6:$L$22,2))</f>
        <v>44-45</v>
      </c>
      <c r="J13120" s="12" t="n">
        <f aca="false">IF(G13120="Male",VLOOKUP(H13120,'Shoe size conversion table'!$B$6:$D$22,3),VLOOKUP(H13120,'Shoe size conversion table'!$J$6:$L$22,3))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MONTH(C13120:C28087)</f>
        <v>9</v>
      </c>
      <c r="O13120" s="8" t="n">
        <f aca="false">K13120*(1-L13120)</f>
        <v>139</v>
      </c>
    </row>
    <row r="13121" customFormat="false" ht="11.4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IF(G13121="Male",VLOOKUP(H13121,'Shoe size conversion table'!$B$6:$D$22,2),VLOOKUP(H13121,'Shoe size conversion table'!$J$6:$L$22,2))</f>
        <v>42-43</v>
      </c>
      <c r="J13121" s="12" t="n">
        <f aca="false">IF(G13121="Male",VLOOKUP(H13121,'Shoe size conversion table'!$B$6:$D$22,3),VLOOKUP(H13121,'Shoe size conversion table'!$J$6:$L$22,3))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MONTH(C13121:C28088)</f>
        <v>9</v>
      </c>
      <c r="O13121" s="8" t="n">
        <f aca="false">K13121*(1-L13121)</f>
        <v>179</v>
      </c>
    </row>
    <row r="13122" customFormat="false" ht="11.4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IF(G13122="Male",VLOOKUP(H13122,'Shoe size conversion table'!$B$6:$D$22,2),VLOOKUP(H13122,'Shoe size conversion table'!$J$6:$L$22,2))</f>
        <v>41</v>
      </c>
      <c r="J13122" s="12" t="n">
        <f aca="false">IF(G13122="Male",VLOOKUP(H13122,'Shoe size conversion table'!$B$6:$D$22,3),VLOOKUP(H13122,'Shoe size conversion table'!$J$6:$L$22,3))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MONTH(C13122:C28089)</f>
        <v>9</v>
      </c>
      <c r="O13122" s="8" t="n">
        <f aca="false">K13122*(1-L13122)</f>
        <v>97.3</v>
      </c>
    </row>
    <row r="13123" customFormat="false" ht="11.4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IF(G13123="Male",VLOOKUP(H13123,'Shoe size conversion table'!$B$6:$D$22,2),VLOOKUP(H13123,'Shoe size conversion table'!$J$6:$L$22,2))</f>
        <v>42</v>
      </c>
      <c r="J13123" s="12" t="n">
        <f aca="false">IF(G13123="Male",VLOOKUP(H13123,'Shoe size conversion table'!$B$6:$D$22,3),VLOOKUP(H13123,'Shoe size conversion table'!$J$6:$L$22,3))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MONTH(C13123:C28090)</f>
        <v>9</v>
      </c>
      <c r="O13123" s="8" t="n">
        <f aca="false">K13123*(1-L13123)</f>
        <v>189</v>
      </c>
    </row>
    <row r="13124" customFormat="false" ht="11.4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IF(G13124="Male",VLOOKUP(H13124,'Shoe size conversion table'!$B$6:$D$22,2),VLOOKUP(H13124,'Shoe size conversion table'!$J$6:$L$22,2))</f>
        <v>42</v>
      </c>
      <c r="J13124" s="12" t="n">
        <f aca="false">IF(G13124="Male",VLOOKUP(H13124,'Shoe size conversion table'!$B$6:$D$22,3),VLOOKUP(H13124,'Shoe size conversion table'!$J$6:$L$22,3))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MONTH(C13124:C28091)</f>
        <v>9</v>
      </c>
      <c r="O13124" s="8" t="n">
        <f aca="false">K13124*(1-L13124)</f>
        <v>149</v>
      </c>
    </row>
    <row r="13125" customFormat="false" ht="11.4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IF(G13125="Male",VLOOKUP(H13125,'Shoe size conversion table'!$B$6:$D$22,2),VLOOKUP(H13125,'Shoe size conversion table'!$J$6:$L$22,2))</f>
        <v>43-44</v>
      </c>
      <c r="J13125" s="12" t="n">
        <f aca="false">IF(G13125="Male",VLOOKUP(H13125,'Shoe size conversion table'!$B$6:$D$22,3),VLOOKUP(H13125,'Shoe size conversion table'!$J$6:$L$22,3))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MONTH(C13125:C28092)</f>
        <v>9</v>
      </c>
      <c r="O13125" s="8" t="n">
        <f aca="false">K13125*(1-L13125)</f>
        <v>170.1</v>
      </c>
    </row>
    <row r="13126" customFormat="false" ht="11.4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IF(G13126="Male",VLOOKUP(H13126,'Shoe size conversion table'!$B$6:$D$22,2),VLOOKUP(H13126,'Shoe size conversion table'!$J$6:$L$22,2))</f>
        <v>42-43</v>
      </c>
      <c r="J13126" s="12" t="n">
        <f aca="false">IF(G13126="Male",VLOOKUP(H13126,'Shoe size conversion table'!$B$6:$D$22,3),VLOOKUP(H13126,'Shoe size conversion table'!$J$6:$L$22,3))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MONTH(C13126:C28093)</f>
        <v>9</v>
      </c>
      <c r="O13126" s="8" t="n">
        <f aca="false">K13126*(1-L13126)</f>
        <v>199</v>
      </c>
    </row>
    <row r="13127" customFormat="false" ht="11.4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IF(G13127="Male",VLOOKUP(H13127,'Shoe size conversion table'!$B$6:$D$22,2),VLOOKUP(H13127,'Shoe size conversion table'!$J$6:$L$22,2))</f>
        <v>39</v>
      </c>
      <c r="J13127" s="12" t="n">
        <f aca="false">IF(G13127="Male",VLOOKUP(H13127,'Shoe size conversion table'!$B$6:$D$22,3),VLOOKUP(H13127,'Shoe size conversion table'!$J$6:$L$22,3))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MONTH(C13127:C28094)</f>
        <v>9</v>
      </c>
      <c r="O13127" s="8" t="n">
        <f aca="false">K13127*(1-L13127)</f>
        <v>90.3</v>
      </c>
    </row>
    <row r="13128" customFormat="false" ht="11.4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IF(G13128="Male",VLOOKUP(H13128,'Shoe size conversion table'!$B$6:$D$22,2),VLOOKUP(H13128,'Shoe size conversion table'!$J$6:$L$22,2))</f>
        <v>42</v>
      </c>
      <c r="J13128" s="12" t="n">
        <f aca="false">IF(G13128="Male",VLOOKUP(H13128,'Shoe size conversion table'!$B$6:$D$22,3),VLOOKUP(H13128,'Shoe size conversion table'!$J$6:$L$22,3))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MONTH(C13128:C28095)</f>
        <v>9</v>
      </c>
      <c r="O13128" s="8" t="n">
        <f aca="false">K13128*(1-L13128)</f>
        <v>111.3</v>
      </c>
    </row>
    <row r="13129" customFormat="false" ht="11.4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IF(G13129="Male",VLOOKUP(H13129,'Shoe size conversion table'!$B$6:$D$22,2),VLOOKUP(H13129,'Shoe size conversion table'!$J$6:$L$22,2))</f>
        <v>40</v>
      </c>
      <c r="J13129" s="12" t="n">
        <f aca="false">IF(G13129="Male",VLOOKUP(H13129,'Shoe size conversion table'!$B$6:$D$22,3),VLOOKUP(H13129,'Shoe size conversion table'!$J$6:$L$22,3))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MONTH(C13129:C28096)</f>
        <v>9</v>
      </c>
      <c r="O13129" s="8" t="n">
        <f aca="false">K13129*(1-L13129)</f>
        <v>111.2</v>
      </c>
    </row>
    <row r="13130" customFormat="false" ht="11.4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IF(G13130="Male",VLOOKUP(H13130,'Shoe size conversion table'!$B$6:$D$22,2),VLOOKUP(H13130,'Shoe size conversion table'!$J$6:$L$22,2))</f>
        <v>39</v>
      </c>
      <c r="J13130" s="12" t="n">
        <f aca="false">IF(G13130="Male",VLOOKUP(H13130,'Shoe size conversion table'!$B$6:$D$22,3),VLOOKUP(H13130,'Shoe size conversion table'!$J$6:$L$22,3))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MONTH(C13130:C28097)</f>
        <v>9</v>
      </c>
      <c r="O13130" s="8" t="n">
        <f aca="false">K13130*(1-L13130)</f>
        <v>179.1</v>
      </c>
    </row>
    <row r="13131" customFormat="false" ht="11.4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IF(G13131="Male",VLOOKUP(H13131,'Shoe size conversion table'!$B$6:$D$22,2),VLOOKUP(H13131,'Shoe size conversion table'!$J$6:$L$22,2))</f>
        <v>38</v>
      </c>
      <c r="J13131" s="12" t="n">
        <f aca="false">IF(G13131="Male",VLOOKUP(H13131,'Shoe size conversion table'!$B$6:$D$22,3),VLOOKUP(H13131,'Shoe size conversion table'!$J$6:$L$22,3))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MONTH(C13131:C28098)</f>
        <v>9</v>
      </c>
      <c r="O13131" s="8" t="n">
        <f aca="false">K13131*(1-L13131)</f>
        <v>97.3</v>
      </c>
    </row>
    <row r="13132" customFormat="false" ht="11.4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IF(G13132="Male",VLOOKUP(H13132,'Shoe size conversion table'!$B$6:$D$22,2),VLOOKUP(H13132,'Shoe size conversion table'!$J$6:$L$22,2))</f>
        <v>41-42</v>
      </c>
      <c r="J13132" s="12" t="n">
        <f aca="false">IF(G13132="Male",VLOOKUP(H13132,'Shoe size conversion table'!$B$6:$D$22,3),VLOOKUP(H13132,'Shoe size conversion table'!$J$6:$L$22,3))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MONTH(C13132:C28099)</f>
        <v>9</v>
      </c>
      <c r="O13132" s="8" t="n">
        <f aca="false">K13132*(1-L13132)</f>
        <v>139</v>
      </c>
    </row>
    <row r="13133" customFormat="false" ht="11.4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IF(G13133="Male",VLOOKUP(H13133,'Shoe size conversion table'!$B$6:$D$22,2),VLOOKUP(H13133,'Shoe size conversion table'!$J$6:$L$22,2))</f>
        <v>45</v>
      </c>
      <c r="J13133" s="12" t="n">
        <f aca="false">IF(G13133="Male",VLOOKUP(H13133,'Shoe size conversion table'!$B$6:$D$22,3),VLOOKUP(H13133,'Shoe size conversion table'!$J$6:$L$22,3))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MONTH(C13133:C28100)</f>
        <v>9</v>
      </c>
      <c r="O13133" s="8" t="n">
        <f aca="false">K13133*(1-L13133)</f>
        <v>179</v>
      </c>
    </row>
    <row r="13134" customFormat="false" ht="11.4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IF(G13134="Male",VLOOKUP(H13134,'Shoe size conversion table'!$B$6:$D$22,2),VLOOKUP(H13134,'Shoe size conversion table'!$J$6:$L$22,2))</f>
        <v>43-44</v>
      </c>
      <c r="J13134" s="12" t="n">
        <f aca="false">IF(G13134="Male",VLOOKUP(H13134,'Shoe size conversion table'!$B$6:$D$22,3),VLOOKUP(H13134,'Shoe size conversion table'!$J$6:$L$22,3))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MONTH(C13134:C28101)</f>
        <v>9</v>
      </c>
      <c r="O13134" s="8" t="n">
        <f aca="false">K13134*(1-L13134)</f>
        <v>134.1</v>
      </c>
    </row>
    <row r="13135" customFormat="false" ht="11.4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IF(G13135="Male",VLOOKUP(H13135,'Shoe size conversion table'!$B$6:$D$22,2),VLOOKUP(H13135,'Shoe size conversion table'!$J$6:$L$22,2))</f>
        <v>38-39</v>
      </c>
      <c r="J13135" s="12" t="n">
        <f aca="false">IF(G13135="Male",VLOOKUP(H13135,'Shoe size conversion table'!$B$6:$D$22,3),VLOOKUP(H13135,'Shoe size conversion table'!$J$6:$L$22,3))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MONTH(C13135:C28102)</f>
        <v>9</v>
      </c>
      <c r="O13135" s="8" t="n">
        <f aca="false">K13135*(1-L13135)</f>
        <v>189</v>
      </c>
    </row>
    <row r="13136" customFormat="false" ht="11.4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IF(G13136="Male",VLOOKUP(H13136,'Shoe size conversion table'!$B$6:$D$22,2),VLOOKUP(H13136,'Shoe size conversion table'!$J$6:$L$22,2))</f>
        <v>44</v>
      </c>
      <c r="J13136" s="12" t="n">
        <f aca="false">IF(G13136="Male",VLOOKUP(H13136,'Shoe size conversion table'!$B$6:$D$22,3),VLOOKUP(H13136,'Shoe size conversion table'!$J$6:$L$22,3))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MONTH(C13136:C28103)</f>
        <v>9</v>
      </c>
      <c r="O13136" s="8" t="n">
        <f aca="false">K13136*(1-L13136)</f>
        <v>189</v>
      </c>
    </row>
    <row r="13137" customFormat="false" ht="11.4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IF(G13137="Male",VLOOKUP(H13137,'Shoe size conversion table'!$B$6:$D$22,2),VLOOKUP(H13137,'Shoe size conversion table'!$J$6:$L$22,2))</f>
        <v>38</v>
      </c>
      <c r="J13137" s="12" t="n">
        <f aca="false">IF(G13137="Male",VLOOKUP(H13137,'Shoe size conversion table'!$B$6:$D$22,3),VLOOKUP(H13137,'Shoe size conversion table'!$J$6:$L$22,3))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MONTH(C13137:C28104)</f>
        <v>9</v>
      </c>
      <c r="O13137" s="8" t="n">
        <f aca="false">K13137*(1-L13137)</f>
        <v>179</v>
      </c>
    </row>
    <row r="13138" customFormat="false" ht="11.4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IF(G13138="Male",VLOOKUP(H13138,'Shoe size conversion table'!$B$6:$D$22,2),VLOOKUP(H13138,'Shoe size conversion table'!$J$6:$L$22,2))</f>
        <v>43</v>
      </c>
      <c r="J13138" s="12" t="n">
        <f aca="false">IF(G13138="Male",VLOOKUP(H13138,'Shoe size conversion table'!$B$6:$D$22,3),VLOOKUP(H13138,'Shoe size conversion table'!$J$6:$L$22,3))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MONTH(C13138:C28105)</f>
        <v>9</v>
      </c>
      <c r="O13138" s="8" t="n">
        <f aca="false">K13138*(1-L13138)</f>
        <v>169</v>
      </c>
    </row>
    <row r="13139" customFormat="false" ht="11.4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IF(G13139="Male",VLOOKUP(H13139,'Shoe size conversion table'!$B$6:$D$22,2),VLOOKUP(H13139,'Shoe size conversion table'!$J$6:$L$22,2))</f>
        <v>42-43</v>
      </c>
      <c r="J13139" s="12" t="n">
        <f aca="false">IF(G13139="Male",VLOOKUP(H13139,'Shoe size conversion table'!$B$6:$D$22,3),VLOOKUP(H13139,'Shoe size conversion table'!$J$6:$L$22,3))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MONTH(C13139:C28106)</f>
        <v>9</v>
      </c>
      <c r="O13139" s="8" t="n">
        <f aca="false">K13139*(1-L13139)</f>
        <v>139</v>
      </c>
    </row>
    <row r="13140" customFormat="false" ht="11.4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IF(G13140="Male",VLOOKUP(H13140,'Shoe size conversion table'!$B$6:$D$22,2),VLOOKUP(H13140,'Shoe size conversion table'!$J$6:$L$22,2))</f>
        <v>38</v>
      </c>
      <c r="J13140" s="12" t="n">
        <f aca="false">IF(G13140="Male",VLOOKUP(H13140,'Shoe size conversion table'!$B$6:$D$22,3),VLOOKUP(H13140,'Shoe size conversion table'!$J$6:$L$22,3))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MONTH(C13140:C28107)</f>
        <v>9</v>
      </c>
      <c r="O13140" s="8" t="n">
        <f aca="false">K13140*(1-L13140)</f>
        <v>129</v>
      </c>
    </row>
    <row r="13141" customFormat="false" ht="11.4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IF(G13141="Male",VLOOKUP(H13141,'Shoe size conversion table'!$B$6:$D$22,2),VLOOKUP(H13141,'Shoe size conversion table'!$J$6:$L$22,2))</f>
        <v>39</v>
      </c>
      <c r="J13141" s="12" t="n">
        <f aca="false">IF(G13141="Male",VLOOKUP(H13141,'Shoe size conversion table'!$B$6:$D$22,3),VLOOKUP(H13141,'Shoe size conversion table'!$J$6:$L$22,3))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MONTH(C13141:C28108)</f>
        <v>9</v>
      </c>
      <c r="O13141" s="8" t="n">
        <f aca="false">K13141*(1-L13141)</f>
        <v>139</v>
      </c>
    </row>
    <row r="13142" customFormat="false" ht="11.4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IF(G13142="Male",VLOOKUP(H13142,'Shoe size conversion table'!$B$6:$D$22,2),VLOOKUP(H13142,'Shoe size conversion table'!$J$6:$L$22,2))</f>
        <v>44-45</v>
      </c>
      <c r="J13142" s="12" t="n">
        <f aca="false">IF(G13142="Male",VLOOKUP(H13142,'Shoe size conversion table'!$B$6:$D$22,3),VLOOKUP(H13142,'Shoe size conversion table'!$J$6:$L$22,3))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MONTH(C13142:C28109)</f>
        <v>9</v>
      </c>
      <c r="O13142" s="8" t="n">
        <f aca="false">K13142*(1-L13142)</f>
        <v>169</v>
      </c>
    </row>
    <row r="13143" customFormat="false" ht="11.4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IF(G13143="Male",VLOOKUP(H13143,'Shoe size conversion table'!$B$6:$D$22,2),VLOOKUP(H13143,'Shoe size conversion table'!$J$6:$L$22,2))</f>
        <v>42-43</v>
      </c>
      <c r="J13143" s="12" t="n">
        <f aca="false">IF(G13143="Male",VLOOKUP(H13143,'Shoe size conversion table'!$B$6:$D$22,3),VLOOKUP(H13143,'Shoe size conversion table'!$J$6:$L$22,3))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MONTH(C13143:C28110)</f>
        <v>9</v>
      </c>
      <c r="O13143" s="8" t="n">
        <f aca="false">K13143*(1-L13143)</f>
        <v>189</v>
      </c>
    </row>
    <row r="13144" customFormat="false" ht="11.4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IF(G13144="Male",VLOOKUP(H13144,'Shoe size conversion table'!$B$6:$D$22,2),VLOOKUP(H13144,'Shoe size conversion table'!$J$6:$L$22,2))</f>
        <v>37</v>
      </c>
      <c r="J13144" s="12" t="n">
        <f aca="false">IF(G13144="Male",VLOOKUP(H13144,'Shoe size conversion table'!$B$6:$D$22,3),VLOOKUP(H13144,'Shoe size conversion table'!$J$6:$L$22,3))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MONTH(C13144:C28111)</f>
        <v>9</v>
      </c>
      <c r="O13144" s="8" t="n">
        <f aca="false">K13144*(1-L13144)</f>
        <v>189</v>
      </c>
    </row>
    <row r="13145" customFormat="false" ht="11.4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IF(G13145="Male",VLOOKUP(H13145,'Shoe size conversion table'!$B$6:$D$22,2),VLOOKUP(H13145,'Shoe size conversion table'!$J$6:$L$22,2))</f>
        <v>42-43</v>
      </c>
      <c r="J13145" s="12" t="n">
        <f aca="false">IF(G13145="Male",VLOOKUP(H13145,'Shoe size conversion table'!$B$6:$D$22,3),VLOOKUP(H13145,'Shoe size conversion table'!$J$6:$L$22,3))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MONTH(C13145:C28112)</f>
        <v>9</v>
      </c>
      <c r="O13145" s="8" t="n">
        <f aca="false">K13145*(1-L13145)</f>
        <v>129</v>
      </c>
    </row>
    <row r="13146" customFormat="false" ht="11.4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IF(G13146="Male",VLOOKUP(H13146,'Shoe size conversion table'!$B$6:$D$22,2),VLOOKUP(H13146,'Shoe size conversion table'!$J$6:$L$22,2))</f>
        <v>42</v>
      </c>
      <c r="J13146" s="12" t="n">
        <f aca="false">IF(G13146="Male",VLOOKUP(H13146,'Shoe size conversion table'!$B$6:$D$22,3),VLOOKUP(H13146,'Shoe size conversion table'!$J$6:$L$22,3))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MONTH(C13146:C28113)</f>
        <v>9</v>
      </c>
      <c r="O13146" s="8" t="n">
        <f aca="false">K13146*(1-L13146)</f>
        <v>125.3</v>
      </c>
    </row>
    <row r="13147" customFormat="false" ht="11.4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IF(G13147="Male",VLOOKUP(H13147,'Shoe size conversion table'!$B$6:$D$22,2),VLOOKUP(H13147,'Shoe size conversion table'!$J$6:$L$22,2))</f>
        <v>43-44</v>
      </c>
      <c r="J13147" s="12" t="n">
        <f aca="false">IF(G13147="Male",VLOOKUP(H13147,'Shoe size conversion table'!$B$6:$D$22,3),VLOOKUP(H13147,'Shoe size conversion table'!$J$6:$L$22,3))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MONTH(C13147:C28114)</f>
        <v>9</v>
      </c>
      <c r="O13147" s="8" t="n">
        <f aca="false">K13147*(1-L13147)</f>
        <v>161.1</v>
      </c>
    </row>
    <row r="13148" customFormat="false" ht="11.4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IF(G13148="Male",VLOOKUP(H13148,'Shoe size conversion table'!$B$6:$D$22,2),VLOOKUP(H13148,'Shoe size conversion table'!$J$6:$L$22,2))</f>
        <v>42-43</v>
      </c>
      <c r="J13148" s="12" t="n">
        <f aca="false">IF(G13148="Male",VLOOKUP(H13148,'Shoe size conversion table'!$B$6:$D$22,3),VLOOKUP(H13148,'Shoe size conversion table'!$J$6:$L$22,3))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MONTH(C13148:C28115)</f>
        <v>9</v>
      </c>
      <c r="O13148" s="8" t="n">
        <f aca="false">K13148*(1-L13148)</f>
        <v>179</v>
      </c>
    </row>
    <row r="13149" customFormat="false" ht="11.4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IF(G13149="Male",VLOOKUP(H13149,'Shoe size conversion table'!$B$6:$D$22,2),VLOOKUP(H13149,'Shoe size conversion table'!$J$6:$L$22,2))</f>
        <v>41</v>
      </c>
      <c r="J13149" s="12" t="n">
        <f aca="false">IF(G13149="Male",VLOOKUP(H13149,'Shoe size conversion table'!$B$6:$D$22,3),VLOOKUP(H13149,'Shoe size conversion table'!$J$6:$L$22,3))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MONTH(C13149:C28116)</f>
        <v>9</v>
      </c>
      <c r="O13149" s="8" t="n">
        <f aca="false">K13149*(1-L13149)</f>
        <v>119.2</v>
      </c>
    </row>
    <row r="13150" customFormat="false" ht="11.4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IF(G13150="Male",VLOOKUP(H13150,'Shoe size conversion table'!$B$6:$D$22,2),VLOOKUP(H13150,'Shoe size conversion table'!$J$6:$L$22,2))</f>
        <v>43-44</v>
      </c>
      <c r="J13150" s="12" t="n">
        <f aca="false">IF(G13150="Male",VLOOKUP(H13150,'Shoe size conversion table'!$B$6:$D$22,3),VLOOKUP(H13150,'Shoe size conversion table'!$J$6:$L$22,3))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MONTH(C13150:C28117)</f>
        <v>9</v>
      </c>
      <c r="O13150" s="8" t="n">
        <f aca="false">K13150*(1-L13150)</f>
        <v>118.3</v>
      </c>
    </row>
    <row r="13151" customFormat="false" ht="11.4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IF(G13151="Male",VLOOKUP(H13151,'Shoe size conversion table'!$B$6:$D$22,2),VLOOKUP(H13151,'Shoe size conversion table'!$J$6:$L$22,2))</f>
        <v>40</v>
      </c>
      <c r="J13151" s="12" t="n">
        <f aca="false">IF(G13151="Male",VLOOKUP(H13151,'Shoe size conversion table'!$B$6:$D$22,3),VLOOKUP(H13151,'Shoe size conversion table'!$J$6:$L$22,3))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MONTH(C13151:C28118)</f>
        <v>9</v>
      </c>
      <c r="O13151" s="8" t="n">
        <f aca="false">K13151*(1-L13151)</f>
        <v>179</v>
      </c>
    </row>
    <row r="13152" customFormat="false" ht="11.4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IF(G13152="Male",VLOOKUP(H13152,'Shoe size conversion table'!$B$6:$D$22,2),VLOOKUP(H13152,'Shoe size conversion table'!$J$6:$L$22,2))</f>
        <v>43</v>
      </c>
      <c r="J13152" s="12" t="n">
        <f aca="false">IF(G13152="Male",VLOOKUP(H13152,'Shoe size conversion table'!$B$6:$D$22,3),VLOOKUP(H13152,'Shoe size conversion table'!$J$6:$L$22,3))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MONTH(C13152:C28119)</f>
        <v>9</v>
      </c>
      <c r="O13152" s="8" t="n">
        <f aca="false">K13152*(1-L13152)</f>
        <v>170.1</v>
      </c>
    </row>
    <row r="13153" customFormat="false" ht="11.4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IF(G13153="Male",VLOOKUP(H13153,'Shoe size conversion table'!$B$6:$D$22,2),VLOOKUP(H13153,'Shoe size conversion table'!$J$6:$L$22,2))</f>
        <v>39</v>
      </c>
      <c r="J13153" s="12" t="n">
        <f aca="false">IF(G13153="Male",VLOOKUP(H13153,'Shoe size conversion table'!$B$6:$D$22,3),VLOOKUP(H13153,'Shoe size conversion table'!$J$6:$L$22,3))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MONTH(C13153:C28120)</f>
        <v>9</v>
      </c>
      <c r="O13153" s="8" t="n">
        <f aca="false">K13153*(1-L13153)</f>
        <v>129</v>
      </c>
    </row>
    <row r="13154" customFormat="false" ht="11.4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IF(G13154="Male",VLOOKUP(H13154,'Shoe size conversion table'!$B$6:$D$22,2),VLOOKUP(H13154,'Shoe size conversion table'!$J$6:$L$22,2))</f>
        <v>43-44</v>
      </c>
      <c r="J13154" s="12" t="n">
        <f aca="false">IF(G13154="Male",VLOOKUP(H13154,'Shoe size conversion table'!$B$6:$D$22,3),VLOOKUP(H13154,'Shoe size conversion table'!$J$6:$L$22,3))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MONTH(C13154:C28121)</f>
        <v>9</v>
      </c>
      <c r="O13154" s="8" t="n">
        <f aca="false">K13154*(1-L13154)</f>
        <v>169</v>
      </c>
    </row>
    <row r="13155" customFormat="false" ht="11.4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IF(G13155="Male",VLOOKUP(H13155,'Shoe size conversion table'!$B$6:$D$22,2),VLOOKUP(H13155,'Shoe size conversion table'!$J$6:$L$22,2))</f>
        <v>43-44</v>
      </c>
      <c r="J13155" s="12" t="n">
        <f aca="false">IF(G13155="Male",VLOOKUP(H13155,'Shoe size conversion table'!$B$6:$D$22,3),VLOOKUP(H13155,'Shoe size conversion table'!$J$6:$L$22,3))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MONTH(C13155:C28122)</f>
        <v>9</v>
      </c>
      <c r="O13155" s="8" t="n">
        <f aca="false">K13155*(1-L13155)</f>
        <v>199</v>
      </c>
    </row>
    <row r="13156" customFormat="false" ht="11.4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IF(G13156="Male",VLOOKUP(H13156,'Shoe size conversion table'!$B$6:$D$22,2),VLOOKUP(H13156,'Shoe size conversion table'!$J$6:$L$22,2))</f>
        <v>37-38</v>
      </c>
      <c r="J13156" s="12" t="n">
        <f aca="false">IF(G13156="Male",VLOOKUP(H13156,'Shoe size conversion table'!$B$6:$D$22,3),VLOOKUP(H13156,'Shoe size conversion table'!$J$6:$L$22,3))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MONTH(C13156:C28123)</f>
        <v>9</v>
      </c>
      <c r="O13156" s="8" t="n">
        <f aca="false">K13156*(1-L13156)</f>
        <v>94.5</v>
      </c>
    </row>
    <row r="13157" customFormat="false" ht="11.4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IF(G13157="Male",VLOOKUP(H13157,'Shoe size conversion table'!$B$6:$D$22,2),VLOOKUP(H13157,'Shoe size conversion table'!$J$6:$L$22,2))</f>
        <v>43</v>
      </c>
      <c r="J13157" s="12" t="n">
        <f aca="false">IF(G13157="Male",VLOOKUP(H13157,'Shoe size conversion table'!$B$6:$D$22,3),VLOOKUP(H13157,'Shoe size conversion table'!$J$6:$L$22,3))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MONTH(C13157:C28124)</f>
        <v>9</v>
      </c>
      <c r="O13157" s="8" t="n">
        <f aca="false">K13157*(1-L13157)</f>
        <v>139</v>
      </c>
    </row>
    <row r="13158" customFormat="false" ht="11.4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IF(G13158="Male",VLOOKUP(H13158,'Shoe size conversion table'!$B$6:$D$22,2),VLOOKUP(H13158,'Shoe size conversion table'!$J$6:$L$22,2))</f>
        <v>40-41</v>
      </c>
      <c r="J13158" s="12" t="n">
        <f aca="false">IF(G13158="Male",VLOOKUP(H13158,'Shoe size conversion table'!$B$6:$D$22,3),VLOOKUP(H13158,'Shoe size conversion table'!$J$6:$L$22,3))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MONTH(C13158:C28125)</f>
        <v>9</v>
      </c>
      <c r="O13158" s="8" t="n">
        <f aca="false">K13158*(1-L13158)</f>
        <v>199</v>
      </c>
    </row>
    <row r="13159" customFormat="false" ht="11.4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IF(G13159="Male",VLOOKUP(H13159,'Shoe size conversion table'!$B$6:$D$22,2),VLOOKUP(H13159,'Shoe size conversion table'!$J$6:$L$22,2))</f>
        <v>41</v>
      </c>
      <c r="J13159" s="12" t="n">
        <f aca="false">IF(G13159="Male",VLOOKUP(H13159,'Shoe size conversion table'!$B$6:$D$22,3),VLOOKUP(H13159,'Shoe size conversion table'!$J$6:$L$22,3))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MONTH(C13159:C28126)</f>
        <v>9</v>
      </c>
      <c r="O13159" s="8" t="n">
        <f aca="false">K13159*(1-L13159)</f>
        <v>169</v>
      </c>
    </row>
    <row r="13160" customFormat="false" ht="11.4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IF(G13160="Male",VLOOKUP(H13160,'Shoe size conversion table'!$B$6:$D$22,2),VLOOKUP(H13160,'Shoe size conversion table'!$J$6:$L$22,2))</f>
        <v>41</v>
      </c>
      <c r="J13160" s="12" t="n">
        <f aca="false">IF(G13160="Male",VLOOKUP(H13160,'Shoe size conversion table'!$B$6:$D$22,3),VLOOKUP(H13160,'Shoe size conversion table'!$J$6:$L$22,3))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MONTH(C13160:C28127)</f>
        <v>9</v>
      </c>
      <c r="O13160" s="8" t="n">
        <f aca="false">K13160*(1-L13160)</f>
        <v>79.5</v>
      </c>
    </row>
    <row r="13161" customFormat="false" ht="11.4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IF(G13161="Male",VLOOKUP(H13161,'Shoe size conversion table'!$B$6:$D$22,2),VLOOKUP(H13161,'Shoe size conversion table'!$J$6:$L$22,2))</f>
        <v>48</v>
      </c>
      <c r="J13161" s="12" t="n">
        <f aca="false">IF(G13161="Male",VLOOKUP(H13161,'Shoe size conversion table'!$B$6:$D$22,3),VLOOKUP(H13161,'Shoe size conversion table'!$J$6:$L$22,3))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MONTH(C13161:C28128)</f>
        <v>9</v>
      </c>
      <c r="O13161" s="8" t="n">
        <f aca="false">K13161*(1-L13161)</f>
        <v>149</v>
      </c>
    </row>
    <row r="13162" customFormat="false" ht="11.4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IF(G13162="Male",VLOOKUP(H13162,'Shoe size conversion table'!$B$6:$D$22,2),VLOOKUP(H13162,'Shoe size conversion table'!$J$6:$L$22,2))</f>
        <v>38</v>
      </c>
      <c r="J13162" s="12" t="n">
        <f aca="false">IF(G13162="Male",VLOOKUP(H13162,'Shoe size conversion table'!$B$6:$D$22,3),VLOOKUP(H13162,'Shoe size conversion table'!$J$6:$L$22,3))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MONTH(C13162:C28129)</f>
        <v>9</v>
      </c>
      <c r="O13162" s="8" t="n">
        <f aca="false">K13162*(1-L13162)</f>
        <v>179</v>
      </c>
    </row>
    <row r="13163" customFormat="false" ht="11.4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IF(G13163="Male",VLOOKUP(H13163,'Shoe size conversion table'!$B$6:$D$22,2),VLOOKUP(H13163,'Shoe size conversion table'!$J$6:$L$22,2))</f>
        <v>39</v>
      </c>
      <c r="J13163" s="12" t="n">
        <f aca="false">IF(G13163="Male",VLOOKUP(H13163,'Shoe size conversion table'!$B$6:$D$22,3),VLOOKUP(H13163,'Shoe size conversion table'!$J$6:$L$22,3))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MONTH(C13163:C28130)</f>
        <v>9</v>
      </c>
      <c r="O13163" s="8" t="n">
        <f aca="false">K13163*(1-L13163)</f>
        <v>104.3</v>
      </c>
    </row>
    <row r="13164" customFormat="false" ht="11.4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IF(G13164="Male",VLOOKUP(H13164,'Shoe size conversion table'!$B$6:$D$22,2),VLOOKUP(H13164,'Shoe size conversion table'!$J$6:$L$22,2))</f>
        <v>43</v>
      </c>
      <c r="J13164" s="12" t="n">
        <f aca="false">IF(G13164="Male",VLOOKUP(H13164,'Shoe size conversion table'!$B$6:$D$22,3),VLOOKUP(H13164,'Shoe size conversion table'!$J$6:$L$22,3))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MONTH(C13164:C28131)</f>
        <v>9</v>
      </c>
      <c r="O13164" s="8" t="n">
        <f aca="false">K13164*(1-L13164)</f>
        <v>132.3</v>
      </c>
    </row>
    <row r="13165" customFormat="false" ht="11.4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IF(G13165="Male",VLOOKUP(H13165,'Shoe size conversion table'!$B$6:$D$22,2),VLOOKUP(H13165,'Shoe size conversion table'!$J$6:$L$22,2))</f>
        <v>39-40</v>
      </c>
      <c r="J13165" s="12" t="n">
        <f aca="false">IF(G13165="Male",VLOOKUP(H13165,'Shoe size conversion table'!$B$6:$D$22,3),VLOOKUP(H13165,'Shoe size conversion table'!$J$6:$L$22,3))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MONTH(C13165:C28132)</f>
        <v>9</v>
      </c>
      <c r="O13165" s="8" t="n">
        <f aca="false">K13165*(1-L13165)</f>
        <v>169</v>
      </c>
    </row>
    <row r="13166" customFormat="false" ht="11.4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IF(G13166="Male",VLOOKUP(H13166,'Shoe size conversion table'!$B$6:$D$22,2),VLOOKUP(H13166,'Shoe size conversion table'!$J$6:$L$22,2))</f>
        <v>39-40</v>
      </c>
      <c r="J13166" s="12" t="n">
        <f aca="false">IF(G13166="Male",VLOOKUP(H13166,'Shoe size conversion table'!$B$6:$D$22,3),VLOOKUP(H13166,'Shoe size conversion table'!$J$6:$L$22,3))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MONTH(C13166:C28133)</f>
        <v>9</v>
      </c>
      <c r="O13166" s="8" t="n">
        <f aca="false">K13166*(1-L13166)</f>
        <v>159</v>
      </c>
    </row>
    <row r="13167" customFormat="false" ht="11.4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IF(G13167="Male",VLOOKUP(H13167,'Shoe size conversion table'!$B$6:$D$22,2),VLOOKUP(H13167,'Shoe size conversion table'!$J$6:$L$22,2))</f>
        <v>39</v>
      </c>
      <c r="J13167" s="12" t="n">
        <f aca="false">IF(G13167="Male",VLOOKUP(H13167,'Shoe size conversion table'!$B$6:$D$22,3),VLOOKUP(H13167,'Shoe size conversion table'!$J$6:$L$22,3))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MONTH(C13167:C28134)</f>
        <v>9</v>
      </c>
      <c r="O13167" s="8" t="n">
        <f aca="false">K13167*(1-L13167)</f>
        <v>90.3</v>
      </c>
    </row>
    <row r="13168" customFormat="false" ht="11.4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IF(G13168="Male",VLOOKUP(H13168,'Shoe size conversion table'!$B$6:$D$22,2),VLOOKUP(H13168,'Shoe size conversion table'!$J$6:$L$22,2))</f>
        <v>42-43</v>
      </c>
      <c r="J13168" s="12" t="n">
        <f aca="false">IF(G13168="Male",VLOOKUP(H13168,'Shoe size conversion table'!$B$6:$D$22,3),VLOOKUP(H13168,'Shoe size conversion table'!$J$6:$L$22,3))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MONTH(C13168:C28135)</f>
        <v>9</v>
      </c>
      <c r="O13168" s="8" t="n">
        <f aca="false">K13168*(1-L13168)</f>
        <v>97.3</v>
      </c>
    </row>
    <row r="13169" customFormat="false" ht="11.4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IF(G13169="Male",VLOOKUP(H13169,'Shoe size conversion table'!$B$6:$D$22,2),VLOOKUP(H13169,'Shoe size conversion table'!$J$6:$L$22,2))</f>
        <v>42-43</v>
      </c>
      <c r="J13169" s="12" t="n">
        <f aca="false">IF(G13169="Male",VLOOKUP(H13169,'Shoe size conversion table'!$B$6:$D$22,3),VLOOKUP(H13169,'Shoe size conversion table'!$J$6:$L$22,3))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MONTH(C13169:C28136)</f>
        <v>9</v>
      </c>
      <c r="O13169" s="8" t="n">
        <f aca="false">K13169*(1-L13169)</f>
        <v>139.3</v>
      </c>
    </row>
    <row r="13170" customFormat="false" ht="11.4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IF(G13170="Male",VLOOKUP(H13170,'Shoe size conversion table'!$B$6:$D$22,2),VLOOKUP(H13170,'Shoe size conversion table'!$J$6:$L$22,2))</f>
        <v>38</v>
      </c>
      <c r="J13170" s="12" t="n">
        <f aca="false">IF(G13170="Male",VLOOKUP(H13170,'Shoe size conversion table'!$B$6:$D$22,3),VLOOKUP(H13170,'Shoe size conversion table'!$J$6:$L$22,3))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MONTH(C13170:C28137)</f>
        <v>9</v>
      </c>
      <c r="O13170" s="8" t="n">
        <f aca="false">K13170*(1-L13170)</f>
        <v>90.3</v>
      </c>
    </row>
    <row r="13171" customFormat="false" ht="11.4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IF(G13171="Male",VLOOKUP(H13171,'Shoe size conversion table'!$B$6:$D$22,2),VLOOKUP(H13171,'Shoe size conversion table'!$J$6:$L$22,2))</f>
        <v>43-44</v>
      </c>
      <c r="J13171" s="12" t="n">
        <f aca="false">IF(G13171="Male",VLOOKUP(H13171,'Shoe size conversion table'!$B$6:$D$22,3),VLOOKUP(H13171,'Shoe size conversion table'!$J$6:$L$22,3))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MONTH(C13171:C28138)</f>
        <v>9</v>
      </c>
      <c r="O13171" s="8" t="n">
        <f aca="false">K13171*(1-L13171)</f>
        <v>159.2</v>
      </c>
    </row>
    <row r="13172" customFormat="false" ht="11.4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IF(G13172="Male",VLOOKUP(H13172,'Shoe size conversion table'!$B$6:$D$22,2),VLOOKUP(H13172,'Shoe size conversion table'!$J$6:$L$22,2))</f>
        <v>38</v>
      </c>
      <c r="J13172" s="12" t="n">
        <f aca="false">IF(G13172="Male",VLOOKUP(H13172,'Shoe size conversion table'!$B$6:$D$22,3),VLOOKUP(H13172,'Shoe size conversion table'!$J$6:$L$22,3))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MONTH(C13172:C28139)</f>
        <v>9</v>
      </c>
      <c r="O13172" s="8" t="n">
        <f aca="false">K13172*(1-L13172)</f>
        <v>159</v>
      </c>
    </row>
    <row r="13173" customFormat="false" ht="11.4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IF(G13173="Male",VLOOKUP(H13173,'Shoe size conversion table'!$B$6:$D$22,2),VLOOKUP(H13173,'Shoe size conversion table'!$J$6:$L$22,2))</f>
        <v>38</v>
      </c>
      <c r="J13173" s="12" t="n">
        <f aca="false">IF(G13173="Male",VLOOKUP(H13173,'Shoe size conversion table'!$B$6:$D$22,3),VLOOKUP(H13173,'Shoe size conversion table'!$J$6:$L$22,3))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MONTH(C13173:C28140)</f>
        <v>9</v>
      </c>
      <c r="O13173" s="8" t="n">
        <f aca="false">K13173*(1-L13173)</f>
        <v>179</v>
      </c>
    </row>
    <row r="13174" customFormat="false" ht="11.4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IF(G13174="Male",VLOOKUP(H13174,'Shoe size conversion table'!$B$6:$D$22,2),VLOOKUP(H13174,'Shoe size conversion table'!$J$6:$L$22,2))</f>
        <v>38</v>
      </c>
      <c r="J13174" s="12" t="n">
        <f aca="false">IF(G13174="Male",VLOOKUP(H13174,'Shoe size conversion table'!$B$6:$D$22,3),VLOOKUP(H13174,'Shoe size conversion table'!$J$6:$L$22,3))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MONTH(C13174:C28141)</f>
        <v>9</v>
      </c>
      <c r="O13174" s="8" t="n">
        <f aca="false">K13174*(1-L13174)</f>
        <v>139</v>
      </c>
    </row>
    <row r="13175" customFormat="false" ht="11.4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IF(G13175="Male",VLOOKUP(H13175,'Shoe size conversion table'!$B$6:$D$22,2),VLOOKUP(H13175,'Shoe size conversion table'!$J$6:$L$22,2))</f>
        <v>37-38</v>
      </c>
      <c r="J13175" s="12" t="n">
        <f aca="false">IF(G13175="Male",VLOOKUP(H13175,'Shoe size conversion table'!$B$6:$D$22,3),VLOOKUP(H13175,'Shoe size conversion table'!$J$6:$L$22,3))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MONTH(C13175:C28142)</f>
        <v>9</v>
      </c>
      <c r="O13175" s="8" t="n">
        <f aca="false">K13175*(1-L13175)</f>
        <v>143.2</v>
      </c>
    </row>
    <row r="13176" customFormat="false" ht="11.4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IF(G13176="Male",VLOOKUP(H13176,'Shoe size conversion table'!$B$6:$D$22,2),VLOOKUP(H13176,'Shoe size conversion table'!$J$6:$L$22,2))</f>
        <v>41-42</v>
      </c>
      <c r="J13176" s="12" t="n">
        <f aca="false">IF(G13176="Male",VLOOKUP(H13176,'Shoe size conversion table'!$B$6:$D$22,3),VLOOKUP(H13176,'Shoe size conversion table'!$J$6:$L$22,3))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MONTH(C13176:C28143)</f>
        <v>9</v>
      </c>
      <c r="O13176" s="8" t="n">
        <f aca="false">K13176*(1-L13176)</f>
        <v>129</v>
      </c>
    </row>
    <row r="13177" customFormat="false" ht="11.4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IF(G13177="Male",VLOOKUP(H13177,'Shoe size conversion table'!$B$6:$D$22,2),VLOOKUP(H13177,'Shoe size conversion table'!$J$6:$L$22,2))</f>
        <v>42</v>
      </c>
      <c r="J13177" s="12" t="n">
        <f aca="false">IF(G13177="Male",VLOOKUP(H13177,'Shoe size conversion table'!$B$6:$D$22,3),VLOOKUP(H13177,'Shoe size conversion table'!$J$6:$L$22,3))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MONTH(C13177:C28144)</f>
        <v>9</v>
      </c>
      <c r="O13177" s="8" t="n">
        <f aca="false">K13177*(1-L13177)</f>
        <v>151.2</v>
      </c>
    </row>
    <row r="13178" customFormat="false" ht="11.4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IF(G13178="Male",VLOOKUP(H13178,'Shoe size conversion table'!$B$6:$D$22,2),VLOOKUP(H13178,'Shoe size conversion table'!$J$6:$L$22,2))</f>
        <v>42-43</v>
      </c>
      <c r="J13178" s="12" t="n">
        <f aca="false">IF(G13178="Male",VLOOKUP(H13178,'Shoe size conversion table'!$B$6:$D$22,3),VLOOKUP(H13178,'Shoe size conversion table'!$J$6:$L$22,3))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MONTH(C13178:C28145)</f>
        <v>9</v>
      </c>
      <c r="O13178" s="8" t="n">
        <f aca="false">K13178*(1-L13178)</f>
        <v>94.5</v>
      </c>
    </row>
    <row r="13179" customFormat="false" ht="11.4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IF(G13179="Male",VLOOKUP(H13179,'Shoe size conversion table'!$B$6:$D$22,2),VLOOKUP(H13179,'Shoe size conversion table'!$J$6:$L$22,2))</f>
        <v>43</v>
      </c>
      <c r="J13179" s="12" t="n">
        <f aca="false">IF(G13179="Male",VLOOKUP(H13179,'Shoe size conversion table'!$B$6:$D$22,3),VLOOKUP(H13179,'Shoe size conversion table'!$J$6:$L$22,3))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MONTH(C13179:C28146)</f>
        <v>9</v>
      </c>
      <c r="O13179" s="8" t="n">
        <f aca="false">K13179*(1-L13179)</f>
        <v>139</v>
      </c>
    </row>
    <row r="13180" customFormat="false" ht="11.4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IF(G13180="Male",VLOOKUP(H13180,'Shoe size conversion table'!$B$6:$D$22,2),VLOOKUP(H13180,'Shoe size conversion table'!$J$6:$L$22,2))</f>
        <v>43-44</v>
      </c>
      <c r="J13180" s="12" t="n">
        <f aca="false">IF(G13180="Male",VLOOKUP(H13180,'Shoe size conversion table'!$B$6:$D$22,3),VLOOKUP(H13180,'Shoe size conversion table'!$J$6:$L$22,3))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MONTH(C13180:C28147)</f>
        <v>9</v>
      </c>
      <c r="O13180" s="8" t="n">
        <f aca="false">K13180*(1-L13180)</f>
        <v>169</v>
      </c>
    </row>
    <row r="13181" customFormat="false" ht="11.4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IF(G13181="Male",VLOOKUP(H13181,'Shoe size conversion table'!$B$6:$D$22,2),VLOOKUP(H13181,'Shoe size conversion table'!$J$6:$L$22,2))</f>
        <v>45</v>
      </c>
      <c r="J13181" s="12" t="n">
        <f aca="false">IF(G13181="Male",VLOOKUP(H13181,'Shoe size conversion table'!$B$6:$D$22,3),VLOOKUP(H13181,'Shoe size conversion table'!$J$6:$L$22,3))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MONTH(C13181:C28148)</f>
        <v>9</v>
      </c>
      <c r="O13181" s="8" t="n">
        <f aca="false">K13181*(1-L13181)</f>
        <v>129</v>
      </c>
    </row>
    <row r="13182" customFormat="false" ht="11.4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IF(G13182="Male",VLOOKUP(H13182,'Shoe size conversion table'!$B$6:$D$22,2),VLOOKUP(H13182,'Shoe size conversion table'!$J$6:$L$22,2))</f>
        <v>44</v>
      </c>
      <c r="J13182" s="12" t="n">
        <f aca="false">IF(G13182="Male",VLOOKUP(H13182,'Shoe size conversion table'!$B$6:$D$22,3),VLOOKUP(H13182,'Shoe size conversion table'!$J$6:$L$22,3))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MONTH(C13182:C28149)</f>
        <v>9</v>
      </c>
      <c r="O13182" s="8" t="n">
        <f aca="false">K13182*(1-L13182)</f>
        <v>189</v>
      </c>
    </row>
    <row r="13183" customFormat="false" ht="11.4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IF(G13183="Male",VLOOKUP(H13183,'Shoe size conversion table'!$B$6:$D$22,2),VLOOKUP(H13183,'Shoe size conversion table'!$J$6:$L$22,2))</f>
        <v>42</v>
      </c>
      <c r="J13183" s="12" t="n">
        <f aca="false">IF(G13183="Male",VLOOKUP(H13183,'Shoe size conversion table'!$B$6:$D$22,3),VLOOKUP(H13183,'Shoe size conversion table'!$J$6:$L$22,3))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MONTH(C13183:C28150)</f>
        <v>9</v>
      </c>
      <c r="O13183" s="8" t="n">
        <f aca="false">K13183*(1-L13183)</f>
        <v>127.2</v>
      </c>
    </row>
    <row r="13184" customFormat="false" ht="11.4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IF(G13184="Male",VLOOKUP(H13184,'Shoe size conversion table'!$B$6:$D$22,2),VLOOKUP(H13184,'Shoe size conversion table'!$J$6:$L$22,2))</f>
        <v>38-39</v>
      </c>
      <c r="J13184" s="12" t="n">
        <f aca="false">IF(G13184="Male",VLOOKUP(H13184,'Shoe size conversion table'!$B$6:$D$22,3),VLOOKUP(H13184,'Shoe size conversion table'!$J$6:$L$22,3))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MONTH(C13184:C28151)</f>
        <v>9</v>
      </c>
      <c r="O13184" s="8" t="n">
        <f aca="false">K13184*(1-L13184)</f>
        <v>111.2</v>
      </c>
    </row>
    <row r="13185" customFormat="false" ht="11.4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IF(G13185="Male",VLOOKUP(H13185,'Shoe size conversion table'!$B$6:$D$22,2),VLOOKUP(H13185,'Shoe size conversion table'!$J$6:$L$22,2))</f>
        <v>44-45</v>
      </c>
      <c r="J13185" s="12" t="n">
        <f aca="false">IF(G13185="Male",VLOOKUP(H13185,'Shoe size conversion table'!$B$6:$D$22,3),VLOOKUP(H13185,'Shoe size conversion table'!$J$6:$L$22,3))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MONTH(C13185:C28152)</f>
        <v>9</v>
      </c>
      <c r="O13185" s="8" t="n">
        <f aca="false">K13185*(1-L13185)</f>
        <v>149</v>
      </c>
    </row>
    <row r="13186" customFormat="false" ht="11.4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IF(G13186="Male",VLOOKUP(H13186,'Shoe size conversion table'!$B$6:$D$22,2),VLOOKUP(H13186,'Shoe size conversion table'!$J$6:$L$22,2))</f>
        <v>43</v>
      </c>
      <c r="J13186" s="12" t="n">
        <f aca="false">IF(G13186="Male",VLOOKUP(H13186,'Shoe size conversion table'!$B$6:$D$22,3),VLOOKUP(H13186,'Shoe size conversion table'!$J$6:$L$22,3))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MONTH(C13186:C28153)</f>
        <v>9</v>
      </c>
      <c r="O13186" s="8" t="n">
        <f aca="false">K13186*(1-L13186)</f>
        <v>179</v>
      </c>
    </row>
    <row r="13187" customFormat="false" ht="11.4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IF(G13187="Male",VLOOKUP(H13187,'Shoe size conversion table'!$B$6:$D$22,2),VLOOKUP(H13187,'Shoe size conversion table'!$J$6:$L$22,2))</f>
        <v>40</v>
      </c>
      <c r="J13187" s="12" t="n">
        <f aca="false">IF(G13187="Male",VLOOKUP(H13187,'Shoe size conversion table'!$B$6:$D$22,3),VLOOKUP(H13187,'Shoe size conversion table'!$J$6:$L$22,3))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MONTH(C13187:C28154)</f>
        <v>9</v>
      </c>
      <c r="O13187" s="8" t="n">
        <f aca="false">K13187*(1-L13187)</f>
        <v>118.3</v>
      </c>
    </row>
    <row r="13188" customFormat="false" ht="11.4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IF(G13188="Male",VLOOKUP(H13188,'Shoe size conversion table'!$B$6:$D$22,2),VLOOKUP(H13188,'Shoe size conversion table'!$J$6:$L$22,2))</f>
        <v>42</v>
      </c>
      <c r="J13188" s="12" t="n">
        <f aca="false">IF(G13188="Male",VLOOKUP(H13188,'Shoe size conversion table'!$B$6:$D$22,3),VLOOKUP(H13188,'Shoe size conversion table'!$J$6:$L$22,3))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MONTH(C13188:C28155)</f>
        <v>9</v>
      </c>
      <c r="O13188" s="8" t="n">
        <f aca="false">K13188*(1-L13188)</f>
        <v>149</v>
      </c>
    </row>
    <row r="13189" customFormat="false" ht="11.4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IF(G13189="Male",VLOOKUP(H13189,'Shoe size conversion table'!$B$6:$D$22,2),VLOOKUP(H13189,'Shoe size conversion table'!$J$6:$L$22,2))</f>
        <v>44</v>
      </c>
      <c r="J13189" s="12" t="n">
        <f aca="false">IF(G13189="Male",VLOOKUP(H13189,'Shoe size conversion table'!$B$6:$D$22,3),VLOOKUP(H13189,'Shoe size conversion table'!$J$6:$L$22,3))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MONTH(C13189:C28156)</f>
        <v>9</v>
      </c>
      <c r="O13189" s="8" t="n">
        <f aca="false">K13189*(1-L13189)</f>
        <v>127.2</v>
      </c>
    </row>
    <row r="13190" customFormat="false" ht="11.4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IF(G13190="Male",VLOOKUP(H13190,'Shoe size conversion table'!$B$6:$D$22,2),VLOOKUP(H13190,'Shoe size conversion table'!$J$6:$L$22,2))</f>
        <v>38-39</v>
      </c>
      <c r="J13190" s="12" t="n">
        <f aca="false">IF(G13190="Male",VLOOKUP(H13190,'Shoe size conversion table'!$B$6:$D$22,3),VLOOKUP(H13190,'Shoe size conversion table'!$J$6:$L$22,3))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MONTH(C13190:C28157)</f>
        <v>9</v>
      </c>
      <c r="O13190" s="8" t="n">
        <f aca="false">K13190*(1-L13190)</f>
        <v>139</v>
      </c>
    </row>
    <row r="13191" customFormat="false" ht="11.4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IF(G13191="Male",VLOOKUP(H13191,'Shoe size conversion table'!$B$6:$D$22,2),VLOOKUP(H13191,'Shoe size conversion table'!$J$6:$L$22,2))</f>
        <v>39</v>
      </c>
      <c r="J13191" s="12" t="n">
        <f aca="false">IF(G13191="Male",VLOOKUP(H13191,'Shoe size conversion table'!$B$6:$D$22,3),VLOOKUP(H13191,'Shoe size conversion table'!$J$6:$L$22,3))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MONTH(C13191:C28158)</f>
        <v>9</v>
      </c>
      <c r="O13191" s="8" t="n">
        <f aca="false">K13191*(1-L13191)</f>
        <v>132.3</v>
      </c>
    </row>
    <row r="13192" customFormat="false" ht="11.4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IF(G13192="Male",VLOOKUP(H13192,'Shoe size conversion table'!$B$6:$D$22,2),VLOOKUP(H13192,'Shoe size conversion table'!$J$6:$L$22,2))</f>
        <v>43</v>
      </c>
      <c r="J13192" s="12" t="n">
        <f aca="false">IF(G13192="Male",VLOOKUP(H13192,'Shoe size conversion table'!$B$6:$D$22,3),VLOOKUP(H13192,'Shoe size conversion table'!$J$6:$L$22,3))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MONTH(C13192:C28159)</f>
        <v>9</v>
      </c>
      <c r="O13192" s="8" t="n">
        <f aca="false">K13192*(1-L13192)</f>
        <v>104.3</v>
      </c>
    </row>
    <row r="13193" customFormat="false" ht="11.4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IF(G13193="Male",VLOOKUP(H13193,'Shoe size conversion table'!$B$6:$D$22,2),VLOOKUP(H13193,'Shoe size conversion table'!$J$6:$L$22,2))</f>
        <v>43</v>
      </c>
      <c r="J13193" s="12" t="n">
        <f aca="false">IF(G13193="Male",VLOOKUP(H13193,'Shoe size conversion table'!$B$6:$D$22,3),VLOOKUP(H13193,'Shoe size conversion table'!$J$6:$L$22,3))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MONTH(C13193:C28160)</f>
        <v>9</v>
      </c>
      <c r="O13193" s="8" t="n">
        <f aca="false">K13193*(1-L13193)</f>
        <v>149</v>
      </c>
    </row>
    <row r="13194" customFormat="false" ht="11.4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IF(G13194="Male",VLOOKUP(H13194,'Shoe size conversion table'!$B$6:$D$22,2),VLOOKUP(H13194,'Shoe size conversion table'!$J$6:$L$22,2))</f>
        <v>39-40</v>
      </c>
      <c r="J13194" s="12" t="n">
        <f aca="false">IF(G13194="Male",VLOOKUP(H13194,'Shoe size conversion table'!$B$6:$D$22,3),VLOOKUP(H13194,'Shoe size conversion table'!$J$6:$L$22,3))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MONTH(C13194:C28161)</f>
        <v>9</v>
      </c>
      <c r="O13194" s="8" t="n">
        <f aca="false">K13194*(1-L13194)</f>
        <v>149</v>
      </c>
    </row>
    <row r="13195" customFormat="false" ht="11.4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IF(G13195="Male",VLOOKUP(H13195,'Shoe size conversion table'!$B$6:$D$22,2),VLOOKUP(H13195,'Shoe size conversion table'!$J$6:$L$22,2))</f>
        <v>39</v>
      </c>
      <c r="J13195" s="12" t="n">
        <f aca="false">IF(G13195="Male",VLOOKUP(H13195,'Shoe size conversion table'!$B$6:$D$22,3),VLOOKUP(H13195,'Shoe size conversion table'!$J$6:$L$22,3))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MONTH(C13195:C28162)</f>
        <v>9</v>
      </c>
      <c r="O13195" s="8" t="n">
        <f aca="false">K13195*(1-L13195)</f>
        <v>129</v>
      </c>
    </row>
    <row r="13196" customFormat="false" ht="11.4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IF(G13196="Male",VLOOKUP(H13196,'Shoe size conversion table'!$B$6:$D$22,2),VLOOKUP(H13196,'Shoe size conversion table'!$J$6:$L$22,2))</f>
        <v>43-44</v>
      </c>
      <c r="J13196" s="12" t="n">
        <f aca="false">IF(G13196="Male",VLOOKUP(H13196,'Shoe size conversion table'!$B$6:$D$22,3),VLOOKUP(H13196,'Shoe size conversion table'!$J$6:$L$22,3))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MONTH(C13196:C28163)</f>
        <v>9</v>
      </c>
      <c r="O13196" s="8" t="n">
        <f aca="false">K13196*(1-L13196)</f>
        <v>179</v>
      </c>
    </row>
    <row r="13197" customFormat="false" ht="11.4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IF(G13197="Male",VLOOKUP(H13197,'Shoe size conversion table'!$B$6:$D$22,2),VLOOKUP(H13197,'Shoe size conversion table'!$J$6:$L$22,2))</f>
        <v>41</v>
      </c>
      <c r="J13197" s="12" t="n">
        <f aca="false">IF(G13197="Male",VLOOKUP(H13197,'Shoe size conversion table'!$B$6:$D$22,3),VLOOKUP(H13197,'Shoe size conversion table'!$J$6:$L$22,3))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MONTH(C13197:C28164)</f>
        <v>9</v>
      </c>
      <c r="O13197" s="8" t="n">
        <f aca="false">K13197*(1-L13197)</f>
        <v>199</v>
      </c>
    </row>
    <row r="13198" customFormat="false" ht="11.4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IF(G13198="Male",VLOOKUP(H13198,'Shoe size conversion table'!$B$6:$D$22,2),VLOOKUP(H13198,'Shoe size conversion table'!$J$6:$L$22,2))</f>
        <v>45</v>
      </c>
      <c r="J13198" s="12" t="n">
        <f aca="false">IF(G13198="Male",VLOOKUP(H13198,'Shoe size conversion table'!$B$6:$D$22,3),VLOOKUP(H13198,'Shoe size conversion table'!$J$6:$L$22,3))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MONTH(C13198:C28165)</f>
        <v>9</v>
      </c>
      <c r="O13198" s="8" t="n">
        <f aca="false">K13198*(1-L13198)</f>
        <v>125.3</v>
      </c>
    </row>
    <row r="13199" customFormat="false" ht="11.4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IF(G13199="Male",VLOOKUP(H13199,'Shoe size conversion table'!$B$6:$D$22,2),VLOOKUP(H13199,'Shoe size conversion table'!$J$6:$L$22,2))</f>
        <v>40</v>
      </c>
      <c r="J13199" s="12" t="n">
        <f aca="false">IF(G13199="Male",VLOOKUP(H13199,'Shoe size conversion table'!$B$6:$D$22,3),VLOOKUP(H13199,'Shoe size conversion table'!$J$6:$L$22,3))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MONTH(C13199:C28166)</f>
        <v>9</v>
      </c>
      <c r="O13199" s="8" t="n">
        <f aca="false">K13199*(1-L13199)</f>
        <v>139</v>
      </c>
    </row>
    <row r="13200" customFormat="false" ht="11.4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IF(G13200="Male",VLOOKUP(H13200,'Shoe size conversion table'!$B$6:$D$22,2),VLOOKUP(H13200,'Shoe size conversion table'!$J$6:$L$22,2))</f>
        <v>38</v>
      </c>
      <c r="J13200" s="12" t="n">
        <f aca="false">IF(G13200="Male",VLOOKUP(H13200,'Shoe size conversion table'!$B$6:$D$22,3),VLOOKUP(H13200,'Shoe size conversion table'!$J$6:$L$22,3))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MONTH(C13200:C28167)</f>
        <v>9</v>
      </c>
      <c r="O13200" s="8" t="n">
        <f aca="false">K13200*(1-L13200)</f>
        <v>97.3</v>
      </c>
    </row>
    <row r="13201" customFormat="false" ht="11.4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IF(G13201="Male",VLOOKUP(H13201,'Shoe size conversion table'!$B$6:$D$22,2),VLOOKUP(H13201,'Shoe size conversion table'!$J$6:$L$22,2))</f>
        <v>42</v>
      </c>
      <c r="J13201" s="12" t="n">
        <f aca="false">IF(G13201="Male",VLOOKUP(H13201,'Shoe size conversion table'!$B$6:$D$22,3),VLOOKUP(H13201,'Shoe size conversion table'!$J$6:$L$22,3))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MONTH(C13201:C28168)</f>
        <v>9</v>
      </c>
      <c r="O13201" s="8" t="n">
        <f aca="false">K13201*(1-L13201)</f>
        <v>179</v>
      </c>
    </row>
    <row r="13202" customFormat="false" ht="11.4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IF(G13202="Male",VLOOKUP(H13202,'Shoe size conversion table'!$B$6:$D$22,2),VLOOKUP(H13202,'Shoe size conversion table'!$J$6:$L$22,2))</f>
        <v>43</v>
      </c>
      <c r="J13202" s="12" t="n">
        <f aca="false">IF(G13202="Male",VLOOKUP(H13202,'Shoe size conversion table'!$B$6:$D$22,3),VLOOKUP(H13202,'Shoe size conversion table'!$J$6:$L$22,3))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MONTH(C13202:C28169)</f>
        <v>9</v>
      </c>
      <c r="O13202" s="8" t="n">
        <f aca="false">K13202*(1-L13202)</f>
        <v>169</v>
      </c>
    </row>
    <row r="13203" customFormat="false" ht="11.4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IF(G13203="Male",VLOOKUP(H13203,'Shoe size conversion table'!$B$6:$D$22,2),VLOOKUP(H13203,'Shoe size conversion table'!$J$6:$L$22,2))</f>
        <v>42-43</v>
      </c>
      <c r="J13203" s="12" t="n">
        <f aca="false">IF(G13203="Male",VLOOKUP(H13203,'Shoe size conversion table'!$B$6:$D$22,3),VLOOKUP(H13203,'Shoe size conversion table'!$J$6:$L$22,3))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MONTH(C13203:C28170)</f>
        <v>9</v>
      </c>
      <c r="O13203" s="8" t="n">
        <f aca="false">K13203*(1-L13203)</f>
        <v>149</v>
      </c>
    </row>
    <row r="13204" customFormat="false" ht="11.4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IF(G13204="Male",VLOOKUP(H13204,'Shoe size conversion table'!$B$6:$D$22,2),VLOOKUP(H13204,'Shoe size conversion table'!$J$6:$L$22,2))</f>
        <v>38</v>
      </c>
      <c r="J13204" s="12" t="n">
        <f aca="false">IF(G13204="Male",VLOOKUP(H13204,'Shoe size conversion table'!$B$6:$D$22,3),VLOOKUP(H13204,'Shoe size conversion table'!$J$6:$L$22,3))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MONTH(C13204:C28171)</f>
        <v>9</v>
      </c>
      <c r="O13204" s="8" t="n">
        <f aca="false">K13204*(1-L13204)</f>
        <v>179</v>
      </c>
    </row>
    <row r="13205" customFormat="false" ht="11.4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IF(G13205="Male",VLOOKUP(H13205,'Shoe size conversion table'!$B$6:$D$22,2),VLOOKUP(H13205,'Shoe size conversion table'!$J$6:$L$22,2))</f>
        <v>44</v>
      </c>
      <c r="J13205" s="12" t="n">
        <f aca="false">IF(G13205="Male",VLOOKUP(H13205,'Shoe size conversion table'!$B$6:$D$22,3),VLOOKUP(H13205,'Shoe size conversion table'!$J$6:$L$22,3))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MONTH(C13205:C28172)</f>
        <v>9</v>
      </c>
      <c r="O13205" s="8" t="n">
        <f aca="false">K13205*(1-L13205)</f>
        <v>149</v>
      </c>
    </row>
    <row r="13206" customFormat="false" ht="11.4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IF(G13206="Male",VLOOKUP(H13206,'Shoe size conversion table'!$B$6:$D$22,2),VLOOKUP(H13206,'Shoe size conversion table'!$J$6:$L$22,2))</f>
        <v>42-43</v>
      </c>
      <c r="J13206" s="12" t="n">
        <f aca="false">IF(G13206="Male",VLOOKUP(H13206,'Shoe size conversion table'!$B$6:$D$22,3),VLOOKUP(H13206,'Shoe size conversion table'!$J$6:$L$22,3))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MONTH(C13206:C28173)</f>
        <v>9</v>
      </c>
      <c r="O13206" s="8" t="n">
        <f aca="false">K13206*(1-L13206)</f>
        <v>94.5</v>
      </c>
    </row>
    <row r="13207" customFormat="false" ht="11.4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IF(G13207="Male",VLOOKUP(H13207,'Shoe size conversion table'!$B$6:$D$22,2),VLOOKUP(H13207,'Shoe size conversion table'!$J$6:$L$22,2))</f>
        <v>38</v>
      </c>
      <c r="J13207" s="12" t="n">
        <f aca="false">IF(G13207="Male",VLOOKUP(H13207,'Shoe size conversion table'!$B$6:$D$22,3),VLOOKUP(H13207,'Shoe size conversion table'!$J$6:$L$22,3))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MONTH(C13207:C28174)</f>
        <v>9</v>
      </c>
      <c r="O13207" s="8" t="n">
        <f aca="false">K13207*(1-L13207)</f>
        <v>199</v>
      </c>
    </row>
    <row r="13208" customFormat="false" ht="11.4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IF(G13208="Male",VLOOKUP(H13208,'Shoe size conversion table'!$B$6:$D$22,2),VLOOKUP(H13208,'Shoe size conversion table'!$J$6:$L$22,2))</f>
        <v>45</v>
      </c>
      <c r="J13208" s="12" t="n">
        <f aca="false">IF(G13208="Male",VLOOKUP(H13208,'Shoe size conversion table'!$B$6:$D$22,3),VLOOKUP(H13208,'Shoe size conversion table'!$J$6:$L$22,3))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MONTH(C13208:C28175)</f>
        <v>9</v>
      </c>
      <c r="O13208" s="8" t="n">
        <f aca="false">K13208*(1-L13208)</f>
        <v>129</v>
      </c>
    </row>
    <row r="13209" customFormat="false" ht="11.4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IF(G13209="Male",VLOOKUP(H13209,'Shoe size conversion table'!$B$6:$D$22,2),VLOOKUP(H13209,'Shoe size conversion table'!$J$6:$L$22,2))</f>
        <v>41-42</v>
      </c>
      <c r="J13209" s="12" t="n">
        <f aca="false">IF(G13209="Male",VLOOKUP(H13209,'Shoe size conversion table'!$B$6:$D$22,3),VLOOKUP(H13209,'Shoe size conversion table'!$J$6:$L$22,3))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MONTH(C13209:C28176)</f>
        <v>9</v>
      </c>
      <c r="O13209" s="8" t="n">
        <f aca="false">K13209*(1-L13209)</f>
        <v>139</v>
      </c>
    </row>
    <row r="13210" customFormat="false" ht="11.4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IF(G13210="Male",VLOOKUP(H13210,'Shoe size conversion table'!$B$6:$D$22,2),VLOOKUP(H13210,'Shoe size conversion table'!$J$6:$L$22,2))</f>
        <v>39-40</v>
      </c>
      <c r="J13210" s="12" t="n">
        <f aca="false">IF(G13210="Male",VLOOKUP(H13210,'Shoe size conversion table'!$B$6:$D$22,3),VLOOKUP(H13210,'Shoe size conversion table'!$J$6:$L$22,3))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MONTH(C13210:C28177)</f>
        <v>9</v>
      </c>
      <c r="O13210" s="8" t="n">
        <f aca="false">K13210*(1-L13210)</f>
        <v>149</v>
      </c>
    </row>
    <row r="13211" customFormat="false" ht="11.4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IF(G13211="Male",VLOOKUP(H13211,'Shoe size conversion table'!$B$6:$D$22,2),VLOOKUP(H13211,'Shoe size conversion table'!$J$6:$L$22,2))</f>
        <v>38-39</v>
      </c>
      <c r="J13211" s="12" t="n">
        <f aca="false">IF(G13211="Male",VLOOKUP(H13211,'Shoe size conversion table'!$B$6:$D$22,3),VLOOKUP(H13211,'Shoe size conversion table'!$J$6:$L$22,3))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MONTH(C13211:C28178)</f>
        <v>9</v>
      </c>
      <c r="O13211" s="8" t="n">
        <f aca="false">K13211*(1-L13211)</f>
        <v>199</v>
      </c>
    </row>
    <row r="13212" customFormat="false" ht="11.4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IF(G13212="Male",VLOOKUP(H13212,'Shoe size conversion table'!$B$6:$D$22,2),VLOOKUP(H13212,'Shoe size conversion table'!$J$6:$L$22,2))</f>
        <v>43-44</v>
      </c>
      <c r="J13212" s="12" t="n">
        <f aca="false">IF(G13212="Male",VLOOKUP(H13212,'Shoe size conversion table'!$B$6:$D$22,3),VLOOKUP(H13212,'Shoe size conversion table'!$J$6:$L$22,3))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MONTH(C13212:C28179)</f>
        <v>9</v>
      </c>
      <c r="O13212" s="8" t="n">
        <f aca="false">K13212*(1-L13212)</f>
        <v>139</v>
      </c>
    </row>
    <row r="13213" customFormat="false" ht="11.4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IF(G13213="Male",VLOOKUP(H13213,'Shoe size conversion table'!$B$6:$D$22,2),VLOOKUP(H13213,'Shoe size conversion table'!$J$6:$L$22,2))</f>
        <v>42-43</v>
      </c>
      <c r="J13213" s="12" t="n">
        <f aca="false">IF(G13213="Male",VLOOKUP(H13213,'Shoe size conversion table'!$B$6:$D$22,3),VLOOKUP(H13213,'Shoe size conversion table'!$J$6:$L$22,3))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MONTH(C13213:C28180)</f>
        <v>9</v>
      </c>
      <c r="O13213" s="8" t="n">
        <f aca="false">K13213*(1-L13213)</f>
        <v>139.3</v>
      </c>
    </row>
    <row r="13214" customFormat="false" ht="11.4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IF(G13214="Male",VLOOKUP(H13214,'Shoe size conversion table'!$B$6:$D$22,2),VLOOKUP(H13214,'Shoe size conversion table'!$J$6:$L$22,2))</f>
        <v>43</v>
      </c>
      <c r="J13214" s="12" t="n">
        <f aca="false">IF(G13214="Male",VLOOKUP(H13214,'Shoe size conversion table'!$B$6:$D$22,3),VLOOKUP(H13214,'Shoe size conversion table'!$J$6:$L$22,3))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MONTH(C13214:C28181)</f>
        <v>9</v>
      </c>
      <c r="O13214" s="8" t="n">
        <f aca="false">K13214*(1-L13214)</f>
        <v>189</v>
      </c>
    </row>
    <row r="13215" customFormat="false" ht="11.4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IF(G13215="Male",VLOOKUP(H13215,'Shoe size conversion table'!$B$6:$D$22,2),VLOOKUP(H13215,'Shoe size conversion table'!$J$6:$L$22,2))</f>
        <v>42</v>
      </c>
      <c r="J13215" s="12" t="n">
        <f aca="false">IF(G13215="Male",VLOOKUP(H13215,'Shoe size conversion table'!$B$6:$D$22,3),VLOOKUP(H13215,'Shoe size conversion table'!$J$6:$L$22,3))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MONTH(C13215:C28182)</f>
        <v>9</v>
      </c>
      <c r="O13215" s="8" t="n">
        <f aca="false">K13215*(1-L13215)</f>
        <v>199</v>
      </c>
    </row>
    <row r="13216" customFormat="false" ht="11.4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IF(G13216="Male",VLOOKUP(H13216,'Shoe size conversion table'!$B$6:$D$22,2),VLOOKUP(H13216,'Shoe size conversion table'!$J$6:$L$22,2))</f>
        <v>42</v>
      </c>
      <c r="J13216" s="12" t="n">
        <f aca="false">IF(G13216="Male",VLOOKUP(H13216,'Shoe size conversion table'!$B$6:$D$22,3),VLOOKUP(H13216,'Shoe size conversion table'!$J$6:$L$22,3))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MONTH(C13216:C28183)</f>
        <v>9</v>
      </c>
      <c r="O13216" s="8" t="n">
        <f aca="false">K13216*(1-L13216)</f>
        <v>189</v>
      </c>
    </row>
    <row r="13217" customFormat="false" ht="11.4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IF(G13217="Male",VLOOKUP(H13217,'Shoe size conversion table'!$B$6:$D$22,2),VLOOKUP(H13217,'Shoe size conversion table'!$J$6:$L$22,2))</f>
        <v>41</v>
      </c>
      <c r="J13217" s="12" t="n">
        <f aca="false">IF(G13217="Male",VLOOKUP(H13217,'Shoe size conversion table'!$B$6:$D$22,3),VLOOKUP(H13217,'Shoe size conversion table'!$J$6:$L$22,3))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MONTH(C13217:C28184)</f>
        <v>9</v>
      </c>
      <c r="O13217" s="8" t="n">
        <f aca="false">K13217*(1-L13217)</f>
        <v>151.2</v>
      </c>
    </row>
    <row r="13218" customFormat="false" ht="11.4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IF(G13218="Male",VLOOKUP(H13218,'Shoe size conversion table'!$B$6:$D$22,2),VLOOKUP(H13218,'Shoe size conversion table'!$J$6:$L$22,2))</f>
        <v>39-40</v>
      </c>
      <c r="J13218" s="12" t="n">
        <f aca="false">IF(G13218="Male",VLOOKUP(H13218,'Shoe size conversion table'!$B$6:$D$22,3),VLOOKUP(H13218,'Shoe size conversion table'!$J$6:$L$22,3))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MONTH(C13218:C28185)</f>
        <v>9</v>
      </c>
      <c r="O13218" s="8" t="n">
        <f aca="false">K13218*(1-L13218)</f>
        <v>149</v>
      </c>
    </row>
    <row r="13219" customFormat="false" ht="11.4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IF(G13219="Male",VLOOKUP(H13219,'Shoe size conversion table'!$B$6:$D$22,2),VLOOKUP(H13219,'Shoe size conversion table'!$J$6:$L$22,2))</f>
        <v>40-41</v>
      </c>
      <c r="J13219" s="12" t="n">
        <f aca="false">IF(G13219="Male",VLOOKUP(H13219,'Shoe size conversion table'!$B$6:$D$22,3),VLOOKUP(H13219,'Shoe size conversion table'!$J$6:$L$22,3))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MONTH(C13219:C28186)</f>
        <v>9</v>
      </c>
      <c r="O13219" s="8" t="n">
        <f aca="false">K13219*(1-L13219)</f>
        <v>199</v>
      </c>
    </row>
    <row r="13220" customFormat="false" ht="11.4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IF(G13220="Male",VLOOKUP(H13220,'Shoe size conversion table'!$B$6:$D$22,2),VLOOKUP(H13220,'Shoe size conversion table'!$J$6:$L$22,2))</f>
        <v>39</v>
      </c>
      <c r="J13220" s="12" t="n">
        <f aca="false">IF(G13220="Male",VLOOKUP(H13220,'Shoe size conversion table'!$B$6:$D$22,3),VLOOKUP(H13220,'Shoe size conversion table'!$J$6:$L$22,3))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MONTH(C13220:C28187)</f>
        <v>9</v>
      </c>
      <c r="O13220" s="8" t="n">
        <f aca="false">K13220*(1-L13220)</f>
        <v>159</v>
      </c>
    </row>
    <row r="13221" customFormat="false" ht="11.4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IF(G13221="Male",VLOOKUP(H13221,'Shoe size conversion table'!$B$6:$D$22,2),VLOOKUP(H13221,'Shoe size conversion table'!$J$6:$L$22,2))</f>
        <v>42-43</v>
      </c>
      <c r="J13221" s="12" t="n">
        <f aca="false">IF(G13221="Male",VLOOKUP(H13221,'Shoe size conversion table'!$B$6:$D$22,3),VLOOKUP(H13221,'Shoe size conversion table'!$J$6:$L$22,3))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MONTH(C13221:C28188)</f>
        <v>9</v>
      </c>
      <c r="O13221" s="8" t="n">
        <f aca="false">K13221*(1-L13221)</f>
        <v>189</v>
      </c>
    </row>
    <row r="13222" customFormat="false" ht="11.4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IF(G13222="Male",VLOOKUP(H13222,'Shoe size conversion table'!$B$6:$D$22,2),VLOOKUP(H13222,'Shoe size conversion table'!$J$6:$L$22,2))</f>
        <v>42-43</v>
      </c>
      <c r="J13222" s="12" t="n">
        <f aca="false">IF(G13222="Male",VLOOKUP(H13222,'Shoe size conversion table'!$B$6:$D$22,3),VLOOKUP(H13222,'Shoe size conversion table'!$J$6:$L$22,3))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MONTH(C13222:C28189)</f>
        <v>9</v>
      </c>
      <c r="O13222" s="8" t="n">
        <f aca="false">K13222*(1-L13222)</f>
        <v>159</v>
      </c>
    </row>
    <row r="13223" customFormat="false" ht="11.4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IF(G13223="Male",VLOOKUP(H13223,'Shoe size conversion table'!$B$6:$D$22,2),VLOOKUP(H13223,'Shoe size conversion table'!$J$6:$L$22,2))</f>
        <v>39</v>
      </c>
      <c r="J13223" s="12" t="n">
        <f aca="false">IF(G13223="Male",VLOOKUP(H13223,'Shoe size conversion table'!$B$6:$D$22,3),VLOOKUP(H13223,'Shoe size conversion table'!$J$6:$L$22,3))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MONTH(C13223:C28190)</f>
        <v>9</v>
      </c>
      <c r="O13223" s="8" t="n">
        <f aca="false">K13223*(1-L13223)</f>
        <v>125.3</v>
      </c>
    </row>
    <row r="13224" customFormat="false" ht="11.4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IF(G13224="Male",VLOOKUP(H13224,'Shoe size conversion table'!$B$6:$D$22,2),VLOOKUP(H13224,'Shoe size conversion table'!$J$6:$L$22,2))</f>
        <v>41-42</v>
      </c>
      <c r="J13224" s="12" t="n">
        <f aca="false">IF(G13224="Male",VLOOKUP(H13224,'Shoe size conversion table'!$B$6:$D$22,3),VLOOKUP(H13224,'Shoe size conversion table'!$J$6:$L$22,3))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MONTH(C13224:C28191)</f>
        <v>9</v>
      </c>
      <c r="O13224" s="8" t="n">
        <f aca="false">K13224*(1-L13224)</f>
        <v>189</v>
      </c>
    </row>
    <row r="13225" customFormat="false" ht="11.4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IF(G13225="Male",VLOOKUP(H13225,'Shoe size conversion table'!$B$6:$D$22,2),VLOOKUP(H13225,'Shoe size conversion table'!$J$6:$L$22,2))</f>
        <v>43-44</v>
      </c>
      <c r="J13225" s="12" t="n">
        <f aca="false">IF(G13225="Male",VLOOKUP(H13225,'Shoe size conversion table'!$B$6:$D$22,3),VLOOKUP(H13225,'Shoe size conversion table'!$J$6:$L$22,3))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MONTH(C13225:C28192)</f>
        <v>9</v>
      </c>
      <c r="O13225" s="8" t="n">
        <f aca="false">K13225*(1-L13225)</f>
        <v>170.1</v>
      </c>
    </row>
    <row r="13226" customFormat="false" ht="11.4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IF(G13226="Male",VLOOKUP(H13226,'Shoe size conversion table'!$B$6:$D$22,2),VLOOKUP(H13226,'Shoe size conversion table'!$J$6:$L$22,2))</f>
        <v>38-39</v>
      </c>
      <c r="J13226" s="12" t="n">
        <f aca="false">IF(G13226="Male",VLOOKUP(H13226,'Shoe size conversion table'!$B$6:$D$22,3),VLOOKUP(H13226,'Shoe size conversion table'!$J$6:$L$22,3))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MONTH(C13226:C28193)</f>
        <v>9</v>
      </c>
      <c r="O13226" s="8" t="n">
        <f aca="false">K13226*(1-L13226)</f>
        <v>129</v>
      </c>
    </row>
    <row r="13227" customFormat="false" ht="11.4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IF(G13227="Male",VLOOKUP(H13227,'Shoe size conversion table'!$B$6:$D$22,2),VLOOKUP(H13227,'Shoe size conversion table'!$J$6:$L$22,2))</f>
        <v>39</v>
      </c>
      <c r="J13227" s="12" t="n">
        <f aca="false">IF(G13227="Male",VLOOKUP(H13227,'Shoe size conversion table'!$B$6:$D$22,3),VLOOKUP(H13227,'Shoe size conversion table'!$J$6:$L$22,3))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MONTH(C13227:C28194)</f>
        <v>9</v>
      </c>
      <c r="O13227" s="8" t="n">
        <f aca="false">K13227*(1-L13227)</f>
        <v>159</v>
      </c>
    </row>
    <row r="13228" customFormat="false" ht="11.4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IF(G13228="Male",VLOOKUP(H13228,'Shoe size conversion table'!$B$6:$D$22,2),VLOOKUP(H13228,'Shoe size conversion table'!$J$6:$L$22,2))</f>
        <v>43-44</v>
      </c>
      <c r="J13228" s="12" t="n">
        <f aca="false">IF(G13228="Male",VLOOKUP(H13228,'Shoe size conversion table'!$B$6:$D$22,3),VLOOKUP(H13228,'Shoe size conversion table'!$J$6:$L$22,3))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MONTH(C13228:C28195)</f>
        <v>9</v>
      </c>
      <c r="O13228" s="8" t="n">
        <f aca="false">K13228*(1-L13228)</f>
        <v>199</v>
      </c>
    </row>
    <row r="13229" customFormat="false" ht="11.4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IF(G13229="Male",VLOOKUP(H13229,'Shoe size conversion table'!$B$6:$D$22,2),VLOOKUP(H13229,'Shoe size conversion table'!$J$6:$L$22,2))</f>
        <v>42</v>
      </c>
      <c r="J13229" s="12" t="n">
        <f aca="false">IF(G13229="Male",VLOOKUP(H13229,'Shoe size conversion table'!$B$6:$D$22,3),VLOOKUP(H13229,'Shoe size conversion table'!$J$6:$L$22,3))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MONTH(C13229:C28196)</f>
        <v>9</v>
      </c>
      <c r="O13229" s="8" t="n">
        <f aca="false">K13229*(1-L13229)</f>
        <v>149</v>
      </c>
    </row>
    <row r="13230" customFormat="false" ht="11.4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IF(G13230="Male",VLOOKUP(H13230,'Shoe size conversion table'!$B$6:$D$22,2),VLOOKUP(H13230,'Shoe size conversion table'!$J$6:$L$22,2))</f>
        <v>40</v>
      </c>
      <c r="J13230" s="12" t="n">
        <f aca="false">IF(G13230="Male",VLOOKUP(H13230,'Shoe size conversion table'!$B$6:$D$22,3),VLOOKUP(H13230,'Shoe size conversion table'!$J$6:$L$22,3))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MONTH(C13230:C28197)</f>
        <v>9</v>
      </c>
      <c r="O13230" s="8" t="n">
        <f aca="false">K13230*(1-L13230)</f>
        <v>189</v>
      </c>
    </row>
    <row r="13231" customFormat="false" ht="11.4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IF(G13231="Male",VLOOKUP(H13231,'Shoe size conversion table'!$B$6:$D$22,2),VLOOKUP(H13231,'Shoe size conversion table'!$J$6:$L$22,2))</f>
        <v>43</v>
      </c>
      <c r="J13231" s="12" t="n">
        <f aca="false">IF(G13231="Male",VLOOKUP(H13231,'Shoe size conversion table'!$B$6:$D$22,3),VLOOKUP(H13231,'Shoe size conversion table'!$J$6:$L$22,3))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MONTH(C13231:C28198)</f>
        <v>9</v>
      </c>
      <c r="O13231" s="8" t="n">
        <f aca="false">K13231*(1-L13231)</f>
        <v>118.3</v>
      </c>
    </row>
    <row r="13232" customFormat="false" ht="11.4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IF(G13232="Male",VLOOKUP(H13232,'Shoe size conversion table'!$B$6:$D$22,2),VLOOKUP(H13232,'Shoe size conversion table'!$J$6:$L$22,2))</f>
        <v>38-39</v>
      </c>
      <c r="J13232" s="12" t="n">
        <f aca="false">IF(G13232="Male",VLOOKUP(H13232,'Shoe size conversion table'!$B$6:$D$22,3),VLOOKUP(H13232,'Shoe size conversion table'!$J$6:$L$22,3))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MONTH(C13232:C28199)</f>
        <v>9</v>
      </c>
      <c r="O13232" s="8" t="n">
        <f aca="false">K13232*(1-L13232)</f>
        <v>189</v>
      </c>
    </row>
    <row r="13233" customFormat="false" ht="11.4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IF(G13233="Male",VLOOKUP(H13233,'Shoe size conversion table'!$B$6:$D$22,2),VLOOKUP(H13233,'Shoe size conversion table'!$J$6:$L$22,2))</f>
        <v>39-40</v>
      </c>
      <c r="J13233" s="12" t="n">
        <f aca="false">IF(G13233="Male",VLOOKUP(H13233,'Shoe size conversion table'!$B$6:$D$22,3),VLOOKUP(H13233,'Shoe size conversion table'!$J$6:$L$22,3))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MONTH(C13233:C28200)</f>
        <v>9</v>
      </c>
      <c r="O13233" s="8" t="n">
        <f aca="false">K13233*(1-L13233)</f>
        <v>129</v>
      </c>
    </row>
    <row r="13234" customFormat="false" ht="11.4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IF(G13234="Male",VLOOKUP(H13234,'Shoe size conversion table'!$B$6:$D$22,2),VLOOKUP(H13234,'Shoe size conversion table'!$J$6:$L$22,2))</f>
        <v>42-43</v>
      </c>
      <c r="J13234" s="12" t="n">
        <f aca="false">IF(G13234="Male",VLOOKUP(H13234,'Shoe size conversion table'!$B$6:$D$22,3),VLOOKUP(H13234,'Shoe size conversion table'!$J$6:$L$22,3))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MONTH(C13234:C28201)</f>
        <v>9</v>
      </c>
      <c r="O13234" s="8" t="n">
        <f aca="false">K13234*(1-L13234)</f>
        <v>143.2</v>
      </c>
    </row>
    <row r="13235" customFormat="false" ht="11.4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IF(G13235="Male",VLOOKUP(H13235,'Shoe size conversion table'!$B$6:$D$22,2),VLOOKUP(H13235,'Shoe size conversion table'!$J$6:$L$22,2))</f>
        <v>42-43</v>
      </c>
      <c r="J13235" s="12" t="n">
        <f aca="false">IF(G13235="Male",VLOOKUP(H13235,'Shoe size conversion table'!$B$6:$D$22,3),VLOOKUP(H13235,'Shoe size conversion table'!$J$6:$L$22,3))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MONTH(C13235:C28202)</f>
        <v>9</v>
      </c>
      <c r="O13235" s="8" t="n">
        <f aca="false">K13235*(1-L13235)</f>
        <v>97.3</v>
      </c>
    </row>
    <row r="13236" customFormat="false" ht="11.4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IF(G13236="Male",VLOOKUP(H13236,'Shoe size conversion table'!$B$6:$D$22,2),VLOOKUP(H13236,'Shoe size conversion table'!$J$6:$L$22,2))</f>
        <v>45</v>
      </c>
      <c r="J13236" s="12" t="n">
        <f aca="false">IF(G13236="Male",VLOOKUP(H13236,'Shoe size conversion table'!$B$6:$D$22,3),VLOOKUP(H13236,'Shoe size conversion table'!$J$6:$L$22,3))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MONTH(C13236:C28203)</f>
        <v>9</v>
      </c>
      <c r="O13236" s="8" t="n">
        <f aca="false">K13236*(1-L13236)</f>
        <v>149</v>
      </c>
    </row>
    <row r="13237" customFormat="false" ht="11.4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IF(G13237="Male",VLOOKUP(H13237,'Shoe size conversion table'!$B$6:$D$22,2),VLOOKUP(H13237,'Shoe size conversion table'!$J$6:$L$22,2))</f>
        <v>38</v>
      </c>
      <c r="J13237" s="12" t="n">
        <f aca="false">IF(G13237="Male",VLOOKUP(H13237,'Shoe size conversion table'!$B$6:$D$22,3),VLOOKUP(H13237,'Shoe size conversion table'!$J$6:$L$22,3))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MONTH(C13237:C28204)</f>
        <v>9</v>
      </c>
      <c r="O13237" s="8" t="n">
        <f aca="false">K13237*(1-L13237)</f>
        <v>159</v>
      </c>
    </row>
    <row r="13238" customFormat="false" ht="11.4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IF(G13238="Male",VLOOKUP(H13238,'Shoe size conversion table'!$B$6:$D$22,2),VLOOKUP(H13238,'Shoe size conversion table'!$J$6:$L$22,2))</f>
        <v>45</v>
      </c>
      <c r="J13238" s="12" t="n">
        <f aca="false">IF(G13238="Male",VLOOKUP(H13238,'Shoe size conversion table'!$B$6:$D$22,3),VLOOKUP(H13238,'Shoe size conversion table'!$J$6:$L$22,3))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MONTH(C13238:C28205)</f>
        <v>9</v>
      </c>
      <c r="O13238" s="8" t="n">
        <f aca="false">K13238*(1-L13238)</f>
        <v>199</v>
      </c>
    </row>
    <row r="13239" customFormat="false" ht="11.4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IF(G13239="Male",VLOOKUP(H13239,'Shoe size conversion table'!$B$6:$D$22,2),VLOOKUP(H13239,'Shoe size conversion table'!$J$6:$L$22,2))</f>
        <v>42</v>
      </c>
      <c r="J13239" s="12" t="n">
        <f aca="false">IF(G13239="Male",VLOOKUP(H13239,'Shoe size conversion table'!$B$6:$D$22,3),VLOOKUP(H13239,'Shoe size conversion table'!$J$6:$L$22,3))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MONTH(C13239:C28206)</f>
        <v>9</v>
      </c>
      <c r="O13239" s="8" t="n">
        <f aca="false">K13239*(1-L13239)</f>
        <v>169</v>
      </c>
    </row>
    <row r="13240" customFormat="false" ht="11.4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IF(G13240="Male",VLOOKUP(H13240,'Shoe size conversion table'!$B$6:$D$22,2),VLOOKUP(H13240,'Shoe size conversion table'!$J$6:$L$22,2))</f>
        <v>43</v>
      </c>
      <c r="J13240" s="12" t="n">
        <f aca="false">IF(G13240="Male",VLOOKUP(H13240,'Shoe size conversion table'!$B$6:$D$22,3),VLOOKUP(H13240,'Shoe size conversion table'!$J$6:$L$22,3))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MONTH(C13240:C28207)</f>
        <v>9</v>
      </c>
      <c r="O13240" s="8" t="n">
        <f aca="false">K13240*(1-L13240)</f>
        <v>135.2</v>
      </c>
    </row>
    <row r="13241" customFormat="false" ht="11.4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IF(G13241="Male",VLOOKUP(H13241,'Shoe size conversion table'!$B$6:$D$22,2),VLOOKUP(H13241,'Shoe size conversion table'!$J$6:$L$22,2))</f>
        <v>48</v>
      </c>
      <c r="J13241" s="12" t="n">
        <f aca="false">IF(G13241="Male",VLOOKUP(H13241,'Shoe size conversion table'!$B$6:$D$22,3),VLOOKUP(H13241,'Shoe size conversion table'!$J$6:$L$22,3))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MONTH(C13241:C28208)</f>
        <v>9</v>
      </c>
      <c r="O13241" s="8" t="n">
        <f aca="false">K13241*(1-L13241)</f>
        <v>129</v>
      </c>
    </row>
    <row r="13242" customFormat="false" ht="11.4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IF(G13242="Male",VLOOKUP(H13242,'Shoe size conversion table'!$B$6:$D$22,2),VLOOKUP(H13242,'Shoe size conversion table'!$J$6:$L$22,2))</f>
        <v>43-44</v>
      </c>
      <c r="J13242" s="12" t="n">
        <f aca="false">IF(G13242="Male",VLOOKUP(H13242,'Shoe size conversion table'!$B$6:$D$22,3),VLOOKUP(H13242,'Shoe size conversion table'!$J$6:$L$22,3))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MONTH(C13242:C28209)</f>
        <v>9</v>
      </c>
      <c r="O13242" s="8" t="n">
        <f aca="false">K13242*(1-L13242)</f>
        <v>103.2</v>
      </c>
    </row>
    <row r="13243" customFormat="false" ht="11.4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IF(G13243="Male",VLOOKUP(H13243,'Shoe size conversion table'!$B$6:$D$22,2),VLOOKUP(H13243,'Shoe size conversion table'!$J$6:$L$22,2))</f>
        <v>38-39</v>
      </c>
      <c r="J13243" s="12" t="n">
        <f aca="false">IF(G13243="Male",VLOOKUP(H13243,'Shoe size conversion table'!$B$6:$D$22,3),VLOOKUP(H13243,'Shoe size conversion table'!$J$6:$L$22,3))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MONTH(C13243:C28210)</f>
        <v>9</v>
      </c>
      <c r="O13243" s="8" t="n">
        <f aca="false">K13243*(1-L13243)</f>
        <v>132.3</v>
      </c>
    </row>
    <row r="13244" customFormat="false" ht="11.4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IF(G13244="Male",VLOOKUP(H13244,'Shoe size conversion table'!$B$6:$D$22,2),VLOOKUP(H13244,'Shoe size conversion table'!$J$6:$L$22,2))</f>
        <v>42</v>
      </c>
      <c r="J13244" s="12" t="n">
        <f aca="false">IF(G13244="Male",VLOOKUP(H13244,'Shoe size conversion table'!$B$6:$D$22,3),VLOOKUP(H13244,'Shoe size conversion table'!$J$6:$L$22,3))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MONTH(C13244:C28211)</f>
        <v>9</v>
      </c>
      <c r="O13244" s="8" t="n">
        <f aca="false">K13244*(1-L13244)</f>
        <v>94.5</v>
      </c>
    </row>
    <row r="13245" customFormat="false" ht="11.4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IF(G13245="Male",VLOOKUP(H13245,'Shoe size conversion table'!$B$6:$D$22,2),VLOOKUP(H13245,'Shoe size conversion table'!$J$6:$L$22,2))</f>
        <v>40-41</v>
      </c>
      <c r="J13245" s="12" t="n">
        <f aca="false">IF(G13245="Male",VLOOKUP(H13245,'Shoe size conversion table'!$B$6:$D$22,3),VLOOKUP(H13245,'Shoe size conversion table'!$J$6:$L$22,3))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MONTH(C13245:C28212)</f>
        <v>9</v>
      </c>
      <c r="O13245" s="8" t="n">
        <f aca="false">K13245*(1-L13245)</f>
        <v>169</v>
      </c>
    </row>
    <row r="13246" customFormat="false" ht="11.4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IF(G13246="Male",VLOOKUP(H13246,'Shoe size conversion table'!$B$6:$D$22,2),VLOOKUP(H13246,'Shoe size conversion table'!$J$6:$L$22,2))</f>
        <v>44</v>
      </c>
      <c r="J13246" s="12" t="n">
        <f aca="false">IF(G13246="Male",VLOOKUP(H13246,'Shoe size conversion table'!$B$6:$D$22,3),VLOOKUP(H13246,'Shoe size conversion table'!$J$6:$L$22,3))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MONTH(C13246:C28213)</f>
        <v>9</v>
      </c>
      <c r="O13246" s="8" t="n">
        <f aca="false">K13246*(1-L13246)</f>
        <v>118.3</v>
      </c>
    </row>
    <row r="13247" customFormat="false" ht="11.4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IF(G13247="Male",VLOOKUP(H13247,'Shoe size conversion table'!$B$6:$D$22,2),VLOOKUP(H13247,'Shoe size conversion table'!$J$6:$L$22,2))</f>
        <v>38-39</v>
      </c>
      <c r="J13247" s="12" t="n">
        <f aca="false">IF(G13247="Male",VLOOKUP(H13247,'Shoe size conversion table'!$B$6:$D$22,3),VLOOKUP(H13247,'Shoe size conversion table'!$J$6:$L$22,3))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MONTH(C13247:C28214)</f>
        <v>9</v>
      </c>
      <c r="O13247" s="8" t="n">
        <f aca="false">K13247*(1-L13247)</f>
        <v>111.2</v>
      </c>
    </row>
    <row r="13248" customFormat="false" ht="11.4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IF(G13248="Male",VLOOKUP(H13248,'Shoe size conversion table'!$B$6:$D$22,2),VLOOKUP(H13248,'Shoe size conversion table'!$J$6:$L$22,2))</f>
        <v>43</v>
      </c>
      <c r="J13248" s="12" t="n">
        <f aca="false">IF(G13248="Male",VLOOKUP(H13248,'Shoe size conversion table'!$B$6:$D$22,3),VLOOKUP(H13248,'Shoe size conversion table'!$J$6:$L$22,3))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MONTH(C13248:C28215)</f>
        <v>9</v>
      </c>
      <c r="O13248" s="8" t="n">
        <f aca="false">K13248*(1-L13248)</f>
        <v>111.3</v>
      </c>
    </row>
    <row r="13249" customFormat="false" ht="11.4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IF(G13249="Male",VLOOKUP(H13249,'Shoe size conversion table'!$B$6:$D$22,2),VLOOKUP(H13249,'Shoe size conversion table'!$J$6:$L$22,2))</f>
        <v>43</v>
      </c>
      <c r="J13249" s="12" t="n">
        <f aca="false">IF(G13249="Male",VLOOKUP(H13249,'Shoe size conversion table'!$B$6:$D$22,3),VLOOKUP(H13249,'Shoe size conversion table'!$J$6:$L$22,3))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MONTH(C13249:C28216)</f>
        <v>9</v>
      </c>
      <c r="O13249" s="8" t="n">
        <f aca="false">K13249*(1-L13249)</f>
        <v>139</v>
      </c>
    </row>
    <row r="13250" customFormat="false" ht="11.4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IF(G13250="Male",VLOOKUP(H13250,'Shoe size conversion table'!$B$6:$D$22,2),VLOOKUP(H13250,'Shoe size conversion table'!$J$6:$L$22,2))</f>
        <v>40-41</v>
      </c>
      <c r="J13250" s="12" t="n">
        <f aca="false">IF(G13250="Male",VLOOKUP(H13250,'Shoe size conversion table'!$B$6:$D$22,3),VLOOKUP(H13250,'Shoe size conversion table'!$J$6:$L$22,3))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MONTH(C13250:C28217)</f>
        <v>9</v>
      </c>
      <c r="O13250" s="8" t="n">
        <f aca="false">K13250*(1-L13250)</f>
        <v>199</v>
      </c>
    </row>
    <row r="13251" customFormat="false" ht="11.4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IF(G13251="Male",VLOOKUP(H13251,'Shoe size conversion table'!$B$6:$D$22,2),VLOOKUP(H13251,'Shoe size conversion table'!$J$6:$L$22,2))</f>
        <v>42</v>
      </c>
      <c r="J13251" s="12" t="n">
        <f aca="false">IF(G13251="Male",VLOOKUP(H13251,'Shoe size conversion table'!$B$6:$D$22,3),VLOOKUP(H13251,'Shoe size conversion table'!$J$6:$L$22,3))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MONTH(C13251:C28218)</f>
        <v>9</v>
      </c>
      <c r="O13251" s="8" t="n">
        <f aca="false">K13251*(1-L13251)</f>
        <v>199</v>
      </c>
    </row>
    <row r="13252" customFormat="false" ht="11.4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IF(G13252="Male",VLOOKUP(H13252,'Shoe size conversion table'!$B$6:$D$22,2),VLOOKUP(H13252,'Shoe size conversion table'!$J$6:$L$22,2))</f>
        <v>39</v>
      </c>
      <c r="J13252" s="12" t="n">
        <f aca="false">IF(G13252="Male",VLOOKUP(H13252,'Shoe size conversion table'!$B$6:$D$22,3),VLOOKUP(H13252,'Shoe size conversion table'!$J$6:$L$22,3))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MONTH(C13252:C28219)</f>
        <v>9</v>
      </c>
      <c r="O13252" s="8" t="n">
        <f aca="false">K13252*(1-L13252)</f>
        <v>159</v>
      </c>
    </row>
    <row r="13253" customFormat="false" ht="11.4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IF(G13253="Male",VLOOKUP(H13253,'Shoe size conversion table'!$B$6:$D$22,2),VLOOKUP(H13253,'Shoe size conversion table'!$J$6:$L$22,2))</f>
        <v>44-45</v>
      </c>
      <c r="J13253" s="12" t="n">
        <f aca="false">IF(G13253="Male",VLOOKUP(H13253,'Shoe size conversion table'!$B$6:$D$22,3),VLOOKUP(H13253,'Shoe size conversion table'!$J$6:$L$22,3))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MONTH(C13253:C28220)</f>
        <v>9</v>
      </c>
      <c r="O13253" s="8" t="n">
        <f aca="false">K13253*(1-L13253)</f>
        <v>199</v>
      </c>
    </row>
    <row r="13254" customFormat="false" ht="11.4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IF(G13254="Male",VLOOKUP(H13254,'Shoe size conversion table'!$B$6:$D$22,2),VLOOKUP(H13254,'Shoe size conversion table'!$J$6:$L$22,2))</f>
        <v>42</v>
      </c>
      <c r="J13254" s="12" t="n">
        <f aca="false">IF(G13254="Male",VLOOKUP(H13254,'Shoe size conversion table'!$B$6:$D$22,3),VLOOKUP(H13254,'Shoe size conversion table'!$J$6:$L$22,3))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MONTH(C13254:C28221)</f>
        <v>9</v>
      </c>
      <c r="O13254" s="8" t="n">
        <f aca="false">K13254*(1-L13254)</f>
        <v>104.3</v>
      </c>
    </row>
    <row r="13255" customFormat="false" ht="11.4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IF(G13255="Male",VLOOKUP(H13255,'Shoe size conversion table'!$B$6:$D$22,2),VLOOKUP(H13255,'Shoe size conversion table'!$J$6:$L$22,2))</f>
        <v>43</v>
      </c>
      <c r="J13255" s="12" t="n">
        <f aca="false">IF(G13255="Male",VLOOKUP(H13255,'Shoe size conversion table'!$B$6:$D$22,3),VLOOKUP(H13255,'Shoe size conversion table'!$J$6:$L$22,3))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MONTH(C13255:C28222)</f>
        <v>9</v>
      </c>
      <c r="O13255" s="8" t="n">
        <f aca="false">K13255*(1-L13255)</f>
        <v>90.3</v>
      </c>
    </row>
    <row r="13256" customFormat="false" ht="11.4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IF(G13256="Male",VLOOKUP(H13256,'Shoe size conversion table'!$B$6:$D$22,2),VLOOKUP(H13256,'Shoe size conversion table'!$J$6:$L$22,2))</f>
        <v>42-43</v>
      </c>
      <c r="J13256" s="12" t="n">
        <f aca="false">IF(G13256="Male",VLOOKUP(H13256,'Shoe size conversion table'!$B$6:$D$22,3),VLOOKUP(H13256,'Shoe size conversion table'!$J$6:$L$22,3))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MONTH(C13256:C28223)</f>
        <v>9</v>
      </c>
      <c r="O13256" s="8" t="n">
        <f aca="false">K13256*(1-L13256)</f>
        <v>199</v>
      </c>
    </row>
    <row r="13257" customFormat="false" ht="11.4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IF(G13257="Male",VLOOKUP(H13257,'Shoe size conversion table'!$B$6:$D$22,2),VLOOKUP(H13257,'Shoe size conversion table'!$J$6:$L$22,2))</f>
        <v>38-39</v>
      </c>
      <c r="J13257" s="12" t="n">
        <f aca="false">IF(G13257="Male",VLOOKUP(H13257,'Shoe size conversion table'!$B$6:$D$22,3),VLOOKUP(H13257,'Shoe size conversion table'!$J$6:$L$22,3))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MONTH(C13257:C28224)</f>
        <v>9</v>
      </c>
      <c r="O13257" s="8" t="n">
        <f aca="false">K13257*(1-L13257)</f>
        <v>94.5</v>
      </c>
    </row>
    <row r="13258" customFormat="false" ht="11.4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IF(G13258="Male",VLOOKUP(H13258,'Shoe size conversion table'!$B$6:$D$22,2),VLOOKUP(H13258,'Shoe size conversion table'!$J$6:$L$22,2))</f>
        <v>38-39</v>
      </c>
      <c r="J13258" s="12" t="n">
        <f aca="false">IF(G13258="Male",VLOOKUP(H13258,'Shoe size conversion table'!$B$6:$D$22,3),VLOOKUP(H13258,'Shoe size conversion table'!$J$6:$L$22,3))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MONTH(C13258:C28225)</f>
        <v>9</v>
      </c>
      <c r="O13258" s="8" t="n">
        <f aca="false">K13258*(1-L13258)</f>
        <v>189</v>
      </c>
    </row>
    <row r="13259" customFormat="false" ht="11.4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IF(G13259="Male",VLOOKUP(H13259,'Shoe size conversion table'!$B$6:$D$22,2),VLOOKUP(H13259,'Shoe size conversion table'!$J$6:$L$22,2))</f>
        <v>39-40</v>
      </c>
      <c r="J13259" s="12" t="n">
        <f aca="false">IF(G13259="Male",VLOOKUP(H13259,'Shoe size conversion table'!$B$6:$D$22,3),VLOOKUP(H13259,'Shoe size conversion table'!$J$6:$L$22,3))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MONTH(C13259:C28226)</f>
        <v>9</v>
      </c>
      <c r="O13259" s="8" t="n">
        <f aca="false">K13259*(1-L13259)</f>
        <v>159</v>
      </c>
    </row>
    <row r="13260" customFormat="false" ht="11.4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IF(G13260="Male",VLOOKUP(H13260,'Shoe size conversion table'!$B$6:$D$22,2),VLOOKUP(H13260,'Shoe size conversion table'!$J$6:$L$22,2))</f>
        <v>43-44</v>
      </c>
      <c r="J13260" s="12" t="n">
        <f aca="false">IF(G13260="Male",VLOOKUP(H13260,'Shoe size conversion table'!$B$6:$D$22,3),VLOOKUP(H13260,'Shoe size conversion table'!$J$6:$L$22,3))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MONTH(C13260:C28227)</f>
        <v>9</v>
      </c>
      <c r="O13260" s="8" t="n">
        <f aca="false">K13260*(1-L13260)</f>
        <v>94.5</v>
      </c>
    </row>
    <row r="13261" customFormat="false" ht="11.4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IF(G13261="Male",VLOOKUP(H13261,'Shoe size conversion table'!$B$6:$D$22,2),VLOOKUP(H13261,'Shoe size conversion table'!$J$6:$L$22,2))</f>
        <v>43-44</v>
      </c>
      <c r="J13261" s="12" t="n">
        <f aca="false">IF(G13261="Male",VLOOKUP(H13261,'Shoe size conversion table'!$B$6:$D$22,3),VLOOKUP(H13261,'Shoe size conversion table'!$J$6:$L$22,3))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MONTH(C13261:C28228)</f>
        <v>9</v>
      </c>
      <c r="O13261" s="8" t="n">
        <f aca="false">K13261*(1-L13261)</f>
        <v>161.1</v>
      </c>
    </row>
    <row r="13262" customFormat="false" ht="11.4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IF(G13262="Male",VLOOKUP(H13262,'Shoe size conversion table'!$B$6:$D$22,2),VLOOKUP(H13262,'Shoe size conversion table'!$J$6:$L$22,2))</f>
        <v>44</v>
      </c>
      <c r="J13262" s="12" t="n">
        <f aca="false">IF(G13262="Male",VLOOKUP(H13262,'Shoe size conversion table'!$B$6:$D$22,3),VLOOKUP(H13262,'Shoe size conversion table'!$J$6:$L$22,3))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MONTH(C13262:C28229)</f>
        <v>9</v>
      </c>
      <c r="O13262" s="8" t="n">
        <f aca="false">K13262*(1-L13262)</f>
        <v>189</v>
      </c>
    </row>
    <row r="13263" customFormat="false" ht="11.4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IF(G13263="Male",VLOOKUP(H13263,'Shoe size conversion table'!$B$6:$D$22,2),VLOOKUP(H13263,'Shoe size conversion table'!$J$6:$L$22,2))</f>
        <v>45</v>
      </c>
      <c r="J13263" s="12" t="n">
        <f aca="false">IF(G13263="Male",VLOOKUP(H13263,'Shoe size conversion table'!$B$6:$D$22,3),VLOOKUP(H13263,'Shoe size conversion table'!$J$6:$L$22,3))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MONTH(C13263:C28230)</f>
        <v>9</v>
      </c>
      <c r="O13263" s="8" t="n">
        <f aca="false">K13263*(1-L13263)</f>
        <v>189</v>
      </c>
    </row>
    <row r="13264" customFormat="false" ht="11.4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IF(G13264="Male",VLOOKUP(H13264,'Shoe size conversion table'!$B$6:$D$22,2),VLOOKUP(H13264,'Shoe size conversion table'!$J$6:$L$22,2))</f>
        <v>40</v>
      </c>
      <c r="J13264" s="12" t="n">
        <f aca="false">IF(G13264="Male",VLOOKUP(H13264,'Shoe size conversion table'!$B$6:$D$22,3),VLOOKUP(H13264,'Shoe size conversion table'!$J$6:$L$22,3))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MONTH(C13264:C28231)</f>
        <v>9</v>
      </c>
      <c r="O13264" s="8" t="n">
        <f aca="false">K13264*(1-L13264)</f>
        <v>139</v>
      </c>
    </row>
    <row r="13265" customFormat="false" ht="11.4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IF(G13265="Male",VLOOKUP(H13265,'Shoe size conversion table'!$B$6:$D$22,2),VLOOKUP(H13265,'Shoe size conversion table'!$J$6:$L$22,2))</f>
        <v>39</v>
      </c>
      <c r="J13265" s="12" t="n">
        <f aca="false">IF(G13265="Male",VLOOKUP(H13265,'Shoe size conversion table'!$B$6:$D$22,3),VLOOKUP(H13265,'Shoe size conversion table'!$J$6:$L$22,3))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MONTH(C13265:C28232)</f>
        <v>9</v>
      </c>
      <c r="O13265" s="8" t="n">
        <f aca="false">K13265*(1-L13265)</f>
        <v>179</v>
      </c>
    </row>
    <row r="13266" customFormat="false" ht="11.4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IF(G13266="Male",VLOOKUP(H13266,'Shoe size conversion table'!$B$6:$D$22,2),VLOOKUP(H13266,'Shoe size conversion table'!$J$6:$L$22,2))</f>
        <v>41</v>
      </c>
      <c r="J13266" s="12" t="n">
        <f aca="false">IF(G13266="Male",VLOOKUP(H13266,'Shoe size conversion table'!$B$6:$D$22,3),VLOOKUP(H13266,'Shoe size conversion table'!$J$6:$L$22,3))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MONTH(C13266:C28233)</f>
        <v>9</v>
      </c>
      <c r="O13266" s="8" t="n">
        <f aca="false">K13266*(1-L13266)</f>
        <v>149</v>
      </c>
    </row>
    <row r="13267" customFormat="false" ht="11.4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IF(G13267="Male",VLOOKUP(H13267,'Shoe size conversion table'!$B$6:$D$22,2),VLOOKUP(H13267,'Shoe size conversion table'!$J$6:$L$22,2))</f>
        <v>38-39</v>
      </c>
      <c r="J13267" s="12" t="n">
        <f aca="false">IF(G13267="Male",VLOOKUP(H13267,'Shoe size conversion table'!$B$6:$D$22,3),VLOOKUP(H13267,'Shoe size conversion table'!$J$6:$L$22,3))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MONTH(C13267:C28234)</f>
        <v>9</v>
      </c>
      <c r="O13267" s="8" t="n">
        <f aca="false">K13267*(1-L13267)</f>
        <v>143.2</v>
      </c>
    </row>
    <row r="13268" customFormat="false" ht="11.4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IF(G13268="Male",VLOOKUP(H13268,'Shoe size conversion table'!$B$6:$D$22,2),VLOOKUP(H13268,'Shoe size conversion table'!$J$6:$L$22,2))</f>
        <v>45</v>
      </c>
      <c r="J13268" s="12" t="n">
        <f aca="false">IF(G13268="Male",VLOOKUP(H13268,'Shoe size conversion table'!$B$6:$D$22,3),VLOOKUP(H13268,'Shoe size conversion table'!$J$6:$L$22,3))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MONTH(C13268:C28235)</f>
        <v>9</v>
      </c>
      <c r="O13268" s="8" t="n">
        <f aca="false">K13268*(1-L13268)</f>
        <v>149</v>
      </c>
    </row>
    <row r="13269" customFormat="false" ht="11.4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IF(G13269="Male",VLOOKUP(H13269,'Shoe size conversion table'!$B$6:$D$22,2),VLOOKUP(H13269,'Shoe size conversion table'!$J$6:$L$22,2))</f>
        <v>43-44</v>
      </c>
      <c r="J13269" s="12" t="n">
        <f aca="false">IF(G13269="Male",VLOOKUP(H13269,'Shoe size conversion table'!$B$6:$D$22,3),VLOOKUP(H13269,'Shoe size conversion table'!$J$6:$L$22,3))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MONTH(C13269:C28236)</f>
        <v>9</v>
      </c>
      <c r="O13269" s="8" t="n">
        <f aca="false">K13269*(1-L13269)</f>
        <v>84.5</v>
      </c>
    </row>
    <row r="13270" customFormat="false" ht="11.4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IF(G13270="Male",VLOOKUP(H13270,'Shoe size conversion table'!$B$6:$D$22,2),VLOOKUP(H13270,'Shoe size conversion table'!$J$6:$L$22,2))</f>
        <v>38-39</v>
      </c>
      <c r="J13270" s="12" t="n">
        <f aca="false">IF(G13270="Male",VLOOKUP(H13270,'Shoe size conversion table'!$B$6:$D$22,3),VLOOKUP(H13270,'Shoe size conversion table'!$J$6:$L$22,3))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MONTH(C13270:C28237)</f>
        <v>9</v>
      </c>
      <c r="O13270" s="8" t="n">
        <f aca="false">K13270*(1-L13270)</f>
        <v>132.3</v>
      </c>
    </row>
    <row r="13271" customFormat="false" ht="11.4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IF(G13271="Male",VLOOKUP(H13271,'Shoe size conversion table'!$B$6:$D$22,2),VLOOKUP(H13271,'Shoe size conversion table'!$J$6:$L$22,2))</f>
        <v>43-44</v>
      </c>
      <c r="J13271" s="12" t="n">
        <f aca="false">IF(G13271="Male",VLOOKUP(H13271,'Shoe size conversion table'!$B$6:$D$22,3),VLOOKUP(H13271,'Shoe size conversion table'!$J$6:$L$22,3))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MONTH(C13271:C28238)</f>
        <v>9</v>
      </c>
      <c r="O13271" s="8" t="n">
        <f aca="false">K13271*(1-L13271)</f>
        <v>149</v>
      </c>
    </row>
    <row r="13272" customFormat="false" ht="11.4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IF(G13272="Male",VLOOKUP(H13272,'Shoe size conversion table'!$B$6:$D$22,2),VLOOKUP(H13272,'Shoe size conversion table'!$J$6:$L$22,2))</f>
        <v>38</v>
      </c>
      <c r="J13272" s="12" t="n">
        <f aca="false">IF(G13272="Male",VLOOKUP(H13272,'Shoe size conversion table'!$B$6:$D$22,3),VLOOKUP(H13272,'Shoe size conversion table'!$J$6:$L$22,3))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MONTH(C13272:C28239)</f>
        <v>9</v>
      </c>
      <c r="O13272" s="8" t="n">
        <f aca="false">K13272*(1-L13272)</f>
        <v>69.5</v>
      </c>
    </row>
    <row r="13273" customFormat="false" ht="11.4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IF(G13273="Male",VLOOKUP(H13273,'Shoe size conversion table'!$B$6:$D$22,2),VLOOKUP(H13273,'Shoe size conversion table'!$J$6:$L$22,2))</f>
        <v>39-40</v>
      </c>
      <c r="J13273" s="12" t="n">
        <f aca="false">IF(G13273="Male",VLOOKUP(H13273,'Shoe size conversion table'!$B$6:$D$22,3),VLOOKUP(H13273,'Shoe size conversion table'!$J$6:$L$22,3))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MONTH(C13273:C28240)</f>
        <v>9</v>
      </c>
      <c r="O13273" s="8" t="n">
        <f aca="false">K13273*(1-L13273)</f>
        <v>74.5</v>
      </c>
    </row>
    <row r="13274" customFormat="false" ht="11.4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IF(G13274="Male",VLOOKUP(H13274,'Shoe size conversion table'!$B$6:$D$22,2),VLOOKUP(H13274,'Shoe size conversion table'!$J$6:$L$22,2))</f>
        <v>39-40</v>
      </c>
      <c r="J13274" s="12" t="n">
        <f aca="false">IF(G13274="Male",VLOOKUP(H13274,'Shoe size conversion table'!$B$6:$D$22,3),VLOOKUP(H13274,'Shoe size conversion table'!$J$6:$L$22,3))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MONTH(C13274:C28241)</f>
        <v>9</v>
      </c>
      <c r="O13274" s="8" t="n">
        <f aca="false">K13274*(1-L13274)</f>
        <v>189</v>
      </c>
    </row>
    <row r="13275" customFormat="false" ht="11.4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IF(G13275="Male",VLOOKUP(H13275,'Shoe size conversion table'!$B$6:$D$22,2),VLOOKUP(H13275,'Shoe size conversion table'!$J$6:$L$22,2))</f>
        <v>39</v>
      </c>
      <c r="J13275" s="12" t="n">
        <f aca="false">IF(G13275="Male",VLOOKUP(H13275,'Shoe size conversion table'!$B$6:$D$22,3),VLOOKUP(H13275,'Shoe size conversion table'!$J$6:$L$22,3))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MONTH(C13275:C28242)</f>
        <v>9</v>
      </c>
      <c r="O13275" s="8" t="n">
        <f aca="false">K13275*(1-L13275)</f>
        <v>179</v>
      </c>
    </row>
    <row r="13276" customFormat="false" ht="11.4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IF(G13276="Male",VLOOKUP(H13276,'Shoe size conversion table'!$B$6:$D$22,2),VLOOKUP(H13276,'Shoe size conversion table'!$J$6:$L$22,2))</f>
        <v>39</v>
      </c>
      <c r="J13276" s="12" t="n">
        <f aca="false">IF(G13276="Male",VLOOKUP(H13276,'Shoe size conversion table'!$B$6:$D$22,3),VLOOKUP(H13276,'Shoe size conversion table'!$J$6:$L$22,3))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MONTH(C13276:C28243)</f>
        <v>9</v>
      </c>
      <c r="O13276" s="8" t="n">
        <f aca="false">K13276*(1-L13276)</f>
        <v>79.5</v>
      </c>
    </row>
    <row r="13277" customFormat="false" ht="11.4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IF(G13277="Male",VLOOKUP(H13277,'Shoe size conversion table'!$B$6:$D$22,2),VLOOKUP(H13277,'Shoe size conversion table'!$J$6:$L$22,2))</f>
        <v>44-45</v>
      </c>
      <c r="J13277" s="12" t="n">
        <f aca="false">IF(G13277="Male",VLOOKUP(H13277,'Shoe size conversion table'!$B$6:$D$22,3),VLOOKUP(H13277,'Shoe size conversion table'!$J$6:$L$22,3))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MONTH(C13277:C28244)</f>
        <v>9</v>
      </c>
      <c r="O13277" s="8" t="n">
        <f aca="false">K13277*(1-L13277)</f>
        <v>199</v>
      </c>
    </row>
    <row r="13278" customFormat="false" ht="11.4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IF(G13278="Male",VLOOKUP(H13278,'Shoe size conversion table'!$B$6:$D$22,2),VLOOKUP(H13278,'Shoe size conversion table'!$J$6:$L$22,2))</f>
        <v>43</v>
      </c>
      <c r="J13278" s="12" t="n">
        <f aca="false">IF(G13278="Male",VLOOKUP(H13278,'Shoe size conversion table'!$B$6:$D$22,3),VLOOKUP(H13278,'Shoe size conversion table'!$J$6:$L$22,3))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MONTH(C13278:C28245)</f>
        <v>9</v>
      </c>
      <c r="O13278" s="8" t="n">
        <f aca="false">K13278*(1-L13278)</f>
        <v>125.1</v>
      </c>
    </row>
    <row r="13279" customFormat="false" ht="11.4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IF(G13279="Male",VLOOKUP(H13279,'Shoe size conversion table'!$B$6:$D$22,2),VLOOKUP(H13279,'Shoe size conversion table'!$J$6:$L$22,2))</f>
        <v>43-44</v>
      </c>
      <c r="J13279" s="12" t="n">
        <f aca="false">IF(G13279="Male",VLOOKUP(H13279,'Shoe size conversion table'!$B$6:$D$22,3),VLOOKUP(H13279,'Shoe size conversion table'!$J$6:$L$22,3))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MONTH(C13279:C28246)</f>
        <v>9</v>
      </c>
      <c r="O13279" s="8" t="n">
        <f aca="false">K13279*(1-L13279)</f>
        <v>118.3</v>
      </c>
    </row>
    <row r="13280" customFormat="false" ht="11.4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IF(G13280="Male",VLOOKUP(H13280,'Shoe size conversion table'!$B$6:$D$22,2),VLOOKUP(H13280,'Shoe size conversion table'!$J$6:$L$22,2))</f>
        <v>43-44</v>
      </c>
      <c r="J13280" s="12" t="n">
        <f aca="false">IF(G13280="Male",VLOOKUP(H13280,'Shoe size conversion table'!$B$6:$D$22,3),VLOOKUP(H13280,'Shoe size conversion table'!$J$6:$L$22,3))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MONTH(C13280:C28247)</f>
        <v>9</v>
      </c>
      <c r="O13280" s="8" t="n">
        <f aca="false">K13280*(1-L13280)</f>
        <v>189</v>
      </c>
    </row>
    <row r="13281" customFormat="false" ht="11.4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IF(G13281="Male",VLOOKUP(H13281,'Shoe size conversion table'!$B$6:$D$22,2),VLOOKUP(H13281,'Shoe size conversion table'!$J$6:$L$22,2))</f>
        <v>37-38</v>
      </c>
      <c r="J13281" s="12" t="n">
        <f aca="false">IF(G13281="Male",VLOOKUP(H13281,'Shoe size conversion table'!$B$6:$D$22,3),VLOOKUP(H13281,'Shoe size conversion table'!$J$6:$L$22,3))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MONTH(C13281:C28248)</f>
        <v>9</v>
      </c>
      <c r="O13281" s="8" t="n">
        <f aca="false">K13281*(1-L13281)</f>
        <v>159</v>
      </c>
    </row>
    <row r="13282" customFormat="false" ht="11.4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IF(G13282="Male",VLOOKUP(H13282,'Shoe size conversion table'!$B$6:$D$22,2),VLOOKUP(H13282,'Shoe size conversion table'!$J$6:$L$22,2))</f>
        <v>38-39</v>
      </c>
      <c r="J13282" s="12" t="n">
        <f aca="false">IF(G13282="Male",VLOOKUP(H13282,'Shoe size conversion table'!$B$6:$D$22,3),VLOOKUP(H13282,'Shoe size conversion table'!$J$6:$L$22,3))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MONTH(C13282:C28249)</f>
        <v>9</v>
      </c>
      <c r="O13282" s="8" t="n">
        <f aca="false">K13282*(1-L13282)</f>
        <v>189</v>
      </c>
    </row>
    <row r="13283" customFormat="false" ht="11.4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IF(G13283="Male",VLOOKUP(H13283,'Shoe size conversion table'!$B$6:$D$22,2),VLOOKUP(H13283,'Shoe size conversion table'!$J$6:$L$22,2))</f>
        <v>39-40</v>
      </c>
      <c r="J13283" s="12" t="n">
        <f aca="false">IF(G13283="Male",VLOOKUP(H13283,'Shoe size conversion table'!$B$6:$D$22,3),VLOOKUP(H13283,'Shoe size conversion table'!$J$6:$L$22,3))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MONTH(C13283:C28250)</f>
        <v>9</v>
      </c>
      <c r="O13283" s="8" t="n">
        <f aca="false">K13283*(1-L13283)</f>
        <v>189</v>
      </c>
    </row>
    <row r="13284" customFormat="false" ht="11.4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IF(G13284="Male",VLOOKUP(H13284,'Shoe size conversion table'!$B$6:$D$22,2),VLOOKUP(H13284,'Shoe size conversion table'!$J$6:$L$22,2))</f>
        <v>41-42</v>
      </c>
      <c r="J13284" s="12" t="n">
        <f aca="false">IF(G13284="Male",VLOOKUP(H13284,'Shoe size conversion table'!$B$6:$D$22,3),VLOOKUP(H13284,'Shoe size conversion table'!$J$6:$L$22,3))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MONTH(C13284:C28251)</f>
        <v>9</v>
      </c>
      <c r="O13284" s="8" t="n">
        <f aca="false">K13284*(1-L13284)</f>
        <v>139</v>
      </c>
    </row>
    <row r="13285" customFormat="false" ht="11.4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IF(G13285="Male",VLOOKUP(H13285,'Shoe size conversion table'!$B$6:$D$22,2),VLOOKUP(H13285,'Shoe size conversion table'!$J$6:$L$22,2))</f>
        <v>42</v>
      </c>
      <c r="J13285" s="12" t="n">
        <f aca="false">IF(G13285="Male",VLOOKUP(H13285,'Shoe size conversion table'!$B$6:$D$22,3),VLOOKUP(H13285,'Shoe size conversion table'!$J$6:$L$22,3))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MONTH(C13285:C28252)</f>
        <v>9</v>
      </c>
      <c r="O13285" s="8" t="n">
        <f aca="false">K13285*(1-L13285)</f>
        <v>152.1</v>
      </c>
    </row>
    <row r="13286" customFormat="false" ht="11.4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IF(G13286="Male",VLOOKUP(H13286,'Shoe size conversion table'!$B$6:$D$22,2),VLOOKUP(H13286,'Shoe size conversion table'!$J$6:$L$22,2))</f>
        <v>38</v>
      </c>
      <c r="J13286" s="12" t="n">
        <f aca="false">IF(G13286="Male",VLOOKUP(H13286,'Shoe size conversion table'!$B$6:$D$22,3),VLOOKUP(H13286,'Shoe size conversion table'!$J$6:$L$22,3))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MONTH(C13286:C28253)</f>
        <v>9</v>
      </c>
      <c r="O13286" s="8" t="n">
        <f aca="false">K13286*(1-L13286)</f>
        <v>129</v>
      </c>
    </row>
    <row r="13287" customFormat="false" ht="11.4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IF(G13287="Male",VLOOKUP(H13287,'Shoe size conversion table'!$B$6:$D$22,2),VLOOKUP(H13287,'Shoe size conversion table'!$J$6:$L$22,2))</f>
        <v>45</v>
      </c>
      <c r="J13287" s="12" t="n">
        <f aca="false">IF(G13287="Male",VLOOKUP(H13287,'Shoe size conversion table'!$B$6:$D$22,3),VLOOKUP(H13287,'Shoe size conversion table'!$J$6:$L$22,3))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MONTH(C13287:C28254)</f>
        <v>10</v>
      </c>
      <c r="O13287" s="8" t="n">
        <f aca="false">K13287*(1-L13287)</f>
        <v>189</v>
      </c>
    </row>
    <row r="13288" customFormat="false" ht="11.4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IF(G13288="Male",VLOOKUP(H13288,'Shoe size conversion table'!$B$6:$D$22,2),VLOOKUP(H13288,'Shoe size conversion table'!$J$6:$L$22,2))</f>
        <v>43</v>
      </c>
      <c r="J13288" s="12" t="n">
        <f aca="false">IF(G13288="Male",VLOOKUP(H13288,'Shoe size conversion table'!$B$6:$D$22,3),VLOOKUP(H13288,'Shoe size conversion table'!$J$6:$L$22,3))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MONTH(C13288:C28255)</f>
        <v>10</v>
      </c>
      <c r="O13288" s="8" t="n">
        <f aca="false">K13288*(1-L13288)</f>
        <v>129</v>
      </c>
    </row>
    <row r="13289" customFormat="false" ht="11.4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IF(G13289="Male",VLOOKUP(H13289,'Shoe size conversion table'!$B$6:$D$22,2),VLOOKUP(H13289,'Shoe size conversion table'!$J$6:$L$22,2))</f>
        <v>43-44</v>
      </c>
      <c r="J13289" s="12" t="n">
        <f aca="false">IF(G13289="Male",VLOOKUP(H13289,'Shoe size conversion table'!$B$6:$D$22,3),VLOOKUP(H13289,'Shoe size conversion table'!$J$6:$L$22,3))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MONTH(C13289:C28256)</f>
        <v>10</v>
      </c>
      <c r="O13289" s="8" t="n">
        <f aca="false">K13289*(1-L13289)</f>
        <v>103.2</v>
      </c>
    </row>
    <row r="13290" customFormat="false" ht="11.4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IF(G13290="Male",VLOOKUP(H13290,'Shoe size conversion table'!$B$6:$D$22,2),VLOOKUP(H13290,'Shoe size conversion table'!$J$6:$L$22,2))</f>
        <v>48</v>
      </c>
      <c r="J13290" s="12" t="n">
        <f aca="false">IF(G13290="Male",VLOOKUP(H13290,'Shoe size conversion table'!$B$6:$D$22,3),VLOOKUP(H13290,'Shoe size conversion table'!$J$6:$L$22,3))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MONTH(C13290:C28257)</f>
        <v>10</v>
      </c>
      <c r="O13290" s="8" t="n">
        <f aca="false">K13290*(1-L13290)</f>
        <v>139</v>
      </c>
    </row>
    <row r="13291" customFormat="false" ht="11.4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IF(G13291="Male",VLOOKUP(H13291,'Shoe size conversion table'!$B$6:$D$22,2),VLOOKUP(H13291,'Shoe size conversion table'!$J$6:$L$22,2))</f>
        <v>42</v>
      </c>
      <c r="J13291" s="12" t="n">
        <f aca="false">IF(G13291="Male",VLOOKUP(H13291,'Shoe size conversion table'!$B$6:$D$22,3),VLOOKUP(H13291,'Shoe size conversion table'!$J$6:$L$22,3))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MONTH(C13291:C28258)</f>
        <v>10</v>
      </c>
      <c r="O13291" s="8" t="n">
        <f aca="false">K13291*(1-L13291)</f>
        <v>179</v>
      </c>
    </row>
    <row r="13292" customFormat="false" ht="11.4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IF(G13292="Male",VLOOKUP(H13292,'Shoe size conversion table'!$B$6:$D$22,2),VLOOKUP(H13292,'Shoe size conversion table'!$J$6:$L$22,2))</f>
        <v>43-44</v>
      </c>
      <c r="J13292" s="12" t="n">
        <f aca="false">IF(G13292="Male",VLOOKUP(H13292,'Shoe size conversion table'!$B$6:$D$22,3),VLOOKUP(H13292,'Shoe size conversion table'!$J$6:$L$22,3))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MONTH(C13292:C28259)</f>
        <v>10</v>
      </c>
      <c r="O13292" s="8" t="n">
        <f aca="false">K13292*(1-L13292)</f>
        <v>149</v>
      </c>
    </row>
    <row r="13293" customFormat="false" ht="11.4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IF(G13293="Male",VLOOKUP(H13293,'Shoe size conversion table'!$B$6:$D$22,2),VLOOKUP(H13293,'Shoe size conversion table'!$J$6:$L$22,2))</f>
        <v>44</v>
      </c>
      <c r="J13293" s="12" t="n">
        <f aca="false">IF(G13293="Male",VLOOKUP(H13293,'Shoe size conversion table'!$B$6:$D$22,3),VLOOKUP(H13293,'Shoe size conversion table'!$J$6:$L$22,3))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MONTH(C13293:C28260)</f>
        <v>10</v>
      </c>
      <c r="O13293" s="8" t="n">
        <f aca="false">K13293*(1-L13293)</f>
        <v>189</v>
      </c>
    </row>
    <row r="13294" customFormat="false" ht="11.4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IF(G13294="Male",VLOOKUP(H13294,'Shoe size conversion table'!$B$6:$D$22,2),VLOOKUP(H13294,'Shoe size conversion table'!$J$6:$L$22,2))</f>
        <v>39</v>
      </c>
      <c r="J13294" s="12" t="n">
        <f aca="false">IF(G13294="Male",VLOOKUP(H13294,'Shoe size conversion table'!$B$6:$D$22,3),VLOOKUP(H13294,'Shoe size conversion table'!$J$6:$L$22,3))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MONTH(C13294:C28261)</f>
        <v>10</v>
      </c>
      <c r="O13294" s="8" t="n">
        <f aca="false">K13294*(1-L13294)</f>
        <v>132.3</v>
      </c>
    </row>
    <row r="13295" customFormat="false" ht="11.4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IF(G13295="Male",VLOOKUP(H13295,'Shoe size conversion table'!$B$6:$D$22,2),VLOOKUP(H13295,'Shoe size conversion table'!$J$6:$L$22,2))</f>
        <v>44</v>
      </c>
      <c r="J13295" s="12" t="n">
        <f aca="false">IF(G13295="Male",VLOOKUP(H13295,'Shoe size conversion table'!$B$6:$D$22,3),VLOOKUP(H13295,'Shoe size conversion table'!$J$6:$L$22,3))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MONTH(C13295:C28262)</f>
        <v>10</v>
      </c>
      <c r="O13295" s="8" t="n">
        <f aca="false">K13295*(1-L13295)</f>
        <v>139</v>
      </c>
    </row>
    <row r="13296" customFormat="false" ht="11.4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IF(G13296="Male",VLOOKUP(H13296,'Shoe size conversion table'!$B$6:$D$22,2),VLOOKUP(H13296,'Shoe size conversion table'!$J$6:$L$22,2))</f>
        <v>39</v>
      </c>
      <c r="J13296" s="12" t="n">
        <f aca="false">IF(G13296="Male",VLOOKUP(H13296,'Shoe size conversion table'!$B$6:$D$22,3),VLOOKUP(H13296,'Shoe size conversion table'!$J$6:$L$22,3))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MONTH(C13296:C28263)</f>
        <v>10</v>
      </c>
      <c r="O13296" s="8" t="n">
        <f aca="false">K13296*(1-L13296)</f>
        <v>79.5</v>
      </c>
    </row>
    <row r="13297" customFormat="false" ht="11.4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IF(G13297="Male",VLOOKUP(H13297,'Shoe size conversion table'!$B$6:$D$22,2),VLOOKUP(H13297,'Shoe size conversion table'!$J$6:$L$22,2))</f>
        <v>38-39</v>
      </c>
      <c r="J13297" s="12" t="n">
        <f aca="false">IF(G13297="Male",VLOOKUP(H13297,'Shoe size conversion table'!$B$6:$D$22,3),VLOOKUP(H13297,'Shoe size conversion table'!$J$6:$L$22,3))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MONTH(C13297:C28264)</f>
        <v>10</v>
      </c>
      <c r="O13297" s="8" t="n">
        <f aca="false">K13297*(1-L13297)</f>
        <v>152.1</v>
      </c>
    </row>
    <row r="13298" customFormat="false" ht="11.4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IF(G13298="Male",VLOOKUP(H13298,'Shoe size conversion table'!$B$6:$D$22,2),VLOOKUP(H13298,'Shoe size conversion table'!$J$6:$L$22,2))</f>
        <v>38-39</v>
      </c>
      <c r="J13298" s="12" t="n">
        <f aca="false">IF(G13298="Male",VLOOKUP(H13298,'Shoe size conversion table'!$B$6:$D$22,3),VLOOKUP(H13298,'Shoe size conversion table'!$J$6:$L$22,3))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MONTH(C13298:C28265)</f>
        <v>10</v>
      </c>
      <c r="O13298" s="8" t="n">
        <f aca="false">K13298*(1-L13298)</f>
        <v>189</v>
      </c>
    </row>
    <row r="13299" customFormat="false" ht="11.4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IF(G13299="Male",VLOOKUP(H13299,'Shoe size conversion table'!$B$6:$D$22,2),VLOOKUP(H13299,'Shoe size conversion table'!$J$6:$L$22,2))</f>
        <v>43-44</v>
      </c>
      <c r="J13299" s="12" t="n">
        <f aca="false">IF(G13299="Male",VLOOKUP(H13299,'Shoe size conversion table'!$B$6:$D$22,3),VLOOKUP(H13299,'Shoe size conversion table'!$J$6:$L$22,3))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MONTH(C13299:C28266)</f>
        <v>10</v>
      </c>
      <c r="O13299" s="8" t="n">
        <f aca="false">K13299*(1-L13299)</f>
        <v>159.2</v>
      </c>
    </row>
    <row r="13300" customFormat="false" ht="11.4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IF(G13300="Male",VLOOKUP(H13300,'Shoe size conversion table'!$B$6:$D$22,2),VLOOKUP(H13300,'Shoe size conversion table'!$J$6:$L$22,2))</f>
        <v>42</v>
      </c>
      <c r="J13300" s="12" t="n">
        <f aca="false">IF(G13300="Male",VLOOKUP(H13300,'Shoe size conversion table'!$B$6:$D$22,3),VLOOKUP(H13300,'Shoe size conversion table'!$J$6:$L$22,3))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MONTH(C13300:C28267)</f>
        <v>10</v>
      </c>
      <c r="O13300" s="8" t="n">
        <f aca="false">K13300*(1-L13300)</f>
        <v>64.5</v>
      </c>
    </row>
    <row r="13301" customFormat="false" ht="11.4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IF(G13301="Male",VLOOKUP(H13301,'Shoe size conversion table'!$B$6:$D$22,2),VLOOKUP(H13301,'Shoe size conversion table'!$J$6:$L$22,2))</f>
        <v>42</v>
      </c>
      <c r="J13301" s="12" t="n">
        <f aca="false">IF(G13301="Male",VLOOKUP(H13301,'Shoe size conversion table'!$B$6:$D$22,3),VLOOKUP(H13301,'Shoe size conversion table'!$J$6:$L$22,3))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MONTH(C13301:C28268)</f>
        <v>10</v>
      </c>
      <c r="O13301" s="8" t="n">
        <f aca="false">K13301*(1-L13301)</f>
        <v>129</v>
      </c>
    </row>
    <row r="13302" customFormat="false" ht="11.4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IF(G13302="Male",VLOOKUP(H13302,'Shoe size conversion table'!$B$6:$D$22,2),VLOOKUP(H13302,'Shoe size conversion table'!$J$6:$L$22,2))</f>
        <v>41-42</v>
      </c>
      <c r="J13302" s="12" t="n">
        <f aca="false">IF(G13302="Male",VLOOKUP(H13302,'Shoe size conversion table'!$B$6:$D$22,3),VLOOKUP(H13302,'Shoe size conversion table'!$J$6:$L$22,3))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MONTH(C13302:C28269)</f>
        <v>10</v>
      </c>
      <c r="O13302" s="8" t="n">
        <f aca="false">K13302*(1-L13302)</f>
        <v>139</v>
      </c>
    </row>
    <row r="13303" customFormat="false" ht="11.4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IF(G13303="Male",VLOOKUP(H13303,'Shoe size conversion table'!$B$6:$D$22,2),VLOOKUP(H13303,'Shoe size conversion table'!$J$6:$L$22,2))</f>
        <v>37-38</v>
      </c>
      <c r="J13303" s="12" t="n">
        <f aca="false">IF(G13303="Male",VLOOKUP(H13303,'Shoe size conversion table'!$B$6:$D$22,3),VLOOKUP(H13303,'Shoe size conversion table'!$J$6:$L$22,3))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MONTH(C13303:C28270)</f>
        <v>10</v>
      </c>
      <c r="O13303" s="8" t="n">
        <f aca="false">K13303*(1-L13303)</f>
        <v>159</v>
      </c>
    </row>
    <row r="13304" customFormat="false" ht="11.4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IF(G13304="Male",VLOOKUP(H13304,'Shoe size conversion table'!$B$6:$D$22,2),VLOOKUP(H13304,'Shoe size conversion table'!$J$6:$L$22,2))</f>
        <v>43</v>
      </c>
      <c r="J13304" s="12" t="n">
        <f aca="false">IF(G13304="Male",VLOOKUP(H13304,'Shoe size conversion table'!$B$6:$D$22,3),VLOOKUP(H13304,'Shoe size conversion table'!$J$6:$L$22,3))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MONTH(C13304:C28271)</f>
        <v>10</v>
      </c>
      <c r="O13304" s="8" t="n">
        <f aca="false">K13304*(1-L13304)</f>
        <v>125.3</v>
      </c>
    </row>
    <row r="13305" customFormat="false" ht="11.4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IF(G13305="Male",VLOOKUP(H13305,'Shoe size conversion table'!$B$6:$D$22,2),VLOOKUP(H13305,'Shoe size conversion table'!$J$6:$L$22,2))</f>
        <v>43-44</v>
      </c>
      <c r="J13305" s="12" t="n">
        <f aca="false">IF(G13305="Male",VLOOKUP(H13305,'Shoe size conversion table'!$B$6:$D$22,3),VLOOKUP(H13305,'Shoe size conversion table'!$J$6:$L$22,3))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MONTH(C13305:C28272)</f>
        <v>10</v>
      </c>
      <c r="O13305" s="8" t="n">
        <f aca="false">K13305*(1-L13305)</f>
        <v>139</v>
      </c>
    </row>
    <row r="13306" customFormat="false" ht="11.4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IF(G13306="Male",VLOOKUP(H13306,'Shoe size conversion table'!$B$6:$D$22,2),VLOOKUP(H13306,'Shoe size conversion table'!$J$6:$L$22,2))</f>
        <v>37-38</v>
      </c>
      <c r="J13306" s="12" t="n">
        <f aca="false">IF(G13306="Male",VLOOKUP(H13306,'Shoe size conversion table'!$B$6:$D$22,3),VLOOKUP(H13306,'Shoe size conversion table'!$J$6:$L$22,3))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MONTH(C13306:C28273)</f>
        <v>10</v>
      </c>
      <c r="O13306" s="8" t="n">
        <f aca="false">K13306*(1-L13306)</f>
        <v>99.5</v>
      </c>
    </row>
    <row r="13307" customFormat="false" ht="11.4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IF(G13307="Male",VLOOKUP(H13307,'Shoe size conversion table'!$B$6:$D$22,2),VLOOKUP(H13307,'Shoe size conversion table'!$J$6:$L$22,2))</f>
        <v>38</v>
      </c>
      <c r="J13307" s="12" t="n">
        <f aca="false">IF(G13307="Male",VLOOKUP(H13307,'Shoe size conversion table'!$B$6:$D$22,3),VLOOKUP(H13307,'Shoe size conversion table'!$J$6:$L$22,3))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MONTH(C13307:C28274)</f>
        <v>10</v>
      </c>
      <c r="O13307" s="8" t="n">
        <f aca="false">K13307*(1-L13307)</f>
        <v>134.1</v>
      </c>
    </row>
    <row r="13308" customFormat="false" ht="11.4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IF(G13308="Male",VLOOKUP(H13308,'Shoe size conversion table'!$B$6:$D$22,2),VLOOKUP(H13308,'Shoe size conversion table'!$J$6:$L$22,2))</f>
        <v>39-40</v>
      </c>
      <c r="J13308" s="12" t="n">
        <f aca="false">IF(G13308="Male",VLOOKUP(H13308,'Shoe size conversion table'!$B$6:$D$22,3),VLOOKUP(H13308,'Shoe size conversion table'!$J$6:$L$22,3))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MONTH(C13308:C28275)</f>
        <v>10</v>
      </c>
      <c r="O13308" s="8" t="n">
        <f aca="false">K13308*(1-L13308)</f>
        <v>79.5</v>
      </c>
    </row>
    <row r="13309" customFormat="false" ht="11.4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IF(G13309="Male",VLOOKUP(H13309,'Shoe size conversion table'!$B$6:$D$22,2),VLOOKUP(H13309,'Shoe size conversion table'!$J$6:$L$22,2))</f>
        <v>42-43</v>
      </c>
      <c r="J13309" s="12" t="n">
        <f aca="false">IF(G13309="Male",VLOOKUP(H13309,'Shoe size conversion table'!$B$6:$D$22,3),VLOOKUP(H13309,'Shoe size conversion table'!$J$6:$L$22,3))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MONTH(C13309:C28276)</f>
        <v>10</v>
      </c>
      <c r="O13309" s="8" t="n">
        <f aca="false">K13309*(1-L13309)</f>
        <v>189</v>
      </c>
    </row>
    <row r="13310" customFormat="false" ht="11.4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IF(G13310="Male",VLOOKUP(H13310,'Shoe size conversion table'!$B$6:$D$22,2),VLOOKUP(H13310,'Shoe size conversion table'!$J$6:$L$22,2))</f>
        <v>41-42</v>
      </c>
      <c r="J13310" s="12" t="n">
        <f aca="false">IF(G13310="Male",VLOOKUP(H13310,'Shoe size conversion table'!$B$6:$D$22,3),VLOOKUP(H13310,'Shoe size conversion table'!$J$6:$L$22,3))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MONTH(C13310:C28277)</f>
        <v>10</v>
      </c>
      <c r="O13310" s="8" t="n">
        <f aca="false">K13310*(1-L13310)</f>
        <v>129</v>
      </c>
    </row>
    <row r="13311" customFormat="false" ht="11.4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IF(G13311="Male",VLOOKUP(H13311,'Shoe size conversion table'!$B$6:$D$22,2),VLOOKUP(H13311,'Shoe size conversion table'!$J$6:$L$22,2))</f>
        <v>42-43</v>
      </c>
      <c r="J13311" s="12" t="n">
        <f aca="false">IF(G13311="Male",VLOOKUP(H13311,'Shoe size conversion table'!$B$6:$D$22,3),VLOOKUP(H13311,'Shoe size conversion table'!$J$6:$L$22,3))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MONTH(C13311:C28278)</f>
        <v>10</v>
      </c>
      <c r="O13311" s="8" t="n">
        <f aca="false">K13311*(1-L13311)</f>
        <v>119.2</v>
      </c>
    </row>
    <row r="13312" customFormat="false" ht="11.4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IF(G13312="Male",VLOOKUP(H13312,'Shoe size conversion table'!$B$6:$D$22,2),VLOOKUP(H13312,'Shoe size conversion table'!$J$6:$L$22,2))</f>
        <v>42-43</v>
      </c>
      <c r="J13312" s="12" t="n">
        <f aca="false">IF(G13312="Male",VLOOKUP(H13312,'Shoe size conversion table'!$B$6:$D$22,3),VLOOKUP(H13312,'Shoe size conversion table'!$J$6:$L$22,3))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MONTH(C13312:C28279)</f>
        <v>10</v>
      </c>
      <c r="O13312" s="8" t="n">
        <f aca="false">K13312*(1-L13312)</f>
        <v>97.3</v>
      </c>
    </row>
    <row r="13313" customFormat="false" ht="11.4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IF(G13313="Male",VLOOKUP(H13313,'Shoe size conversion table'!$B$6:$D$22,2),VLOOKUP(H13313,'Shoe size conversion table'!$J$6:$L$22,2))</f>
        <v>42</v>
      </c>
      <c r="J13313" s="12" t="n">
        <f aca="false">IF(G13313="Male",VLOOKUP(H13313,'Shoe size conversion table'!$B$6:$D$22,3),VLOOKUP(H13313,'Shoe size conversion table'!$J$6:$L$22,3))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MONTH(C13313:C28280)</f>
        <v>10</v>
      </c>
      <c r="O13313" s="8" t="n">
        <f aca="false">K13313*(1-L13313)</f>
        <v>179</v>
      </c>
    </row>
    <row r="13314" customFormat="false" ht="11.4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IF(G13314="Male",VLOOKUP(H13314,'Shoe size conversion table'!$B$6:$D$22,2),VLOOKUP(H13314,'Shoe size conversion table'!$J$6:$L$22,2))</f>
        <v>42-43</v>
      </c>
      <c r="J13314" s="12" t="n">
        <f aca="false">IF(G13314="Male",VLOOKUP(H13314,'Shoe size conversion table'!$B$6:$D$22,3),VLOOKUP(H13314,'Shoe size conversion table'!$J$6:$L$22,3))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MONTH(C13314:C28281)</f>
        <v>10</v>
      </c>
      <c r="O13314" s="8" t="n">
        <f aca="false">K13314*(1-L13314)</f>
        <v>111.2</v>
      </c>
    </row>
    <row r="13315" customFormat="false" ht="11.4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IF(G13315="Male",VLOOKUP(H13315,'Shoe size conversion table'!$B$6:$D$22,2),VLOOKUP(H13315,'Shoe size conversion table'!$J$6:$L$22,2))</f>
        <v>43-44</v>
      </c>
      <c r="J13315" s="12" t="n">
        <f aca="false">IF(G13315="Male",VLOOKUP(H13315,'Shoe size conversion table'!$B$6:$D$22,3),VLOOKUP(H13315,'Shoe size conversion table'!$J$6:$L$22,3))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MONTH(C13315:C28282)</f>
        <v>10</v>
      </c>
      <c r="O13315" s="8" t="n">
        <f aca="false">K13315*(1-L13315)</f>
        <v>169</v>
      </c>
    </row>
    <row r="13316" customFormat="false" ht="11.4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IF(G13316="Male",VLOOKUP(H13316,'Shoe size conversion table'!$B$6:$D$22,2),VLOOKUP(H13316,'Shoe size conversion table'!$J$6:$L$22,2))</f>
        <v>38</v>
      </c>
      <c r="J13316" s="12" t="n">
        <f aca="false">IF(G13316="Male",VLOOKUP(H13316,'Shoe size conversion table'!$B$6:$D$22,3),VLOOKUP(H13316,'Shoe size conversion table'!$J$6:$L$22,3))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MONTH(C13316:C28283)</f>
        <v>10</v>
      </c>
      <c r="O13316" s="8" t="n">
        <f aca="false">K13316*(1-L13316)</f>
        <v>97.3</v>
      </c>
    </row>
    <row r="13317" customFormat="false" ht="11.4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IF(G13317="Male",VLOOKUP(H13317,'Shoe size conversion table'!$B$6:$D$22,2),VLOOKUP(H13317,'Shoe size conversion table'!$J$6:$L$22,2))</f>
        <v>43</v>
      </c>
      <c r="J13317" s="12" t="n">
        <f aca="false">IF(G13317="Male",VLOOKUP(H13317,'Shoe size conversion table'!$B$6:$D$22,3),VLOOKUP(H13317,'Shoe size conversion table'!$J$6:$L$22,3))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MONTH(C13317:C28284)</f>
        <v>10</v>
      </c>
      <c r="O13317" s="8" t="n">
        <f aca="false">K13317*(1-L13317)</f>
        <v>199</v>
      </c>
    </row>
    <row r="13318" customFormat="false" ht="11.4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IF(G13318="Male",VLOOKUP(H13318,'Shoe size conversion table'!$B$6:$D$22,2),VLOOKUP(H13318,'Shoe size conversion table'!$J$6:$L$22,2))</f>
        <v>43-44</v>
      </c>
      <c r="J13318" s="12" t="n">
        <f aca="false">IF(G13318="Male",VLOOKUP(H13318,'Shoe size conversion table'!$B$6:$D$22,3),VLOOKUP(H13318,'Shoe size conversion table'!$J$6:$L$22,3))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MONTH(C13318:C28285)</f>
        <v>10</v>
      </c>
      <c r="O13318" s="8" t="n">
        <f aca="false">K13318*(1-L13318)</f>
        <v>139</v>
      </c>
    </row>
    <row r="13319" customFormat="false" ht="11.4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IF(G13319="Male",VLOOKUP(H13319,'Shoe size conversion table'!$B$6:$D$22,2),VLOOKUP(H13319,'Shoe size conversion table'!$J$6:$L$22,2))</f>
        <v>38</v>
      </c>
      <c r="J13319" s="12" t="n">
        <f aca="false">IF(G13319="Male",VLOOKUP(H13319,'Shoe size conversion table'!$B$6:$D$22,3),VLOOKUP(H13319,'Shoe size conversion table'!$J$6:$L$22,3))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MONTH(C13319:C28286)</f>
        <v>10</v>
      </c>
      <c r="O13319" s="8" t="n">
        <f aca="false">K13319*(1-L13319)</f>
        <v>89.5</v>
      </c>
    </row>
    <row r="13320" customFormat="false" ht="11.4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IF(G13320="Male",VLOOKUP(H13320,'Shoe size conversion table'!$B$6:$D$22,2),VLOOKUP(H13320,'Shoe size conversion table'!$J$6:$L$22,2))</f>
        <v>41-42</v>
      </c>
      <c r="J13320" s="12" t="n">
        <f aca="false">IF(G13320="Male",VLOOKUP(H13320,'Shoe size conversion table'!$B$6:$D$22,3),VLOOKUP(H13320,'Shoe size conversion table'!$J$6:$L$22,3))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MONTH(C13320:C28287)</f>
        <v>10</v>
      </c>
      <c r="O13320" s="8" t="n">
        <f aca="false">K13320*(1-L13320)</f>
        <v>135.2</v>
      </c>
    </row>
    <row r="13321" customFormat="false" ht="11.4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IF(G13321="Male",VLOOKUP(H13321,'Shoe size conversion table'!$B$6:$D$22,2),VLOOKUP(H13321,'Shoe size conversion table'!$J$6:$L$22,2))</f>
        <v>42</v>
      </c>
      <c r="J13321" s="12" t="n">
        <f aca="false">IF(G13321="Male",VLOOKUP(H13321,'Shoe size conversion table'!$B$6:$D$22,3),VLOOKUP(H13321,'Shoe size conversion table'!$J$6:$L$22,3))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MONTH(C13321:C28288)</f>
        <v>10</v>
      </c>
      <c r="O13321" s="8" t="n">
        <f aca="false">K13321*(1-L13321)</f>
        <v>94.5</v>
      </c>
    </row>
    <row r="13322" customFormat="false" ht="11.4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IF(G13322="Male",VLOOKUP(H13322,'Shoe size conversion table'!$B$6:$D$22,2),VLOOKUP(H13322,'Shoe size conversion table'!$J$6:$L$22,2))</f>
        <v>43-44</v>
      </c>
      <c r="J13322" s="12" t="n">
        <f aca="false">IF(G13322="Male",VLOOKUP(H13322,'Shoe size conversion table'!$B$6:$D$22,3),VLOOKUP(H13322,'Shoe size conversion table'!$J$6:$L$22,3))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MONTH(C13322:C28289)</f>
        <v>10</v>
      </c>
      <c r="O13322" s="8" t="n">
        <f aca="false">K13322*(1-L13322)</f>
        <v>189</v>
      </c>
    </row>
    <row r="13323" customFormat="false" ht="11.4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IF(G13323="Male",VLOOKUP(H13323,'Shoe size conversion table'!$B$6:$D$22,2),VLOOKUP(H13323,'Shoe size conversion table'!$J$6:$L$22,2))</f>
        <v>40-41</v>
      </c>
      <c r="J13323" s="12" t="n">
        <f aca="false">IF(G13323="Male",VLOOKUP(H13323,'Shoe size conversion table'!$B$6:$D$22,3),VLOOKUP(H13323,'Shoe size conversion table'!$J$6:$L$22,3))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MONTH(C13323:C28290)</f>
        <v>10</v>
      </c>
      <c r="O13323" s="8" t="n">
        <f aca="false">K13323*(1-L13323)</f>
        <v>139</v>
      </c>
    </row>
    <row r="13324" customFormat="false" ht="11.4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IF(G13324="Male",VLOOKUP(H13324,'Shoe size conversion table'!$B$6:$D$22,2),VLOOKUP(H13324,'Shoe size conversion table'!$J$6:$L$22,2))</f>
        <v>37-38</v>
      </c>
      <c r="J13324" s="12" t="n">
        <f aca="false">IF(G13324="Male",VLOOKUP(H13324,'Shoe size conversion table'!$B$6:$D$22,3),VLOOKUP(H13324,'Shoe size conversion table'!$J$6:$L$22,3))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MONTH(C13324:C28291)</f>
        <v>10</v>
      </c>
      <c r="O13324" s="8" t="n">
        <f aca="false">K13324*(1-L13324)</f>
        <v>74.5</v>
      </c>
    </row>
    <row r="13325" customFormat="false" ht="11.4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IF(G13325="Male",VLOOKUP(H13325,'Shoe size conversion table'!$B$6:$D$22,2),VLOOKUP(H13325,'Shoe size conversion table'!$J$6:$L$22,2))</f>
        <v>38-39</v>
      </c>
      <c r="J13325" s="12" t="n">
        <f aca="false">IF(G13325="Male",VLOOKUP(H13325,'Shoe size conversion table'!$B$6:$D$22,3),VLOOKUP(H13325,'Shoe size conversion table'!$J$6:$L$22,3))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MONTH(C13325:C28292)</f>
        <v>10</v>
      </c>
      <c r="O13325" s="8" t="n">
        <f aca="false">K13325*(1-L13325)</f>
        <v>149</v>
      </c>
    </row>
    <row r="13326" customFormat="false" ht="11.4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IF(G13326="Male",VLOOKUP(H13326,'Shoe size conversion table'!$B$6:$D$22,2),VLOOKUP(H13326,'Shoe size conversion table'!$J$6:$L$22,2))</f>
        <v>43-44</v>
      </c>
      <c r="J13326" s="12" t="n">
        <f aca="false">IF(G13326="Male",VLOOKUP(H13326,'Shoe size conversion table'!$B$6:$D$22,3),VLOOKUP(H13326,'Shoe size conversion table'!$J$6:$L$22,3))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MONTH(C13326:C28293)</f>
        <v>10</v>
      </c>
      <c r="O13326" s="8" t="n">
        <f aca="false">K13326*(1-L13326)</f>
        <v>118.3</v>
      </c>
    </row>
    <row r="13327" customFormat="false" ht="11.4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IF(G13327="Male",VLOOKUP(H13327,'Shoe size conversion table'!$B$6:$D$22,2),VLOOKUP(H13327,'Shoe size conversion table'!$J$6:$L$22,2))</f>
        <v>43</v>
      </c>
      <c r="J13327" s="12" t="n">
        <f aca="false">IF(G13327="Male",VLOOKUP(H13327,'Shoe size conversion table'!$B$6:$D$22,3),VLOOKUP(H13327,'Shoe size conversion table'!$J$6:$L$22,3))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MONTH(C13327:C28294)</f>
        <v>10</v>
      </c>
      <c r="O13327" s="8" t="n">
        <f aca="false">K13327*(1-L13327)</f>
        <v>149</v>
      </c>
    </row>
    <row r="13328" customFormat="false" ht="11.4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IF(G13328="Male",VLOOKUP(H13328,'Shoe size conversion table'!$B$6:$D$22,2),VLOOKUP(H13328,'Shoe size conversion table'!$J$6:$L$22,2))</f>
        <v>39-40</v>
      </c>
      <c r="J13328" s="12" t="n">
        <f aca="false">IF(G13328="Male",VLOOKUP(H13328,'Shoe size conversion table'!$B$6:$D$22,3),VLOOKUP(H13328,'Shoe size conversion table'!$J$6:$L$22,3))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MONTH(C13328:C28295)</f>
        <v>10</v>
      </c>
      <c r="O13328" s="8" t="n">
        <f aca="false">K13328*(1-L13328)</f>
        <v>69.5</v>
      </c>
    </row>
    <row r="13329" customFormat="false" ht="11.4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IF(G13329="Male",VLOOKUP(H13329,'Shoe size conversion table'!$B$6:$D$22,2),VLOOKUP(H13329,'Shoe size conversion table'!$J$6:$L$22,2))</f>
        <v>43-44</v>
      </c>
      <c r="J13329" s="12" t="n">
        <f aca="false">IF(G13329="Male",VLOOKUP(H13329,'Shoe size conversion table'!$B$6:$D$22,3),VLOOKUP(H13329,'Shoe size conversion table'!$J$6:$L$22,3))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MONTH(C13329:C28296)</f>
        <v>10</v>
      </c>
      <c r="O13329" s="8" t="n">
        <f aca="false">K13329*(1-L13329)</f>
        <v>103.2</v>
      </c>
    </row>
    <row r="13330" customFormat="false" ht="11.4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IF(G13330="Male",VLOOKUP(H13330,'Shoe size conversion table'!$B$6:$D$22,2),VLOOKUP(H13330,'Shoe size conversion table'!$J$6:$L$22,2))</f>
        <v>42-43</v>
      </c>
      <c r="J13330" s="12" t="n">
        <f aca="false">IF(G13330="Male",VLOOKUP(H13330,'Shoe size conversion table'!$B$6:$D$22,3),VLOOKUP(H13330,'Shoe size conversion table'!$J$6:$L$22,3))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MONTH(C13330:C28297)</f>
        <v>10</v>
      </c>
      <c r="O13330" s="8" t="n">
        <f aca="false">K13330*(1-L13330)</f>
        <v>97.3</v>
      </c>
    </row>
    <row r="13331" customFormat="false" ht="11.4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IF(G13331="Male",VLOOKUP(H13331,'Shoe size conversion table'!$B$6:$D$22,2),VLOOKUP(H13331,'Shoe size conversion table'!$J$6:$L$22,2))</f>
        <v>40</v>
      </c>
      <c r="J13331" s="12" t="n">
        <f aca="false">IF(G13331="Male",VLOOKUP(H13331,'Shoe size conversion table'!$B$6:$D$22,3),VLOOKUP(H13331,'Shoe size conversion table'!$J$6:$L$22,3))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MONTH(C13331:C28298)</f>
        <v>10</v>
      </c>
      <c r="O13331" s="8" t="n">
        <f aca="false">K13331*(1-L13331)</f>
        <v>199</v>
      </c>
    </row>
    <row r="13332" customFormat="false" ht="11.4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IF(G13332="Male",VLOOKUP(H13332,'Shoe size conversion table'!$B$6:$D$22,2),VLOOKUP(H13332,'Shoe size conversion table'!$J$6:$L$22,2))</f>
        <v>42</v>
      </c>
      <c r="J13332" s="12" t="n">
        <f aca="false">IF(G13332="Male",VLOOKUP(H13332,'Shoe size conversion table'!$B$6:$D$22,3),VLOOKUP(H13332,'Shoe size conversion table'!$J$6:$L$22,3))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MONTH(C13332:C28299)</f>
        <v>10</v>
      </c>
      <c r="O13332" s="8" t="n">
        <f aca="false">K13332*(1-L13332)</f>
        <v>179</v>
      </c>
    </row>
    <row r="13333" customFormat="false" ht="11.4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IF(G13333="Male",VLOOKUP(H13333,'Shoe size conversion table'!$B$6:$D$22,2),VLOOKUP(H13333,'Shoe size conversion table'!$J$6:$L$22,2))</f>
        <v>43-44</v>
      </c>
      <c r="J13333" s="12" t="n">
        <f aca="false">IF(G13333="Male",VLOOKUP(H13333,'Shoe size conversion table'!$B$6:$D$22,3),VLOOKUP(H13333,'Shoe size conversion table'!$J$6:$L$22,3))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MONTH(C13333:C28300)</f>
        <v>10</v>
      </c>
      <c r="O13333" s="8" t="n">
        <f aca="false">K13333*(1-L13333)</f>
        <v>90.3</v>
      </c>
    </row>
    <row r="13334" customFormat="false" ht="11.4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IF(G13334="Male",VLOOKUP(H13334,'Shoe size conversion table'!$B$6:$D$22,2),VLOOKUP(H13334,'Shoe size conversion table'!$J$6:$L$22,2))</f>
        <v>38-39</v>
      </c>
      <c r="J13334" s="12" t="n">
        <f aca="false">IF(G13334="Male",VLOOKUP(H13334,'Shoe size conversion table'!$B$6:$D$22,3),VLOOKUP(H13334,'Shoe size conversion table'!$J$6:$L$22,3))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MONTH(C13334:C28301)</f>
        <v>10</v>
      </c>
      <c r="O13334" s="8" t="n">
        <f aca="false">K13334*(1-L13334)</f>
        <v>139</v>
      </c>
    </row>
    <row r="13335" customFormat="false" ht="11.4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IF(G13335="Male",VLOOKUP(H13335,'Shoe size conversion table'!$B$6:$D$22,2),VLOOKUP(H13335,'Shoe size conversion table'!$J$6:$L$22,2))</f>
        <v>41-42</v>
      </c>
      <c r="J13335" s="12" t="n">
        <f aca="false">IF(G13335="Male",VLOOKUP(H13335,'Shoe size conversion table'!$B$6:$D$22,3),VLOOKUP(H13335,'Shoe size conversion table'!$J$6:$L$22,3))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MONTH(C13335:C28302)</f>
        <v>10</v>
      </c>
      <c r="O13335" s="8" t="n">
        <f aca="false">K13335*(1-L13335)</f>
        <v>169</v>
      </c>
    </row>
    <row r="13336" customFormat="false" ht="11.4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IF(G13336="Male",VLOOKUP(H13336,'Shoe size conversion table'!$B$6:$D$22,2),VLOOKUP(H13336,'Shoe size conversion table'!$J$6:$L$22,2))</f>
        <v>38-39</v>
      </c>
      <c r="J13336" s="12" t="n">
        <f aca="false">IF(G13336="Male",VLOOKUP(H13336,'Shoe size conversion table'!$B$6:$D$22,3),VLOOKUP(H13336,'Shoe size conversion table'!$J$6:$L$22,3))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MONTH(C13336:C28303)</f>
        <v>10</v>
      </c>
      <c r="O13336" s="8" t="n">
        <f aca="false">K13336*(1-L13336)</f>
        <v>132.3</v>
      </c>
    </row>
    <row r="13337" customFormat="false" ht="11.4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IF(G13337="Male",VLOOKUP(H13337,'Shoe size conversion table'!$B$6:$D$22,2),VLOOKUP(H13337,'Shoe size conversion table'!$J$6:$L$22,2))</f>
        <v>42-43</v>
      </c>
      <c r="J13337" s="12" t="n">
        <f aca="false">IF(G13337="Male",VLOOKUP(H13337,'Shoe size conversion table'!$B$6:$D$22,3),VLOOKUP(H13337,'Shoe size conversion table'!$J$6:$L$22,3))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MONTH(C13337:C28304)</f>
        <v>10</v>
      </c>
      <c r="O13337" s="8" t="n">
        <f aca="false">K13337*(1-L13337)</f>
        <v>189</v>
      </c>
    </row>
    <row r="13338" customFormat="false" ht="11.4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IF(G13338="Male",VLOOKUP(H13338,'Shoe size conversion table'!$B$6:$D$22,2),VLOOKUP(H13338,'Shoe size conversion table'!$J$6:$L$22,2))</f>
        <v>42-43</v>
      </c>
      <c r="J13338" s="12" t="n">
        <f aca="false">IF(G13338="Male",VLOOKUP(H13338,'Shoe size conversion table'!$B$6:$D$22,3),VLOOKUP(H13338,'Shoe size conversion table'!$J$6:$L$22,3))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MONTH(C13338:C28305)</f>
        <v>10</v>
      </c>
      <c r="O13338" s="8" t="n">
        <f aca="false">K13338*(1-L13338)</f>
        <v>139</v>
      </c>
    </row>
    <row r="13339" customFormat="false" ht="11.4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IF(G13339="Male",VLOOKUP(H13339,'Shoe size conversion table'!$B$6:$D$22,2),VLOOKUP(H13339,'Shoe size conversion table'!$J$6:$L$22,2))</f>
        <v>43</v>
      </c>
      <c r="J13339" s="12" t="n">
        <f aca="false">IF(G13339="Male",VLOOKUP(H13339,'Shoe size conversion table'!$B$6:$D$22,3),VLOOKUP(H13339,'Shoe size conversion table'!$J$6:$L$22,3))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MONTH(C13339:C28306)</f>
        <v>10</v>
      </c>
      <c r="O13339" s="8" t="n">
        <f aca="false">K13339*(1-L13339)</f>
        <v>199</v>
      </c>
    </row>
    <row r="13340" customFormat="false" ht="11.4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IF(G13340="Male",VLOOKUP(H13340,'Shoe size conversion table'!$B$6:$D$22,2),VLOOKUP(H13340,'Shoe size conversion table'!$J$6:$L$22,2))</f>
        <v>42-43</v>
      </c>
      <c r="J13340" s="12" t="n">
        <f aca="false">IF(G13340="Male",VLOOKUP(H13340,'Shoe size conversion table'!$B$6:$D$22,3),VLOOKUP(H13340,'Shoe size conversion table'!$J$6:$L$22,3))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MONTH(C13340:C28307)</f>
        <v>10</v>
      </c>
      <c r="O13340" s="8" t="n">
        <f aca="false">K13340*(1-L13340)</f>
        <v>139</v>
      </c>
    </row>
    <row r="13341" customFormat="false" ht="11.4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IF(G13341="Male",VLOOKUP(H13341,'Shoe size conversion table'!$B$6:$D$22,2),VLOOKUP(H13341,'Shoe size conversion table'!$J$6:$L$22,2))</f>
        <v>37-38</v>
      </c>
      <c r="J13341" s="12" t="n">
        <f aca="false">IF(G13341="Male",VLOOKUP(H13341,'Shoe size conversion table'!$B$6:$D$22,3),VLOOKUP(H13341,'Shoe size conversion table'!$J$6:$L$22,3))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MONTH(C13341:C28308)</f>
        <v>10</v>
      </c>
      <c r="O13341" s="8" t="n">
        <f aca="false">K13341*(1-L13341)</f>
        <v>161.1</v>
      </c>
    </row>
    <row r="13342" customFormat="false" ht="11.4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IF(G13342="Male",VLOOKUP(H13342,'Shoe size conversion table'!$B$6:$D$22,2),VLOOKUP(H13342,'Shoe size conversion table'!$J$6:$L$22,2))</f>
        <v>39</v>
      </c>
      <c r="J13342" s="12" t="n">
        <f aca="false">IF(G13342="Male",VLOOKUP(H13342,'Shoe size conversion table'!$B$6:$D$22,3),VLOOKUP(H13342,'Shoe size conversion table'!$J$6:$L$22,3))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MONTH(C13342:C28309)</f>
        <v>10</v>
      </c>
      <c r="O13342" s="8" t="n">
        <f aca="false">K13342*(1-L13342)</f>
        <v>151.2</v>
      </c>
    </row>
    <row r="13343" customFormat="false" ht="11.4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IF(G13343="Male",VLOOKUP(H13343,'Shoe size conversion table'!$B$6:$D$22,2),VLOOKUP(H13343,'Shoe size conversion table'!$J$6:$L$22,2))</f>
        <v>43-44</v>
      </c>
      <c r="J13343" s="12" t="n">
        <f aca="false">IF(G13343="Male",VLOOKUP(H13343,'Shoe size conversion table'!$B$6:$D$22,3),VLOOKUP(H13343,'Shoe size conversion table'!$J$6:$L$22,3))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MONTH(C13343:C28310)</f>
        <v>10</v>
      </c>
      <c r="O13343" s="8" t="n">
        <f aca="false">K13343*(1-L13343)</f>
        <v>84.5</v>
      </c>
    </row>
    <row r="13344" customFormat="false" ht="11.4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IF(G13344="Male",VLOOKUP(H13344,'Shoe size conversion table'!$B$6:$D$22,2),VLOOKUP(H13344,'Shoe size conversion table'!$J$6:$L$22,2))</f>
        <v>43-44</v>
      </c>
      <c r="J13344" s="12" t="n">
        <f aca="false">IF(G13344="Male",VLOOKUP(H13344,'Shoe size conversion table'!$B$6:$D$22,3),VLOOKUP(H13344,'Shoe size conversion table'!$J$6:$L$22,3))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MONTH(C13344:C28311)</f>
        <v>10</v>
      </c>
      <c r="O13344" s="8" t="n">
        <f aca="false">K13344*(1-L13344)</f>
        <v>139</v>
      </c>
    </row>
    <row r="13345" customFormat="false" ht="11.4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IF(G13345="Male",VLOOKUP(H13345,'Shoe size conversion table'!$B$6:$D$22,2),VLOOKUP(H13345,'Shoe size conversion table'!$J$6:$L$22,2))</f>
        <v>38-39</v>
      </c>
      <c r="J13345" s="12" t="n">
        <f aca="false">IF(G13345="Male",VLOOKUP(H13345,'Shoe size conversion table'!$B$6:$D$22,3),VLOOKUP(H13345,'Shoe size conversion table'!$J$6:$L$22,3))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MONTH(C13345:C28312)</f>
        <v>10</v>
      </c>
      <c r="O13345" s="8" t="n">
        <f aca="false">K13345*(1-L13345)</f>
        <v>139</v>
      </c>
    </row>
    <row r="13346" customFormat="false" ht="11.4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IF(G13346="Male",VLOOKUP(H13346,'Shoe size conversion table'!$B$6:$D$22,2),VLOOKUP(H13346,'Shoe size conversion table'!$J$6:$L$22,2))</f>
        <v>41-42</v>
      </c>
      <c r="J13346" s="12" t="n">
        <f aca="false">IF(G13346="Male",VLOOKUP(H13346,'Shoe size conversion table'!$B$6:$D$22,3),VLOOKUP(H13346,'Shoe size conversion table'!$J$6:$L$22,3))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MONTH(C13346:C28313)</f>
        <v>10</v>
      </c>
      <c r="O13346" s="8" t="n">
        <f aca="false">K13346*(1-L13346)</f>
        <v>129</v>
      </c>
    </row>
    <row r="13347" customFormat="false" ht="11.4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IF(G13347="Male",VLOOKUP(H13347,'Shoe size conversion table'!$B$6:$D$22,2),VLOOKUP(H13347,'Shoe size conversion table'!$J$6:$L$22,2))</f>
        <v>39</v>
      </c>
      <c r="J13347" s="12" t="n">
        <f aca="false">IF(G13347="Male",VLOOKUP(H13347,'Shoe size conversion table'!$B$6:$D$22,3),VLOOKUP(H13347,'Shoe size conversion table'!$J$6:$L$22,3))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MONTH(C13347:C28314)</f>
        <v>10</v>
      </c>
      <c r="O13347" s="8" t="n">
        <f aca="false">K13347*(1-L13347)</f>
        <v>129</v>
      </c>
    </row>
    <row r="13348" customFormat="false" ht="11.4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IF(G13348="Male",VLOOKUP(H13348,'Shoe size conversion table'!$B$6:$D$22,2),VLOOKUP(H13348,'Shoe size conversion table'!$J$6:$L$22,2))</f>
        <v>43</v>
      </c>
      <c r="J13348" s="12" t="n">
        <f aca="false">IF(G13348="Male",VLOOKUP(H13348,'Shoe size conversion table'!$B$6:$D$22,3),VLOOKUP(H13348,'Shoe size conversion table'!$J$6:$L$22,3))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MONTH(C13348:C28315)</f>
        <v>10</v>
      </c>
      <c r="O13348" s="8" t="n">
        <f aca="false">K13348*(1-L13348)</f>
        <v>149</v>
      </c>
    </row>
    <row r="13349" customFormat="false" ht="11.4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IF(G13349="Male",VLOOKUP(H13349,'Shoe size conversion table'!$B$6:$D$22,2),VLOOKUP(H13349,'Shoe size conversion table'!$J$6:$L$22,2))</f>
        <v>41-42</v>
      </c>
      <c r="J13349" s="12" t="n">
        <f aca="false">IF(G13349="Male",VLOOKUP(H13349,'Shoe size conversion table'!$B$6:$D$22,3),VLOOKUP(H13349,'Shoe size conversion table'!$J$6:$L$22,3))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MONTH(C13349:C28316)</f>
        <v>10</v>
      </c>
      <c r="O13349" s="8" t="n">
        <f aca="false">K13349*(1-L13349)</f>
        <v>139</v>
      </c>
    </row>
    <row r="13350" customFormat="false" ht="11.4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IF(G13350="Male",VLOOKUP(H13350,'Shoe size conversion table'!$B$6:$D$22,2),VLOOKUP(H13350,'Shoe size conversion table'!$J$6:$L$22,2))</f>
        <v>42-43</v>
      </c>
      <c r="J13350" s="12" t="n">
        <f aca="false">IF(G13350="Male",VLOOKUP(H13350,'Shoe size conversion table'!$B$6:$D$22,3),VLOOKUP(H13350,'Shoe size conversion table'!$J$6:$L$22,3))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MONTH(C13350:C28317)</f>
        <v>10</v>
      </c>
      <c r="O13350" s="8" t="n">
        <f aca="false">K13350*(1-L13350)</f>
        <v>151.2</v>
      </c>
    </row>
    <row r="13351" customFormat="false" ht="11.4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IF(G13351="Male",VLOOKUP(H13351,'Shoe size conversion table'!$B$6:$D$22,2),VLOOKUP(H13351,'Shoe size conversion table'!$J$6:$L$22,2))</f>
        <v>42-43</v>
      </c>
      <c r="J13351" s="12" t="n">
        <f aca="false">IF(G13351="Male",VLOOKUP(H13351,'Shoe size conversion table'!$B$6:$D$22,3),VLOOKUP(H13351,'Shoe size conversion table'!$J$6:$L$22,3))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MONTH(C13351:C28318)</f>
        <v>10</v>
      </c>
      <c r="O13351" s="8" t="n">
        <f aca="false">K13351*(1-L13351)</f>
        <v>161.1</v>
      </c>
    </row>
    <row r="13352" customFormat="false" ht="11.4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IF(G13352="Male",VLOOKUP(H13352,'Shoe size conversion table'!$B$6:$D$22,2),VLOOKUP(H13352,'Shoe size conversion table'!$J$6:$L$22,2))</f>
        <v>41-42</v>
      </c>
      <c r="J13352" s="12" t="n">
        <f aca="false">IF(G13352="Male",VLOOKUP(H13352,'Shoe size conversion table'!$B$6:$D$22,3),VLOOKUP(H13352,'Shoe size conversion table'!$J$6:$L$22,3))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MONTH(C13352:C28319)</f>
        <v>10</v>
      </c>
      <c r="O13352" s="8" t="n">
        <f aca="false">K13352*(1-L13352)</f>
        <v>69.5</v>
      </c>
    </row>
    <row r="13353" customFormat="false" ht="11.4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IF(G13353="Male",VLOOKUP(H13353,'Shoe size conversion table'!$B$6:$D$22,2),VLOOKUP(H13353,'Shoe size conversion table'!$J$6:$L$22,2))</f>
        <v>38</v>
      </c>
      <c r="J13353" s="12" t="n">
        <f aca="false">IF(G13353="Male",VLOOKUP(H13353,'Shoe size conversion table'!$B$6:$D$22,3),VLOOKUP(H13353,'Shoe size conversion table'!$J$6:$L$22,3))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MONTH(C13353:C28320)</f>
        <v>10</v>
      </c>
      <c r="O13353" s="8" t="n">
        <f aca="false">K13353*(1-L13353)</f>
        <v>134.1</v>
      </c>
    </row>
    <row r="13354" customFormat="false" ht="11.4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IF(G13354="Male",VLOOKUP(H13354,'Shoe size conversion table'!$B$6:$D$22,2),VLOOKUP(H13354,'Shoe size conversion table'!$J$6:$L$22,2))</f>
        <v>43-44</v>
      </c>
      <c r="J13354" s="12" t="n">
        <f aca="false">IF(G13354="Male",VLOOKUP(H13354,'Shoe size conversion table'!$B$6:$D$22,3),VLOOKUP(H13354,'Shoe size conversion table'!$J$6:$L$22,3))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MONTH(C13354:C28321)</f>
        <v>10</v>
      </c>
      <c r="O13354" s="8" t="n">
        <f aca="false">K13354*(1-L13354)</f>
        <v>149</v>
      </c>
    </row>
    <row r="13355" customFormat="false" ht="11.4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IF(G13355="Male",VLOOKUP(H13355,'Shoe size conversion table'!$B$6:$D$22,2),VLOOKUP(H13355,'Shoe size conversion table'!$J$6:$L$22,2))</f>
        <v>39</v>
      </c>
      <c r="J13355" s="12" t="n">
        <f aca="false">IF(G13355="Male",VLOOKUP(H13355,'Shoe size conversion table'!$B$6:$D$22,3),VLOOKUP(H13355,'Shoe size conversion table'!$J$6:$L$22,3))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MONTH(C13355:C28322)</f>
        <v>10</v>
      </c>
      <c r="O13355" s="8" t="n">
        <f aca="false">K13355*(1-L13355)</f>
        <v>90.3</v>
      </c>
    </row>
    <row r="13356" customFormat="false" ht="11.4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IF(G13356="Male",VLOOKUP(H13356,'Shoe size conversion table'!$B$6:$D$22,2),VLOOKUP(H13356,'Shoe size conversion table'!$J$6:$L$22,2))</f>
        <v>42-43</v>
      </c>
      <c r="J13356" s="12" t="n">
        <f aca="false">IF(G13356="Male",VLOOKUP(H13356,'Shoe size conversion table'!$B$6:$D$22,3),VLOOKUP(H13356,'Shoe size conversion table'!$J$6:$L$22,3))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MONTH(C13356:C28323)</f>
        <v>10</v>
      </c>
      <c r="O13356" s="8" t="n">
        <f aca="false">K13356*(1-L13356)</f>
        <v>139</v>
      </c>
    </row>
    <row r="13357" customFormat="false" ht="11.4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IF(G13357="Male",VLOOKUP(H13357,'Shoe size conversion table'!$B$6:$D$22,2),VLOOKUP(H13357,'Shoe size conversion table'!$J$6:$L$22,2))</f>
        <v>43</v>
      </c>
      <c r="J13357" s="12" t="n">
        <f aca="false">IF(G13357="Male",VLOOKUP(H13357,'Shoe size conversion table'!$B$6:$D$22,3),VLOOKUP(H13357,'Shoe size conversion table'!$J$6:$L$22,3))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MONTH(C13357:C28324)</f>
        <v>10</v>
      </c>
      <c r="O13357" s="8" t="n">
        <f aca="false">K13357*(1-L13357)</f>
        <v>199</v>
      </c>
    </row>
    <row r="13358" customFormat="false" ht="11.4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IF(G13358="Male",VLOOKUP(H13358,'Shoe size conversion table'!$B$6:$D$22,2),VLOOKUP(H13358,'Shoe size conversion table'!$J$6:$L$22,2))</f>
        <v>41-42</v>
      </c>
      <c r="J13358" s="12" t="n">
        <f aca="false">IF(G13358="Male",VLOOKUP(H13358,'Shoe size conversion table'!$B$6:$D$22,3),VLOOKUP(H13358,'Shoe size conversion table'!$J$6:$L$22,3))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MONTH(C13358:C28325)</f>
        <v>10</v>
      </c>
      <c r="O13358" s="8" t="n">
        <f aca="false">K13358*(1-L13358)</f>
        <v>189</v>
      </c>
    </row>
    <row r="13359" customFormat="false" ht="11.4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IF(G13359="Male",VLOOKUP(H13359,'Shoe size conversion table'!$B$6:$D$22,2),VLOOKUP(H13359,'Shoe size conversion table'!$J$6:$L$22,2))</f>
        <v>43</v>
      </c>
      <c r="J13359" s="12" t="n">
        <f aca="false">IF(G13359="Male",VLOOKUP(H13359,'Shoe size conversion table'!$B$6:$D$22,3),VLOOKUP(H13359,'Shoe size conversion table'!$J$6:$L$22,3))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MONTH(C13359:C28326)</f>
        <v>10</v>
      </c>
      <c r="O13359" s="8" t="n">
        <f aca="false">K13359*(1-L13359)</f>
        <v>132.3</v>
      </c>
    </row>
    <row r="13360" customFormat="false" ht="11.4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IF(G13360="Male",VLOOKUP(H13360,'Shoe size conversion table'!$B$6:$D$22,2),VLOOKUP(H13360,'Shoe size conversion table'!$J$6:$L$22,2))</f>
        <v>41</v>
      </c>
      <c r="J13360" s="12" t="n">
        <f aca="false">IF(G13360="Male",VLOOKUP(H13360,'Shoe size conversion table'!$B$6:$D$22,3),VLOOKUP(H13360,'Shoe size conversion table'!$J$6:$L$22,3))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MONTH(C13360:C28327)</f>
        <v>10</v>
      </c>
      <c r="O13360" s="8" t="n">
        <f aca="false">K13360*(1-L13360)</f>
        <v>90.3</v>
      </c>
    </row>
    <row r="13361" customFormat="false" ht="11.4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IF(G13361="Male",VLOOKUP(H13361,'Shoe size conversion table'!$B$6:$D$22,2),VLOOKUP(H13361,'Shoe size conversion table'!$J$6:$L$22,2))</f>
        <v>42</v>
      </c>
      <c r="J13361" s="12" t="n">
        <f aca="false">IF(G13361="Male",VLOOKUP(H13361,'Shoe size conversion table'!$B$6:$D$22,3),VLOOKUP(H13361,'Shoe size conversion table'!$J$6:$L$22,3))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MONTH(C13361:C28328)</f>
        <v>10</v>
      </c>
      <c r="O13361" s="8" t="n">
        <f aca="false">K13361*(1-L13361)</f>
        <v>152.1</v>
      </c>
    </row>
    <row r="13362" customFormat="false" ht="11.4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IF(G13362="Male",VLOOKUP(H13362,'Shoe size conversion table'!$B$6:$D$22,2),VLOOKUP(H13362,'Shoe size conversion table'!$J$6:$L$22,2))</f>
        <v>41-42</v>
      </c>
      <c r="J13362" s="12" t="n">
        <f aca="false">IF(G13362="Male",VLOOKUP(H13362,'Shoe size conversion table'!$B$6:$D$22,3),VLOOKUP(H13362,'Shoe size conversion table'!$J$6:$L$22,3))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MONTH(C13362:C28329)</f>
        <v>10</v>
      </c>
      <c r="O13362" s="8" t="n">
        <f aca="false">K13362*(1-L13362)</f>
        <v>199</v>
      </c>
    </row>
    <row r="13363" customFormat="false" ht="11.4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IF(G13363="Male",VLOOKUP(H13363,'Shoe size conversion table'!$B$6:$D$22,2),VLOOKUP(H13363,'Shoe size conversion table'!$J$6:$L$22,2))</f>
        <v>42-43</v>
      </c>
      <c r="J13363" s="12" t="n">
        <f aca="false">IF(G13363="Male",VLOOKUP(H13363,'Shoe size conversion table'!$B$6:$D$22,3),VLOOKUP(H13363,'Shoe size conversion table'!$J$6:$L$22,3))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MONTH(C13363:C28330)</f>
        <v>10</v>
      </c>
      <c r="O13363" s="8" t="n">
        <f aca="false">K13363*(1-L13363)</f>
        <v>189</v>
      </c>
    </row>
    <row r="13364" customFormat="false" ht="11.4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IF(G13364="Male",VLOOKUP(H13364,'Shoe size conversion table'!$B$6:$D$22,2),VLOOKUP(H13364,'Shoe size conversion table'!$J$6:$L$22,2))</f>
        <v>47</v>
      </c>
      <c r="J13364" s="12" t="n">
        <f aca="false">IF(G13364="Male",VLOOKUP(H13364,'Shoe size conversion table'!$B$6:$D$22,3),VLOOKUP(H13364,'Shoe size conversion table'!$J$6:$L$22,3))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MONTH(C13364:C28331)</f>
        <v>10</v>
      </c>
      <c r="O13364" s="8" t="n">
        <f aca="false">K13364*(1-L13364)</f>
        <v>199</v>
      </c>
    </row>
    <row r="13365" customFormat="false" ht="11.4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IF(G13365="Male",VLOOKUP(H13365,'Shoe size conversion table'!$B$6:$D$22,2),VLOOKUP(H13365,'Shoe size conversion table'!$J$6:$L$22,2))</f>
        <v>38-39</v>
      </c>
      <c r="J13365" s="12" t="n">
        <f aca="false">IF(G13365="Male",VLOOKUP(H13365,'Shoe size conversion table'!$B$6:$D$22,3),VLOOKUP(H13365,'Shoe size conversion table'!$J$6:$L$22,3))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MONTH(C13365:C28332)</f>
        <v>10</v>
      </c>
      <c r="O13365" s="8" t="n">
        <f aca="false">K13365*(1-L13365)</f>
        <v>119.2</v>
      </c>
    </row>
    <row r="13366" customFormat="false" ht="11.4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IF(G13366="Male",VLOOKUP(H13366,'Shoe size conversion table'!$B$6:$D$22,2),VLOOKUP(H13366,'Shoe size conversion table'!$J$6:$L$22,2))</f>
        <v>42-43</v>
      </c>
      <c r="J13366" s="12" t="n">
        <f aca="false">IF(G13366="Male",VLOOKUP(H13366,'Shoe size conversion table'!$B$6:$D$22,3),VLOOKUP(H13366,'Shoe size conversion table'!$J$6:$L$22,3))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MONTH(C13366:C28333)</f>
        <v>10</v>
      </c>
      <c r="O13366" s="8" t="n">
        <f aca="false">K13366*(1-L13366)</f>
        <v>189</v>
      </c>
    </row>
    <row r="13367" customFormat="false" ht="11.4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IF(G13367="Male",VLOOKUP(H13367,'Shoe size conversion table'!$B$6:$D$22,2),VLOOKUP(H13367,'Shoe size conversion table'!$J$6:$L$22,2))</f>
        <v>46</v>
      </c>
      <c r="J13367" s="12" t="n">
        <f aca="false">IF(G13367="Male",VLOOKUP(H13367,'Shoe size conversion table'!$B$6:$D$22,3),VLOOKUP(H13367,'Shoe size conversion table'!$J$6:$L$22,3))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MONTH(C13367:C28334)</f>
        <v>10</v>
      </c>
      <c r="O13367" s="8" t="n">
        <f aca="false">K13367*(1-L13367)</f>
        <v>84.5</v>
      </c>
    </row>
    <row r="13368" customFormat="false" ht="11.4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IF(G13368="Male",VLOOKUP(H13368,'Shoe size conversion table'!$B$6:$D$22,2),VLOOKUP(H13368,'Shoe size conversion table'!$J$6:$L$22,2))</f>
        <v>38</v>
      </c>
      <c r="J13368" s="12" t="n">
        <f aca="false">IF(G13368="Male",VLOOKUP(H13368,'Shoe size conversion table'!$B$6:$D$22,3),VLOOKUP(H13368,'Shoe size conversion table'!$J$6:$L$22,3))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MONTH(C13368:C28335)</f>
        <v>10</v>
      </c>
      <c r="O13368" s="8" t="n">
        <f aca="false">K13368*(1-L13368)</f>
        <v>132.3</v>
      </c>
    </row>
    <row r="13369" customFormat="false" ht="11.4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IF(G13369="Male",VLOOKUP(H13369,'Shoe size conversion table'!$B$6:$D$22,2),VLOOKUP(H13369,'Shoe size conversion table'!$J$6:$L$22,2))</f>
        <v>38-39</v>
      </c>
      <c r="J13369" s="12" t="n">
        <f aca="false">IF(G13369="Male",VLOOKUP(H13369,'Shoe size conversion table'!$B$6:$D$22,3),VLOOKUP(H13369,'Shoe size conversion table'!$J$6:$L$22,3))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MONTH(C13369:C28336)</f>
        <v>10</v>
      </c>
      <c r="O13369" s="8" t="n">
        <f aca="false">K13369*(1-L13369)</f>
        <v>149</v>
      </c>
    </row>
    <row r="13370" customFormat="false" ht="11.4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IF(G13370="Male",VLOOKUP(H13370,'Shoe size conversion table'!$B$6:$D$22,2),VLOOKUP(H13370,'Shoe size conversion table'!$J$6:$L$22,2))</f>
        <v>42</v>
      </c>
      <c r="J13370" s="12" t="n">
        <f aca="false">IF(G13370="Male",VLOOKUP(H13370,'Shoe size conversion table'!$B$6:$D$22,3),VLOOKUP(H13370,'Shoe size conversion table'!$J$6:$L$22,3))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MONTH(C13370:C28337)</f>
        <v>10</v>
      </c>
      <c r="O13370" s="8" t="n">
        <f aca="false">K13370*(1-L13370)</f>
        <v>149</v>
      </c>
    </row>
    <row r="13371" customFormat="false" ht="11.4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IF(G13371="Male",VLOOKUP(H13371,'Shoe size conversion table'!$B$6:$D$22,2),VLOOKUP(H13371,'Shoe size conversion table'!$J$6:$L$22,2))</f>
        <v>39</v>
      </c>
      <c r="J13371" s="12" t="n">
        <f aca="false">IF(G13371="Male",VLOOKUP(H13371,'Shoe size conversion table'!$B$6:$D$22,3),VLOOKUP(H13371,'Shoe size conversion table'!$J$6:$L$22,3))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MONTH(C13371:C28338)</f>
        <v>10</v>
      </c>
      <c r="O13371" s="8" t="n">
        <f aca="false">K13371*(1-L13371)</f>
        <v>189</v>
      </c>
    </row>
    <row r="13372" customFormat="false" ht="11.4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IF(G13372="Male",VLOOKUP(H13372,'Shoe size conversion table'!$B$6:$D$22,2),VLOOKUP(H13372,'Shoe size conversion table'!$J$6:$L$22,2))</f>
        <v>40-41</v>
      </c>
      <c r="J13372" s="12" t="n">
        <f aca="false">IF(G13372="Male",VLOOKUP(H13372,'Shoe size conversion table'!$B$6:$D$22,3),VLOOKUP(H13372,'Shoe size conversion table'!$J$6:$L$22,3))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MONTH(C13372:C28339)</f>
        <v>10</v>
      </c>
      <c r="O13372" s="8" t="n">
        <f aca="false">K13372*(1-L13372)</f>
        <v>169</v>
      </c>
    </row>
    <row r="13373" customFormat="false" ht="11.4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IF(G13373="Male",VLOOKUP(H13373,'Shoe size conversion table'!$B$6:$D$22,2),VLOOKUP(H13373,'Shoe size conversion table'!$J$6:$L$22,2))</f>
        <v>39</v>
      </c>
      <c r="J13373" s="12" t="n">
        <f aca="false">IF(G13373="Male",VLOOKUP(H13373,'Shoe size conversion table'!$B$6:$D$22,3),VLOOKUP(H13373,'Shoe size conversion table'!$J$6:$L$22,3))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MONTH(C13373:C28340)</f>
        <v>10</v>
      </c>
      <c r="O13373" s="8" t="n">
        <f aca="false">K13373*(1-L13373)</f>
        <v>129</v>
      </c>
    </row>
    <row r="13374" customFormat="false" ht="11.4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IF(G13374="Male",VLOOKUP(H13374,'Shoe size conversion table'!$B$6:$D$22,2),VLOOKUP(H13374,'Shoe size conversion table'!$J$6:$L$22,2))</f>
        <v>45</v>
      </c>
      <c r="J13374" s="12" t="n">
        <f aca="false">IF(G13374="Male",VLOOKUP(H13374,'Shoe size conversion table'!$B$6:$D$22,3),VLOOKUP(H13374,'Shoe size conversion table'!$J$6:$L$22,3))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MONTH(C13374:C28341)</f>
        <v>10</v>
      </c>
      <c r="O13374" s="8" t="n">
        <f aca="false">K13374*(1-L13374)</f>
        <v>143.2</v>
      </c>
    </row>
    <row r="13375" customFormat="false" ht="11.4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IF(G13375="Male",VLOOKUP(H13375,'Shoe size conversion table'!$B$6:$D$22,2),VLOOKUP(H13375,'Shoe size conversion table'!$J$6:$L$22,2))</f>
        <v>43</v>
      </c>
      <c r="J13375" s="12" t="n">
        <f aca="false">IF(G13375="Male",VLOOKUP(H13375,'Shoe size conversion table'!$B$6:$D$22,3),VLOOKUP(H13375,'Shoe size conversion table'!$J$6:$L$22,3))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MONTH(C13375:C28342)</f>
        <v>10</v>
      </c>
      <c r="O13375" s="8" t="n">
        <f aca="false">K13375*(1-L13375)</f>
        <v>179</v>
      </c>
    </row>
    <row r="13376" customFormat="false" ht="11.4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IF(G13376="Male",VLOOKUP(H13376,'Shoe size conversion table'!$B$6:$D$22,2),VLOOKUP(H13376,'Shoe size conversion table'!$J$6:$L$22,2))</f>
        <v>43-44</v>
      </c>
      <c r="J13376" s="12" t="n">
        <f aca="false">IF(G13376="Male",VLOOKUP(H13376,'Shoe size conversion table'!$B$6:$D$22,3),VLOOKUP(H13376,'Shoe size conversion table'!$J$6:$L$22,3))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MONTH(C13376:C28343)</f>
        <v>10</v>
      </c>
      <c r="O13376" s="8" t="n">
        <f aca="false">K13376*(1-L13376)</f>
        <v>103.2</v>
      </c>
    </row>
    <row r="13377" customFormat="false" ht="11.4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IF(G13377="Male",VLOOKUP(H13377,'Shoe size conversion table'!$B$6:$D$22,2),VLOOKUP(H13377,'Shoe size conversion table'!$J$6:$L$22,2))</f>
        <v>43</v>
      </c>
      <c r="J13377" s="12" t="n">
        <f aca="false">IF(G13377="Male",VLOOKUP(H13377,'Shoe size conversion table'!$B$6:$D$22,3),VLOOKUP(H13377,'Shoe size conversion table'!$J$6:$L$22,3))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MONTH(C13377:C28344)</f>
        <v>10</v>
      </c>
      <c r="O13377" s="8" t="n">
        <f aca="false">K13377*(1-L13377)</f>
        <v>125.3</v>
      </c>
    </row>
    <row r="13378" customFormat="false" ht="11.4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IF(G13378="Male",VLOOKUP(H13378,'Shoe size conversion table'!$B$6:$D$22,2),VLOOKUP(H13378,'Shoe size conversion table'!$J$6:$L$22,2))</f>
        <v>39</v>
      </c>
      <c r="J13378" s="12" t="n">
        <f aca="false">IF(G13378="Male",VLOOKUP(H13378,'Shoe size conversion table'!$B$6:$D$22,3),VLOOKUP(H13378,'Shoe size conversion table'!$J$6:$L$22,3))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MONTH(C13378:C28345)</f>
        <v>10</v>
      </c>
      <c r="O13378" s="8" t="n">
        <f aca="false">K13378*(1-L13378)</f>
        <v>159</v>
      </c>
    </row>
    <row r="13379" customFormat="false" ht="11.4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IF(G13379="Male",VLOOKUP(H13379,'Shoe size conversion table'!$B$6:$D$22,2),VLOOKUP(H13379,'Shoe size conversion table'!$J$6:$L$22,2))</f>
        <v>42-43</v>
      </c>
      <c r="J13379" s="12" t="n">
        <f aca="false">IF(G13379="Male",VLOOKUP(H13379,'Shoe size conversion table'!$B$6:$D$22,3),VLOOKUP(H13379,'Shoe size conversion table'!$J$6:$L$22,3))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MONTH(C13379:C28346)</f>
        <v>10</v>
      </c>
      <c r="O13379" s="8" t="n">
        <f aca="false">K13379*(1-L13379)</f>
        <v>170.1</v>
      </c>
    </row>
    <row r="13380" customFormat="false" ht="11.4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IF(G13380="Male",VLOOKUP(H13380,'Shoe size conversion table'!$B$6:$D$22,2),VLOOKUP(H13380,'Shoe size conversion table'!$J$6:$L$22,2))</f>
        <v>41</v>
      </c>
      <c r="J13380" s="12" t="n">
        <f aca="false">IF(G13380="Male",VLOOKUP(H13380,'Shoe size conversion table'!$B$6:$D$22,3),VLOOKUP(H13380,'Shoe size conversion table'!$J$6:$L$22,3))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MONTH(C13380:C28347)</f>
        <v>10</v>
      </c>
      <c r="O13380" s="8" t="n">
        <f aca="false">K13380*(1-L13380)</f>
        <v>159</v>
      </c>
    </row>
    <row r="13381" customFormat="false" ht="11.4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IF(G13381="Male",VLOOKUP(H13381,'Shoe size conversion table'!$B$6:$D$22,2),VLOOKUP(H13381,'Shoe size conversion table'!$J$6:$L$22,2))</f>
        <v>42</v>
      </c>
      <c r="J13381" s="12" t="n">
        <f aca="false">IF(G13381="Male",VLOOKUP(H13381,'Shoe size conversion table'!$B$6:$D$22,3),VLOOKUP(H13381,'Shoe size conversion table'!$J$6:$L$22,3))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MONTH(C13381:C28348)</f>
        <v>10</v>
      </c>
      <c r="O13381" s="8" t="n">
        <f aca="false">K13381*(1-L13381)</f>
        <v>118.3</v>
      </c>
    </row>
    <row r="13382" customFormat="false" ht="11.4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IF(G13382="Male",VLOOKUP(H13382,'Shoe size conversion table'!$B$6:$D$22,2),VLOOKUP(H13382,'Shoe size conversion table'!$J$6:$L$22,2))</f>
        <v>43</v>
      </c>
      <c r="J13382" s="12" t="n">
        <f aca="false">IF(G13382="Male",VLOOKUP(H13382,'Shoe size conversion table'!$B$6:$D$22,3),VLOOKUP(H13382,'Shoe size conversion table'!$J$6:$L$22,3))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MONTH(C13382:C28349)</f>
        <v>10</v>
      </c>
      <c r="O13382" s="8" t="n">
        <f aca="false">K13382*(1-L13382)</f>
        <v>90.3</v>
      </c>
    </row>
    <row r="13383" customFormat="false" ht="11.4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IF(G13383="Male",VLOOKUP(H13383,'Shoe size conversion table'!$B$6:$D$22,2),VLOOKUP(H13383,'Shoe size conversion table'!$J$6:$L$22,2))</f>
        <v>43-44</v>
      </c>
      <c r="J13383" s="12" t="n">
        <f aca="false">IF(G13383="Male",VLOOKUP(H13383,'Shoe size conversion table'!$B$6:$D$22,3),VLOOKUP(H13383,'Shoe size conversion table'!$J$6:$L$22,3))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MONTH(C13383:C28350)</f>
        <v>10</v>
      </c>
      <c r="O13383" s="8" t="n">
        <f aca="false">K13383*(1-L13383)</f>
        <v>169</v>
      </c>
    </row>
    <row r="13384" customFormat="false" ht="11.4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IF(G13384="Male",VLOOKUP(H13384,'Shoe size conversion table'!$B$6:$D$22,2),VLOOKUP(H13384,'Shoe size conversion table'!$J$6:$L$22,2))</f>
        <v>43</v>
      </c>
      <c r="J13384" s="12" t="n">
        <f aca="false">IF(G13384="Male",VLOOKUP(H13384,'Shoe size conversion table'!$B$6:$D$22,3),VLOOKUP(H13384,'Shoe size conversion table'!$J$6:$L$22,3))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MONTH(C13384:C28351)</f>
        <v>10</v>
      </c>
      <c r="O13384" s="8" t="n">
        <f aca="false">K13384*(1-L13384)</f>
        <v>159</v>
      </c>
    </row>
    <row r="13385" customFormat="false" ht="11.4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IF(G13385="Male",VLOOKUP(H13385,'Shoe size conversion table'!$B$6:$D$22,2),VLOOKUP(H13385,'Shoe size conversion table'!$J$6:$L$22,2))</f>
        <v>42-43</v>
      </c>
      <c r="J13385" s="12" t="n">
        <f aca="false">IF(G13385="Male",VLOOKUP(H13385,'Shoe size conversion table'!$B$6:$D$22,3),VLOOKUP(H13385,'Shoe size conversion table'!$J$6:$L$22,3))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MONTH(C13385:C28352)</f>
        <v>10</v>
      </c>
      <c r="O13385" s="8" t="n">
        <f aca="false">K13385*(1-L13385)</f>
        <v>149</v>
      </c>
    </row>
    <row r="13386" customFormat="false" ht="11.4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IF(G13386="Male",VLOOKUP(H13386,'Shoe size conversion table'!$B$6:$D$22,2),VLOOKUP(H13386,'Shoe size conversion table'!$J$6:$L$22,2))</f>
        <v>39-40</v>
      </c>
      <c r="J13386" s="12" t="n">
        <f aca="false">IF(G13386="Male",VLOOKUP(H13386,'Shoe size conversion table'!$B$6:$D$22,3),VLOOKUP(H13386,'Shoe size conversion table'!$J$6:$L$22,3))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MONTH(C13386:C28353)</f>
        <v>10</v>
      </c>
      <c r="O13386" s="8" t="n">
        <f aca="false">K13386*(1-L13386)</f>
        <v>139</v>
      </c>
    </row>
    <row r="13387" customFormat="false" ht="11.4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IF(G13387="Male",VLOOKUP(H13387,'Shoe size conversion table'!$B$6:$D$22,2),VLOOKUP(H13387,'Shoe size conversion table'!$J$6:$L$22,2))</f>
        <v>39-40</v>
      </c>
      <c r="J13387" s="12" t="n">
        <f aca="false">IF(G13387="Male",VLOOKUP(H13387,'Shoe size conversion table'!$B$6:$D$22,3),VLOOKUP(H13387,'Shoe size conversion table'!$J$6:$L$22,3))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MONTH(C13387:C28354)</f>
        <v>10</v>
      </c>
      <c r="O13387" s="8" t="n">
        <f aca="false">K13387*(1-L13387)</f>
        <v>139</v>
      </c>
    </row>
    <row r="13388" customFormat="false" ht="11.4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IF(G13388="Male",VLOOKUP(H13388,'Shoe size conversion table'!$B$6:$D$22,2),VLOOKUP(H13388,'Shoe size conversion table'!$J$6:$L$22,2))</f>
        <v>43</v>
      </c>
      <c r="J13388" s="12" t="n">
        <f aca="false">IF(G13388="Male",VLOOKUP(H13388,'Shoe size conversion table'!$B$6:$D$22,3),VLOOKUP(H13388,'Shoe size conversion table'!$J$6:$L$22,3))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MONTH(C13388:C28355)</f>
        <v>10</v>
      </c>
      <c r="O13388" s="8" t="n">
        <f aca="false">K13388*(1-L13388)</f>
        <v>189</v>
      </c>
    </row>
    <row r="13389" customFormat="false" ht="11.4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IF(G13389="Male",VLOOKUP(H13389,'Shoe size conversion table'!$B$6:$D$22,2),VLOOKUP(H13389,'Shoe size conversion table'!$J$6:$L$22,2))</f>
        <v>42-43</v>
      </c>
      <c r="J13389" s="12" t="n">
        <f aca="false">IF(G13389="Male",VLOOKUP(H13389,'Shoe size conversion table'!$B$6:$D$22,3),VLOOKUP(H13389,'Shoe size conversion table'!$J$6:$L$22,3))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MONTH(C13389:C28356)</f>
        <v>10</v>
      </c>
      <c r="O13389" s="8" t="n">
        <f aca="false">K13389*(1-L13389)</f>
        <v>134.1</v>
      </c>
    </row>
    <row r="13390" customFormat="false" ht="11.4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IF(G13390="Male",VLOOKUP(H13390,'Shoe size conversion table'!$B$6:$D$22,2),VLOOKUP(H13390,'Shoe size conversion table'!$J$6:$L$22,2))</f>
        <v>44-45</v>
      </c>
      <c r="J13390" s="12" t="n">
        <f aca="false">IF(G13390="Male",VLOOKUP(H13390,'Shoe size conversion table'!$B$6:$D$22,3),VLOOKUP(H13390,'Shoe size conversion table'!$J$6:$L$22,3))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MONTH(C13390:C28357)</f>
        <v>10</v>
      </c>
      <c r="O13390" s="8" t="n">
        <f aca="false">K13390*(1-L13390)</f>
        <v>139</v>
      </c>
    </row>
    <row r="13391" customFormat="false" ht="11.4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IF(G13391="Male",VLOOKUP(H13391,'Shoe size conversion table'!$B$6:$D$22,2),VLOOKUP(H13391,'Shoe size conversion table'!$J$6:$L$22,2))</f>
        <v>38</v>
      </c>
      <c r="J13391" s="12" t="n">
        <f aca="false">IF(G13391="Male",VLOOKUP(H13391,'Shoe size conversion table'!$B$6:$D$22,3),VLOOKUP(H13391,'Shoe size conversion table'!$J$6:$L$22,3))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MONTH(C13391:C28358)</f>
        <v>10</v>
      </c>
      <c r="O13391" s="8" t="n">
        <f aca="false">K13391*(1-L13391)</f>
        <v>139.3</v>
      </c>
    </row>
    <row r="13392" customFormat="false" ht="11.4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IF(G13392="Male",VLOOKUP(H13392,'Shoe size conversion table'!$B$6:$D$22,2),VLOOKUP(H13392,'Shoe size conversion table'!$J$6:$L$22,2))</f>
        <v>42</v>
      </c>
      <c r="J13392" s="12" t="n">
        <f aca="false">IF(G13392="Male",VLOOKUP(H13392,'Shoe size conversion table'!$B$6:$D$22,3),VLOOKUP(H13392,'Shoe size conversion table'!$J$6:$L$22,3))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MONTH(C13392:C28359)</f>
        <v>10</v>
      </c>
      <c r="O13392" s="8" t="n">
        <f aca="false">K13392*(1-L13392)</f>
        <v>104.3</v>
      </c>
    </row>
    <row r="13393" customFormat="false" ht="11.4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IF(G13393="Male",VLOOKUP(H13393,'Shoe size conversion table'!$B$6:$D$22,2),VLOOKUP(H13393,'Shoe size conversion table'!$J$6:$L$22,2))</f>
        <v>40-41</v>
      </c>
      <c r="J13393" s="12" t="n">
        <f aca="false">IF(G13393="Male",VLOOKUP(H13393,'Shoe size conversion table'!$B$6:$D$22,3),VLOOKUP(H13393,'Shoe size conversion table'!$J$6:$L$22,3))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MONTH(C13393:C28360)</f>
        <v>10</v>
      </c>
      <c r="O13393" s="8" t="n">
        <f aca="false">K13393*(1-L13393)</f>
        <v>169</v>
      </c>
    </row>
    <row r="13394" customFormat="false" ht="11.4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IF(G13394="Male",VLOOKUP(H13394,'Shoe size conversion table'!$B$6:$D$22,2),VLOOKUP(H13394,'Shoe size conversion table'!$J$6:$L$22,2))</f>
        <v>43-44</v>
      </c>
      <c r="J13394" s="12" t="n">
        <f aca="false">IF(G13394="Male",VLOOKUP(H13394,'Shoe size conversion table'!$B$6:$D$22,3),VLOOKUP(H13394,'Shoe size conversion table'!$J$6:$L$22,3))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MONTH(C13394:C28361)</f>
        <v>10</v>
      </c>
      <c r="O13394" s="8" t="n">
        <f aca="false">K13394*(1-L13394)</f>
        <v>139</v>
      </c>
    </row>
    <row r="13395" customFormat="false" ht="11.4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IF(G13395="Male",VLOOKUP(H13395,'Shoe size conversion table'!$B$6:$D$22,2),VLOOKUP(H13395,'Shoe size conversion table'!$J$6:$L$22,2))</f>
        <v>38-39</v>
      </c>
      <c r="J13395" s="12" t="n">
        <f aca="false">IF(G13395="Male",VLOOKUP(H13395,'Shoe size conversion table'!$B$6:$D$22,3),VLOOKUP(H13395,'Shoe size conversion table'!$J$6:$L$22,3))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MONTH(C13395:C28362)</f>
        <v>10</v>
      </c>
      <c r="O13395" s="8" t="n">
        <f aca="false">K13395*(1-L13395)</f>
        <v>179.1</v>
      </c>
    </row>
    <row r="13396" customFormat="false" ht="11.4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IF(G13396="Male",VLOOKUP(H13396,'Shoe size conversion table'!$B$6:$D$22,2),VLOOKUP(H13396,'Shoe size conversion table'!$J$6:$L$22,2))</f>
        <v>38-39</v>
      </c>
      <c r="J13396" s="12" t="n">
        <f aca="false">IF(G13396="Male",VLOOKUP(H13396,'Shoe size conversion table'!$B$6:$D$22,3),VLOOKUP(H13396,'Shoe size conversion table'!$J$6:$L$22,3))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MONTH(C13396:C28363)</f>
        <v>10</v>
      </c>
      <c r="O13396" s="8" t="n">
        <f aca="false">K13396*(1-L13396)</f>
        <v>169</v>
      </c>
    </row>
    <row r="13397" customFormat="false" ht="11.4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IF(G13397="Male",VLOOKUP(H13397,'Shoe size conversion table'!$B$6:$D$22,2),VLOOKUP(H13397,'Shoe size conversion table'!$J$6:$L$22,2))</f>
        <v>40-41</v>
      </c>
      <c r="J13397" s="12" t="n">
        <f aca="false">IF(G13397="Male",VLOOKUP(H13397,'Shoe size conversion table'!$B$6:$D$22,3),VLOOKUP(H13397,'Shoe size conversion table'!$J$6:$L$22,3))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MONTH(C13397:C28364)</f>
        <v>10</v>
      </c>
      <c r="O13397" s="8" t="n">
        <f aca="false">K13397*(1-L13397)</f>
        <v>189</v>
      </c>
    </row>
    <row r="13398" customFormat="false" ht="11.4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IF(G13398="Male",VLOOKUP(H13398,'Shoe size conversion table'!$B$6:$D$22,2),VLOOKUP(H13398,'Shoe size conversion table'!$J$6:$L$22,2))</f>
        <v>42</v>
      </c>
      <c r="J13398" s="12" t="n">
        <f aca="false">IF(G13398="Male",VLOOKUP(H13398,'Shoe size conversion table'!$B$6:$D$22,3),VLOOKUP(H13398,'Shoe size conversion table'!$J$6:$L$22,3))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MONTH(C13398:C28365)</f>
        <v>10</v>
      </c>
      <c r="O13398" s="8" t="n">
        <f aca="false">K13398*(1-L13398)</f>
        <v>199</v>
      </c>
    </row>
    <row r="13399" customFormat="false" ht="11.4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IF(G13399="Male",VLOOKUP(H13399,'Shoe size conversion table'!$B$6:$D$22,2),VLOOKUP(H13399,'Shoe size conversion table'!$J$6:$L$22,2))</f>
        <v>39-40</v>
      </c>
      <c r="J13399" s="12" t="n">
        <f aca="false">IF(G13399="Male",VLOOKUP(H13399,'Shoe size conversion table'!$B$6:$D$22,3),VLOOKUP(H13399,'Shoe size conversion table'!$J$6:$L$22,3))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MONTH(C13399:C28366)</f>
        <v>10</v>
      </c>
      <c r="O13399" s="8" t="n">
        <f aca="false">K13399*(1-L13399)</f>
        <v>189</v>
      </c>
    </row>
    <row r="13400" customFormat="false" ht="11.4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IF(G13400="Male",VLOOKUP(H13400,'Shoe size conversion table'!$B$6:$D$22,2),VLOOKUP(H13400,'Shoe size conversion table'!$J$6:$L$22,2))</f>
        <v>39-40</v>
      </c>
      <c r="J13400" s="12" t="n">
        <f aca="false">IF(G13400="Male",VLOOKUP(H13400,'Shoe size conversion table'!$B$6:$D$22,3),VLOOKUP(H13400,'Shoe size conversion table'!$J$6:$L$22,3))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MONTH(C13400:C28367)</f>
        <v>10</v>
      </c>
      <c r="O13400" s="8" t="n">
        <f aca="false">K13400*(1-L13400)</f>
        <v>139</v>
      </c>
    </row>
    <row r="13401" customFormat="false" ht="11.4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IF(G13401="Male",VLOOKUP(H13401,'Shoe size conversion table'!$B$6:$D$22,2),VLOOKUP(H13401,'Shoe size conversion table'!$J$6:$L$22,2))</f>
        <v>42-43</v>
      </c>
      <c r="J13401" s="12" t="n">
        <f aca="false">IF(G13401="Male",VLOOKUP(H13401,'Shoe size conversion table'!$B$6:$D$22,3),VLOOKUP(H13401,'Shoe size conversion table'!$J$6:$L$22,3))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MONTH(C13401:C28368)</f>
        <v>10</v>
      </c>
      <c r="O13401" s="8" t="n">
        <f aca="false">K13401*(1-L13401)</f>
        <v>139.3</v>
      </c>
    </row>
    <row r="13402" customFormat="false" ht="11.4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IF(G13402="Male",VLOOKUP(H13402,'Shoe size conversion table'!$B$6:$D$22,2),VLOOKUP(H13402,'Shoe size conversion table'!$J$6:$L$22,2))</f>
        <v>41-42</v>
      </c>
      <c r="J13402" s="12" t="n">
        <f aca="false">IF(G13402="Male",VLOOKUP(H13402,'Shoe size conversion table'!$B$6:$D$22,3),VLOOKUP(H13402,'Shoe size conversion table'!$J$6:$L$22,3))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MONTH(C13402:C28369)</f>
        <v>10</v>
      </c>
      <c r="O13402" s="8" t="n">
        <f aca="false">K13402*(1-L13402)</f>
        <v>89.5</v>
      </c>
    </row>
    <row r="13403" customFormat="false" ht="11.4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IF(G13403="Male",VLOOKUP(H13403,'Shoe size conversion table'!$B$6:$D$22,2),VLOOKUP(H13403,'Shoe size conversion table'!$J$6:$L$22,2))</f>
        <v>43-44</v>
      </c>
      <c r="J13403" s="12" t="n">
        <f aca="false">IF(G13403="Male",VLOOKUP(H13403,'Shoe size conversion table'!$B$6:$D$22,3),VLOOKUP(H13403,'Shoe size conversion table'!$J$6:$L$22,3))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MONTH(C13403:C28370)</f>
        <v>10</v>
      </c>
      <c r="O13403" s="8" t="n">
        <f aca="false">K13403*(1-L13403)</f>
        <v>118.3</v>
      </c>
    </row>
    <row r="13404" customFormat="false" ht="11.4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IF(G13404="Male",VLOOKUP(H13404,'Shoe size conversion table'!$B$6:$D$22,2),VLOOKUP(H13404,'Shoe size conversion table'!$J$6:$L$22,2))</f>
        <v>42-43</v>
      </c>
      <c r="J13404" s="12" t="n">
        <f aca="false">IF(G13404="Male",VLOOKUP(H13404,'Shoe size conversion table'!$B$6:$D$22,3),VLOOKUP(H13404,'Shoe size conversion table'!$J$6:$L$22,3))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MONTH(C13404:C28371)</f>
        <v>10</v>
      </c>
      <c r="O13404" s="8" t="n">
        <f aca="false">K13404*(1-L13404)</f>
        <v>139</v>
      </c>
    </row>
    <row r="13405" customFormat="false" ht="11.4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IF(G13405="Male",VLOOKUP(H13405,'Shoe size conversion table'!$B$6:$D$22,2),VLOOKUP(H13405,'Shoe size conversion table'!$J$6:$L$22,2))</f>
        <v>39-40</v>
      </c>
      <c r="J13405" s="12" t="n">
        <f aca="false">IF(G13405="Male",VLOOKUP(H13405,'Shoe size conversion table'!$B$6:$D$22,3),VLOOKUP(H13405,'Shoe size conversion table'!$J$6:$L$22,3))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MONTH(C13405:C28372)</f>
        <v>10</v>
      </c>
      <c r="O13405" s="8" t="n">
        <f aca="false">K13405*(1-L13405)</f>
        <v>139</v>
      </c>
    </row>
    <row r="13406" customFormat="false" ht="11.4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IF(G13406="Male",VLOOKUP(H13406,'Shoe size conversion table'!$B$6:$D$22,2),VLOOKUP(H13406,'Shoe size conversion table'!$J$6:$L$22,2))</f>
        <v>42</v>
      </c>
      <c r="J13406" s="12" t="n">
        <f aca="false">IF(G13406="Male",VLOOKUP(H13406,'Shoe size conversion table'!$B$6:$D$22,3),VLOOKUP(H13406,'Shoe size conversion table'!$J$6:$L$22,3))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MONTH(C13406:C28373)</f>
        <v>10</v>
      </c>
      <c r="O13406" s="8" t="n">
        <f aca="false">K13406*(1-L13406)</f>
        <v>64.5</v>
      </c>
    </row>
    <row r="13407" customFormat="false" ht="11.4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IF(G13407="Male",VLOOKUP(H13407,'Shoe size conversion table'!$B$6:$D$22,2),VLOOKUP(H13407,'Shoe size conversion table'!$J$6:$L$22,2))</f>
        <v>43</v>
      </c>
      <c r="J13407" s="12" t="n">
        <f aca="false">IF(G13407="Male",VLOOKUP(H13407,'Shoe size conversion table'!$B$6:$D$22,3),VLOOKUP(H13407,'Shoe size conversion table'!$J$6:$L$22,3))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MONTH(C13407:C28374)</f>
        <v>10</v>
      </c>
      <c r="O13407" s="8" t="n">
        <f aca="false">K13407*(1-L13407)</f>
        <v>149</v>
      </c>
    </row>
    <row r="13408" customFormat="false" ht="11.4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IF(G13408="Male",VLOOKUP(H13408,'Shoe size conversion table'!$B$6:$D$22,2),VLOOKUP(H13408,'Shoe size conversion table'!$J$6:$L$22,2))</f>
        <v>43-44</v>
      </c>
      <c r="J13408" s="12" t="n">
        <f aca="false">IF(G13408="Male",VLOOKUP(H13408,'Shoe size conversion table'!$B$6:$D$22,3),VLOOKUP(H13408,'Shoe size conversion table'!$J$6:$L$22,3))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MONTH(C13408:C28375)</f>
        <v>10</v>
      </c>
      <c r="O13408" s="8" t="n">
        <f aca="false">K13408*(1-L13408)</f>
        <v>74.5</v>
      </c>
    </row>
    <row r="13409" customFormat="false" ht="11.4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IF(G13409="Male",VLOOKUP(H13409,'Shoe size conversion table'!$B$6:$D$22,2),VLOOKUP(H13409,'Shoe size conversion table'!$J$6:$L$22,2))</f>
        <v>42-43</v>
      </c>
      <c r="J13409" s="12" t="n">
        <f aca="false">IF(G13409="Male",VLOOKUP(H13409,'Shoe size conversion table'!$B$6:$D$22,3),VLOOKUP(H13409,'Shoe size conversion table'!$J$6:$L$22,3))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MONTH(C13409:C28376)</f>
        <v>10</v>
      </c>
      <c r="O13409" s="8" t="n">
        <f aca="false">K13409*(1-L13409)</f>
        <v>189</v>
      </c>
    </row>
    <row r="13410" customFormat="false" ht="11.4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IF(G13410="Male",VLOOKUP(H13410,'Shoe size conversion table'!$B$6:$D$22,2),VLOOKUP(H13410,'Shoe size conversion table'!$J$6:$L$22,2))</f>
        <v>42-43</v>
      </c>
      <c r="J13410" s="12" t="n">
        <f aca="false">IF(G13410="Male",VLOOKUP(H13410,'Shoe size conversion table'!$B$6:$D$22,3),VLOOKUP(H13410,'Shoe size conversion table'!$J$6:$L$22,3))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MONTH(C13410:C28377)</f>
        <v>10</v>
      </c>
      <c r="O13410" s="8" t="n">
        <f aca="false">K13410*(1-L13410)</f>
        <v>149</v>
      </c>
    </row>
    <row r="13411" customFormat="false" ht="11.4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IF(G13411="Male",VLOOKUP(H13411,'Shoe size conversion table'!$B$6:$D$22,2),VLOOKUP(H13411,'Shoe size conversion table'!$J$6:$L$22,2))</f>
        <v>39</v>
      </c>
      <c r="J13411" s="12" t="n">
        <f aca="false">IF(G13411="Male",VLOOKUP(H13411,'Shoe size conversion table'!$B$6:$D$22,3),VLOOKUP(H13411,'Shoe size conversion table'!$J$6:$L$22,3))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MONTH(C13411:C28378)</f>
        <v>10</v>
      </c>
      <c r="O13411" s="8" t="n">
        <f aca="false">K13411*(1-L13411)</f>
        <v>199</v>
      </c>
    </row>
    <row r="13412" customFormat="false" ht="11.4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IF(G13412="Male",VLOOKUP(H13412,'Shoe size conversion table'!$B$6:$D$22,2),VLOOKUP(H13412,'Shoe size conversion table'!$J$6:$L$22,2))</f>
        <v>44-45</v>
      </c>
      <c r="J13412" s="12" t="n">
        <f aca="false">IF(G13412="Male",VLOOKUP(H13412,'Shoe size conversion table'!$B$6:$D$22,3),VLOOKUP(H13412,'Shoe size conversion table'!$J$6:$L$22,3))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MONTH(C13412:C28379)</f>
        <v>10</v>
      </c>
      <c r="O13412" s="8" t="n">
        <f aca="false">K13412*(1-L13412)</f>
        <v>199</v>
      </c>
    </row>
    <row r="13413" customFormat="false" ht="11.4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IF(G13413="Male",VLOOKUP(H13413,'Shoe size conversion table'!$B$6:$D$22,2),VLOOKUP(H13413,'Shoe size conversion table'!$J$6:$L$22,2))</f>
        <v>42</v>
      </c>
      <c r="J13413" s="12" t="n">
        <f aca="false">IF(G13413="Male",VLOOKUP(H13413,'Shoe size conversion table'!$B$6:$D$22,3),VLOOKUP(H13413,'Shoe size conversion table'!$J$6:$L$22,3))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MONTH(C13413:C28380)</f>
        <v>10</v>
      </c>
      <c r="O13413" s="8" t="n">
        <f aca="false">K13413*(1-L13413)</f>
        <v>104.3</v>
      </c>
    </row>
    <row r="13414" customFormat="false" ht="11.4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IF(G13414="Male",VLOOKUP(H13414,'Shoe size conversion table'!$B$6:$D$22,2),VLOOKUP(H13414,'Shoe size conversion table'!$J$6:$L$22,2))</f>
        <v>38-39</v>
      </c>
      <c r="J13414" s="12" t="n">
        <f aca="false">IF(G13414="Male",VLOOKUP(H13414,'Shoe size conversion table'!$B$6:$D$22,3),VLOOKUP(H13414,'Shoe size conversion table'!$J$6:$L$22,3))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MONTH(C13414:C28381)</f>
        <v>10</v>
      </c>
      <c r="O13414" s="8" t="n">
        <f aca="false">K13414*(1-L13414)</f>
        <v>132.3</v>
      </c>
    </row>
    <row r="13415" customFormat="false" ht="11.4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IF(G13415="Male",VLOOKUP(H13415,'Shoe size conversion table'!$B$6:$D$22,2),VLOOKUP(H13415,'Shoe size conversion table'!$J$6:$L$22,2))</f>
        <v>39</v>
      </c>
      <c r="J13415" s="12" t="n">
        <f aca="false">IF(G13415="Male",VLOOKUP(H13415,'Shoe size conversion table'!$B$6:$D$22,3),VLOOKUP(H13415,'Shoe size conversion table'!$J$6:$L$22,3))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MONTH(C13415:C28382)</f>
        <v>10</v>
      </c>
      <c r="O13415" s="8" t="n">
        <f aca="false">K13415*(1-L13415)</f>
        <v>132.3</v>
      </c>
    </row>
    <row r="13416" customFormat="false" ht="11.4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IF(G13416="Male",VLOOKUP(H13416,'Shoe size conversion table'!$B$6:$D$22,2),VLOOKUP(H13416,'Shoe size conversion table'!$J$6:$L$22,2))</f>
        <v>38-39</v>
      </c>
      <c r="J13416" s="12" t="n">
        <f aca="false">IF(G13416="Male",VLOOKUP(H13416,'Shoe size conversion table'!$B$6:$D$22,3),VLOOKUP(H13416,'Shoe size conversion table'!$J$6:$L$22,3))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MONTH(C13416:C28383)</f>
        <v>10</v>
      </c>
      <c r="O13416" s="8" t="n">
        <f aca="false">K13416*(1-L13416)</f>
        <v>189</v>
      </c>
    </row>
    <row r="13417" customFormat="false" ht="11.4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IF(G13417="Male",VLOOKUP(H13417,'Shoe size conversion table'!$B$6:$D$22,2),VLOOKUP(H13417,'Shoe size conversion table'!$J$6:$L$22,2))</f>
        <v>38</v>
      </c>
      <c r="J13417" s="12" t="n">
        <f aca="false">IF(G13417="Male",VLOOKUP(H13417,'Shoe size conversion table'!$B$6:$D$22,3),VLOOKUP(H13417,'Shoe size conversion table'!$J$6:$L$22,3))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MONTH(C13417:C28384)</f>
        <v>10</v>
      </c>
      <c r="O13417" s="8" t="n">
        <f aca="false">K13417*(1-L13417)</f>
        <v>69.5</v>
      </c>
    </row>
    <row r="13418" customFormat="false" ht="11.4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IF(G13418="Male",VLOOKUP(H13418,'Shoe size conversion table'!$B$6:$D$22,2),VLOOKUP(H13418,'Shoe size conversion table'!$J$6:$L$22,2))</f>
        <v>41-42</v>
      </c>
      <c r="J13418" s="12" t="n">
        <f aca="false">IF(G13418="Male",VLOOKUP(H13418,'Shoe size conversion table'!$B$6:$D$22,3),VLOOKUP(H13418,'Shoe size conversion table'!$J$6:$L$22,3))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MONTH(C13418:C28385)</f>
        <v>10</v>
      </c>
      <c r="O13418" s="8" t="n">
        <f aca="false">K13418*(1-L13418)</f>
        <v>199</v>
      </c>
    </row>
    <row r="13419" customFormat="false" ht="11.4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IF(G13419="Male",VLOOKUP(H13419,'Shoe size conversion table'!$B$6:$D$22,2),VLOOKUP(H13419,'Shoe size conversion table'!$J$6:$L$22,2))</f>
        <v>40</v>
      </c>
      <c r="J13419" s="12" t="n">
        <f aca="false">IF(G13419="Male",VLOOKUP(H13419,'Shoe size conversion table'!$B$6:$D$22,3),VLOOKUP(H13419,'Shoe size conversion table'!$J$6:$L$22,3))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MONTH(C13419:C28386)</f>
        <v>10</v>
      </c>
      <c r="O13419" s="8" t="n">
        <f aca="false">K13419*(1-L13419)</f>
        <v>139</v>
      </c>
    </row>
    <row r="13420" customFormat="false" ht="11.4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IF(G13420="Male",VLOOKUP(H13420,'Shoe size conversion table'!$B$6:$D$22,2),VLOOKUP(H13420,'Shoe size conversion table'!$J$6:$L$22,2))</f>
        <v>39-40</v>
      </c>
      <c r="J13420" s="12" t="n">
        <f aca="false">IF(G13420="Male",VLOOKUP(H13420,'Shoe size conversion table'!$B$6:$D$22,3),VLOOKUP(H13420,'Shoe size conversion table'!$J$6:$L$22,3))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MONTH(C13420:C28387)</f>
        <v>10</v>
      </c>
      <c r="O13420" s="8" t="n">
        <f aca="false">K13420*(1-L13420)</f>
        <v>99.5</v>
      </c>
    </row>
    <row r="13421" customFormat="false" ht="11.4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IF(G13421="Male",VLOOKUP(H13421,'Shoe size conversion table'!$B$6:$D$22,2),VLOOKUP(H13421,'Shoe size conversion table'!$J$6:$L$22,2))</f>
        <v>38-39</v>
      </c>
      <c r="J13421" s="12" t="n">
        <f aca="false">IF(G13421="Male",VLOOKUP(H13421,'Shoe size conversion table'!$B$6:$D$22,3),VLOOKUP(H13421,'Shoe size conversion table'!$J$6:$L$22,3))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MONTH(C13421:C28388)</f>
        <v>10</v>
      </c>
      <c r="O13421" s="8" t="n">
        <f aca="false">K13421*(1-L13421)</f>
        <v>79.5</v>
      </c>
    </row>
    <row r="13422" customFormat="false" ht="11.4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IF(G13422="Male",VLOOKUP(H13422,'Shoe size conversion table'!$B$6:$D$22,2),VLOOKUP(H13422,'Shoe size conversion table'!$J$6:$L$22,2))</f>
        <v>38</v>
      </c>
      <c r="J13422" s="12" t="n">
        <f aca="false">IF(G13422="Male",VLOOKUP(H13422,'Shoe size conversion table'!$B$6:$D$22,3),VLOOKUP(H13422,'Shoe size conversion table'!$J$6:$L$22,3))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MONTH(C13422:C28389)</f>
        <v>10</v>
      </c>
      <c r="O13422" s="8" t="n">
        <f aca="false">K13422*(1-L13422)</f>
        <v>199</v>
      </c>
    </row>
    <row r="13423" customFormat="false" ht="11.4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IF(G13423="Male",VLOOKUP(H13423,'Shoe size conversion table'!$B$6:$D$22,2),VLOOKUP(H13423,'Shoe size conversion table'!$J$6:$L$22,2))</f>
        <v>41-42</v>
      </c>
      <c r="J13423" s="12" t="n">
        <f aca="false">IF(G13423="Male",VLOOKUP(H13423,'Shoe size conversion table'!$B$6:$D$22,3),VLOOKUP(H13423,'Shoe size conversion table'!$J$6:$L$22,3))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MONTH(C13423:C28390)</f>
        <v>10</v>
      </c>
      <c r="O13423" s="8" t="n">
        <f aca="false">K13423*(1-L13423)</f>
        <v>89.5</v>
      </c>
    </row>
    <row r="13424" customFormat="false" ht="11.4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IF(G13424="Male",VLOOKUP(H13424,'Shoe size conversion table'!$B$6:$D$22,2),VLOOKUP(H13424,'Shoe size conversion table'!$J$6:$L$22,2))</f>
        <v>37-38</v>
      </c>
      <c r="J13424" s="12" t="n">
        <f aca="false">IF(G13424="Male",VLOOKUP(H13424,'Shoe size conversion table'!$B$6:$D$22,3),VLOOKUP(H13424,'Shoe size conversion table'!$J$6:$L$22,3))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MONTH(C13424:C28391)</f>
        <v>10</v>
      </c>
      <c r="O13424" s="8" t="n">
        <f aca="false">K13424*(1-L13424)</f>
        <v>179</v>
      </c>
    </row>
    <row r="13425" customFormat="false" ht="11.4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IF(G13425="Male",VLOOKUP(H13425,'Shoe size conversion table'!$B$6:$D$22,2),VLOOKUP(H13425,'Shoe size conversion table'!$J$6:$L$22,2))</f>
        <v>43</v>
      </c>
      <c r="J13425" s="12" t="n">
        <f aca="false">IF(G13425="Male",VLOOKUP(H13425,'Shoe size conversion table'!$B$6:$D$22,3),VLOOKUP(H13425,'Shoe size conversion table'!$J$6:$L$22,3))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MONTH(C13425:C28392)</f>
        <v>10</v>
      </c>
      <c r="O13425" s="8" t="n">
        <f aca="false">K13425*(1-L13425)</f>
        <v>111.3</v>
      </c>
    </row>
    <row r="13426" customFormat="false" ht="11.4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IF(G13426="Male",VLOOKUP(H13426,'Shoe size conversion table'!$B$6:$D$22,2),VLOOKUP(H13426,'Shoe size conversion table'!$J$6:$L$22,2))</f>
        <v>43</v>
      </c>
      <c r="J13426" s="12" t="n">
        <f aca="false">IF(G13426="Male",VLOOKUP(H13426,'Shoe size conversion table'!$B$6:$D$22,3),VLOOKUP(H13426,'Shoe size conversion table'!$J$6:$L$22,3))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MONTH(C13426:C28393)</f>
        <v>10</v>
      </c>
      <c r="O13426" s="8" t="n">
        <f aca="false">K13426*(1-L13426)</f>
        <v>179</v>
      </c>
    </row>
    <row r="13427" customFormat="false" ht="11.4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IF(G13427="Male",VLOOKUP(H13427,'Shoe size conversion table'!$B$6:$D$22,2),VLOOKUP(H13427,'Shoe size conversion table'!$J$6:$L$22,2))</f>
        <v>39-40</v>
      </c>
      <c r="J13427" s="12" t="n">
        <f aca="false">IF(G13427="Male",VLOOKUP(H13427,'Shoe size conversion table'!$B$6:$D$22,3),VLOOKUP(H13427,'Shoe size conversion table'!$J$6:$L$22,3))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MONTH(C13427:C28394)</f>
        <v>10</v>
      </c>
      <c r="O13427" s="8" t="n">
        <f aca="false">K13427*(1-L13427)</f>
        <v>139</v>
      </c>
    </row>
    <row r="13428" customFormat="false" ht="11.4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IF(G13428="Male",VLOOKUP(H13428,'Shoe size conversion table'!$B$6:$D$22,2),VLOOKUP(H13428,'Shoe size conversion table'!$J$6:$L$22,2))</f>
        <v>44-45</v>
      </c>
      <c r="J13428" s="12" t="n">
        <f aca="false">IF(G13428="Male",VLOOKUP(H13428,'Shoe size conversion table'!$B$6:$D$22,3),VLOOKUP(H13428,'Shoe size conversion table'!$J$6:$L$22,3))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MONTH(C13428:C28395)</f>
        <v>10</v>
      </c>
      <c r="O13428" s="8" t="n">
        <f aca="false">K13428*(1-L13428)</f>
        <v>149</v>
      </c>
    </row>
    <row r="13429" customFormat="false" ht="11.4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IF(G13429="Male",VLOOKUP(H13429,'Shoe size conversion table'!$B$6:$D$22,2),VLOOKUP(H13429,'Shoe size conversion table'!$J$6:$L$22,2))</f>
        <v>42-43</v>
      </c>
      <c r="J13429" s="12" t="n">
        <f aca="false">IF(G13429="Male",VLOOKUP(H13429,'Shoe size conversion table'!$B$6:$D$22,3),VLOOKUP(H13429,'Shoe size conversion table'!$J$6:$L$22,3))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MONTH(C13429:C28396)</f>
        <v>10</v>
      </c>
      <c r="O13429" s="8" t="n">
        <f aca="false">K13429*(1-L13429)</f>
        <v>139.3</v>
      </c>
    </row>
    <row r="13430" customFormat="false" ht="11.4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IF(G13430="Male",VLOOKUP(H13430,'Shoe size conversion table'!$B$6:$D$22,2),VLOOKUP(H13430,'Shoe size conversion table'!$J$6:$L$22,2))</f>
        <v>43-44</v>
      </c>
      <c r="J13430" s="12" t="n">
        <f aca="false">IF(G13430="Male",VLOOKUP(H13430,'Shoe size conversion table'!$B$6:$D$22,3),VLOOKUP(H13430,'Shoe size conversion table'!$J$6:$L$22,3))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MONTH(C13430:C28397)</f>
        <v>10</v>
      </c>
      <c r="O13430" s="8" t="n">
        <f aca="false">K13430*(1-L13430)</f>
        <v>189</v>
      </c>
    </row>
    <row r="13431" customFormat="false" ht="11.4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IF(G13431="Male",VLOOKUP(H13431,'Shoe size conversion table'!$B$6:$D$22,2),VLOOKUP(H13431,'Shoe size conversion table'!$J$6:$L$22,2))</f>
        <v>42</v>
      </c>
      <c r="J13431" s="12" t="n">
        <f aca="false">IF(G13431="Male",VLOOKUP(H13431,'Shoe size conversion table'!$B$6:$D$22,3),VLOOKUP(H13431,'Shoe size conversion table'!$J$6:$L$22,3))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MONTH(C13431:C28398)</f>
        <v>10</v>
      </c>
      <c r="O13431" s="8" t="n">
        <f aca="false">K13431*(1-L13431)</f>
        <v>64.5</v>
      </c>
    </row>
    <row r="13432" customFormat="false" ht="11.4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IF(G13432="Male",VLOOKUP(H13432,'Shoe size conversion table'!$B$6:$D$22,2),VLOOKUP(H13432,'Shoe size conversion table'!$J$6:$L$22,2))</f>
        <v>42-43</v>
      </c>
      <c r="J13432" s="12" t="n">
        <f aca="false">IF(G13432="Male",VLOOKUP(H13432,'Shoe size conversion table'!$B$6:$D$22,3),VLOOKUP(H13432,'Shoe size conversion table'!$J$6:$L$22,3))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MONTH(C13432:C28399)</f>
        <v>10</v>
      </c>
      <c r="O13432" s="8" t="n">
        <f aca="false">K13432*(1-L13432)</f>
        <v>97.3</v>
      </c>
    </row>
    <row r="13433" customFormat="false" ht="11.4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IF(G13433="Male",VLOOKUP(H13433,'Shoe size conversion table'!$B$6:$D$22,2),VLOOKUP(H13433,'Shoe size conversion table'!$J$6:$L$22,2))</f>
        <v>39-40</v>
      </c>
      <c r="J13433" s="12" t="n">
        <f aca="false">IF(G13433="Male",VLOOKUP(H13433,'Shoe size conversion table'!$B$6:$D$22,3),VLOOKUP(H13433,'Shoe size conversion table'!$J$6:$L$22,3))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MONTH(C13433:C28400)</f>
        <v>10</v>
      </c>
      <c r="O13433" s="8" t="n">
        <f aca="false">K13433*(1-L13433)</f>
        <v>64.5</v>
      </c>
    </row>
    <row r="13434" customFormat="false" ht="11.4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IF(G13434="Male",VLOOKUP(H13434,'Shoe size conversion table'!$B$6:$D$22,2),VLOOKUP(H13434,'Shoe size conversion table'!$J$6:$L$22,2))</f>
        <v>41</v>
      </c>
      <c r="J13434" s="12" t="n">
        <f aca="false">IF(G13434="Male",VLOOKUP(H13434,'Shoe size conversion table'!$B$6:$D$22,3),VLOOKUP(H13434,'Shoe size conversion table'!$J$6:$L$22,3))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MONTH(C13434:C28401)</f>
        <v>10</v>
      </c>
      <c r="O13434" s="8" t="n">
        <f aca="false">K13434*(1-L13434)</f>
        <v>74.5</v>
      </c>
    </row>
    <row r="13435" customFormat="false" ht="11.4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IF(G13435="Male",VLOOKUP(H13435,'Shoe size conversion table'!$B$6:$D$22,2),VLOOKUP(H13435,'Shoe size conversion table'!$J$6:$L$22,2))</f>
        <v>44-45</v>
      </c>
      <c r="J13435" s="12" t="n">
        <f aca="false">IF(G13435="Male",VLOOKUP(H13435,'Shoe size conversion table'!$B$6:$D$22,3),VLOOKUP(H13435,'Shoe size conversion table'!$J$6:$L$22,3))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MONTH(C13435:C28402)</f>
        <v>10</v>
      </c>
      <c r="O13435" s="8" t="n">
        <f aca="false">K13435*(1-L13435)</f>
        <v>132.3</v>
      </c>
    </row>
    <row r="13436" customFormat="false" ht="11.4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IF(G13436="Male",VLOOKUP(H13436,'Shoe size conversion table'!$B$6:$D$22,2),VLOOKUP(H13436,'Shoe size conversion table'!$J$6:$L$22,2))</f>
        <v>43</v>
      </c>
      <c r="J13436" s="12" t="n">
        <f aca="false">IF(G13436="Male",VLOOKUP(H13436,'Shoe size conversion table'!$B$6:$D$22,3),VLOOKUP(H13436,'Shoe size conversion table'!$J$6:$L$22,3))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MONTH(C13436:C28403)</f>
        <v>10</v>
      </c>
      <c r="O13436" s="8" t="n">
        <f aca="false">K13436*(1-L13436)</f>
        <v>90.3</v>
      </c>
    </row>
    <row r="13437" customFormat="false" ht="11.4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IF(G13437="Male",VLOOKUP(H13437,'Shoe size conversion table'!$B$6:$D$22,2),VLOOKUP(H13437,'Shoe size conversion table'!$J$6:$L$22,2))</f>
        <v>44</v>
      </c>
      <c r="J13437" s="12" t="n">
        <f aca="false">IF(G13437="Male",VLOOKUP(H13437,'Shoe size conversion table'!$B$6:$D$22,3),VLOOKUP(H13437,'Shoe size conversion table'!$J$6:$L$22,3))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MONTH(C13437:C28404)</f>
        <v>10</v>
      </c>
      <c r="O13437" s="8" t="n">
        <f aca="false">K13437*(1-L13437)</f>
        <v>189</v>
      </c>
    </row>
    <row r="13438" customFormat="false" ht="11.4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IF(G13438="Male",VLOOKUP(H13438,'Shoe size conversion table'!$B$6:$D$22,2),VLOOKUP(H13438,'Shoe size conversion table'!$J$6:$L$22,2))</f>
        <v>39-40</v>
      </c>
      <c r="J13438" s="12" t="n">
        <f aca="false">IF(G13438="Male",VLOOKUP(H13438,'Shoe size conversion table'!$B$6:$D$22,3),VLOOKUP(H13438,'Shoe size conversion table'!$J$6:$L$22,3))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MONTH(C13438:C28405)</f>
        <v>10</v>
      </c>
      <c r="O13438" s="8" t="n">
        <f aca="false">K13438*(1-L13438)</f>
        <v>159</v>
      </c>
    </row>
    <row r="13439" customFormat="false" ht="11.4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IF(G13439="Male",VLOOKUP(H13439,'Shoe size conversion table'!$B$6:$D$22,2),VLOOKUP(H13439,'Shoe size conversion table'!$J$6:$L$22,2))</f>
        <v>38</v>
      </c>
      <c r="J13439" s="12" t="n">
        <f aca="false">IF(G13439="Male",VLOOKUP(H13439,'Shoe size conversion table'!$B$6:$D$22,3),VLOOKUP(H13439,'Shoe size conversion table'!$J$6:$L$22,3))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MONTH(C13439:C28406)</f>
        <v>10</v>
      </c>
      <c r="O13439" s="8" t="n">
        <f aca="false">K13439*(1-L13439)</f>
        <v>169</v>
      </c>
    </row>
    <row r="13440" customFormat="false" ht="11.4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IF(G13440="Male",VLOOKUP(H13440,'Shoe size conversion table'!$B$6:$D$22,2),VLOOKUP(H13440,'Shoe size conversion table'!$J$6:$L$22,2))</f>
        <v>38</v>
      </c>
      <c r="J13440" s="12" t="n">
        <f aca="false">IF(G13440="Male",VLOOKUP(H13440,'Shoe size conversion table'!$B$6:$D$22,3),VLOOKUP(H13440,'Shoe size conversion table'!$J$6:$L$22,3))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MONTH(C13440:C28407)</f>
        <v>10</v>
      </c>
      <c r="O13440" s="8" t="n">
        <f aca="false">K13440*(1-L13440)</f>
        <v>151.2</v>
      </c>
    </row>
    <row r="13441" customFormat="false" ht="11.4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IF(G13441="Male",VLOOKUP(H13441,'Shoe size conversion table'!$B$6:$D$22,2),VLOOKUP(H13441,'Shoe size conversion table'!$J$6:$L$22,2))</f>
        <v>42-43</v>
      </c>
      <c r="J13441" s="12" t="n">
        <f aca="false">IF(G13441="Male",VLOOKUP(H13441,'Shoe size conversion table'!$B$6:$D$22,3),VLOOKUP(H13441,'Shoe size conversion table'!$J$6:$L$22,3))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MONTH(C13441:C28408)</f>
        <v>10</v>
      </c>
      <c r="O13441" s="8" t="n">
        <f aca="false">K13441*(1-L13441)</f>
        <v>139</v>
      </c>
    </row>
    <row r="13442" customFormat="false" ht="11.4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IF(G13442="Male",VLOOKUP(H13442,'Shoe size conversion table'!$B$6:$D$22,2),VLOOKUP(H13442,'Shoe size conversion table'!$J$6:$L$22,2))</f>
        <v>41</v>
      </c>
      <c r="J13442" s="12" t="n">
        <f aca="false">IF(G13442="Male",VLOOKUP(H13442,'Shoe size conversion table'!$B$6:$D$22,3),VLOOKUP(H13442,'Shoe size conversion table'!$J$6:$L$22,3))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MONTH(C13442:C28409)</f>
        <v>10</v>
      </c>
      <c r="O13442" s="8" t="n">
        <f aca="false">K13442*(1-L13442)</f>
        <v>90.3</v>
      </c>
    </row>
    <row r="13443" customFormat="false" ht="11.4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IF(G13443="Male",VLOOKUP(H13443,'Shoe size conversion table'!$B$6:$D$22,2),VLOOKUP(H13443,'Shoe size conversion table'!$J$6:$L$22,2))</f>
        <v>38</v>
      </c>
      <c r="J13443" s="12" t="n">
        <f aca="false">IF(G13443="Male",VLOOKUP(H13443,'Shoe size conversion table'!$B$6:$D$22,3),VLOOKUP(H13443,'Shoe size conversion table'!$J$6:$L$22,3))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MONTH(C13443:C28410)</f>
        <v>10</v>
      </c>
      <c r="O13443" s="8" t="n">
        <f aca="false">K13443*(1-L13443)</f>
        <v>132.3</v>
      </c>
    </row>
    <row r="13444" customFormat="false" ht="11.4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IF(G13444="Male",VLOOKUP(H13444,'Shoe size conversion table'!$B$6:$D$22,2),VLOOKUP(H13444,'Shoe size conversion table'!$J$6:$L$22,2))</f>
        <v>41-42</v>
      </c>
      <c r="J13444" s="12" t="n">
        <f aca="false">IF(G13444="Male",VLOOKUP(H13444,'Shoe size conversion table'!$B$6:$D$22,3),VLOOKUP(H13444,'Shoe size conversion table'!$J$6:$L$22,3))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MONTH(C13444:C28411)</f>
        <v>10</v>
      </c>
      <c r="O13444" s="8" t="n">
        <f aca="false">K13444*(1-L13444)</f>
        <v>189</v>
      </c>
    </row>
    <row r="13445" customFormat="false" ht="11.4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IF(G13445="Male",VLOOKUP(H13445,'Shoe size conversion table'!$B$6:$D$22,2),VLOOKUP(H13445,'Shoe size conversion table'!$J$6:$L$22,2))</f>
        <v>39-40</v>
      </c>
      <c r="J13445" s="12" t="n">
        <f aca="false">IF(G13445="Male",VLOOKUP(H13445,'Shoe size conversion table'!$B$6:$D$22,3),VLOOKUP(H13445,'Shoe size conversion table'!$J$6:$L$22,3))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MONTH(C13445:C28412)</f>
        <v>10</v>
      </c>
      <c r="O13445" s="8" t="n">
        <f aca="false">K13445*(1-L13445)</f>
        <v>149</v>
      </c>
    </row>
    <row r="13446" customFormat="false" ht="11.4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IF(G13446="Male",VLOOKUP(H13446,'Shoe size conversion table'!$B$6:$D$22,2),VLOOKUP(H13446,'Shoe size conversion table'!$J$6:$L$22,2))</f>
        <v>42-43</v>
      </c>
      <c r="J13446" s="12" t="n">
        <f aca="false">IF(G13446="Male",VLOOKUP(H13446,'Shoe size conversion table'!$B$6:$D$22,3),VLOOKUP(H13446,'Shoe size conversion table'!$J$6:$L$22,3))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MONTH(C13446:C28413)</f>
        <v>10</v>
      </c>
      <c r="O13446" s="8" t="n">
        <f aca="false">K13446*(1-L13446)</f>
        <v>161.1</v>
      </c>
    </row>
    <row r="13447" customFormat="false" ht="11.4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IF(G13447="Male",VLOOKUP(H13447,'Shoe size conversion table'!$B$6:$D$22,2),VLOOKUP(H13447,'Shoe size conversion table'!$J$6:$L$22,2))</f>
        <v>42</v>
      </c>
      <c r="J13447" s="12" t="n">
        <f aca="false">IF(G13447="Male",VLOOKUP(H13447,'Shoe size conversion table'!$B$6:$D$22,3),VLOOKUP(H13447,'Shoe size conversion table'!$J$6:$L$22,3))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MONTH(C13447:C28414)</f>
        <v>10</v>
      </c>
      <c r="O13447" s="8" t="n">
        <f aca="false">K13447*(1-L13447)</f>
        <v>199</v>
      </c>
    </row>
    <row r="13448" customFormat="false" ht="11.4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IF(G13448="Male",VLOOKUP(H13448,'Shoe size conversion table'!$B$6:$D$22,2),VLOOKUP(H13448,'Shoe size conversion table'!$J$6:$L$22,2))</f>
        <v>38</v>
      </c>
      <c r="J13448" s="12" t="n">
        <f aca="false">IF(G13448="Male",VLOOKUP(H13448,'Shoe size conversion table'!$B$6:$D$22,3),VLOOKUP(H13448,'Shoe size conversion table'!$J$6:$L$22,3))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MONTH(C13448:C28415)</f>
        <v>10</v>
      </c>
      <c r="O13448" s="8" t="n">
        <f aca="false">K13448*(1-L13448)</f>
        <v>69.5</v>
      </c>
    </row>
    <row r="13449" customFormat="false" ht="11.4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IF(G13449="Male",VLOOKUP(H13449,'Shoe size conversion table'!$B$6:$D$22,2),VLOOKUP(H13449,'Shoe size conversion table'!$J$6:$L$22,2))</f>
        <v>42</v>
      </c>
      <c r="J13449" s="12" t="n">
        <f aca="false">IF(G13449="Male",VLOOKUP(H13449,'Shoe size conversion table'!$B$6:$D$22,3),VLOOKUP(H13449,'Shoe size conversion table'!$J$6:$L$22,3))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MONTH(C13449:C28416)</f>
        <v>10</v>
      </c>
      <c r="O13449" s="8" t="n">
        <f aca="false">K13449*(1-L13449)</f>
        <v>134.1</v>
      </c>
    </row>
    <row r="13450" customFormat="false" ht="11.4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IF(G13450="Male",VLOOKUP(H13450,'Shoe size conversion table'!$B$6:$D$22,2),VLOOKUP(H13450,'Shoe size conversion table'!$J$6:$L$22,2))</f>
        <v>41-42</v>
      </c>
      <c r="J13450" s="12" t="n">
        <f aca="false">IF(G13450="Male",VLOOKUP(H13450,'Shoe size conversion table'!$B$6:$D$22,3),VLOOKUP(H13450,'Shoe size conversion table'!$J$6:$L$22,3))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MONTH(C13450:C28417)</f>
        <v>10</v>
      </c>
      <c r="O13450" s="8" t="n">
        <f aca="false">K13450*(1-L13450)</f>
        <v>69.5</v>
      </c>
    </row>
    <row r="13451" customFormat="false" ht="11.4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IF(G13451="Male",VLOOKUP(H13451,'Shoe size conversion table'!$B$6:$D$22,2),VLOOKUP(H13451,'Shoe size conversion table'!$J$6:$L$22,2))</f>
        <v>42-43</v>
      </c>
      <c r="J13451" s="12" t="n">
        <f aca="false">IF(G13451="Male",VLOOKUP(H13451,'Shoe size conversion table'!$B$6:$D$22,3),VLOOKUP(H13451,'Shoe size conversion table'!$J$6:$L$22,3))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MONTH(C13451:C28418)</f>
        <v>10</v>
      </c>
      <c r="O13451" s="8" t="n">
        <f aca="false">K13451*(1-L13451)</f>
        <v>149</v>
      </c>
    </row>
    <row r="13452" customFormat="false" ht="11.4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IF(G13452="Male",VLOOKUP(H13452,'Shoe size conversion table'!$B$6:$D$22,2),VLOOKUP(H13452,'Shoe size conversion table'!$J$6:$L$22,2))</f>
        <v>45</v>
      </c>
      <c r="J13452" s="12" t="n">
        <f aca="false">IF(G13452="Male",VLOOKUP(H13452,'Shoe size conversion table'!$B$6:$D$22,3),VLOOKUP(H13452,'Shoe size conversion table'!$J$6:$L$22,3))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MONTH(C13452:C28419)</f>
        <v>10</v>
      </c>
      <c r="O13452" s="8" t="n">
        <f aca="false">K13452*(1-L13452)</f>
        <v>143.2</v>
      </c>
    </row>
    <row r="13453" customFormat="false" ht="11.4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IF(G13453="Male",VLOOKUP(H13453,'Shoe size conversion table'!$B$6:$D$22,2),VLOOKUP(H13453,'Shoe size conversion table'!$J$6:$L$22,2))</f>
        <v>39</v>
      </c>
      <c r="J13453" s="12" t="n">
        <f aca="false">IF(G13453="Male",VLOOKUP(H13453,'Shoe size conversion table'!$B$6:$D$22,3),VLOOKUP(H13453,'Shoe size conversion table'!$J$6:$L$22,3))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MONTH(C13453:C28420)</f>
        <v>10</v>
      </c>
      <c r="O13453" s="8" t="n">
        <f aca="false">K13453*(1-L13453)</f>
        <v>129</v>
      </c>
    </row>
    <row r="13454" customFormat="false" ht="11.4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IF(G13454="Male",VLOOKUP(H13454,'Shoe size conversion table'!$B$6:$D$22,2),VLOOKUP(H13454,'Shoe size conversion table'!$J$6:$L$22,2))</f>
        <v>44-45</v>
      </c>
      <c r="J13454" s="12" t="n">
        <f aca="false">IF(G13454="Male",VLOOKUP(H13454,'Shoe size conversion table'!$B$6:$D$22,3),VLOOKUP(H13454,'Shoe size conversion table'!$J$6:$L$22,3))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MONTH(C13454:C28421)</f>
        <v>10</v>
      </c>
      <c r="O13454" s="8" t="n">
        <f aca="false">K13454*(1-L13454)</f>
        <v>149</v>
      </c>
    </row>
    <row r="13455" customFormat="false" ht="11.4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IF(G13455="Male",VLOOKUP(H13455,'Shoe size conversion table'!$B$6:$D$22,2),VLOOKUP(H13455,'Shoe size conversion table'!$J$6:$L$22,2))</f>
        <v>42-43</v>
      </c>
      <c r="J13455" s="12" t="n">
        <f aca="false">IF(G13455="Male",VLOOKUP(H13455,'Shoe size conversion table'!$B$6:$D$22,3),VLOOKUP(H13455,'Shoe size conversion table'!$J$6:$L$22,3))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MONTH(C13455:C28422)</f>
        <v>10</v>
      </c>
      <c r="O13455" s="8" t="n">
        <f aca="false">K13455*(1-L13455)</f>
        <v>139.3</v>
      </c>
    </row>
    <row r="13456" customFormat="false" ht="11.4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IF(G13456="Male",VLOOKUP(H13456,'Shoe size conversion table'!$B$6:$D$22,2),VLOOKUP(H13456,'Shoe size conversion table'!$J$6:$L$22,2))</f>
        <v>38-39</v>
      </c>
      <c r="J13456" s="12" t="n">
        <f aca="false">IF(G13456="Male",VLOOKUP(H13456,'Shoe size conversion table'!$B$6:$D$22,3),VLOOKUP(H13456,'Shoe size conversion table'!$J$6:$L$22,3))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MONTH(C13456:C28423)</f>
        <v>10</v>
      </c>
      <c r="O13456" s="8" t="n">
        <f aca="false">K13456*(1-L13456)</f>
        <v>84.5</v>
      </c>
    </row>
    <row r="13457" customFormat="false" ht="11.4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IF(G13457="Male",VLOOKUP(H13457,'Shoe size conversion table'!$B$6:$D$22,2),VLOOKUP(H13457,'Shoe size conversion table'!$J$6:$L$22,2))</f>
        <v>38</v>
      </c>
      <c r="J13457" s="12" t="n">
        <f aca="false">IF(G13457="Male",VLOOKUP(H13457,'Shoe size conversion table'!$B$6:$D$22,3),VLOOKUP(H13457,'Shoe size conversion table'!$J$6:$L$22,3))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MONTH(C13457:C28424)</f>
        <v>10</v>
      </c>
      <c r="O13457" s="8" t="n">
        <f aca="false">K13457*(1-L13457)</f>
        <v>170.1</v>
      </c>
    </row>
    <row r="13458" customFormat="false" ht="11.4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IF(G13458="Male",VLOOKUP(H13458,'Shoe size conversion table'!$B$6:$D$22,2),VLOOKUP(H13458,'Shoe size conversion table'!$J$6:$L$22,2))</f>
        <v>42</v>
      </c>
      <c r="J13458" s="12" t="n">
        <f aca="false">IF(G13458="Male",VLOOKUP(H13458,'Shoe size conversion table'!$B$6:$D$22,3),VLOOKUP(H13458,'Shoe size conversion table'!$J$6:$L$22,3))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MONTH(C13458:C28425)</f>
        <v>10</v>
      </c>
      <c r="O13458" s="8" t="n">
        <f aca="false">K13458*(1-L13458)</f>
        <v>118.3</v>
      </c>
    </row>
    <row r="13459" customFormat="false" ht="11.4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IF(G13459="Male",VLOOKUP(H13459,'Shoe size conversion table'!$B$6:$D$22,2),VLOOKUP(H13459,'Shoe size conversion table'!$J$6:$L$22,2))</f>
        <v>43</v>
      </c>
      <c r="J13459" s="12" t="n">
        <f aca="false">IF(G13459="Male",VLOOKUP(H13459,'Shoe size conversion table'!$B$6:$D$22,3),VLOOKUP(H13459,'Shoe size conversion table'!$J$6:$L$22,3))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MONTH(C13459:C28426)</f>
        <v>10</v>
      </c>
      <c r="O13459" s="8" t="n">
        <f aca="false">K13459*(1-L13459)</f>
        <v>104.3</v>
      </c>
    </row>
    <row r="13460" customFormat="false" ht="11.4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IF(G13460="Male",VLOOKUP(H13460,'Shoe size conversion table'!$B$6:$D$22,2),VLOOKUP(H13460,'Shoe size conversion table'!$J$6:$L$22,2))</f>
        <v>38</v>
      </c>
      <c r="J13460" s="12" t="n">
        <f aca="false">IF(G13460="Male",VLOOKUP(H13460,'Shoe size conversion table'!$B$6:$D$22,3),VLOOKUP(H13460,'Shoe size conversion table'!$J$6:$L$22,3))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MONTH(C13460:C28427)</f>
        <v>10</v>
      </c>
      <c r="O13460" s="8" t="n">
        <f aca="false">K13460*(1-L13460)</f>
        <v>170.1</v>
      </c>
    </row>
    <row r="13461" customFormat="false" ht="11.4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IF(G13461="Male",VLOOKUP(H13461,'Shoe size conversion table'!$B$6:$D$22,2),VLOOKUP(H13461,'Shoe size conversion table'!$J$6:$L$22,2))</f>
        <v>45</v>
      </c>
      <c r="J13461" s="12" t="n">
        <f aca="false">IF(G13461="Male",VLOOKUP(H13461,'Shoe size conversion table'!$B$6:$D$22,3),VLOOKUP(H13461,'Shoe size conversion table'!$J$6:$L$22,3))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MONTH(C13461:C28428)</f>
        <v>10</v>
      </c>
      <c r="O13461" s="8" t="n">
        <f aca="false">K13461*(1-L13461)</f>
        <v>179</v>
      </c>
    </row>
    <row r="13462" customFormat="false" ht="11.4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IF(G13462="Male",VLOOKUP(H13462,'Shoe size conversion table'!$B$6:$D$22,2),VLOOKUP(H13462,'Shoe size conversion table'!$J$6:$L$22,2))</f>
        <v>43</v>
      </c>
      <c r="J13462" s="12" t="n">
        <f aca="false">IF(G13462="Male",VLOOKUP(H13462,'Shoe size conversion table'!$B$6:$D$22,3),VLOOKUP(H13462,'Shoe size conversion table'!$J$6:$L$22,3))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MONTH(C13462:C28429)</f>
        <v>10</v>
      </c>
      <c r="O13462" s="8" t="n">
        <f aca="false">K13462*(1-L13462)</f>
        <v>179</v>
      </c>
    </row>
    <row r="13463" customFormat="false" ht="11.4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IF(G13463="Male",VLOOKUP(H13463,'Shoe size conversion table'!$B$6:$D$22,2),VLOOKUP(H13463,'Shoe size conversion table'!$J$6:$L$22,2))</f>
        <v>38</v>
      </c>
      <c r="J13463" s="12" t="n">
        <f aca="false">IF(G13463="Male",VLOOKUP(H13463,'Shoe size conversion table'!$B$6:$D$22,3),VLOOKUP(H13463,'Shoe size conversion table'!$J$6:$L$22,3))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MONTH(C13463:C28430)</f>
        <v>10</v>
      </c>
      <c r="O13463" s="8" t="n">
        <f aca="false">K13463*(1-L13463)</f>
        <v>132.3</v>
      </c>
    </row>
    <row r="13464" customFormat="false" ht="11.4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IF(G13464="Male",VLOOKUP(H13464,'Shoe size conversion table'!$B$6:$D$22,2),VLOOKUP(H13464,'Shoe size conversion table'!$J$6:$L$22,2))</f>
        <v>39</v>
      </c>
      <c r="J13464" s="12" t="n">
        <f aca="false">IF(G13464="Male",VLOOKUP(H13464,'Shoe size conversion table'!$B$6:$D$22,3),VLOOKUP(H13464,'Shoe size conversion table'!$J$6:$L$22,3))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MONTH(C13464:C28431)</f>
        <v>10</v>
      </c>
      <c r="O13464" s="8" t="n">
        <f aca="false">K13464*(1-L13464)</f>
        <v>129</v>
      </c>
    </row>
    <row r="13465" customFormat="false" ht="11.4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IF(G13465="Male",VLOOKUP(H13465,'Shoe size conversion table'!$B$6:$D$22,2),VLOOKUP(H13465,'Shoe size conversion table'!$J$6:$L$22,2))</f>
        <v>42-43</v>
      </c>
      <c r="J13465" s="12" t="n">
        <f aca="false">IF(G13465="Male",VLOOKUP(H13465,'Shoe size conversion table'!$B$6:$D$22,3),VLOOKUP(H13465,'Shoe size conversion table'!$J$6:$L$22,3))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MONTH(C13465:C28432)</f>
        <v>10</v>
      </c>
      <c r="O13465" s="8" t="n">
        <f aca="false">K13465*(1-L13465)</f>
        <v>189</v>
      </c>
    </row>
    <row r="13466" customFormat="false" ht="11.4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IF(G13466="Male",VLOOKUP(H13466,'Shoe size conversion table'!$B$6:$D$22,2),VLOOKUP(H13466,'Shoe size conversion table'!$J$6:$L$22,2))</f>
        <v>38-39</v>
      </c>
      <c r="J13466" s="12" t="n">
        <f aca="false">IF(G13466="Male",VLOOKUP(H13466,'Shoe size conversion table'!$B$6:$D$22,3),VLOOKUP(H13466,'Shoe size conversion table'!$J$6:$L$22,3))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MONTH(C13466:C28433)</f>
        <v>10</v>
      </c>
      <c r="O13466" s="8" t="n">
        <f aca="false">K13466*(1-L13466)</f>
        <v>129</v>
      </c>
    </row>
    <row r="13467" customFormat="false" ht="11.4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IF(G13467="Male",VLOOKUP(H13467,'Shoe size conversion table'!$B$6:$D$22,2),VLOOKUP(H13467,'Shoe size conversion table'!$J$6:$L$22,2))</f>
        <v>40-41</v>
      </c>
      <c r="J13467" s="12" t="n">
        <f aca="false">IF(G13467="Male",VLOOKUP(H13467,'Shoe size conversion table'!$B$6:$D$22,3),VLOOKUP(H13467,'Shoe size conversion table'!$J$6:$L$22,3))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MONTH(C13467:C28434)</f>
        <v>10</v>
      </c>
      <c r="O13467" s="8" t="n">
        <f aca="false">K13467*(1-L13467)</f>
        <v>169</v>
      </c>
    </row>
    <row r="13468" customFormat="false" ht="11.4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IF(G13468="Male",VLOOKUP(H13468,'Shoe size conversion table'!$B$6:$D$22,2),VLOOKUP(H13468,'Shoe size conversion table'!$J$6:$L$22,2))</f>
        <v>43</v>
      </c>
      <c r="J13468" s="12" t="n">
        <f aca="false">IF(G13468="Male",VLOOKUP(H13468,'Shoe size conversion table'!$B$6:$D$22,3),VLOOKUP(H13468,'Shoe size conversion table'!$J$6:$L$22,3))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MONTH(C13468:C28435)</f>
        <v>10</v>
      </c>
      <c r="O13468" s="8" t="n">
        <f aca="false">K13468*(1-L13468)</f>
        <v>179</v>
      </c>
    </row>
    <row r="13469" customFormat="false" ht="11.4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IF(G13469="Male",VLOOKUP(H13469,'Shoe size conversion table'!$B$6:$D$22,2),VLOOKUP(H13469,'Shoe size conversion table'!$J$6:$L$22,2))</f>
        <v>40-41</v>
      </c>
      <c r="J13469" s="12" t="n">
        <f aca="false">IF(G13469="Male",VLOOKUP(H13469,'Shoe size conversion table'!$B$6:$D$22,3),VLOOKUP(H13469,'Shoe size conversion table'!$J$6:$L$22,3))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MONTH(C13469:C28436)</f>
        <v>10</v>
      </c>
      <c r="O13469" s="8" t="n">
        <f aca="false">K13469*(1-L13469)</f>
        <v>169</v>
      </c>
    </row>
    <row r="13470" customFormat="false" ht="11.4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IF(G13470="Male",VLOOKUP(H13470,'Shoe size conversion table'!$B$6:$D$22,2),VLOOKUP(H13470,'Shoe size conversion table'!$J$6:$L$22,2))</f>
        <v>39-40</v>
      </c>
      <c r="J13470" s="12" t="n">
        <f aca="false">IF(G13470="Male",VLOOKUP(H13470,'Shoe size conversion table'!$B$6:$D$22,3),VLOOKUP(H13470,'Shoe size conversion table'!$J$6:$L$22,3))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MONTH(C13470:C28437)</f>
        <v>10</v>
      </c>
      <c r="O13470" s="8" t="n">
        <f aca="false">K13470*(1-L13470)</f>
        <v>143.1</v>
      </c>
    </row>
    <row r="13471" customFormat="false" ht="11.4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IF(G13471="Male",VLOOKUP(H13471,'Shoe size conversion table'!$B$6:$D$22,2),VLOOKUP(H13471,'Shoe size conversion table'!$J$6:$L$22,2))</f>
        <v>42-43</v>
      </c>
      <c r="J13471" s="12" t="n">
        <f aca="false">IF(G13471="Male",VLOOKUP(H13471,'Shoe size conversion table'!$B$6:$D$22,3),VLOOKUP(H13471,'Shoe size conversion table'!$J$6:$L$22,3))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MONTH(C13471:C28438)</f>
        <v>10</v>
      </c>
      <c r="O13471" s="8" t="n">
        <f aca="false">K13471*(1-L13471)</f>
        <v>179</v>
      </c>
    </row>
    <row r="13472" customFormat="false" ht="11.4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IF(G13472="Male",VLOOKUP(H13472,'Shoe size conversion table'!$B$6:$D$22,2),VLOOKUP(H13472,'Shoe size conversion table'!$J$6:$L$22,2))</f>
        <v>43</v>
      </c>
      <c r="J13472" s="12" t="n">
        <f aca="false">IF(G13472="Male",VLOOKUP(H13472,'Shoe size conversion table'!$B$6:$D$22,3),VLOOKUP(H13472,'Shoe size conversion table'!$J$6:$L$22,3))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MONTH(C13472:C28439)</f>
        <v>10</v>
      </c>
      <c r="O13472" s="8" t="n">
        <f aca="false">K13472*(1-L13472)</f>
        <v>89.5</v>
      </c>
    </row>
    <row r="13473" customFormat="false" ht="11.4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IF(G13473="Male",VLOOKUP(H13473,'Shoe size conversion table'!$B$6:$D$22,2),VLOOKUP(H13473,'Shoe size conversion table'!$J$6:$L$22,2))</f>
        <v>42</v>
      </c>
      <c r="J13473" s="12" t="n">
        <f aca="false">IF(G13473="Male",VLOOKUP(H13473,'Shoe size conversion table'!$B$6:$D$22,3),VLOOKUP(H13473,'Shoe size conversion table'!$J$6:$L$22,3))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MONTH(C13473:C28440)</f>
        <v>10</v>
      </c>
      <c r="O13473" s="8" t="n">
        <f aca="false">K13473*(1-L13473)</f>
        <v>179</v>
      </c>
    </row>
    <row r="13474" customFormat="false" ht="11.4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IF(G13474="Male",VLOOKUP(H13474,'Shoe size conversion table'!$B$6:$D$22,2),VLOOKUP(H13474,'Shoe size conversion table'!$J$6:$L$22,2))</f>
        <v>39</v>
      </c>
      <c r="J13474" s="12" t="n">
        <f aca="false">IF(G13474="Male",VLOOKUP(H13474,'Shoe size conversion table'!$B$6:$D$22,3),VLOOKUP(H13474,'Shoe size conversion table'!$J$6:$L$22,3))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MONTH(C13474:C28441)</f>
        <v>10</v>
      </c>
      <c r="O13474" s="8" t="n">
        <f aca="false">K13474*(1-L13474)</f>
        <v>139</v>
      </c>
    </row>
    <row r="13475" customFormat="false" ht="11.4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IF(G13475="Male",VLOOKUP(H13475,'Shoe size conversion table'!$B$6:$D$22,2),VLOOKUP(H13475,'Shoe size conversion table'!$J$6:$L$22,2))</f>
        <v>41</v>
      </c>
      <c r="J13475" s="12" t="n">
        <f aca="false">IF(G13475="Male",VLOOKUP(H13475,'Shoe size conversion table'!$B$6:$D$22,3),VLOOKUP(H13475,'Shoe size conversion table'!$J$6:$L$22,3))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MONTH(C13475:C28442)</f>
        <v>10</v>
      </c>
      <c r="O13475" s="8" t="n">
        <f aca="false">K13475*(1-L13475)</f>
        <v>139</v>
      </c>
    </row>
    <row r="13476" customFormat="false" ht="11.4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IF(G13476="Male",VLOOKUP(H13476,'Shoe size conversion table'!$B$6:$D$22,2),VLOOKUP(H13476,'Shoe size conversion table'!$J$6:$L$22,2))</f>
        <v>43-44</v>
      </c>
      <c r="J13476" s="12" t="n">
        <f aca="false">IF(G13476="Male",VLOOKUP(H13476,'Shoe size conversion table'!$B$6:$D$22,3),VLOOKUP(H13476,'Shoe size conversion table'!$J$6:$L$22,3))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MONTH(C13476:C28443)</f>
        <v>10</v>
      </c>
      <c r="O13476" s="8" t="n">
        <f aca="false">K13476*(1-L13476)</f>
        <v>169</v>
      </c>
    </row>
    <row r="13477" customFormat="false" ht="11.4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IF(G13477="Male",VLOOKUP(H13477,'Shoe size conversion table'!$B$6:$D$22,2),VLOOKUP(H13477,'Shoe size conversion table'!$J$6:$L$22,2))</f>
        <v>43</v>
      </c>
      <c r="J13477" s="12" t="n">
        <f aca="false">IF(G13477="Male",VLOOKUP(H13477,'Shoe size conversion table'!$B$6:$D$22,3),VLOOKUP(H13477,'Shoe size conversion table'!$J$6:$L$22,3))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MONTH(C13477:C28444)</f>
        <v>10</v>
      </c>
      <c r="O13477" s="8" t="n">
        <f aca="false">K13477*(1-L13477)</f>
        <v>159</v>
      </c>
    </row>
    <row r="13478" customFormat="false" ht="11.4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IF(G13478="Male",VLOOKUP(H13478,'Shoe size conversion table'!$B$6:$D$22,2),VLOOKUP(H13478,'Shoe size conversion table'!$J$6:$L$22,2))</f>
        <v>42</v>
      </c>
      <c r="J13478" s="12" t="n">
        <f aca="false">IF(G13478="Male",VLOOKUP(H13478,'Shoe size conversion table'!$B$6:$D$22,3),VLOOKUP(H13478,'Shoe size conversion table'!$J$6:$L$22,3))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MONTH(C13478:C28445)</f>
        <v>10</v>
      </c>
      <c r="O13478" s="8" t="n">
        <f aca="false">K13478*(1-L13478)</f>
        <v>69.5</v>
      </c>
    </row>
    <row r="13479" customFormat="false" ht="11.4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IF(G13479="Male",VLOOKUP(H13479,'Shoe size conversion table'!$B$6:$D$22,2),VLOOKUP(H13479,'Shoe size conversion table'!$J$6:$L$22,2))</f>
        <v>39</v>
      </c>
      <c r="J13479" s="12" t="n">
        <f aca="false">IF(G13479="Male",VLOOKUP(H13479,'Shoe size conversion table'!$B$6:$D$22,3),VLOOKUP(H13479,'Shoe size conversion table'!$J$6:$L$22,3))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MONTH(C13479:C28446)</f>
        <v>10</v>
      </c>
      <c r="O13479" s="8" t="n">
        <f aca="false">K13479*(1-L13479)</f>
        <v>179</v>
      </c>
    </row>
    <row r="13480" customFormat="false" ht="11.4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IF(G13480="Male",VLOOKUP(H13480,'Shoe size conversion table'!$B$6:$D$22,2),VLOOKUP(H13480,'Shoe size conversion table'!$J$6:$L$22,2))</f>
        <v>43</v>
      </c>
      <c r="J13480" s="12" t="n">
        <f aca="false">IF(G13480="Male",VLOOKUP(H13480,'Shoe size conversion table'!$B$6:$D$22,3),VLOOKUP(H13480,'Shoe size conversion table'!$J$6:$L$22,3))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MONTH(C13480:C28447)</f>
        <v>10</v>
      </c>
      <c r="O13480" s="8" t="n">
        <f aca="false">K13480*(1-L13480)</f>
        <v>179</v>
      </c>
    </row>
    <row r="13481" customFormat="false" ht="11.4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IF(G13481="Male",VLOOKUP(H13481,'Shoe size conversion table'!$B$6:$D$22,2),VLOOKUP(H13481,'Shoe size conversion table'!$J$6:$L$22,2))</f>
        <v>44-45</v>
      </c>
      <c r="J13481" s="12" t="n">
        <f aca="false">IF(G13481="Male",VLOOKUP(H13481,'Shoe size conversion table'!$B$6:$D$22,3),VLOOKUP(H13481,'Shoe size conversion table'!$J$6:$L$22,3))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MONTH(C13481:C28448)</f>
        <v>10</v>
      </c>
      <c r="O13481" s="8" t="n">
        <f aca="false">K13481*(1-L13481)</f>
        <v>189</v>
      </c>
    </row>
    <row r="13482" customFormat="false" ht="11.4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IF(G13482="Male",VLOOKUP(H13482,'Shoe size conversion table'!$B$6:$D$22,2),VLOOKUP(H13482,'Shoe size conversion table'!$J$6:$L$22,2))</f>
        <v>39-40</v>
      </c>
      <c r="J13482" s="12" t="n">
        <f aca="false">IF(G13482="Male",VLOOKUP(H13482,'Shoe size conversion table'!$B$6:$D$22,3),VLOOKUP(H13482,'Shoe size conversion table'!$J$6:$L$22,3))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MONTH(C13482:C28449)</f>
        <v>10</v>
      </c>
      <c r="O13482" s="8" t="n">
        <f aca="false">K13482*(1-L13482)</f>
        <v>159</v>
      </c>
    </row>
    <row r="13483" customFormat="false" ht="11.4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IF(G13483="Male",VLOOKUP(H13483,'Shoe size conversion table'!$B$6:$D$22,2),VLOOKUP(H13483,'Shoe size conversion table'!$J$6:$L$22,2))</f>
        <v>42-43</v>
      </c>
      <c r="J13483" s="12" t="n">
        <f aca="false">IF(G13483="Male",VLOOKUP(H13483,'Shoe size conversion table'!$B$6:$D$22,3),VLOOKUP(H13483,'Shoe size conversion table'!$J$6:$L$22,3))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MONTH(C13483:C28450)</f>
        <v>10</v>
      </c>
      <c r="O13483" s="8" t="n">
        <f aca="false">K13483*(1-L13483)</f>
        <v>134.1</v>
      </c>
    </row>
    <row r="13484" customFormat="false" ht="11.4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IF(G13484="Male",VLOOKUP(H13484,'Shoe size conversion table'!$B$6:$D$22,2),VLOOKUP(H13484,'Shoe size conversion table'!$J$6:$L$22,2))</f>
        <v>41-42</v>
      </c>
      <c r="J13484" s="12" t="n">
        <f aca="false">IF(G13484="Male",VLOOKUP(H13484,'Shoe size conversion table'!$B$6:$D$22,3),VLOOKUP(H13484,'Shoe size conversion table'!$J$6:$L$22,3))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MONTH(C13484:C28451)</f>
        <v>10</v>
      </c>
      <c r="O13484" s="8" t="n">
        <f aca="false">K13484*(1-L13484)</f>
        <v>127.2</v>
      </c>
    </row>
    <row r="13485" customFormat="false" ht="11.4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IF(G13485="Male",VLOOKUP(H13485,'Shoe size conversion table'!$B$6:$D$22,2),VLOOKUP(H13485,'Shoe size conversion table'!$J$6:$L$22,2))</f>
        <v>43</v>
      </c>
      <c r="J13485" s="12" t="n">
        <f aca="false">IF(G13485="Male",VLOOKUP(H13485,'Shoe size conversion table'!$B$6:$D$22,3),VLOOKUP(H13485,'Shoe size conversion table'!$J$6:$L$22,3))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MONTH(C13485:C28452)</f>
        <v>10</v>
      </c>
      <c r="O13485" s="8" t="n">
        <f aca="false">K13485*(1-L13485)</f>
        <v>129</v>
      </c>
    </row>
    <row r="13486" customFormat="false" ht="11.4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IF(G13486="Male",VLOOKUP(H13486,'Shoe size conversion table'!$B$6:$D$22,2),VLOOKUP(H13486,'Shoe size conversion table'!$J$6:$L$22,2))</f>
        <v>38-39</v>
      </c>
      <c r="J13486" s="12" t="n">
        <f aca="false">IF(G13486="Male",VLOOKUP(H13486,'Shoe size conversion table'!$B$6:$D$22,3),VLOOKUP(H13486,'Shoe size conversion table'!$J$6:$L$22,3))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MONTH(C13486:C28453)</f>
        <v>10</v>
      </c>
      <c r="O13486" s="8" t="n">
        <f aca="false">K13486*(1-L13486)</f>
        <v>159</v>
      </c>
    </row>
    <row r="13487" customFormat="false" ht="11.4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IF(G13487="Male",VLOOKUP(H13487,'Shoe size conversion table'!$B$6:$D$22,2),VLOOKUP(H13487,'Shoe size conversion table'!$J$6:$L$22,2))</f>
        <v>41</v>
      </c>
      <c r="J13487" s="12" t="n">
        <f aca="false">IF(G13487="Male",VLOOKUP(H13487,'Shoe size conversion table'!$B$6:$D$22,3),VLOOKUP(H13487,'Shoe size conversion table'!$J$6:$L$22,3))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MONTH(C13487:C28454)</f>
        <v>10</v>
      </c>
      <c r="O13487" s="8" t="n">
        <f aca="false">K13487*(1-L13487)</f>
        <v>127.2</v>
      </c>
    </row>
    <row r="13488" customFormat="false" ht="11.4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IF(G13488="Male",VLOOKUP(H13488,'Shoe size conversion table'!$B$6:$D$22,2),VLOOKUP(H13488,'Shoe size conversion table'!$J$6:$L$22,2))</f>
        <v>38-39</v>
      </c>
      <c r="J13488" s="12" t="n">
        <f aca="false">IF(G13488="Male",VLOOKUP(H13488,'Shoe size conversion table'!$B$6:$D$22,3),VLOOKUP(H13488,'Shoe size conversion table'!$J$6:$L$22,3))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MONTH(C13488:C28455)</f>
        <v>10</v>
      </c>
      <c r="O13488" s="8" t="n">
        <f aca="false">K13488*(1-L13488)</f>
        <v>79.5</v>
      </c>
    </row>
    <row r="13489" customFormat="false" ht="11.4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IF(G13489="Male",VLOOKUP(H13489,'Shoe size conversion table'!$B$6:$D$22,2),VLOOKUP(H13489,'Shoe size conversion table'!$J$6:$L$22,2))</f>
        <v>41-42</v>
      </c>
      <c r="J13489" s="12" t="n">
        <f aca="false">IF(G13489="Male",VLOOKUP(H13489,'Shoe size conversion table'!$B$6:$D$22,3),VLOOKUP(H13489,'Shoe size conversion table'!$J$6:$L$22,3))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MONTH(C13489:C28456)</f>
        <v>10</v>
      </c>
      <c r="O13489" s="8" t="n">
        <f aca="false">K13489*(1-L13489)</f>
        <v>199</v>
      </c>
    </row>
    <row r="13490" customFormat="false" ht="11.4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IF(G13490="Male",VLOOKUP(H13490,'Shoe size conversion table'!$B$6:$D$22,2),VLOOKUP(H13490,'Shoe size conversion table'!$J$6:$L$22,2))</f>
        <v>42-43</v>
      </c>
      <c r="J13490" s="12" t="n">
        <f aca="false">IF(G13490="Male",VLOOKUP(H13490,'Shoe size conversion table'!$B$6:$D$22,3),VLOOKUP(H13490,'Shoe size conversion table'!$J$6:$L$22,3))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MONTH(C13490:C28457)</f>
        <v>10</v>
      </c>
      <c r="O13490" s="8" t="n">
        <f aca="false">K13490*(1-L13490)</f>
        <v>79.5</v>
      </c>
    </row>
    <row r="13491" customFormat="false" ht="11.4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IF(G13491="Male",VLOOKUP(H13491,'Shoe size conversion table'!$B$6:$D$22,2),VLOOKUP(H13491,'Shoe size conversion table'!$J$6:$L$22,2))</f>
        <v>43</v>
      </c>
      <c r="J13491" s="12" t="n">
        <f aca="false">IF(G13491="Male",VLOOKUP(H13491,'Shoe size conversion table'!$B$6:$D$22,3),VLOOKUP(H13491,'Shoe size conversion table'!$J$6:$L$22,3))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MONTH(C13491:C28458)</f>
        <v>10</v>
      </c>
      <c r="O13491" s="8" t="n">
        <f aca="false">K13491*(1-L13491)</f>
        <v>129</v>
      </c>
    </row>
    <row r="13492" customFormat="false" ht="11.4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IF(G13492="Male",VLOOKUP(H13492,'Shoe size conversion table'!$B$6:$D$22,2),VLOOKUP(H13492,'Shoe size conversion table'!$J$6:$L$22,2))</f>
        <v>38-39</v>
      </c>
      <c r="J13492" s="12" t="n">
        <f aca="false">IF(G13492="Male",VLOOKUP(H13492,'Shoe size conversion table'!$B$6:$D$22,3),VLOOKUP(H13492,'Shoe size conversion table'!$J$6:$L$22,3))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MONTH(C13492:C28459)</f>
        <v>10</v>
      </c>
      <c r="O13492" s="8" t="n">
        <f aca="false">K13492*(1-L13492)</f>
        <v>189</v>
      </c>
    </row>
    <row r="13493" customFormat="false" ht="11.4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IF(G13493="Male",VLOOKUP(H13493,'Shoe size conversion table'!$B$6:$D$22,2),VLOOKUP(H13493,'Shoe size conversion table'!$J$6:$L$22,2))</f>
        <v>38-39</v>
      </c>
      <c r="J13493" s="12" t="n">
        <f aca="false">IF(G13493="Male",VLOOKUP(H13493,'Shoe size conversion table'!$B$6:$D$22,3),VLOOKUP(H13493,'Shoe size conversion table'!$J$6:$L$22,3))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MONTH(C13493:C28460)</f>
        <v>10</v>
      </c>
      <c r="O13493" s="8" t="n">
        <f aca="false">K13493*(1-L13493)</f>
        <v>179</v>
      </c>
    </row>
    <row r="13494" customFormat="false" ht="11.4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IF(G13494="Male",VLOOKUP(H13494,'Shoe size conversion table'!$B$6:$D$22,2),VLOOKUP(H13494,'Shoe size conversion table'!$J$6:$L$22,2))</f>
        <v>39</v>
      </c>
      <c r="J13494" s="12" t="n">
        <f aca="false">IF(G13494="Male",VLOOKUP(H13494,'Shoe size conversion table'!$B$6:$D$22,3),VLOOKUP(H13494,'Shoe size conversion table'!$J$6:$L$22,3))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MONTH(C13494:C28461)</f>
        <v>10</v>
      </c>
      <c r="O13494" s="8" t="n">
        <f aca="false">K13494*(1-L13494)</f>
        <v>179</v>
      </c>
    </row>
    <row r="13495" customFormat="false" ht="11.4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IF(G13495="Male",VLOOKUP(H13495,'Shoe size conversion table'!$B$6:$D$22,2),VLOOKUP(H13495,'Shoe size conversion table'!$J$6:$L$22,2))</f>
        <v>42-43</v>
      </c>
      <c r="J13495" s="12" t="n">
        <f aca="false">IF(G13495="Male",VLOOKUP(H13495,'Shoe size conversion table'!$B$6:$D$22,3),VLOOKUP(H13495,'Shoe size conversion table'!$J$6:$L$22,3))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MONTH(C13495:C28462)</f>
        <v>10</v>
      </c>
      <c r="O13495" s="8" t="n">
        <f aca="false">K13495*(1-L13495)</f>
        <v>149</v>
      </c>
    </row>
    <row r="13496" customFormat="false" ht="11.4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IF(G13496="Male",VLOOKUP(H13496,'Shoe size conversion table'!$B$6:$D$22,2),VLOOKUP(H13496,'Shoe size conversion table'!$J$6:$L$22,2))</f>
        <v>42-43</v>
      </c>
      <c r="J13496" s="12" t="n">
        <f aca="false">IF(G13496="Male",VLOOKUP(H13496,'Shoe size conversion table'!$B$6:$D$22,3),VLOOKUP(H13496,'Shoe size conversion table'!$J$6:$L$22,3))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MONTH(C13496:C28463)</f>
        <v>10</v>
      </c>
      <c r="O13496" s="8" t="n">
        <f aca="false">K13496*(1-L13496)</f>
        <v>79.5</v>
      </c>
    </row>
    <row r="13497" customFormat="false" ht="11.4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IF(G13497="Male",VLOOKUP(H13497,'Shoe size conversion table'!$B$6:$D$22,2),VLOOKUP(H13497,'Shoe size conversion table'!$J$6:$L$22,2))</f>
        <v>43</v>
      </c>
      <c r="J13497" s="12" t="n">
        <f aca="false">IF(G13497="Male",VLOOKUP(H13497,'Shoe size conversion table'!$B$6:$D$22,3),VLOOKUP(H13497,'Shoe size conversion table'!$J$6:$L$22,3))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MONTH(C13497:C28464)</f>
        <v>10</v>
      </c>
      <c r="O13497" s="8" t="n">
        <f aca="false">K13497*(1-L13497)</f>
        <v>84.5</v>
      </c>
    </row>
    <row r="13498" customFormat="false" ht="11.4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IF(G13498="Male",VLOOKUP(H13498,'Shoe size conversion table'!$B$6:$D$22,2),VLOOKUP(H13498,'Shoe size conversion table'!$J$6:$L$22,2))</f>
        <v>42-43</v>
      </c>
      <c r="J13498" s="12" t="n">
        <f aca="false">IF(G13498="Male",VLOOKUP(H13498,'Shoe size conversion table'!$B$6:$D$22,3),VLOOKUP(H13498,'Shoe size conversion table'!$J$6:$L$22,3))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MONTH(C13498:C28465)</f>
        <v>10</v>
      </c>
      <c r="O13498" s="8" t="n">
        <f aca="false">K13498*(1-L13498)</f>
        <v>161.1</v>
      </c>
    </row>
    <row r="13499" customFormat="false" ht="11.4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IF(G13499="Male",VLOOKUP(H13499,'Shoe size conversion table'!$B$6:$D$22,2),VLOOKUP(H13499,'Shoe size conversion table'!$J$6:$L$22,2))</f>
        <v>44</v>
      </c>
      <c r="J13499" s="12" t="n">
        <f aca="false">IF(G13499="Male",VLOOKUP(H13499,'Shoe size conversion table'!$B$6:$D$22,3),VLOOKUP(H13499,'Shoe size conversion table'!$J$6:$L$22,3))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MONTH(C13499:C28466)</f>
        <v>10</v>
      </c>
      <c r="O13499" s="8" t="n">
        <f aca="false">K13499*(1-L13499)</f>
        <v>103.2</v>
      </c>
    </row>
    <row r="13500" customFormat="false" ht="11.4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IF(G13500="Male",VLOOKUP(H13500,'Shoe size conversion table'!$B$6:$D$22,2),VLOOKUP(H13500,'Shoe size conversion table'!$J$6:$L$22,2))</f>
        <v>38-39</v>
      </c>
      <c r="J13500" s="12" t="n">
        <f aca="false">IF(G13500="Male",VLOOKUP(H13500,'Shoe size conversion table'!$B$6:$D$22,3),VLOOKUP(H13500,'Shoe size conversion table'!$J$6:$L$22,3))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MONTH(C13500:C28467)</f>
        <v>10</v>
      </c>
      <c r="O13500" s="8" t="n">
        <f aca="false">K13500*(1-L13500)</f>
        <v>64.5</v>
      </c>
    </row>
    <row r="13501" customFormat="false" ht="11.4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IF(G13501="Male",VLOOKUP(H13501,'Shoe size conversion table'!$B$6:$D$22,2),VLOOKUP(H13501,'Shoe size conversion table'!$J$6:$L$22,2))</f>
        <v>43</v>
      </c>
      <c r="J13501" s="12" t="n">
        <f aca="false">IF(G13501="Male",VLOOKUP(H13501,'Shoe size conversion table'!$B$6:$D$22,3),VLOOKUP(H13501,'Shoe size conversion table'!$J$6:$L$22,3))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MONTH(C13501:C28468)</f>
        <v>10</v>
      </c>
      <c r="O13501" s="8" t="n">
        <f aca="false">K13501*(1-L13501)</f>
        <v>159</v>
      </c>
    </row>
    <row r="13502" customFormat="false" ht="11.4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IF(G13502="Male",VLOOKUP(H13502,'Shoe size conversion table'!$B$6:$D$22,2),VLOOKUP(H13502,'Shoe size conversion table'!$J$6:$L$22,2))</f>
        <v>39</v>
      </c>
      <c r="J13502" s="12" t="n">
        <f aca="false">IF(G13502="Male",VLOOKUP(H13502,'Shoe size conversion table'!$B$6:$D$22,3),VLOOKUP(H13502,'Shoe size conversion table'!$J$6:$L$22,3))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MONTH(C13502:C28469)</f>
        <v>10</v>
      </c>
      <c r="O13502" s="8" t="n">
        <f aca="false">K13502*(1-L13502)</f>
        <v>179</v>
      </c>
    </row>
    <row r="13503" customFormat="false" ht="11.4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IF(G13503="Male",VLOOKUP(H13503,'Shoe size conversion table'!$B$6:$D$22,2),VLOOKUP(H13503,'Shoe size conversion table'!$J$6:$L$22,2))</f>
        <v>38-39</v>
      </c>
      <c r="J13503" s="12" t="n">
        <f aca="false">IF(G13503="Male",VLOOKUP(H13503,'Shoe size conversion table'!$B$6:$D$22,3),VLOOKUP(H13503,'Shoe size conversion table'!$J$6:$L$22,3))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MONTH(C13503:C28470)</f>
        <v>10</v>
      </c>
      <c r="O13503" s="8" t="n">
        <f aca="false">K13503*(1-L13503)</f>
        <v>134.1</v>
      </c>
    </row>
    <row r="13504" customFormat="false" ht="11.4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IF(G13504="Male",VLOOKUP(H13504,'Shoe size conversion table'!$B$6:$D$22,2),VLOOKUP(H13504,'Shoe size conversion table'!$J$6:$L$22,2))</f>
        <v>41-42</v>
      </c>
      <c r="J13504" s="12" t="n">
        <f aca="false">IF(G13504="Male",VLOOKUP(H13504,'Shoe size conversion table'!$B$6:$D$22,3),VLOOKUP(H13504,'Shoe size conversion table'!$J$6:$L$22,3))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MONTH(C13504:C28471)</f>
        <v>10</v>
      </c>
      <c r="O13504" s="8" t="n">
        <f aca="false">K13504*(1-L13504)</f>
        <v>69.5</v>
      </c>
    </row>
    <row r="13505" customFormat="false" ht="11.4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IF(G13505="Male",VLOOKUP(H13505,'Shoe size conversion table'!$B$6:$D$22,2),VLOOKUP(H13505,'Shoe size conversion table'!$J$6:$L$22,2))</f>
        <v>38-39</v>
      </c>
      <c r="J13505" s="12" t="n">
        <f aca="false">IF(G13505="Male",VLOOKUP(H13505,'Shoe size conversion table'!$B$6:$D$22,3),VLOOKUP(H13505,'Shoe size conversion table'!$J$6:$L$22,3))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MONTH(C13505:C28472)</f>
        <v>10</v>
      </c>
      <c r="O13505" s="8" t="n">
        <f aca="false">K13505*(1-L13505)</f>
        <v>159.2</v>
      </c>
    </row>
    <row r="13506" customFormat="false" ht="11.4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IF(G13506="Male",VLOOKUP(H13506,'Shoe size conversion table'!$B$6:$D$22,2),VLOOKUP(H13506,'Shoe size conversion table'!$J$6:$L$22,2))</f>
        <v>40</v>
      </c>
      <c r="J13506" s="12" t="n">
        <f aca="false">IF(G13506="Male",VLOOKUP(H13506,'Shoe size conversion table'!$B$6:$D$22,3),VLOOKUP(H13506,'Shoe size conversion table'!$J$6:$L$22,3))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MONTH(C13506:C28473)</f>
        <v>10</v>
      </c>
      <c r="O13506" s="8" t="n">
        <f aca="false">K13506*(1-L13506)</f>
        <v>127.2</v>
      </c>
    </row>
    <row r="13507" customFormat="false" ht="11.4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IF(G13507="Male",VLOOKUP(H13507,'Shoe size conversion table'!$B$6:$D$22,2),VLOOKUP(H13507,'Shoe size conversion table'!$J$6:$L$22,2))</f>
        <v>39</v>
      </c>
      <c r="J13507" s="12" t="n">
        <f aca="false">IF(G13507="Male",VLOOKUP(H13507,'Shoe size conversion table'!$B$6:$D$22,3),VLOOKUP(H13507,'Shoe size conversion table'!$J$6:$L$22,3))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MONTH(C13507:C28474)</f>
        <v>10</v>
      </c>
      <c r="O13507" s="8" t="n">
        <f aca="false">K13507*(1-L13507)</f>
        <v>179</v>
      </c>
    </row>
    <row r="13508" customFormat="false" ht="11.4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IF(G13508="Male",VLOOKUP(H13508,'Shoe size conversion table'!$B$6:$D$22,2),VLOOKUP(H13508,'Shoe size conversion table'!$J$6:$L$22,2))</f>
        <v>41-42</v>
      </c>
      <c r="J13508" s="12" t="n">
        <f aca="false">IF(G13508="Male",VLOOKUP(H13508,'Shoe size conversion table'!$B$6:$D$22,3),VLOOKUP(H13508,'Shoe size conversion table'!$J$6:$L$22,3))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MONTH(C13508:C28475)</f>
        <v>10</v>
      </c>
      <c r="O13508" s="8" t="n">
        <f aca="false">K13508*(1-L13508)</f>
        <v>199</v>
      </c>
    </row>
    <row r="13509" customFormat="false" ht="11.4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IF(G13509="Male",VLOOKUP(H13509,'Shoe size conversion table'!$B$6:$D$22,2),VLOOKUP(H13509,'Shoe size conversion table'!$J$6:$L$22,2))</f>
        <v>42-43</v>
      </c>
      <c r="J13509" s="12" t="n">
        <f aca="false">IF(G13509="Male",VLOOKUP(H13509,'Shoe size conversion table'!$B$6:$D$22,3),VLOOKUP(H13509,'Shoe size conversion table'!$J$6:$L$22,3))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MONTH(C13509:C28476)</f>
        <v>10</v>
      </c>
      <c r="O13509" s="8" t="n">
        <f aca="false">K13509*(1-L13509)</f>
        <v>149</v>
      </c>
    </row>
    <row r="13510" customFormat="false" ht="11.4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IF(G13510="Male",VLOOKUP(H13510,'Shoe size conversion table'!$B$6:$D$22,2),VLOOKUP(H13510,'Shoe size conversion table'!$J$6:$L$22,2))</f>
        <v>44-45</v>
      </c>
      <c r="J13510" s="12" t="n">
        <f aca="false">IF(G13510="Male",VLOOKUP(H13510,'Shoe size conversion table'!$B$6:$D$22,3),VLOOKUP(H13510,'Shoe size conversion table'!$J$6:$L$22,3))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MONTH(C13510:C28477)</f>
        <v>10</v>
      </c>
      <c r="O13510" s="8" t="n">
        <f aca="false">K13510*(1-L13510)</f>
        <v>111.2</v>
      </c>
    </row>
    <row r="13511" customFormat="false" ht="11.4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IF(G13511="Male",VLOOKUP(H13511,'Shoe size conversion table'!$B$6:$D$22,2),VLOOKUP(H13511,'Shoe size conversion table'!$J$6:$L$22,2))</f>
        <v>38-39</v>
      </c>
      <c r="J13511" s="12" t="n">
        <f aca="false">IF(G13511="Male",VLOOKUP(H13511,'Shoe size conversion table'!$B$6:$D$22,3),VLOOKUP(H13511,'Shoe size conversion table'!$J$6:$L$22,3))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MONTH(C13511:C28478)</f>
        <v>10</v>
      </c>
      <c r="O13511" s="8" t="n">
        <f aca="false">K13511*(1-L13511)</f>
        <v>161.1</v>
      </c>
    </row>
    <row r="13512" customFormat="false" ht="11.4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IF(G13512="Male",VLOOKUP(H13512,'Shoe size conversion table'!$B$6:$D$22,2),VLOOKUP(H13512,'Shoe size conversion table'!$J$6:$L$22,2))</f>
        <v>38-39</v>
      </c>
      <c r="J13512" s="12" t="n">
        <f aca="false">IF(G13512="Male",VLOOKUP(H13512,'Shoe size conversion table'!$B$6:$D$22,3),VLOOKUP(H13512,'Shoe size conversion table'!$J$6:$L$22,3))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MONTH(C13512:C28479)</f>
        <v>10</v>
      </c>
      <c r="O13512" s="8" t="n">
        <f aca="false">K13512*(1-L13512)</f>
        <v>97.3</v>
      </c>
    </row>
    <row r="13513" customFormat="false" ht="11.4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IF(G13513="Male",VLOOKUP(H13513,'Shoe size conversion table'!$B$6:$D$22,2),VLOOKUP(H13513,'Shoe size conversion table'!$J$6:$L$22,2))</f>
        <v>43</v>
      </c>
      <c r="J13513" s="12" t="n">
        <f aca="false">IF(G13513="Male",VLOOKUP(H13513,'Shoe size conversion table'!$B$6:$D$22,3),VLOOKUP(H13513,'Shoe size conversion table'!$J$6:$L$22,3))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MONTH(C13513:C28480)</f>
        <v>10</v>
      </c>
      <c r="O13513" s="8" t="n">
        <f aca="false">K13513*(1-L13513)</f>
        <v>179</v>
      </c>
    </row>
    <row r="13514" customFormat="false" ht="11.4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IF(G13514="Male",VLOOKUP(H13514,'Shoe size conversion table'!$B$6:$D$22,2),VLOOKUP(H13514,'Shoe size conversion table'!$J$6:$L$22,2))</f>
        <v>45</v>
      </c>
      <c r="J13514" s="12" t="n">
        <f aca="false">IF(G13514="Male",VLOOKUP(H13514,'Shoe size conversion table'!$B$6:$D$22,3),VLOOKUP(H13514,'Shoe size conversion table'!$J$6:$L$22,3))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MONTH(C13514:C28481)</f>
        <v>10</v>
      </c>
      <c r="O13514" s="8" t="n">
        <f aca="false">K13514*(1-L13514)</f>
        <v>143.2</v>
      </c>
    </row>
    <row r="13515" customFormat="false" ht="11.4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IF(G13515="Male",VLOOKUP(H13515,'Shoe size conversion table'!$B$6:$D$22,2),VLOOKUP(H13515,'Shoe size conversion table'!$J$6:$L$22,2))</f>
        <v>43</v>
      </c>
      <c r="J13515" s="12" t="n">
        <f aca="false">IF(G13515="Male",VLOOKUP(H13515,'Shoe size conversion table'!$B$6:$D$22,3),VLOOKUP(H13515,'Shoe size conversion table'!$J$6:$L$22,3))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MONTH(C13515:C28482)</f>
        <v>10</v>
      </c>
      <c r="O13515" s="8" t="n">
        <f aca="false">K13515*(1-L13515)</f>
        <v>149</v>
      </c>
    </row>
    <row r="13516" customFormat="false" ht="11.4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IF(G13516="Male",VLOOKUP(H13516,'Shoe size conversion table'!$B$6:$D$22,2),VLOOKUP(H13516,'Shoe size conversion table'!$J$6:$L$22,2))</f>
        <v>39</v>
      </c>
      <c r="J13516" s="12" t="n">
        <f aca="false">IF(G13516="Male",VLOOKUP(H13516,'Shoe size conversion table'!$B$6:$D$22,3),VLOOKUP(H13516,'Shoe size conversion table'!$J$6:$L$22,3))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MONTH(C13516:C28483)</f>
        <v>10</v>
      </c>
      <c r="O13516" s="8" t="n">
        <f aca="false">K13516*(1-L13516)</f>
        <v>179</v>
      </c>
    </row>
    <row r="13517" customFormat="false" ht="11.4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IF(G13517="Male",VLOOKUP(H13517,'Shoe size conversion table'!$B$6:$D$22,2),VLOOKUP(H13517,'Shoe size conversion table'!$J$6:$L$22,2))</f>
        <v>44-45</v>
      </c>
      <c r="J13517" s="12" t="n">
        <f aca="false">IF(G13517="Male",VLOOKUP(H13517,'Shoe size conversion table'!$B$6:$D$22,3),VLOOKUP(H13517,'Shoe size conversion table'!$J$6:$L$22,3))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MONTH(C13517:C28484)</f>
        <v>10</v>
      </c>
      <c r="O13517" s="8" t="n">
        <f aca="false">K13517*(1-L13517)</f>
        <v>169</v>
      </c>
    </row>
    <row r="13518" customFormat="false" ht="11.4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IF(G13518="Male",VLOOKUP(H13518,'Shoe size conversion table'!$B$6:$D$22,2),VLOOKUP(H13518,'Shoe size conversion table'!$J$6:$L$22,2))</f>
        <v>39</v>
      </c>
      <c r="J13518" s="12" t="n">
        <f aca="false">IF(G13518="Male",VLOOKUP(H13518,'Shoe size conversion table'!$B$6:$D$22,3),VLOOKUP(H13518,'Shoe size conversion table'!$J$6:$L$22,3))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MONTH(C13518:C28485)</f>
        <v>10</v>
      </c>
      <c r="O13518" s="8" t="n">
        <f aca="false">K13518*(1-L13518)</f>
        <v>125.3</v>
      </c>
    </row>
    <row r="13519" customFormat="false" ht="11.4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IF(G13519="Male",VLOOKUP(H13519,'Shoe size conversion table'!$B$6:$D$22,2),VLOOKUP(H13519,'Shoe size conversion table'!$J$6:$L$22,2))</f>
        <v>39</v>
      </c>
      <c r="J13519" s="12" t="n">
        <f aca="false">IF(G13519="Male",VLOOKUP(H13519,'Shoe size conversion table'!$B$6:$D$22,3),VLOOKUP(H13519,'Shoe size conversion table'!$J$6:$L$22,3))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MONTH(C13519:C28486)</f>
        <v>10</v>
      </c>
      <c r="O13519" s="8" t="n">
        <f aca="false">K13519*(1-L13519)</f>
        <v>159</v>
      </c>
    </row>
    <row r="13520" customFormat="false" ht="11.4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IF(G13520="Male",VLOOKUP(H13520,'Shoe size conversion table'!$B$6:$D$22,2),VLOOKUP(H13520,'Shoe size conversion table'!$J$6:$L$22,2))</f>
        <v>42-43</v>
      </c>
      <c r="J13520" s="12" t="n">
        <f aca="false">IF(G13520="Male",VLOOKUP(H13520,'Shoe size conversion table'!$B$6:$D$22,3),VLOOKUP(H13520,'Shoe size conversion table'!$J$6:$L$22,3))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MONTH(C13520:C28487)</f>
        <v>10</v>
      </c>
      <c r="O13520" s="8" t="n">
        <f aca="false">K13520*(1-L13520)</f>
        <v>159</v>
      </c>
    </row>
    <row r="13521" customFormat="false" ht="11.4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IF(G13521="Male",VLOOKUP(H13521,'Shoe size conversion table'!$B$6:$D$22,2),VLOOKUP(H13521,'Shoe size conversion table'!$J$6:$L$22,2))</f>
        <v>42</v>
      </c>
      <c r="J13521" s="12" t="n">
        <f aca="false">IF(G13521="Male",VLOOKUP(H13521,'Shoe size conversion table'!$B$6:$D$22,3),VLOOKUP(H13521,'Shoe size conversion table'!$J$6:$L$22,3))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MONTH(C13521:C28488)</f>
        <v>10</v>
      </c>
      <c r="O13521" s="8" t="n">
        <f aca="false">K13521*(1-L13521)</f>
        <v>99.5</v>
      </c>
    </row>
    <row r="13522" customFormat="false" ht="11.4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IF(G13522="Male",VLOOKUP(H13522,'Shoe size conversion table'!$B$6:$D$22,2),VLOOKUP(H13522,'Shoe size conversion table'!$J$6:$L$22,2))</f>
        <v>41-42</v>
      </c>
      <c r="J13522" s="12" t="n">
        <f aca="false">IF(G13522="Male",VLOOKUP(H13522,'Shoe size conversion table'!$B$6:$D$22,3),VLOOKUP(H13522,'Shoe size conversion table'!$J$6:$L$22,3))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MONTH(C13522:C28489)</f>
        <v>10</v>
      </c>
      <c r="O13522" s="8" t="n">
        <f aca="false">K13522*(1-L13522)</f>
        <v>169</v>
      </c>
    </row>
    <row r="13523" customFormat="false" ht="11.4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IF(G13523="Male",VLOOKUP(H13523,'Shoe size conversion table'!$B$6:$D$22,2),VLOOKUP(H13523,'Shoe size conversion table'!$J$6:$L$22,2))</f>
        <v>42-43</v>
      </c>
      <c r="J13523" s="12" t="n">
        <f aca="false">IF(G13523="Male",VLOOKUP(H13523,'Shoe size conversion table'!$B$6:$D$22,3),VLOOKUP(H13523,'Shoe size conversion table'!$J$6:$L$22,3))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MONTH(C13523:C28490)</f>
        <v>10</v>
      </c>
      <c r="O13523" s="8" t="n">
        <f aca="false">K13523*(1-L13523)</f>
        <v>139</v>
      </c>
    </row>
    <row r="13524" customFormat="false" ht="11.4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IF(G13524="Male",VLOOKUP(H13524,'Shoe size conversion table'!$B$6:$D$22,2),VLOOKUP(H13524,'Shoe size conversion table'!$J$6:$L$22,2))</f>
        <v>42</v>
      </c>
      <c r="J13524" s="12" t="n">
        <f aca="false">IF(G13524="Male",VLOOKUP(H13524,'Shoe size conversion table'!$B$6:$D$22,3),VLOOKUP(H13524,'Shoe size conversion table'!$J$6:$L$22,3))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MONTH(C13524:C28491)</f>
        <v>10</v>
      </c>
      <c r="O13524" s="8" t="n">
        <f aca="false">K13524*(1-L13524)</f>
        <v>149</v>
      </c>
    </row>
    <row r="13525" customFormat="false" ht="11.4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IF(G13525="Male",VLOOKUP(H13525,'Shoe size conversion table'!$B$6:$D$22,2),VLOOKUP(H13525,'Shoe size conversion table'!$J$6:$L$22,2))</f>
        <v>43</v>
      </c>
      <c r="J13525" s="12" t="n">
        <f aca="false">IF(G13525="Male",VLOOKUP(H13525,'Shoe size conversion table'!$B$6:$D$22,3),VLOOKUP(H13525,'Shoe size conversion table'!$J$6:$L$22,3))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MONTH(C13525:C28492)</f>
        <v>10</v>
      </c>
      <c r="O13525" s="8" t="n">
        <f aca="false">K13525*(1-L13525)</f>
        <v>179</v>
      </c>
    </row>
    <row r="13526" customFormat="false" ht="11.4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IF(G13526="Male",VLOOKUP(H13526,'Shoe size conversion table'!$B$6:$D$22,2),VLOOKUP(H13526,'Shoe size conversion table'!$J$6:$L$22,2))</f>
        <v>39-40</v>
      </c>
      <c r="J13526" s="12" t="n">
        <f aca="false">IF(G13526="Male",VLOOKUP(H13526,'Shoe size conversion table'!$B$6:$D$22,3),VLOOKUP(H13526,'Shoe size conversion table'!$J$6:$L$22,3))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MONTH(C13526:C28493)</f>
        <v>10</v>
      </c>
      <c r="O13526" s="8" t="n">
        <f aca="false">K13526*(1-L13526)</f>
        <v>169</v>
      </c>
    </row>
    <row r="13527" customFormat="false" ht="11.4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IF(G13527="Male",VLOOKUP(H13527,'Shoe size conversion table'!$B$6:$D$22,2),VLOOKUP(H13527,'Shoe size conversion table'!$J$6:$L$22,2))</f>
        <v>38-39</v>
      </c>
      <c r="J13527" s="12" t="n">
        <f aca="false">IF(G13527="Male",VLOOKUP(H13527,'Shoe size conversion table'!$B$6:$D$22,3),VLOOKUP(H13527,'Shoe size conversion table'!$J$6:$L$22,3))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MONTH(C13527:C28494)</f>
        <v>10</v>
      </c>
      <c r="O13527" s="8" t="n">
        <f aca="false">K13527*(1-L13527)</f>
        <v>84.5</v>
      </c>
    </row>
    <row r="13528" customFormat="false" ht="11.4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IF(G13528="Male",VLOOKUP(H13528,'Shoe size conversion table'!$B$6:$D$22,2),VLOOKUP(H13528,'Shoe size conversion table'!$J$6:$L$22,2))</f>
        <v>43</v>
      </c>
      <c r="J13528" s="12" t="n">
        <f aca="false">IF(G13528="Male",VLOOKUP(H13528,'Shoe size conversion table'!$B$6:$D$22,3),VLOOKUP(H13528,'Shoe size conversion table'!$J$6:$L$22,3))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MONTH(C13528:C28495)</f>
        <v>10</v>
      </c>
      <c r="O13528" s="8" t="n">
        <f aca="false">K13528*(1-L13528)</f>
        <v>170.1</v>
      </c>
    </row>
    <row r="13529" customFormat="false" ht="11.4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IF(G13529="Male",VLOOKUP(H13529,'Shoe size conversion table'!$B$6:$D$22,2),VLOOKUP(H13529,'Shoe size conversion table'!$J$6:$L$22,2))</f>
        <v>38</v>
      </c>
      <c r="J13529" s="12" t="n">
        <f aca="false">IF(G13529="Male",VLOOKUP(H13529,'Shoe size conversion table'!$B$6:$D$22,3),VLOOKUP(H13529,'Shoe size conversion table'!$J$6:$L$22,3))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MONTH(C13529:C28496)</f>
        <v>10</v>
      </c>
      <c r="O13529" s="8" t="n">
        <f aca="false">K13529*(1-L13529)</f>
        <v>169</v>
      </c>
    </row>
    <row r="13530" customFormat="false" ht="11.4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IF(G13530="Male",VLOOKUP(H13530,'Shoe size conversion table'!$B$6:$D$22,2),VLOOKUP(H13530,'Shoe size conversion table'!$J$6:$L$22,2))</f>
        <v>38-39</v>
      </c>
      <c r="J13530" s="12" t="n">
        <f aca="false">IF(G13530="Male",VLOOKUP(H13530,'Shoe size conversion table'!$B$6:$D$22,3),VLOOKUP(H13530,'Shoe size conversion table'!$J$6:$L$22,3))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MONTH(C13530:C28497)</f>
        <v>10</v>
      </c>
      <c r="O13530" s="8" t="n">
        <f aca="false">K13530*(1-L13530)</f>
        <v>143.2</v>
      </c>
    </row>
    <row r="13531" customFormat="false" ht="11.4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IF(G13531="Male",VLOOKUP(H13531,'Shoe size conversion table'!$B$6:$D$22,2),VLOOKUP(H13531,'Shoe size conversion table'!$J$6:$L$22,2))</f>
        <v>38-39</v>
      </c>
      <c r="J13531" s="12" t="n">
        <f aca="false">IF(G13531="Male",VLOOKUP(H13531,'Shoe size conversion table'!$B$6:$D$22,3),VLOOKUP(H13531,'Shoe size conversion table'!$J$6:$L$22,3))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MONTH(C13531:C28498)</f>
        <v>10</v>
      </c>
      <c r="O13531" s="8" t="n">
        <f aca="false">K13531*(1-L13531)</f>
        <v>159</v>
      </c>
    </row>
    <row r="13532" customFormat="false" ht="11.4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IF(G13532="Male",VLOOKUP(H13532,'Shoe size conversion table'!$B$6:$D$22,2),VLOOKUP(H13532,'Shoe size conversion table'!$J$6:$L$22,2))</f>
        <v>42-43</v>
      </c>
      <c r="J13532" s="12" t="n">
        <f aca="false">IF(G13532="Male",VLOOKUP(H13532,'Shoe size conversion table'!$B$6:$D$22,3),VLOOKUP(H13532,'Shoe size conversion table'!$J$6:$L$22,3))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MONTH(C13532:C28499)</f>
        <v>10</v>
      </c>
      <c r="O13532" s="8" t="n">
        <f aca="false">K13532*(1-L13532)</f>
        <v>189</v>
      </c>
    </row>
    <row r="13533" customFormat="false" ht="11.4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IF(G13533="Male",VLOOKUP(H13533,'Shoe size conversion table'!$B$6:$D$22,2),VLOOKUP(H13533,'Shoe size conversion table'!$J$6:$L$22,2))</f>
        <v>38-39</v>
      </c>
      <c r="J13533" s="12" t="n">
        <f aca="false">IF(G13533="Male",VLOOKUP(H13533,'Shoe size conversion table'!$B$6:$D$22,3),VLOOKUP(H13533,'Shoe size conversion table'!$J$6:$L$22,3))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MONTH(C13533:C28500)</f>
        <v>10</v>
      </c>
      <c r="O13533" s="8" t="n">
        <f aca="false">K13533*(1-L13533)</f>
        <v>152.1</v>
      </c>
    </row>
    <row r="13534" customFormat="false" ht="11.4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IF(G13534="Male",VLOOKUP(H13534,'Shoe size conversion table'!$B$6:$D$22,2),VLOOKUP(H13534,'Shoe size conversion table'!$J$6:$L$22,2))</f>
        <v>44-45</v>
      </c>
      <c r="J13534" s="12" t="n">
        <f aca="false">IF(G13534="Male",VLOOKUP(H13534,'Shoe size conversion table'!$B$6:$D$22,3),VLOOKUP(H13534,'Shoe size conversion table'!$J$6:$L$22,3))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MONTH(C13534:C28501)</f>
        <v>10</v>
      </c>
      <c r="O13534" s="8" t="n">
        <f aca="false">K13534*(1-L13534)</f>
        <v>149</v>
      </c>
    </row>
    <row r="13535" customFormat="false" ht="11.4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IF(G13535="Male",VLOOKUP(H13535,'Shoe size conversion table'!$B$6:$D$22,2),VLOOKUP(H13535,'Shoe size conversion table'!$J$6:$L$22,2))</f>
        <v>38</v>
      </c>
      <c r="J13535" s="12" t="n">
        <f aca="false">IF(G13535="Male",VLOOKUP(H13535,'Shoe size conversion table'!$B$6:$D$22,3),VLOOKUP(H13535,'Shoe size conversion table'!$J$6:$L$22,3))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MONTH(C13535:C28502)</f>
        <v>10</v>
      </c>
      <c r="O13535" s="8" t="n">
        <f aca="false">K13535*(1-L13535)</f>
        <v>139</v>
      </c>
    </row>
    <row r="13536" customFormat="false" ht="11.4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IF(G13536="Male",VLOOKUP(H13536,'Shoe size conversion table'!$B$6:$D$22,2),VLOOKUP(H13536,'Shoe size conversion table'!$J$6:$L$22,2))</f>
        <v>43</v>
      </c>
      <c r="J13536" s="12" t="n">
        <f aca="false">IF(G13536="Male",VLOOKUP(H13536,'Shoe size conversion table'!$B$6:$D$22,3),VLOOKUP(H13536,'Shoe size conversion table'!$J$6:$L$22,3))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MONTH(C13536:C28503)</f>
        <v>10</v>
      </c>
      <c r="O13536" s="8" t="n">
        <f aca="false">K13536*(1-L13536)</f>
        <v>139</v>
      </c>
    </row>
    <row r="13537" customFormat="false" ht="11.4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IF(G13537="Male",VLOOKUP(H13537,'Shoe size conversion table'!$B$6:$D$22,2),VLOOKUP(H13537,'Shoe size conversion table'!$J$6:$L$22,2))</f>
        <v>41</v>
      </c>
      <c r="J13537" s="12" t="n">
        <f aca="false">IF(G13537="Male",VLOOKUP(H13537,'Shoe size conversion table'!$B$6:$D$22,3),VLOOKUP(H13537,'Shoe size conversion table'!$J$6:$L$22,3))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MONTH(C13537:C28504)</f>
        <v>10</v>
      </c>
      <c r="O13537" s="8" t="n">
        <f aca="false">K13537*(1-L13537)</f>
        <v>125.1</v>
      </c>
    </row>
    <row r="13538" customFormat="false" ht="11.4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IF(G13538="Male",VLOOKUP(H13538,'Shoe size conversion table'!$B$6:$D$22,2),VLOOKUP(H13538,'Shoe size conversion table'!$J$6:$L$22,2))</f>
        <v>39</v>
      </c>
      <c r="J13538" s="12" t="n">
        <f aca="false">IF(G13538="Male",VLOOKUP(H13538,'Shoe size conversion table'!$B$6:$D$22,3),VLOOKUP(H13538,'Shoe size conversion table'!$J$6:$L$22,3))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MONTH(C13538:C28505)</f>
        <v>10</v>
      </c>
      <c r="O13538" s="8" t="n">
        <f aca="false">K13538*(1-L13538)</f>
        <v>111.3</v>
      </c>
    </row>
    <row r="13539" customFormat="false" ht="11.4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IF(G13539="Male",VLOOKUP(H13539,'Shoe size conversion table'!$B$6:$D$22,2),VLOOKUP(H13539,'Shoe size conversion table'!$J$6:$L$22,2))</f>
        <v>38-39</v>
      </c>
      <c r="J13539" s="12" t="n">
        <f aca="false">IF(G13539="Male",VLOOKUP(H13539,'Shoe size conversion table'!$B$6:$D$22,3),VLOOKUP(H13539,'Shoe size conversion table'!$J$6:$L$22,3))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MONTH(C13539:C28506)</f>
        <v>10</v>
      </c>
      <c r="O13539" s="8" t="n">
        <f aca="false">K13539*(1-L13539)</f>
        <v>159</v>
      </c>
    </row>
    <row r="13540" customFormat="false" ht="11.4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IF(G13540="Male",VLOOKUP(H13540,'Shoe size conversion table'!$B$6:$D$22,2),VLOOKUP(H13540,'Shoe size conversion table'!$J$6:$L$22,2))</f>
        <v>38-39</v>
      </c>
      <c r="J13540" s="12" t="n">
        <f aca="false">IF(G13540="Male",VLOOKUP(H13540,'Shoe size conversion table'!$B$6:$D$22,3),VLOOKUP(H13540,'Shoe size conversion table'!$J$6:$L$22,3))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MONTH(C13540:C28507)</f>
        <v>10</v>
      </c>
      <c r="O13540" s="8" t="n">
        <f aca="false">K13540*(1-L13540)</f>
        <v>179</v>
      </c>
    </row>
    <row r="13541" customFormat="false" ht="11.4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IF(G13541="Male",VLOOKUP(H13541,'Shoe size conversion table'!$B$6:$D$22,2),VLOOKUP(H13541,'Shoe size conversion table'!$J$6:$L$22,2))</f>
        <v>43-44</v>
      </c>
      <c r="J13541" s="12" t="n">
        <f aca="false">IF(G13541="Male",VLOOKUP(H13541,'Shoe size conversion table'!$B$6:$D$22,3),VLOOKUP(H13541,'Shoe size conversion table'!$J$6:$L$22,3))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MONTH(C13541:C28508)</f>
        <v>10</v>
      </c>
      <c r="O13541" s="8" t="n">
        <f aca="false">K13541*(1-L13541)</f>
        <v>132.3</v>
      </c>
    </row>
    <row r="13542" customFormat="false" ht="11.4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IF(G13542="Male",VLOOKUP(H13542,'Shoe size conversion table'!$B$6:$D$22,2),VLOOKUP(H13542,'Shoe size conversion table'!$J$6:$L$22,2))</f>
        <v>47</v>
      </c>
      <c r="J13542" s="12" t="n">
        <f aca="false">IF(G13542="Male",VLOOKUP(H13542,'Shoe size conversion table'!$B$6:$D$22,3),VLOOKUP(H13542,'Shoe size conversion table'!$J$6:$L$22,3))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MONTH(C13542:C28509)</f>
        <v>10</v>
      </c>
      <c r="O13542" s="8" t="n">
        <f aca="false">K13542*(1-L13542)</f>
        <v>199</v>
      </c>
    </row>
    <row r="13543" customFormat="false" ht="11.4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IF(G13543="Male",VLOOKUP(H13543,'Shoe size conversion table'!$B$6:$D$22,2),VLOOKUP(H13543,'Shoe size conversion table'!$J$6:$L$22,2))</f>
        <v>41-42</v>
      </c>
      <c r="J13543" s="12" t="n">
        <f aca="false">IF(G13543="Male",VLOOKUP(H13543,'Shoe size conversion table'!$B$6:$D$22,3),VLOOKUP(H13543,'Shoe size conversion table'!$J$6:$L$22,3))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MONTH(C13543:C28510)</f>
        <v>10</v>
      </c>
      <c r="O13543" s="8" t="n">
        <f aca="false">K13543*(1-L13543)</f>
        <v>99.5</v>
      </c>
    </row>
    <row r="13544" customFormat="false" ht="11.4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IF(G13544="Male",VLOOKUP(H13544,'Shoe size conversion table'!$B$6:$D$22,2),VLOOKUP(H13544,'Shoe size conversion table'!$J$6:$L$22,2))</f>
        <v>39-40</v>
      </c>
      <c r="J13544" s="12" t="n">
        <f aca="false">IF(G13544="Male",VLOOKUP(H13544,'Shoe size conversion table'!$B$6:$D$22,3),VLOOKUP(H13544,'Shoe size conversion table'!$J$6:$L$22,3))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MONTH(C13544:C28511)</f>
        <v>10</v>
      </c>
      <c r="O13544" s="8" t="n">
        <f aca="false">K13544*(1-L13544)</f>
        <v>129</v>
      </c>
    </row>
    <row r="13545" customFormat="false" ht="11.4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IF(G13545="Male",VLOOKUP(H13545,'Shoe size conversion table'!$B$6:$D$22,2),VLOOKUP(H13545,'Shoe size conversion table'!$J$6:$L$22,2))</f>
        <v>42-43</v>
      </c>
      <c r="J13545" s="12" t="n">
        <f aca="false">IF(G13545="Male",VLOOKUP(H13545,'Shoe size conversion table'!$B$6:$D$22,3),VLOOKUP(H13545,'Shoe size conversion table'!$J$6:$L$22,3))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MONTH(C13545:C28512)</f>
        <v>10</v>
      </c>
      <c r="O13545" s="8" t="n">
        <f aca="false">K13545*(1-L13545)</f>
        <v>116.1</v>
      </c>
    </row>
    <row r="13546" customFormat="false" ht="11.4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IF(G13546="Male",VLOOKUP(H13546,'Shoe size conversion table'!$B$6:$D$22,2),VLOOKUP(H13546,'Shoe size conversion table'!$J$6:$L$22,2))</f>
        <v>39-40</v>
      </c>
      <c r="J13546" s="12" t="n">
        <f aca="false">IF(G13546="Male",VLOOKUP(H13546,'Shoe size conversion table'!$B$6:$D$22,3),VLOOKUP(H13546,'Shoe size conversion table'!$J$6:$L$22,3))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MONTH(C13546:C28513)</f>
        <v>10</v>
      </c>
      <c r="O13546" s="8" t="n">
        <f aca="false">K13546*(1-L13546)</f>
        <v>149</v>
      </c>
    </row>
    <row r="13547" customFormat="false" ht="11.4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IF(G13547="Male",VLOOKUP(H13547,'Shoe size conversion table'!$B$6:$D$22,2),VLOOKUP(H13547,'Shoe size conversion table'!$J$6:$L$22,2))</f>
        <v>43</v>
      </c>
      <c r="J13547" s="12" t="n">
        <f aca="false">IF(G13547="Male",VLOOKUP(H13547,'Shoe size conversion table'!$B$6:$D$22,3),VLOOKUP(H13547,'Shoe size conversion table'!$J$6:$L$22,3))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MONTH(C13547:C28514)</f>
        <v>10</v>
      </c>
      <c r="O13547" s="8" t="n">
        <f aca="false">K13547*(1-L13547)</f>
        <v>169</v>
      </c>
    </row>
    <row r="13548" customFormat="false" ht="11.4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IF(G13548="Male",VLOOKUP(H13548,'Shoe size conversion table'!$B$6:$D$22,2),VLOOKUP(H13548,'Shoe size conversion table'!$J$6:$L$22,2))</f>
        <v>40</v>
      </c>
      <c r="J13548" s="12" t="n">
        <f aca="false">IF(G13548="Male",VLOOKUP(H13548,'Shoe size conversion table'!$B$6:$D$22,3),VLOOKUP(H13548,'Shoe size conversion table'!$J$6:$L$22,3))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MONTH(C13548:C28515)</f>
        <v>10</v>
      </c>
      <c r="O13548" s="8" t="n">
        <f aca="false">K13548*(1-L13548)</f>
        <v>169</v>
      </c>
    </row>
    <row r="13549" customFormat="false" ht="11.4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IF(G13549="Male",VLOOKUP(H13549,'Shoe size conversion table'!$B$6:$D$22,2),VLOOKUP(H13549,'Shoe size conversion table'!$J$6:$L$22,2))</f>
        <v>38</v>
      </c>
      <c r="J13549" s="12" t="n">
        <f aca="false">IF(G13549="Male",VLOOKUP(H13549,'Shoe size conversion table'!$B$6:$D$22,3),VLOOKUP(H13549,'Shoe size conversion table'!$J$6:$L$22,3))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MONTH(C13549:C28516)</f>
        <v>10</v>
      </c>
      <c r="O13549" s="8" t="n">
        <f aca="false">K13549*(1-L13549)</f>
        <v>189</v>
      </c>
    </row>
    <row r="13550" customFormat="false" ht="11.4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IF(G13550="Male",VLOOKUP(H13550,'Shoe size conversion table'!$B$6:$D$22,2),VLOOKUP(H13550,'Shoe size conversion table'!$J$6:$L$22,2))</f>
        <v>37</v>
      </c>
      <c r="J13550" s="12" t="n">
        <f aca="false">IF(G13550="Male",VLOOKUP(H13550,'Shoe size conversion table'!$B$6:$D$22,3),VLOOKUP(H13550,'Shoe size conversion table'!$J$6:$L$22,3))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MONTH(C13550:C28517)</f>
        <v>10</v>
      </c>
      <c r="O13550" s="8" t="n">
        <f aca="false">K13550*(1-L13550)</f>
        <v>199</v>
      </c>
    </row>
    <row r="13551" customFormat="false" ht="11.4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IF(G13551="Male",VLOOKUP(H13551,'Shoe size conversion table'!$B$6:$D$22,2),VLOOKUP(H13551,'Shoe size conversion table'!$J$6:$L$22,2))</f>
        <v>44</v>
      </c>
      <c r="J13551" s="12" t="n">
        <f aca="false">IF(G13551="Male",VLOOKUP(H13551,'Shoe size conversion table'!$B$6:$D$22,3),VLOOKUP(H13551,'Shoe size conversion table'!$J$6:$L$22,3))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MONTH(C13551:C28518)</f>
        <v>10</v>
      </c>
      <c r="O13551" s="8" t="n">
        <f aca="false">K13551*(1-L13551)</f>
        <v>149</v>
      </c>
    </row>
    <row r="13552" customFormat="false" ht="11.4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IF(G13552="Male",VLOOKUP(H13552,'Shoe size conversion table'!$B$6:$D$22,2),VLOOKUP(H13552,'Shoe size conversion table'!$J$6:$L$22,2))</f>
        <v>38-39</v>
      </c>
      <c r="J13552" s="12" t="n">
        <f aca="false">IF(G13552="Male",VLOOKUP(H13552,'Shoe size conversion table'!$B$6:$D$22,3),VLOOKUP(H13552,'Shoe size conversion table'!$J$6:$L$22,3))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MONTH(C13552:C28519)</f>
        <v>10</v>
      </c>
      <c r="O13552" s="8" t="n">
        <f aca="false">K13552*(1-L13552)</f>
        <v>179</v>
      </c>
    </row>
    <row r="13553" customFormat="false" ht="11.4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IF(G13553="Male",VLOOKUP(H13553,'Shoe size conversion table'!$B$6:$D$22,2),VLOOKUP(H13553,'Shoe size conversion table'!$J$6:$L$22,2))</f>
        <v>43-44</v>
      </c>
      <c r="J13553" s="12" t="n">
        <f aca="false">IF(G13553="Male",VLOOKUP(H13553,'Shoe size conversion table'!$B$6:$D$22,3),VLOOKUP(H13553,'Shoe size conversion table'!$J$6:$L$22,3))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MONTH(C13553:C28520)</f>
        <v>10</v>
      </c>
      <c r="O13553" s="8" t="n">
        <f aca="false">K13553*(1-L13553)</f>
        <v>99.5</v>
      </c>
    </row>
    <row r="13554" customFormat="false" ht="11.4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IF(G13554="Male",VLOOKUP(H13554,'Shoe size conversion table'!$B$6:$D$22,2),VLOOKUP(H13554,'Shoe size conversion table'!$J$6:$L$22,2))</f>
        <v>39</v>
      </c>
      <c r="J13554" s="12" t="n">
        <f aca="false">IF(G13554="Male",VLOOKUP(H13554,'Shoe size conversion table'!$B$6:$D$22,3),VLOOKUP(H13554,'Shoe size conversion table'!$J$6:$L$22,3))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MONTH(C13554:C28521)</f>
        <v>10</v>
      </c>
      <c r="O13554" s="8" t="n">
        <f aca="false">K13554*(1-L13554)</f>
        <v>189</v>
      </c>
    </row>
    <row r="13555" customFormat="false" ht="11.4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IF(G13555="Male",VLOOKUP(H13555,'Shoe size conversion table'!$B$6:$D$22,2),VLOOKUP(H13555,'Shoe size conversion table'!$J$6:$L$22,2))</f>
        <v>38-39</v>
      </c>
      <c r="J13555" s="12" t="n">
        <f aca="false">IF(G13555="Male",VLOOKUP(H13555,'Shoe size conversion table'!$B$6:$D$22,3),VLOOKUP(H13555,'Shoe size conversion table'!$J$6:$L$22,3))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MONTH(C13555:C28522)</f>
        <v>10</v>
      </c>
      <c r="O13555" s="8" t="n">
        <f aca="false">K13555*(1-L13555)</f>
        <v>189</v>
      </c>
    </row>
    <row r="13556" customFormat="false" ht="11.4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IF(G13556="Male",VLOOKUP(H13556,'Shoe size conversion table'!$B$6:$D$22,2),VLOOKUP(H13556,'Shoe size conversion table'!$J$6:$L$22,2))</f>
        <v>42-43</v>
      </c>
      <c r="J13556" s="12" t="n">
        <f aca="false">IF(G13556="Male",VLOOKUP(H13556,'Shoe size conversion table'!$B$6:$D$22,3),VLOOKUP(H13556,'Shoe size conversion table'!$J$6:$L$22,3))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MONTH(C13556:C28523)</f>
        <v>10</v>
      </c>
      <c r="O13556" s="8" t="n">
        <f aca="false">K13556*(1-L13556)</f>
        <v>129</v>
      </c>
    </row>
    <row r="13557" customFormat="false" ht="11.4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IF(G13557="Male",VLOOKUP(H13557,'Shoe size conversion table'!$B$6:$D$22,2),VLOOKUP(H13557,'Shoe size conversion table'!$J$6:$L$22,2))</f>
        <v>44-45</v>
      </c>
      <c r="J13557" s="12" t="n">
        <f aca="false">IF(G13557="Male",VLOOKUP(H13557,'Shoe size conversion table'!$B$6:$D$22,3),VLOOKUP(H13557,'Shoe size conversion table'!$J$6:$L$22,3))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MONTH(C13557:C28524)</f>
        <v>10</v>
      </c>
      <c r="O13557" s="8" t="n">
        <f aca="false">K13557*(1-L13557)</f>
        <v>189</v>
      </c>
    </row>
    <row r="13558" customFormat="false" ht="11.4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IF(G13558="Male",VLOOKUP(H13558,'Shoe size conversion table'!$B$6:$D$22,2),VLOOKUP(H13558,'Shoe size conversion table'!$J$6:$L$22,2))</f>
        <v>38-39</v>
      </c>
      <c r="J13558" s="12" t="n">
        <f aca="false">IF(G13558="Male",VLOOKUP(H13558,'Shoe size conversion table'!$B$6:$D$22,3),VLOOKUP(H13558,'Shoe size conversion table'!$J$6:$L$22,3))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MONTH(C13558:C28525)</f>
        <v>10</v>
      </c>
      <c r="O13558" s="8" t="n">
        <f aca="false">K13558*(1-L13558)</f>
        <v>179</v>
      </c>
    </row>
    <row r="13559" customFormat="false" ht="11.4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IF(G13559="Male",VLOOKUP(H13559,'Shoe size conversion table'!$B$6:$D$22,2),VLOOKUP(H13559,'Shoe size conversion table'!$J$6:$L$22,2))</f>
        <v>38</v>
      </c>
      <c r="J13559" s="12" t="n">
        <f aca="false">IF(G13559="Male",VLOOKUP(H13559,'Shoe size conversion table'!$B$6:$D$22,3),VLOOKUP(H13559,'Shoe size conversion table'!$J$6:$L$22,3))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MONTH(C13559:C28526)</f>
        <v>10</v>
      </c>
      <c r="O13559" s="8" t="n">
        <f aca="false">K13559*(1-L13559)</f>
        <v>189</v>
      </c>
    </row>
    <row r="13560" customFormat="false" ht="11.4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IF(G13560="Male",VLOOKUP(H13560,'Shoe size conversion table'!$B$6:$D$22,2),VLOOKUP(H13560,'Shoe size conversion table'!$J$6:$L$22,2))</f>
        <v>44-45</v>
      </c>
      <c r="J13560" s="12" t="n">
        <f aca="false">IF(G13560="Male",VLOOKUP(H13560,'Shoe size conversion table'!$B$6:$D$22,3),VLOOKUP(H13560,'Shoe size conversion table'!$J$6:$L$22,3))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MONTH(C13560:C28527)</f>
        <v>10</v>
      </c>
      <c r="O13560" s="8" t="n">
        <f aca="false">K13560*(1-L13560)</f>
        <v>139</v>
      </c>
    </row>
    <row r="13561" customFormat="false" ht="11.4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IF(G13561="Male",VLOOKUP(H13561,'Shoe size conversion table'!$B$6:$D$22,2),VLOOKUP(H13561,'Shoe size conversion table'!$J$6:$L$22,2))</f>
        <v>41-42</v>
      </c>
      <c r="J13561" s="12" t="n">
        <f aca="false">IF(G13561="Male",VLOOKUP(H13561,'Shoe size conversion table'!$B$6:$D$22,3),VLOOKUP(H13561,'Shoe size conversion table'!$J$6:$L$22,3))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MONTH(C13561:C28528)</f>
        <v>10</v>
      </c>
      <c r="O13561" s="8" t="n">
        <f aca="false">K13561*(1-L13561)</f>
        <v>125.1</v>
      </c>
    </row>
    <row r="13562" customFormat="false" ht="11.4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IF(G13562="Male",VLOOKUP(H13562,'Shoe size conversion table'!$B$6:$D$22,2),VLOOKUP(H13562,'Shoe size conversion table'!$J$6:$L$22,2))</f>
        <v>38-39</v>
      </c>
      <c r="J13562" s="12" t="n">
        <f aca="false">IF(G13562="Male",VLOOKUP(H13562,'Shoe size conversion table'!$B$6:$D$22,3),VLOOKUP(H13562,'Shoe size conversion table'!$J$6:$L$22,3))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MONTH(C13562:C28529)</f>
        <v>10</v>
      </c>
      <c r="O13562" s="8" t="n">
        <f aca="false">K13562*(1-L13562)</f>
        <v>189</v>
      </c>
    </row>
    <row r="13563" customFormat="false" ht="11.4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IF(G13563="Male",VLOOKUP(H13563,'Shoe size conversion table'!$B$6:$D$22,2),VLOOKUP(H13563,'Shoe size conversion table'!$J$6:$L$22,2))</f>
        <v>43</v>
      </c>
      <c r="J13563" s="12" t="n">
        <f aca="false">IF(G13563="Male",VLOOKUP(H13563,'Shoe size conversion table'!$B$6:$D$22,3),VLOOKUP(H13563,'Shoe size conversion table'!$J$6:$L$22,3))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MONTH(C13563:C28530)</f>
        <v>10</v>
      </c>
      <c r="O13563" s="8" t="n">
        <f aca="false">K13563*(1-L13563)</f>
        <v>159</v>
      </c>
    </row>
    <row r="13564" customFormat="false" ht="11.4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IF(G13564="Male",VLOOKUP(H13564,'Shoe size conversion table'!$B$6:$D$22,2),VLOOKUP(H13564,'Shoe size conversion table'!$J$6:$L$22,2))</f>
        <v>44-45</v>
      </c>
      <c r="J13564" s="12" t="n">
        <f aca="false">IF(G13564="Male",VLOOKUP(H13564,'Shoe size conversion table'!$B$6:$D$22,3),VLOOKUP(H13564,'Shoe size conversion table'!$J$6:$L$22,3))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MONTH(C13564:C28531)</f>
        <v>10</v>
      </c>
      <c r="O13564" s="8" t="n">
        <f aca="false">K13564*(1-L13564)</f>
        <v>111.2</v>
      </c>
    </row>
    <row r="13565" customFormat="false" ht="11.4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IF(G13565="Male",VLOOKUP(H13565,'Shoe size conversion table'!$B$6:$D$22,2),VLOOKUP(H13565,'Shoe size conversion table'!$J$6:$L$22,2))</f>
        <v>42-43</v>
      </c>
      <c r="J13565" s="12" t="n">
        <f aca="false">IF(G13565="Male",VLOOKUP(H13565,'Shoe size conversion table'!$B$6:$D$22,3),VLOOKUP(H13565,'Shoe size conversion table'!$J$6:$L$22,3))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MONTH(C13565:C28532)</f>
        <v>10</v>
      </c>
      <c r="O13565" s="8" t="n">
        <f aca="false">K13565*(1-L13565)</f>
        <v>189</v>
      </c>
    </row>
    <row r="13566" customFormat="false" ht="11.4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IF(G13566="Male",VLOOKUP(H13566,'Shoe size conversion table'!$B$6:$D$22,2),VLOOKUP(H13566,'Shoe size conversion table'!$J$6:$L$22,2))</f>
        <v>39-40</v>
      </c>
      <c r="J13566" s="12" t="n">
        <f aca="false">IF(G13566="Male",VLOOKUP(H13566,'Shoe size conversion table'!$B$6:$D$22,3),VLOOKUP(H13566,'Shoe size conversion table'!$J$6:$L$22,3))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MONTH(C13566:C28533)</f>
        <v>10</v>
      </c>
      <c r="O13566" s="8" t="n">
        <f aca="false">K13566*(1-L13566)</f>
        <v>159</v>
      </c>
    </row>
    <row r="13567" customFormat="false" ht="11.4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IF(G13567="Male",VLOOKUP(H13567,'Shoe size conversion table'!$B$6:$D$22,2),VLOOKUP(H13567,'Shoe size conversion table'!$J$6:$L$22,2))</f>
        <v>38</v>
      </c>
      <c r="J13567" s="12" t="n">
        <f aca="false">IF(G13567="Male",VLOOKUP(H13567,'Shoe size conversion table'!$B$6:$D$22,3),VLOOKUP(H13567,'Shoe size conversion table'!$J$6:$L$22,3))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MONTH(C13567:C28534)</f>
        <v>10</v>
      </c>
      <c r="O13567" s="8" t="n">
        <f aca="false">K13567*(1-L13567)</f>
        <v>199</v>
      </c>
    </row>
    <row r="13568" customFormat="false" ht="11.4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IF(G13568="Male",VLOOKUP(H13568,'Shoe size conversion table'!$B$6:$D$22,2),VLOOKUP(H13568,'Shoe size conversion table'!$J$6:$L$22,2))</f>
        <v>40</v>
      </c>
      <c r="J13568" s="12" t="n">
        <f aca="false">IF(G13568="Male",VLOOKUP(H13568,'Shoe size conversion table'!$B$6:$D$22,3),VLOOKUP(H13568,'Shoe size conversion table'!$J$6:$L$22,3))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MONTH(C13568:C28535)</f>
        <v>10</v>
      </c>
      <c r="O13568" s="8" t="n">
        <f aca="false">K13568*(1-L13568)</f>
        <v>139</v>
      </c>
    </row>
    <row r="13569" customFormat="false" ht="11.4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IF(G13569="Male",VLOOKUP(H13569,'Shoe size conversion table'!$B$6:$D$22,2),VLOOKUP(H13569,'Shoe size conversion table'!$J$6:$L$22,2))</f>
        <v>38-39</v>
      </c>
      <c r="J13569" s="12" t="n">
        <f aca="false">IF(G13569="Male",VLOOKUP(H13569,'Shoe size conversion table'!$B$6:$D$22,3),VLOOKUP(H13569,'Shoe size conversion table'!$J$6:$L$22,3))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MONTH(C13569:C28536)</f>
        <v>10</v>
      </c>
      <c r="O13569" s="8" t="n">
        <f aca="false">K13569*(1-L13569)</f>
        <v>111.2</v>
      </c>
    </row>
    <row r="13570" customFormat="false" ht="11.4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IF(G13570="Male",VLOOKUP(H13570,'Shoe size conversion table'!$B$6:$D$22,2),VLOOKUP(H13570,'Shoe size conversion table'!$J$6:$L$22,2))</f>
        <v>42-43</v>
      </c>
      <c r="J13570" s="12" t="n">
        <f aca="false">IF(G13570="Male",VLOOKUP(H13570,'Shoe size conversion table'!$B$6:$D$22,3),VLOOKUP(H13570,'Shoe size conversion table'!$J$6:$L$22,3))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MONTH(C13570:C28537)</f>
        <v>10</v>
      </c>
      <c r="O13570" s="8" t="n">
        <f aca="false">K13570*(1-L13570)</f>
        <v>74.5</v>
      </c>
    </row>
    <row r="13571" customFormat="false" ht="11.4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IF(G13571="Male",VLOOKUP(H13571,'Shoe size conversion table'!$B$6:$D$22,2),VLOOKUP(H13571,'Shoe size conversion table'!$J$6:$L$22,2))</f>
        <v>39-40</v>
      </c>
      <c r="J13571" s="12" t="n">
        <f aca="false">IF(G13571="Male",VLOOKUP(H13571,'Shoe size conversion table'!$B$6:$D$22,3),VLOOKUP(H13571,'Shoe size conversion table'!$J$6:$L$22,3))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MONTH(C13571:C28538)</f>
        <v>10</v>
      </c>
      <c r="O13571" s="8" t="n">
        <f aca="false">K13571*(1-L13571)</f>
        <v>199</v>
      </c>
    </row>
    <row r="13572" customFormat="false" ht="11.4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IF(G13572="Male",VLOOKUP(H13572,'Shoe size conversion table'!$B$6:$D$22,2),VLOOKUP(H13572,'Shoe size conversion table'!$J$6:$L$22,2))</f>
        <v>42</v>
      </c>
      <c r="J13572" s="12" t="n">
        <f aca="false">IF(G13572="Male",VLOOKUP(H13572,'Shoe size conversion table'!$B$6:$D$22,3),VLOOKUP(H13572,'Shoe size conversion table'!$J$6:$L$22,3))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MONTH(C13572:C28539)</f>
        <v>10</v>
      </c>
      <c r="O13572" s="8" t="n">
        <f aca="false">K13572*(1-L13572)</f>
        <v>139</v>
      </c>
    </row>
    <row r="13573" customFormat="false" ht="11.4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IF(G13573="Male",VLOOKUP(H13573,'Shoe size conversion table'!$B$6:$D$22,2),VLOOKUP(H13573,'Shoe size conversion table'!$J$6:$L$22,2))</f>
        <v>43</v>
      </c>
      <c r="J13573" s="12" t="n">
        <f aca="false">IF(G13573="Male",VLOOKUP(H13573,'Shoe size conversion table'!$B$6:$D$22,3),VLOOKUP(H13573,'Shoe size conversion table'!$J$6:$L$22,3))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MONTH(C13573:C28540)</f>
        <v>10</v>
      </c>
      <c r="O13573" s="8" t="n">
        <f aca="false">K13573*(1-L13573)</f>
        <v>89.5</v>
      </c>
    </row>
    <row r="13574" customFormat="false" ht="11.4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IF(G13574="Male",VLOOKUP(H13574,'Shoe size conversion table'!$B$6:$D$22,2),VLOOKUP(H13574,'Shoe size conversion table'!$J$6:$L$22,2))</f>
        <v>43-44</v>
      </c>
      <c r="J13574" s="12" t="n">
        <f aca="false">IF(G13574="Male",VLOOKUP(H13574,'Shoe size conversion table'!$B$6:$D$22,3),VLOOKUP(H13574,'Shoe size conversion table'!$J$6:$L$22,3))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MONTH(C13574:C28541)</f>
        <v>10</v>
      </c>
      <c r="O13574" s="8" t="n">
        <f aca="false">K13574*(1-L13574)</f>
        <v>99.5</v>
      </c>
    </row>
    <row r="13575" customFormat="false" ht="11.4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IF(G13575="Male",VLOOKUP(H13575,'Shoe size conversion table'!$B$6:$D$22,2),VLOOKUP(H13575,'Shoe size conversion table'!$J$6:$L$22,2))</f>
        <v>39</v>
      </c>
      <c r="J13575" s="12" t="n">
        <f aca="false">IF(G13575="Male",VLOOKUP(H13575,'Shoe size conversion table'!$B$6:$D$22,3),VLOOKUP(H13575,'Shoe size conversion table'!$J$6:$L$22,3))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MONTH(C13575:C28542)</f>
        <v>10</v>
      </c>
      <c r="O13575" s="8" t="n">
        <f aca="false">K13575*(1-L13575)</f>
        <v>179</v>
      </c>
    </row>
    <row r="13576" customFormat="false" ht="11.4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IF(G13576="Male",VLOOKUP(H13576,'Shoe size conversion table'!$B$6:$D$22,2),VLOOKUP(H13576,'Shoe size conversion table'!$J$6:$L$22,2))</f>
        <v>38-39</v>
      </c>
      <c r="J13576" s="12" t="n">
        <f aca="false">IF(G13576="Male",VLOOKUP(H13576,'Shoe size conversion table'!$B$6:$D$22,3),VLOOKUP(H13576,'Shoe size conversion table'!$J$6:$L$22,3))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MONTH(C13576:C28543)</f>
        <v>10</v>
      </c>
      <c r="O13576" s="8" t="n">
        <f aca="false">K13576*(1-L13576)</f>
        <v>84.5</v>
      </c>
    </row>
    <row r="13577" customFormat="false" ht="11.4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IF(G13577="Male",VLOOKUP(H13577,'Shoe size conversion table'!$B$6:$D$22,2),VLOOKUP(H13577,'Shoe size conversion table'!$J$6:$L$22,2))</f>
        <v>43-44</v>
      </c>
      <c r="J13577" s="12" t="n">
        <f aca="false">IF(G13577="Male",VLOOKUP(H13577,'Shoe size conversion table'!$B$6:$D$22,3),VLOOKUP(H13577,'Shoe size conversion table'!$J$6:$L$22,3))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MONTH(C13577:C28544)</f>
        <v>10</v>
      </c>
      <c r="O13577" s="8" t="n">
        <f aca="false">K13577*(1-L13577)</f>
        <v>64.5</v>
      </c>
    </row>
    <row r="13578" customFormat="false" ht="11.4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IF(G13578="Male",VLOOKUP(H13578,'Shoe size conversion table'!$B$6:$D$22,2),VLOOKUP(H13578,'Shoe size conversion table'!$J$6:$L$22,2))</f>
        <v>43</v>
      </c>
      <c r="J13578" s="12" t="n">
        <f aca="false">IF(G13578="Male",VLOOKUP(H13578,'Shoe size conversion table'!$B$6:$D$22,3),VLOOKUP(H13578,'Shoe size conversion table'!$J$6:$L$22,3))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MONTH(C13578:C28545)</f>
        <v>10</v>
      </c>
      <c r="O13578" s="8" t="n">
        <f aca="false">K13578*(1-L13578)</f>
        <v>84.5</v>
      </c>
    </row>
    <row r="13579" customFormat="false" ht="11.4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IF(G13579="Male",VLOOKUP(H13579,'Shoe size conversion table'!$B$6:$D$22,2),VLOOKUP(H13579,'Shoe size conversion table'!$J$6:$L$22,2))</f>
        <v>39-40</v>
      </c>
      <c r="J13579" s="12" t="n">
        <f aca="false">IF(G13579="Male",VLOOKUP(H13579,'Shoe size conversion table'!$B$6:$D$22,3),VLOOKUP(H13579,'Shoe size conversion table'!$J$6:$L$22,3))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MONTH(C13579:C28546)</f>
        <v>10</v>
      </c>
      <c r="O13579" s="8" t="n">
        <f aca="false">K13579*(1-L13579)</f>
        <v>159</v>
      </c>
    </row>
    <row r="13580" customFormat="false" ht="11.4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IF(G13580="Male",VLOOKUP(H13580,'Shoe size conversion table'!$B$6:$D$22,2),VLOOKUP(H13580,'Shoe size conversion table'!$J$6:$L$22,2))</f>
        <v>42</v>
      </c>
      <c r="J13580" s="12" t="n">
        <f aca="false">IF(G13580="Male",VLOOKUP(H13580,'Shoe size conversion table'!$B$6:$D$22,3),VLOOKUP(H13580,'Shoe size conversion table'!$J$6:$L$22,3))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MONTH(C13580:C28547)</f>
        <v>10</v>
      </c>
      <c r="O13580" s="8" t="n">
        <f aca="false">K13580*(1-L13580)</f>
        <v>94.5</v>
      </c>
    </row>
    <row r="13581" customFormat="false" ht="11.4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IF(G13581="Male",VLOOKUP(H13581,'Shoe size conversion table'!$B$6:$D$22,2),VLOOKUP(H13581,'Shoe size conversion table'!$J$6:$L$22,2))</f>
        <v>38-39</v>
      </c>
      <c r="J13581" s="12" t="n">
        <f aca="false">IF(G13581="Male",VLOOKUP(H13581,'Shoe size conversion table'!$B$6:$D$22,3),VLOOKUP(H13581,'Shoe size conversion table'!$J$6:$L$22,3))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MONTH(C13581:C28548)</f>
        <v>10</v>
      </c>
      <c r="O13581" s="8" t="n">
        <f aca="false">K13581*(1-L13581)</f>
        <v>189</v>
      </c>
    </row>
    <row r="13582" customFormat="false" ht="11.4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IF(G13582="Male",VLOOKUP(H13582,'Shoe size conversion table'!$B$6:$D$22,2),VLOOKUP(H13582,'Shoe size conversion table'!$J$6:$L$22,2))</f>
        <v>38</v>
      </c>
      <c r="J13582" s="12" t="n">
        <f aca="false">IF(G13582="Male",VLOOKUP(H13582,'Shoe size conversion table'!$B$6:$D$22,3),VLOOKUP(H13582,'Shoe size conversion table'!$J$6:$L$22,3))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MONTH(C13582:C28549)</f>
        <v>10</v>
      </c>
      <c r="O13582" s="8" t="n">
        <f aca="false">K13582*(1-L13582)</f>
        <v>90.3</v>
      </c>
    </row>
    <row r="13583" customFormat="false" ht="11.4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IF(G13583="Male",VLOOKUP(H13583,'Shoe size conversion table'!$B$6:$D$22,2),VLOOKUP(H13583,'Shoe size conversion table'!$J$6:$L$22,2))</f>
        <v>40</v>
      </c>
      <c r="J13583" s="12" t="n">
        <f aca="false">IF(G13583="Male",VLOOKUP(H13583,'Shoe size conversion table'!$B$6:$D$22,3),VLOOKUP(H13583,'Shoe size conversion table'!$J$6:$L$22,3))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MONTH(C13583:C28550)</f>
        <v>10</v>
      </c>
      <c r="O13583" s="8" t="n">
        <f aca="false">K13583*(1-L13583)</f>
        <v>189</v>
      </c>
    </row>
    <row r="13584" customFormat="false" ht="11.4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IF(G13584="Male",VLOOKUP(H13584,'Shoe size conversion table'!$B$6:$D$22,2),VLOOKUP(H13584,'Shoe size conversion table'!$J$6:$L$22,2))</f>
        <v>42-43</v>
      </c>
      <c r="J13584" s="12" t="n">
        <f aca="false">IF(G13584="Male",VLOOKUP(H13584,'Shoe size conversion table'!$B$6:$D$22,3),VLOOKUP(H13584,'Shoe size conversion table'!$J$6:$L$22,3))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MONTH(C13584:C28551)</f>
        <v>10</v>
      </c>
      <c r="O13584" s="8" t="n">
        <f aca="false">K13584*(1-L13584)</f>
        <v>134.1</v>
      </c>
    </row>
    <row r="13585" customFormat="false" ht="11.4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IF(G13585="Male",VLOOKUP(H13585,'Shoe size conversion table'!$B$6:$D$22,2),VLOOKUP(H13585,'Shoe size conversion table'!$J$6:$L$22,2))</f>
        <v>42-43</v>
      </c>
      <c r="J13585" s="12" t="n">
        <f aca="false">IF(G13585="Male",VLOOKUP(H13585,'Shoe size conversion table'!$B$6:$D$22,3),VLOOKUP(H13585,'Shoe size conversion table'!$J$6:$L$22,3))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MONTH(C13585:C28552)</f>
        <v>10</v>
      </c>
      <c r="O13585" s="8" t="n">
        <f aca="false">K13585*(1-L13585)</f>
        <v>127.2</v>
      </c>
    </row>
    <row r="13586" customFormat="false" ht="11.4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IF(G13586="Male",VLOOKUP(H13586,'Shoe size conversion table'!$B$6:$D$22,2),VLOOKUP(H13586,'Shoe size conversion table'!$J$6:$L$22,2))</f>
        <v>43</v>
      </c>
      <c r="J13586" s="12" t="n">
        <f aca="false">IF(G13586="Male",VLOOKUP(H13586,'Shoe size conversion table'!$B$6:$D$22,3),VLOOKUP(H13586,'Shoe size conversion table'!$J$6:$L$22,3))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MONTH(C13586:C28553)</f>
        <v>10</v>
      </c>
      <c r="O13586" s="8" t="n">
        <f aca="false">K13586*(1-L13586)</f>
        <v>84.5</v>
      </c>
    </row>
    <row r="13587" customFormat="false" ht="11.4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IF(G13587="Male",VLOOKUP(H13587,'Shoe size conversion table'!$B$6:$D$22,2),VLOOKUP(H13587,'Shoe size conversion table'!$J$6:$L$22,2))</f>
        <v>42</v>
      </c>
      <c r="J13587" s="12" t="n">
        <f aca="false">IF(G13587="Male",VLOOKUP(H13587,'Shoe size conversion table'!$B$6:$D$22,3),VLOOKUP(H13587,'Shoe size conversion table'!$J$6:$L$22,3))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MONTH(C13587:C28554)</f>
        <v>10</v>
      </c>
      <c r="O13587" s="8" t="n">
        <f aca="false">K13587*(1-L13587)</f>
        <v>119.2</v>
      </c>
    </row>
    <row r="13588" customFormat="false" ht="11.4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IF(G13588="Male",VLOOKUP(H13588,'Shoe size conversion table'!$B$6:$D$22,2),VLOOKUP(H13588,'Shoe size conversion table'!$J$6:$L$22,2))</f>
        <v>40</v>
      </c>
      <c r="J13588" s="12" t="n">
        <f aca="false">IF(G13588="Male",VLOOKUP(H13588,'Shoe size conversion table'!$B$6:$D$22,3),VLOOKUP(H13588,'Shoe size conversion table'!$J$6:$L$22,3))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MONTH(C13588:C28555)</f>
        <v>10</v>
      </c>
      <c r="O13588" s="8" t="n">
        <f aca="false">K13588*(1-L13588)</f>
        <v>149</v>
      </c>
    </row>
    <row r="13589" customFormat="false" ht="11.4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IF(G13589="Male",VLOOKUP(H13589,'Shoe size conversion table'!$B$6:$D$22,2),VLOOKUP(H13589,'Shoe size conversion table'!$J$6:$L$22,2))</f>
        <v>40</v>
      </c>
      <c r="J13589" s="12" t="n">
        <f aca="false">IF(G13589="Male",VLOOKUP(H13589,'Shoe size conversion table'!$B$6:$D$22,3),VLOOKUP(H13589,'Shoe size conversion table'!$J$6:$L$22,3))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MONTH(C13589:C28556)</f>
        <v>10</v>
      </c>
      <c r="O13589" s="8" t="n">
        <f aca="false">K13589*(1-L13589)</f>
        <v>125.3</v>
      </c>
    </row>
    <row r="13590" customFormat="false" ht="11.4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IF(G13590="Male",VLOOKUP(H13590,'Shoe size conversion table'!$B$6:$D$22,2),VLOOKUP(H13590,'Shoe size conversion table'!$J$6:$L$22,2))</f>
        <v>39</v>
      </c>
      <c r="J13590" s="12" t="n">
        <f aca="false">IF(G13590="Male",VLOOKUP(H13590,'Shoe size conversion table'!$B$6:$D$22,3),VLOOKUP(H13590,'Shoe size conversion table'!$J$6:$L$22,3))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MONTH(C13590:C28557)</f>
        <v>10</v>
      </c>
      <c r="O13590" s="8" t="n">
        <f aca="false">K13590*(1-L13590)</f>
        <v>129</v>
      </c>
    </row>
    <row r="13591" customFormat="false" ht="11.4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IF(G13591="Male",VLOOKUP(H13591,'Shoe size conversion table'!$B$6:$D$22,2),VLOOKUP(H13591,'Shoe size conversion table'!$J$6:$L$22,2))</f>
        <v>38-39</v>
      </c>
      <c r="J13591" s="12" t="n">
        <f aca="false">IF(G13591="Male",VLOOKUP(H13591,'Shoe size conversion table'!$B$6:$D$22,3),VLOOKUP(H13591,'Shoe size conversion table'!$J$6:$L$22,3))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MONTH(C13591:C28558)</f>
        <v>10</v>
      </c>
      <c r="O13591" s="8" t="n">
        <f aca="false">K13591*(1-L13591)</f>
        <v>79.5</v>
      </c>
    </row>
    <row r="13592" customFormat="false" ht="11.4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IF(G13592="Male",VLOOKUP(H13592,'Shoe size conversion table'!$B$6:$D$22,2),VLOOKUP(H13592,'Shoe size conversion table'!$J$6:$L$22,2))</f>
        <v>42-43</v>
      </c>
      <c r="J13592" s="12" t="n">
        <f aca="false">IF(G13592="Male",VLOOKUP(H13592,'Shoe size conversion table'!$B$6:$D$22,3),VLOOKUP(H13592,'Shoe size conversion table'!$J$6:$L$22,3))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MONTH(C13592:C28559)</f>
        <v>10</v>
      </c>
      <c r="O13592" s="8" t="n">
        <f aca="false">K13592*(1-L13592)</f>
        <v>189</v>
      </c>
    </row>
    <row r="13593" customFormat="false" ht="11.4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IF(G13593="Male",VLOOKUP(H13593,'Shoe size conversion table'!$B$6:$D$22,2),VLOOKUP(H13593,'Shoe size conversion table'!$J$6:$L$22,2))</f>
        <v>39</v>
      </c>
      <c r="J13593" s="12" t="n">
        <f aca="false">IF(G13593="Male",VLOOKUP(H13593,'Shoe size conversion table'!$B$6:$D$22,3),VLOOKUP(H13593,'Shoe size conversion table'!$J$6:$L$22,3))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MONTH(C13593:C28560)</f>
        <v>10</v>
      </c>
      <c r="O13593" s="8" t="n">
        <f aca="false">K13593*(1-L13593)</f>
        <v>159.2</v>
      </c>
    </row>
    <row r="13594" customFormat="false" ht="11.4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IF(G13594="Male",VLOOKUP(H13594,'Shoe size conversion table'!$B$6:$D$22,2),VLOOKUP(H13594,'Shoe size conversion table'!$J$6:$L$22,2))</f>
        <v>39</v>
      </c>
      <c r="J13594" s="12" t="n">
        <f aca="false">IF(G13594="Male",VLOOKUP(H13594,'Shoe size conversion table'!$B$6:$D$22,3),VLOOKUP(H13594,'Shoe size conversion table'!$J$6:$L$22,3))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MONTH(C13594:C28561)</f>
        <v>10</v>
      </c>
      <c r="O13594" s="8" t="n">
        <f aca="false">K13594*(1-L13594)</f>
        <v>99.5</v>
      </c>
    </row>
    <row r="13595" customFormat="false" ht="11.4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IF(G13595="Male",VLOOKUP(H13595,'Shoe size conversion table'!$B$6:$D$22,2),VLOOKUP(H13595,'Shoe size conversion table'!$J$6:$L$22,2))</f>
        <v>37</v>
      </c>
      <c r="J13595" s="12" t="n">
        <f aca="false">IF(G13595="Male",VLOOKUP(H13595,'Shoe size conversion table'!$B$6:$D$22,3),VLOOKUP(H13595,'Shoe size conversion table'!$J$6:$L$22,3))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MONTH(C13595:C28562)</f>
        <v>10</v>
      </c>
      <c r="O13595" s="8" t="n">
        <f aca="false">K13595*(1-L13595)</f>
        <v>74.5</v>
      </c>
    </row>
    <row r="13596" customFormat="false" ht="11.4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IF(G13596="Male",VLOOKUP(H13596,'Shoe size conversion table'!$B$6:$D$22,2),VLOOKUP(H13596,'Shoe size conversion table'!$J$6:$L$22,2))</f>
        <v>43</v>
      </c>
      <c r="J13596" s="12" t="n">
        <f aca="false">IF(G13596="Male",VLOOKUP(H13596,'Shoe size conversion table'!$B$6:$D$22,3),VLOOKUP(H13596,'Shoe size conversion table'!$J$6:$L$22,3))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MONTH(C13596:C28563)</f>
        <v>10</v>
      </c>
      <c r="O13596" s="8" t="n">
        <f aca="false">K13596*(1-L13596)</f>
        <v>129</v>
      </c>
    </row>
    <row r="13597" customFormat="false" ht="11.4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IF(G13597="Male",VLOOKUP(H13597,'Shoe size conversion table'!$B$6:$D$22,2),VLOOKUP(H13597,'Shoe size conversion table'!$J$6:$L$22,2))</f>
        <v>39</v>
      </c>
      <c r="J13597" s="12" t="n">
        <f aca="false">IF(G13597="Male",VLOOKUP(H13597,'Shoe size conversion table'!$B$6:$D$22,3),VLOOKUP(H13597,'Shoe size conversion table'!$J$6:$L$22,3))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MONTH(C13597:C28564)</f>
        <v>10</v>
      </c>
      <c r="O13597" s="8" t="n">
        <f aca="false">K13597*(1-L13597)</f>
        <v>169</v>
      </c>
    </row>
    <row r="13598" customFormat="false" ht="11.4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IF(G13598="Male",VLOOKUP(H13598,'Shoe size conversion table'!$B$6:$D$22,2),VLOOKUP(H13598,'Shoe size conversion table'!$J$6:$L$22,2))</f>
        <v>42-43</v>
      </c>
      <c r="J13598" s="12" t="n">
        <f aca="false">IF(G13598="Male",VLOOKUP(H13598,'Shoe size conversion table'!$B$6:$D$22,3),VLOOKUP(H13598,'Shoe size conversion table'!$J$6:$L$22,3))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MONTH(C13598:C28565)</f>
        <v>10</v>
      </c>
      <c r="O13598" s="8" t="n">
        <f aca="false">K13598*(1-L13598)</f>
        <v>189</v>
      </c>
    </row>
    <row r="13599" customFormat="false" ht="11.4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IF(G13599="Male",VLOOKUP(H13599,'Shoe size conversion table'!$B$6:$D$22,2),VLOOKUP(H13599,'Shoe size conversion table'!$J$6:$L$22,2))</f>
        <v>43</v>
      </c>
      <c r="J13599" s="12" t="n">
        <f aca="false">IF(G13599="Male",VLOOKUP(H13599,'Shoe size conversion table'!$B$6:$D$22,3),VLOOKUP(H13599,'Shoe size conversion table'!$J$6:$L$22,3))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MONTH(C13599:C28566)</f>
        <v>10</v>
      </c>
      <c r="O13599" s="8" t="n">
        <f aca="false">K13599*(1-L13599)</f>
        <v>129</v>
      </c>
    </row>
    <row r="13600" customFormat="false" ht="11.4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IF(G13600="Male",VLOOKUP(H13600,'Shoe size conversion table'!$B$6:$D$22,2),VLOOKUP(H13600,'Shoe size conversion table'!$J$6:$L$22,2))</f>
        <v>42</v>
      </c>
      <c r="J13600" s="12" t="n">
        <f aca="false">IF(G13600="Male",VLOOKUP(H13600,'Shoe size conversion table'!$B$6:$D$22,3),VLOOKUP(H13600,'Shoe size conversion table'!$J$6:$L$22,3))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MONTH(C13600:C28567)</f>
        <v>10</v>
      </c>
      <c r="O13600" s="8" t="n">
        <f aca="false">K13600*(1-L13600)</f>
        <v>129</v>
      </c>
    </row>
    <row r="13601" customFormat="false" ht="11.4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IF(G13601="Male",VLOOKUP(H13601,'Shoe size conversion table'!$B$6:$D$22,2),VLOOKUP(H13601,'Shoe size conversion table'!$J$6:$L$22,2))</f>
        <v>46</v>
      </c>
      <c r="J13601" s="12" t="n">
        <f aca="false">IF(G13601="Male",VLOOKUP(H13601,'Shoe size conversion table'!$B$6:$D$22,3),VLOOKUP(H13601,'Shoe size conversion table'!$J$6:$L$22,3))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MONTH(C13601:C28568)</f>
        <v>10</v>
      </c>
      <c r="O13601" s="8" t="n">
        <f aca="false">K13601*(1-L13601)</f>
        <v>169</v>
      </c>
    </row>
    <row r="13602" customFormat="false" ht="11.4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IF(G13602="Male",VLOOKUP(H13602,'Shoe size conversion table'!$B$6:$D$22,2),VLOOKUP(H13602,'Shoe size conversion table'!$J$6:$L$22,2))</f>
        <v>42-43</v>
      </c>
      <c r="J13602" s="12" t="n">
        <f aca="false">IF(G13602="Male",VLOOKUP(H13602,'Shoe size conversion table'!$B$6:$D$22,3),VLOOKUP(H13602,'Shoe size conversion table'!$J$6:$L$22,3))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MONTH(C13602:C28569)</f>
        <v>10</v>
      </c>
      <c r="O13602" s="8" t="n">
        <f aca="false">K13602*(1-L13602)</f>
        <v>189</v>
      </c>
    </row>
    <row r="13603" customFormat="false" ht="11.4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IF(G13603="Male",VLOOKUP(H13603,'Shoe size conversion table'!$B$6:$D$22,2),VLOOKUP(H13603,'Shoe size conversion table'!$J$6:$L$22,2))</f>
        <v>43-44</v>
      </c>
      <c r="J13603" s="12" t="n">
        <f aca="false">IF(G13603="Male",VLOOKUP(H13603,'Shoe size conversion table'!$B$6:$D$22,3),VLOOKUP(H13603,'Shoe size conversion table'!$J$6:$L$22,3))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MONTH(C13603:C28570)</f>
        <v>10</v>
      </c>
      <c r="O13603" s="8" t="n">
        <f aca="false">K13603*(1-L13603)</f>
        <v>159</v>
      </c>
    </row>
    <row r="13604" customFormat="false" ht="11.4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IF(G13604="Male",VLOOKUP(H13604,'Shoe size conversion table'!$B$6:$D$22,2),VLOOKUP(H13604,'Shoe size conversion table'!$J$6:$L$22,2))</f>
        <v>40</v>
      </c>
      <c r="J13604" s="12" t="n">
        <f aca="false">IF(G13604="Male",VLOOKUP(H13604,'Shoe size conversion table'!$B$6:$D$22,3),VLOOKUP(H13604,'Shoe size conversion table'!$J$6:$L$22,3))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MONTH(C13604:C28571)</f>
        <v>10</v>
      </c>
      <c r="O13604" s="8" t="n">
        <f aca="false">K13604*(1-L13604)</f>
        <v>90.3</v>
      </c>
    </row>
    <row r="13605" customFormat="false" ht="11.4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IF(G13605="Male",VLOOKUP(H13605,'Shoe size conversion table'!$B$6:$D$22,2),VLOOKUP(H13605,'Shoe size conversion table'!$J$6:$L$22,2))</f>
        <v>39-40</v>
      </c>
      <c r="J13605" s="12" t="n">
        <f aca="false">IF(G13605="Male",VLOOKUP(H13605,'Shoe size conversion table'!$B$6:$D$22,3),VLOOKUP(H13605,'Shoe size conversion table'!$J$6:$L$22,3))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MONTH(C13605:C28572)</f>
        <v>10</v>
      </c>
      <c r="O13605" s="8" t="n">
        <f aca="false">K13605*(1-L13605)</f>
        <v>170.1</v>
      </c>
    </row>
    <row r="13606" customFormat="false" ht="11.4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IF(G13606="Male",VLOOKUP(H13606,'Shoe size conversion table'!$B$6:$D$22,2),VLOOKUP(H13606,'Shoe size conversion table'!$J$6:$L$22,2))</f>
        <v>42</v>
      </c>
      <c r="J13606" s="12" t="n">
        <f aca="false">IF(G13606="Male",VLOOKUP(H13606,'Shoe size conversion table'!$B$6:$D$22,3),VLOOKUP(H13606,'Shoe size conversion table'!$J$6:$L$22,3))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MONTH(C13606:C28573)</f>
        <v>10</v>
      </c>
      <c r="O13606" s="8" t="n">
        <f aca="false">K13606*(1-L13606)</f>
        <v>139</v>
      </c>
    </row>
    <row r="13607" customFormat="false" ht="11.4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IF(G13607="Male",VLOOKUP(H13607,'Shoe size conversion table'!$B$6:$D$22,2),VLOOKUP(H13607,'Shoe size conversion table'!$J$6:$L$22,2))</f>
        <v>42-43</v>
      </c>
      <c r="J13607" s="12" t="n">
        <f aca="false">IF(G13607="Male",VLOOKUP(H13607,'Shoe size conversion table'!$B$6:$D$22,3),VLOOKUP(H13607,'Shoe size conversion table'!$J$6:$L$22,3))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MONTH(C13607:C28574)</f>
        <v>10</v>
      </c>
      <c r="O13607" s="8" t="n">
        <f aca="false">K13607*(1-L13607)</f>
        <v>149</v>
      </c>
    </row>
    <row r="13608" customFormat="false" ht="11.4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IF(G13608="Male",VLOOKUP(H13608,'Shoe size conversion table'!$B$6:$D$22,2),VLOOKUP(H13608,'Shoe size conversion table'!$J$6:$L$22,2))</f>
        <v>38</v>
      </c>
      <c r="J13608" s="12" t="n">
        <f aca="false">IF(G13608="Male",VLOOKUP(H13608,'Shoe size conversion table'!$B$6:$D$22,3),VLOOKUP(H13608,'Shoe size conversion table'!$J$6:$L$22,3))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MONTH(C13608:C28575)</f>
        <v>10</v>
      </c>
      <c r="O13608" s="8" t="n">
        <f aca="false">K13608*(1-L13608)</f>
        <v>199</v>
      </c>
    </row>
    <row r="13609" customFormat="false" ht="11.4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IF(G13609="Male",VLOOKUP(H13609,'Shoe size conversion table'!$B$6:$D$22,2),VLOOKUP(H13609,'Shoe size conversion table'!$J$6:$L$22,2))</f>
        <v>43-44</v>
      </c>
      <c r="J13609" s="12" t="n">
        <f aca="false">IF(G13609="Male",VLOOKUP(H13609,'Shoe size conversion table'!$B$6:$D$22,3),VLOOKUP(H13609,'Shoe size conversion table'!$J$6:$L$22,3))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MONTH(C13609:C28576)</f>
        <v>10</v>
      </c>
      <c r="O13609" s="8" t="n">
        <f aca="false">K13609*(1-L13609)</f>
        <v>139</v>
      </c>
    </row>
    <row r="13610" customFormat="false" ht="11.4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IF(G13610="Male",VLOOKUP(H13610,'Shoe size conversion table'!$B$6:$D$22,2),VLOOKUP(H13610,'Shoe size conversion table'!$J$6:$L$22,2))</f>
        <v>37-38</v>
      </c>
      <c r="J13610" s="12" t="n">
        <f aca="false">IF(G13610="Male",VLOOKUP(H13610,'Shoe size conversion table'!$B$6:$D$22,3),VLOOKUP(H13610,'Shoe size conversion table'!$J$6:$L$22,3))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MONTH(C13610:C28577)</f>
        <v>10</v>
      </c>
      <c r="O13610" s="8" t="n">
        <f aca="false">K13610*(1-L13610)</f>
        <v>143.1</v>
      </c>
    </row>
    <row r="13611" customFormat="false" ht="11.4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IF(G13611="Male",VLOOKUP(H13611,'Shoe size conversion table'!$B$6:$D$22,2),VLOOKUP(H13611,'Shoe size conversion table'!$J$6:$L$22,2))</f>
        <v>44-45</v>
      </c>
      <c r="J13611" s="12" t="n">
        <f aca="false">IF(G13611="Male",VLOOKUP(H13611,'Shoe size conversion table'!$B$6:$D$22,3),VLOOKUP(H13611,'Shoe size conversion table'!$J$6:$L$22,3))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MONTH(C13611:C28578)</f>
        <v>10</v>
      </c>
      <c r="O13611" s="8" t="n">
        <f aca="false">K13611*(1-L13611)</f>
        <v>179</v>
      </c>
    </row>
    <row r="13612" customFormat="false" ht="11.4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IF(G13612="Male",VLOOKUP(H13612,'Shoe size conversion table'!$B$6:$D$22,2),VLOOKUP(H13612,'Shoe size conversion table'!$J$6:$L$22,2))</f>
        <v>42-43</v>
      </c>
      <c r="J13612" s="12" t="n">
        <f aca="false">IF(G13612="Male",VLOOKUP(H13612,'Shoe size conversion table'!$B$6:$D$22,3),VLOOKUP(H13612,'Shoe size conversion table'!$J$6:$L$22,3))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MONTH(C13612:C28579)</f>
        <v>10</v>
      </c>
      <c r="O13612" s="8" t="n">
        <f aca="false">K13612*(1-L13612)</f>
        <v>170.1</v>
      </c>
    </row>
    <row r="13613" customFormat="false" ht="11.4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IF(G13613="Male",VLOOKUP(H13613,'Shoe size conversion table'!$B$6:$D$22,2),VLOOKUP(H13613,'Shoe size conversion table'!$J$6:$L$22,2))</f>
        <v>38</v>
      </c>
      <c r="J13613" s="12" t="n">
        <f aca="false">IF(G13613="Male",VLOOKUP(H13613,'Shoe size conversion table'!$B$6:$D$22,3),VLOOKUP(H13613,'Shoe size conversion table'!$J$6:$L$22,3))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MONTH(C13613:C28580)</f>
        <v>10</v>
      </c>
      <c r="O13613" s="8" t="n">
        <f aca="false">K13613*(1-L13613)</f>
        <v>139</v>
      </c>
    </row>
    <row r="13614" customFormat="false" ht="11.4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IF(G13614="Male",VLOOKUP(H13614,'Shoe size conversion table'!$B$6:$D$22,2),VLOOKUP(H13614,'Shoe size conversion table'!$J$6:$L$22,2))</f>
        <v>43</v>
      </c>
      <c r="J13614" s="12" t="n">
        <f aca="false">IF(G13614="Male",VLOOKUP(H13614,'Shoe size conversion table'!$B$6:$D$22,3),VLOOKUP(H13614,'Shoe size conversion table'!$J$6:$L$22,3))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MONTH(C13614:C28581)</f>
        <v>10</v>
      </c>
      <c r="O13614" s="8" t="n">
        <f aca="false">K13614*(1-L13614)</f>
        <v>149</v>
      </c>
    </row>
    <row r="13615" customFormat="false" ht="11.4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IF(G13615="Male",VLOOKUP(H13615,'Shoe size conversion table'!$B$6:$D$22,2),VLOOKUP(H13615,'Shoe size conversion table'!$J$6:$L$22,2))</f>
        <v>39</v>
      </c>
      <c r="J13615" s="12" t="n">
        <f aca="false">IF(G13615="Male",VLOOKUP(H13615,'Shoe size conversion table'!$B$6:$D$22,3),VLOOKUP(H13615,'Shoe size conversion table'!$J$6:$L$22,3))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MONTH(C13615:C28582)</f>
        <v>10</v>
      </c>
      <c r="O13615" s="8" t="n">
        <f aca="false">K13615*(1-L13615)</f>
        <v>152.1</v>
      </c>
    </row>
    <row r="13616" customFormat="false" ht="11.4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IF(G13616="Male",VLOOKUP(H13616,'Shoe size conversion table'!$B$6:$D$22,2),VLOOKUP(H13616,'Shoe size conversion table'!$J$6:$L$22,2))</f>
        <v>45</v>
      </c>
      <c r="J13616" s="12" t="n">
        <f aca="false">IF(G13616="Male",VLOOKUP(H13616,'Shoe size conversion table'!$B$6:$D$22,3),VLOOKUP(H13616,'Shoe size conversion table'!$J$6:$L$22,3))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MONTH(C13616:C28583)</f>
        <v>10</v>
      </c>
      <c r="O13616" s="8" t="n">
        <f aca="false">K13616*(1-L13616)</f>
        <v>149</v>
      </c>
    </row>
    <row r="13617" customFormat="false" ht="11.4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IF(G13617="Male",VLOOKUP(H13617,'Shoe size conversion table'!$B$6:$D$22,2),VLOOKUP(H13617,'Shoe size conversion table'!$J$6:$L$22,2))</f>
        <v>44</v>
      </c>
      <c r="J13617" s="12" t="n">
        <f aca="false">IF(G13617="Male",VLOOKUP(H13617,'Shoe size conversion table'!$B$6:$D$22,3),VLOOKUP(H13617,'Shoe size conversion table'!$J$6:$L$22,3))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MONTH(C13617:C28584)</f>
        <v>10</v>
      </c>
      <c r="O13617" s="8" t="n">
        <f aca="false">K13617*(1-L13617)</f>
        <v>139</v>
      </c>
    </row>
    <row r="13618" customFormat="false" ht="11.4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IF(G13618="Male",VLOOKUP(H13618,'Shoe size conversion table'!$B$6:$D$22,2),VLOOKUP(H13618,'Shoe size conversion table'!$J$6:$L$22,2))</f>
        <v>41</v>
      </c>
      <c r="J13618" s="12" t="n">
        <f aca="false">IF(G13618="Male",VLOOKUP(H13618,'Shoe size conversion table'!$B$6:$D$22,3),VLOOKUP(H13618,'Shoe size conversion table'!$J$6:$L$22,3))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MONTH(C13618:C28585)</f>
        <v>10</v>
      </c>
      <c r="O13618" s="8" t="n">
        <f aca="false">K13618*(1-L13618)</f>
        <v>149</v>
      </c>
    </row>
    <row r="13619" customFormat="false" ht="11.4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IF(G13619="Male",VLOOKUP(H13619,'Shoe size conversion table'!$B$6:$D$22,2),VLOOKUP(H13619,'Shoe size conversion table'!$J$6:$L$22,2))</f>
        <v>43-44</v>
      </c>
      <c r="J13619" s="12" t="n">
        <f aca="false">IF(G13619="Male",VLOOKUP(H13619,'Shoe size conversion table'!$B$6:$D$22,3),VLOOKUP(H13619,'Shoe size conversion table'!$J$6:$L$22,3))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MONTH(C13619:C28586)</f>
        <v>10</v>
      </c>
      <c r="O13619" s="8" t="n">
        <f aca="false">K13619*(1-L13619)</f>
        <v>89.5</v>
      </c>
    </row>
    <row r="13620" customFormat="false" ht="11.4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IF(G13620="Male",VLOOKUP(H13620,'Shoe size conversion table'!$B$6:$D$22,2),VLOOKUP(H13620,'Shoe size conversion table'!$J$6:$L$22,2))</f>
        <v>42</v>
      </c>
      <c r="J13620" s="12" t="n">
        <f aca="false">IF(G13620="Male",VLOOKUP(H13620,'Shoe size conversion table'!$B$6:$D$22,3),VLOOKUP(H13620,'Shoe size conversion table'!$J$6:$L$22,3))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MONTH(C13620:C28587)</f>
        <v>10</v>
      </c>
      <c r="O13620" s="8" t="n">
        <f aca="false">K13620*(1-L13620)</f>
        <v>199</v>
      </c>
    </row>
    <row r="13621" customFormat="false" ht="11.4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IF(G13621="Male",VLOOKUP(H13621,'Shoe size conversion table'!$B$6:$D$22,2),VLOOKUP(H13621,'Shoe size conversion table'!$J$6:$L$22,2))</f>
        <v>42</v>
      </c>
      <c r="J13621" s="12" t="n">
        <f aca="false">IF(G13621="Male",VLOOKUP(H13621,'Shoe size conversion table'!$B$6:$D$22,3),VLOOKUP(H13621,'Shoe size conversion table'!$J$6:$L$22,3))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MONTH(C13621:C28588)</f>
        <v>10</v>
      </c>
      <c r="O13621" s="8" t="n">
        <f aca="false">K13621*(1-L13621)</f>
        <v>134.1</v>
      </c>
    </row>
    <row r="13622" customFormat="false" ht="11.4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IF(G13622="Male",VLOOKUP(H13622,'Shoe size conversion table'!$B$6:$D$22,2),VLOOKUP(H13622,'Shoe size conversion table'!$J$6:$L$22,2))</f>
        <v>44</v>
      </c>
      <c r="J13622" s="12" t="n">
        <f aca="false">IF(G13622="Male",VLOOKUP(H13622,'Shoe size conversion table'!$B$6:$D$22,3),VLOOKUP(H13622,'Shoe size conversion table'!$J$6:$L$22,3))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MONTH(C13622:C28589)</f>
        <v>10</v>
      </c>
      <c r="O13622" s="8" t="n">
        <f aca="false">K13622*(1-L13622)</f>
        <v>199</v>
      </c>
    </row>
    <row r="13623" customFormat="false" ht="11.4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IF(G13623="Male",VLOOKUP(H13623,'Shoe size conversion table'!$B$6:$D$22,2),VLOOKUP(H13623,'Shoe size conversion table'!$J$6:$L$22,2))</f>
        <v>42-43</v>
      </c>
      <c r="J13623" s="12" t="n">
        <f aca="false">IF(G13623="Male",VLOOKUP(H13623,'Shoe size conversion table'!$B$6:$D$22,3),VLOOKUP(H13623,'Shoe size conversion table'!$J$6:$L$22,3))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MONTH(C13623:C28590)</f>
        <v>10</v>
      </c>
      <c r="O13623" s="8" t="n">
        <f aca="false">K13623*(1-L13623)</f>
        <v>129</v>
      </c>
    </row>
    <row r="13624" customFormat="false" ht="11.4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IF(G13624="Male",VLOOKUP(H13624,'Shoe size conversion table'!$B$6:$D$22,2),VLOOKUP(H13624,'Shoe size conversion table'!$J$6:$L$22,2))</f>
        <v>44-45</v>
      </c>
      <c r="J13624" s="12" t="n">
        <f aca="false">IF(G13624="Male",VLOOKUP(H13624,'Shoe size conversion table'!$B$6:$D$22,3),VLOOKUP(H13624,'Shoe size conversion table'!$J$6:$L$22,3))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MONTH(C13624:C28591)</f>
        <v>10</v>
      </c>
      <c r="O13624" s="8" t="n">
        <f aca="false">K13624*(1-L13624)</f>
        <v>179</v>
      </c>
    </row>
    <row r="13625" customFormat="false" ht="11.4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IF(G13625="Male",VLOOKUP(H13625,'Shoe size conversion table'!$B$6:$D$22,2),VLOOKUP(H13625,'Shoe size conversion table'!$J$6:$L$22,2))</f>
        <v>38-39</v>
      </c>
      <c r="J13625" s="12" t="n">
        <f aca="false">IF(G13625="Male",VLOOKUP(H13625,'Shoe size conversion table'!$B$6:$D$22,3),VLOOKUP(H13625,'Shoe size conversion table'!$J$6:$L$22,3))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MONTH(C13625:C28592)</f>
        <v>10</v>
      </c>
      <c r="O13625" s="8" t="n">
        <f aca="false">K13625*(1-L13625)</f>
        <v>129</v>
      </c>
    </row>
    <row r="13626" customFormat="false" ht="11.4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IF(G13626="Male",VLOOKUP(H13626,'Shoe size conversion table'!$B$6:$D$22,2),VLOOKUP(H13626,'Shoe size conversion table'!$J$6:$L$22,2))</f>
        <v>38</v>
      </c>
      <c r="J13626" s="12" t="n">
        <f aca="false">IF(G13626="Male",VLOOKUP(H13626,'Shoe size conversion table'!$B$6:$D$22,3),VLOOKUP(H13626,'Shoe size conversion table'!$J$6:$L$22,3))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MONTH(C13626:C28593)</f>
        <v>10</v>
      </c>
      <c r="O13626" s="8" t="n">
        <f aca="false">K13626*(1-L13626)</f>
        <v>151.2</v>
      </c>
    </row>
    <row r="13627" customFormat="false" ht="11.4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IF(G13627="Male",VLOOKUP(H13627,'Shoe size conversion table'!$B$6:$D$22,2),VLOOKUP(H13627,'Shoe size conversion table'!$J$6:$L$22,2))</f>
        <v>42-43</v>
      </c>
      <c r="J13627" s="12" t="n">
        <f aca="false">IF(G13627="Male",VLOOKUP(H13627,'Shoe size conversion table'!$B$6:$D$22,3),VLOOKUP(H13627,'Shoe size conversion table'!$J$6:$L$22,3))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MONTH(C13627:C28594)</f>
        <v>10</v>
      </c>
      <c r="O13627" s="8" t="n">
        <f aca="false">K13627*(1-L13627)</f>
        <v>119.2</v>
      </c>
    </row>
    <row r="13628" customFormat="false" ht="11.4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IF(G13628="Male",VLOOKUP(H13628,'Shoe size conversion table'!$B$6:$D$22,2),VLOOKUP(H13628,'Shoe size conversion table'!$J$6:$L$22,2))</f>
        <v>41-42</v>
      </c>
      <c r="J13628" s="12" t="n">
        <f aca="false">IF(G13628="Male",VLOOKUP(H13628,'Shoe size conversion table'!$B$6:$D$22,3),VLOOKUP(H13628,'Shoe size conversion table'!$J$6:$L$22,3))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MONTH(C13628:C28595)</f>
        <v>10</v>
      </c>
      <c r="O13628" s="8" t="n">
        <f aca="false">K13628*(1-L13628)</f>
        <v>199</v>
      </c>
    </row>
    <row r="13629" customFormat="false" ht="11.4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IF(G13629="Male",VLOOKUP(H13629,'Shoe size conversion table'!$B$6:$D$22,2),VLOOKUP(H13629,'Shoe size conversion table'!$J$6:$L$22,2))</f>
        <v>38-39</v>
      </c>
      <c r="J13629" s="12" t="n">
        <f aca="false">IF(G13629="Male",VLOOKUP(H13629,'Shoe size conversion table'!$B$6:$D$22,3),VLOOKUP(H13629,'Shoe size conversion table'!$J$6:$L$22,3))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MONTH(C13629:C28596)</f>
        <v>10</v>
      </c>
      <c r="O13629" s="8" t="n">
        <f aca="false">K13629*(1-L13629)</f>
        <v>179</v>
      </c>
    </row>
    <row r="13630" customFormat="false" ht="11.4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IF(G13630="Male",VLOOKUP(H13630,'Shoe size conversion table'!$B$6:$D$22,2),VLOOKUP(H13630,'Shoe size conversion table'!$J$6:$L$22,2))</f>
        <v>39-40</v>
      </c>
      <c r="J13630" s="12" t="n">
        <f aca="false">IF(G13630="Male",VLOOKUP(H13630,'Shoe size conversion table'!$B$6:$D$22,3),VLOOKUP(H13630,'Shoe size conversion table'!$J$6:$L$22,3))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MONTH(C13630:C28597)</f>
        <v>10</v>
      </c>
      <c r="O13630" s="8" t="n">
        <f aca="false">K13630*(1-L13630)</f>
        <v>170.1</v>
      </c>
    </row>
    <row r="13631" customFormat="false" ht="11.4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IF(G13631="Male",VLOOKUP(H13631,'Shoe size conversion table'!$B$6:$D$22,2),VLOOKUP(H13631,'Shoe size conversion table'!$J$6:$L$22,2))</f>
        <v>41-42</v>
      </c>
      <c r="J13631" s="12" t="n">
        <f aca="false">IF(G13631="Male",VLOOKUP(H13631,'Shoe size conversion table'!$B$6:$D$22,3),VLOOKUP(H13631,'Shoe size conversion table'!$J$6:$L$22,3))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MONTH(C13631:C28598)</f>
        <v>10</v>
      </c>
      <c r="O13631" s="8" t="n">
        <f aca="false">K13631*(1-L13631)</f>
        <v>179</v>
      </c>
    </row>
    <row r="13632" customFormat="false" ht="11.4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IF(G13632="Male",VLOOKUP(H13632,'Shoe size conversion table'!$B$6:$D$22,2),VLOOKUP(H13632,'Shoe size conversion table'!$J$6:$L$22,2))</f>
        <v>42</v>
      </c>
      <c r="J13632" s="12" t="n">
        <f aca="false">IF(G13632="Male",VLOOKUP(H13632,'Shoe size conversion table'!$B$6:$D$22,3),VLOOKUP(H13632,'Shoe size conversion table'!$J$6:$L$22,3))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MONTH(C13632:C28599)</f>
        <v>10</v>
      </c>
      <c r="O13632" s="8" t="n">
        <f aca="false">K13632*(1-L13632)</f>
        <v>139</v>
      </c>
    </row>
    <row r="13633" customFormat="false" ht="11.4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IF(G13633="Male",VLOOKUP(H13633,'Shoe size conversion table'!$B$6:$D$22,2),VLOOKUP(H13633,'Shoe size conversion table'!$J$6:$L$22,2))</f>
        <v>38</v>
      </c>
      <c r="J13633" s="12" t="n">
        <f aca="false">IF(G13633="Male",VLOOKUP(H13633,'Shoe size conversion table'!$B$6:$D$22,3),VLOOKUP(H13633,'Shoe size conversion table'!$J$6:$L$22,3))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MONTH(C13633:C28600)</f>
        <v>10</v>
      </c>
      <c r="O13633" s="8" t="n">
        <f aca="false">K13633*(1-L13633)</f>
        <v>139.3</v>
      </c>
    </row>
    <row r="13634" customFormat="false" ht="11.4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IF(G13634="Male",VLOOKUP(H13634,'Shoe size conversion table'!$B$6:$D$22,2),VLOOKUP(H13634,'Shoe size conversion table'!$J$6:$L$22,2))</f>
        <v>39</v>
      </c>
      <c r="J13634" s="12" t="n">
        <f aca="false">IF(G13634="Male",VLOOKUP(H13634,'Shoe size conversion table'!$B$6:$D$22,3),VLOOKUP(H13634,'Shoe size conversion table'!$J$6:$L$22,3))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MONTH(C13634:C28601)</f>
        <v>10</v>
      </c>
      <c r="O13634" s="8" t="n">
        <f aca="false">K13634*(1-L13634)</f>
        <v>169</v>
      </c>
    </row>
    <row r="13635" customFormat="false" ht="11.4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IF(G13635="Male",VLOOKUP(H13635,'Shoe size conversion table'!$B$6:$D$22,2),VLOOKUP(H13635,'Shoe size conversion table'!$J$6:$L$22,2))</f>
        <v>39-40</v>
      </c>
      <c r="J13635" s="12" t="n">
        <f aca="false">IF(G13635="Male",VLOOKUP(H13635,'Shoe size conversion table'!$B$6:$D$22,3),VLOOKUP(H13635,'Shoe size conversion table'!$J$6:$L$22,3))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MONTH(C13635:C28602)</f>
        <v>10</v>
      </c>
      <c r="O13635" s="8" t="n">
        <f aca="false">K13635*(1-L13635)</f>
        <v>125.1</v>
      </c>
    </row>
    <row r="13636" customFormat="false" ht="11.4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IF(G13636="Male",VLOOKUP(H13636,'Shoe size conversion table'!$B$6:$D$22,2),VLOOKUP(H13636,'Shoe size conversion table'!$J$6:$L$22,2))</f>
        <v>37-38</v>
      </c>
      <c r="J13636" s="12" t="n">
        <f aca="false">IF(G13636="Male",VLOOKUP(H13636,'Shoe size conversion table'!$B$6:$D$22,3),VLOOKUP(H13636,'Shoe size conversion table'!$J$6:$L$22,3))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MONTH(C13636:C28603)</f>
        <v>10</v>
      </c>
      <c r="O13636" s="8" t="n">
        <f aca="false">K13636*(1-L13636)</f>
        <v>143.1</v>
      </c>
    </row>
    <row r="13637" customFormat="false" ht="11.4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IF(G13637="Male",VLOOKUP(H13637,'Shoe size conversion table'!$B$6:$D$22,2),VLOOKUP(H13637,'Shoe size conversion table'!$J$6:$L$22,2))</f>
        <v>38</v>
      </c>
      <c r="J13637" s="12" t="n">
        <f aca="false">IF(G13637="Male",VLOOKUP(H13637,'Shoe size conversion table'!$B$6:$D$22,3),VLOOKUP(H13637,'Shoe size conversion table'!$J$6:$L$22,3))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MONTH(C13637:C28604)</f>
        <v>10</v>
      </c>
      <c r="O13637" s="8" t="n">
        <f aca="false">K13637*(1-L13637)</f>
        <v>199</v>
      </c>
    </row>
    <row r="13638" customFormat="false" ht="11.4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IF(G13638="Male",VLOOKUP(H13638,'Shoe size conversion table'!$B$6:$D$22,2),VLOOKUP(H13638,'Shoe size conversion table'!$J$6:$L$22,2))</f>
        <v>44-45</v>
      </c>
      <c r="J13638" s="12" t="n">
        <f aca="false">IF(G13638="Male",VLOOKUP(H13638,'Shoe size conversion table'!$B$6:$D$22,3),VLOOKUP(H13638,'Shoe size conversion table'!$J$6:$L$22,3))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MONTH(C13638:C28605)</f>
        <v>10</v>
      </c>
      <c r="O13638" s="8" t="n">
        <f aca="false">K13638*(1-L13638)</f>
        <v>189</v>
      </c>
    </row>
    <row r="13639" customFormat="false" ht="11.4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IF(G13639="Male",VLOOKUP(H13639,'Shoe size conversion table'!$B$6:$D$22,2),VLOOKUP(H13639,'Shoe size conversion table'!$J$6:$L$22,2))</f>
        <v>43-44</v>
      </c>
      <c r="J13639" s="12" t="n">
        <f aca="false">IF(G13639="Male",VLOOKUP(H13639,'Shoe size conversion table'!$B$6:$D$22,3),VLOOKUP(H13639,'Shoe size conversion table'!$J$6:$L$22,3))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MONTH(C13639:C28606)</f>
        <v>10</v>
      </c>
      <c r="O13639" s="8" t="n">
        <f aca="false">K13639*(1-L13639)</f>
        <v>189</v>
      </c>
    </row>
    <row r="13640" customFormat="false" ht="11.4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IF(G13640="Male",VLOOKUP(H13640,'Shoe size conversion table'!$B$6:$D$22,2),VLOOKUP(H13640,'Shoe size conversion table'!$J$6:$L$22,2))</f>
        <v>43</v>
      </c>
      <c r="J13640" s="12" t="n">
        <f aca="false">IF(G13640="Male",VLOOKUP(H13640,'Shoe size conversion table'!$B$6:$D$22,3),VLOOKUP(H13640,'Shoe size conversion table'!$J$6:$L$22,3))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MONTH(C13640:C28607)</f>
        <v>10</v>
      </c>
      <c r="O13640" s="8" t="n">
        <f aca="false">K13640*(1-L13640)</f>
        <v>199</v>
      </c>
    </row>
    <row r="13641" customFormat="false" ht="11.4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IF(G13641="Male",VLOOKUP(H13641,'Shoe size conversion table'!$B$6:$D$22,2),VLOOKUP(H13641,'Shoe size conversion table'!$J$6:$L$22,2))</f>
        <v>45</v>
      </c>
      <c r="J13641" s="12" t="n">
        <f aca="false">IF(G13641="Male",VLOOKUP(H13641,'Shoe size conversion table'!$B$6:$D$22,3),VLOOKUP(H13641,'Shoe size conversion table'!$J$6:$L$22,3))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MONTH(C13641:C28608)</f>
        <v>10</v>
      </c>
      <c r="O13641" s="8" t="n">
        <f aca="false">K13641*(1-L13641)</f>
        <v>149</v>
      </c>
    </row>
    <row r="13642" customFormat="false" ht="11.4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IF(G13642="Male",VLOOKUP(H13642,'Shoe size conversion table'!$B$6:$D$22,2),VLOOKUP(H13642,'Shoe size conversion table'!$J$6:$L$22,2))</f>
        <v>44</v>
      </c>
      <c r="J13642" s="12" t="n">
        <f aca="false">IF(G13642="Male",VLOOKUP(H13642,'Shoe size conversion table'!$B$6:$D$22,3),VLOOKUP(H13642,'Shoe size conversion table'!$J$6:$L$22,3))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MONTH(C13642:C28609)</f>
        <v>10</v>
      </c>
      <c r="O13642" s="8" t="n">
        <f aca="false">K13642*(1-L13642)</f>
        <v>139</v>
      </c>
    </row>
    <row r="13643" customFormat="false" ht="11.4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IF(G13643="Male",VLOOKUP(H13643,'Shoe size conversion table'!$B$6:$D$22,2),VLOOKUP(H13643,'Shoe size conversion table'!$J$6:$L$22,2))</f>
        <v>42-43</v>
      </c>
      <c r="J13643" s="12" t="n">
        <f aca="false">IF(G13643="Male",VLOOKUP(H13643,'Shoe size conversion table'!$B$6:$D$22,3),VLOOKUP(H13643,'Shoe size conversion table'!$J$6:$L$22,3))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MONTH(C13643:C28610)</f>
        <v>10</v>
      </c>
      <c r="O13643" s="8" t="n">
        <f aca="false">K13643*(1-L13643)</f>
        <v>149</v>
      </c>
    </row>
    <row r="13644" customFormat="false" ht="11.4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IF(G13644="Male",VLOOKUP(H13644,'Shoe size conversion table'!$B$6:$D$22,2),VLOOKUP(H13644,'Shoe size conversion table'!$J$6:$L$22,2))</f>
        <v>42-43</v>
      </c>
      <c r="J13644" s="12" t="n">
        <f aca="false">IF(G13644="Male",VLOOKUP(H13644,'Shoe size conversion table'!$B$6:$D$22,3),VLOOKUP(H13644,'Shoe size conversion table'!$J$6:$L$22,3))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MONTH(C13644:C28611)</f>
        <v>10</v>
      </c>
      <c r="O13644" s="8" t="n">
        <f aca="false">K13644*(1-L13644)</f>
        <v>90.3</v>
      </c>
    </row>
    <row r="13645" customFormat="false" ht="11.4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IF(G13645="Male",VLOOKUP(H13645,'Shoe size conversion table'!$B$6:$D$22,2),VLOOKUP(H13645,'Shoe size conversion table'!$J$6:$L$22,2))</f>
        <v>43-44</v>
      </c>
      <c r="J13645" s="12" t="n">
        <f aca="false">IF(G13645="Male",VLOOKUP(H13645,'Shoe size conversion table'!$B$6:$D$22,3),VLOOKUP(H13645,'Shoe size conversion table'!$J$6:$L$22,3))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MONTH(C13645:C28612)</f>
        <v>10</v>
      </c>
      <c r="O13645" s="8" t="n">
        <f aca="false">K13645*(1-L13645)</f>
        <v>199</v>
      </c>
    </row>
    <row r="13646" customFormat="false" ht="11.4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IF(G13646="Male",VLOOKUP(H13646,'Shoe size conversion table'!$B$6:$D$22,2),VLOOKUP(H13646,'Shoe size conversion table'!$J$6:$L$22,2))</f>
        <v>42-43</v>
      </c>
      <c r="J13646" s="12" t="n">
        <f aca="false">IF(G13646="Male",VLOOKUP(H13646,'Shoe size conversion table'!$B$6:$D$22,3),VLOOKUP(H13646,'Shoe size conversion table'!$J$6:$L$22,3))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MONTH(C13646:C28613)</f>
        <v>10</v>
      </c>
      <c r="O13646" s="8" t="n">
        <f aca="false">K13646*(1-L13646)</f>
        <v>199</v>
      </c>
    </row>
    <row r="13647" customFormat="false" ht="11.4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IF(G13647="Male",VLOOKUP(H13647,'Shoe size conversion table'!$B$6:$D$22,2),VLOOKUP(H13647,'Shoe size conversion table'!$J$6:$L$22,2))</f>
        <v>39</v>
      </c>
      <c r="J13647" s="12" t="n">
        <f aca="false">IF(G13647="Male",VLOOKUP(H13647,'Shoe size conversion table'!$B$6:$D$22,3),VLOOKUP(H13647,'Shoe size conversion table'!$J$6:$L$22,3))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MONTH(C13647:C28614)</f>
        <v>10</v>
      </c>
      <c r="O13647" s="8" t="n">
        <f aca="false">K13647*(1-L13647)</f>
        <v>159.2</v>
      </c>
    </row>
    <row r="13648" customFormat="false" ht="11.4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IF(G13648="Male",VLOOKUP(H13648,'Shoe size conversion table'!$B$6:$D$22,2),VLOOKUP(H13648,'Shoe size conversion table'!$J$6:$L$22,2))</f>
        <v>43</v>
      </c>
      <c r="J13648" s="12" t="n">
        <f aca="false">IF(G13648="Male",VLOOKUP(H13648,'Shoe size conversion table'!$B$6:$D$22,3),VLOOKUP(H13648,'Shoe size conversion table'!$J$6:$L$22,3))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MONTH(C13648:C28615)</f>
        <v>10</v>
      </c>
      <c r="O13648" s="8" t="n">
        <f aca="false">K13648*(1-L13648)</f>
        <v>159</v>
      </c>
    </row>
    <row r="13649" customFormat="false" ht="11.4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IF(G13649="Male",VLOOKUP(H13649,'Shoe size conversion table'!$B$6:$D$22,2),VLOOKUP(H13649,'Shoe size conversion table'!$J$6:$L$22,2))</f>
        <v>43</v>
      </c>
      <c r="J13649" s="12" t="n">
        <f aca="false">IF(G13649="Male",VLOOKUP(H13649,'Shoe size conversion table'!$B$6:$D$22,3),VLOOKUP(H13649,'Shoe size conversion table'!$J$6:$L$22,3))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MONTH(C13649:C28616)</f>
        <v>10</v>
      </c>
      <c r="O13649" s="8" t="n">
        <f aca="false">K13649*(1-L13649)</f>
        <v>116.1</v>
      </c>
    </row>
    <row r="13650" customFormat="false" ht="11.4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IF(G13650="Male",VLOOKUP(H13650,'Shoe size conversion table'!$B$6:$D$22,2),VLOOKUP(H13650,'Shoe size conversion table'!$J$6:$L$22,2))</f>
        <v>44-45</v>
      </c>
      <c r="J13650" s="12" t="n">
        <f aca="false">IF(G13650="Male",VLOOKUP(H13650,'Shoe size conversion table'!$B$6:$D$22,3),VLOOKUP(H13650,'Shoe size conversion table'!$J$6:$L$22,3))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MONTH(C13650:C28617)</f>
        <v>10</v>
      </c>
      <c r="O13650" s="8" t="n">
        <f aca="false">K13650*(1-L13650)</f>
        <v>169</v>
      </c>
    </row>
    <row r="13651" customFormat="false" ht="11.4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IF(G13651="Male",VLOOKUP(H13651,'Shoe size conversion table'!$B$6:$D$22,2),VLOOKUP(H13651,'Shoe size conversion table'!$J$6:$L$22,2))</f>
        <v>44-45</v>
      </c>
      <c r="J13651" s="12" t="n">
        <f aca="false">IF(G13651="Male",VLOOKUP(H13651,'Shoe size conversion table'!$B$6:$D$22,3),VLOOKUP(H13651,'Shoe size conversion table'!$J$6:$L$22,3))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MONTH(C13651:C28618)</f>
        <v>10</v>
      </c>
      <c r="O13651" s="8" t="n">
        <f aca="false">K13651*(1-L13651)</f>
        <v>179</v>
      </c>
    </row>
    <row r="13652" customFormat="false" ht="11.4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IF(G13652="Male",VLOOKUP(H13652,'Shoe size conversion table'!$B$6:$D$22,2),VLOOKUP(H13652,'Shoe size conversion table'!$J$6:$L$22,2))</f>
        <v>42-43</v>
      </c>
      <c r="J13652" s="12" t="n">
        <f aca="false">IF(G13652="Male",VLOOKUP(H13652,'Shoe size conversion table'!$B$6:$D$22,3),VLOOKUP(H13652,'Shoe size conversion table'!$J$6:$L$22,3))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MONTH(C13652:C28619)</f>
        <v>10</v>
      </c>
      <c r="O13652" s="8" t="n">
        <f aca="false">K13652*(1-L13652)</f>
        <v>189</v>
      </c>
    </row>
    <row r="13653" customFormat="false" ht="11.4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IF(G13653="Male",VLOOKUP(H13653,'Shoe size conversion table'!$B$6:$D$22,2),VLOOKUP(H13653,'Shoe size conversion table'!$J$6:$L$22,2))</f>
        <v>41</v>
      </c>
      <c r="J13653" s="12" t="n">
        <f aca="false">IF(G13653="Male",VLOOKUP(H13653,'Shoe size conversion table'!$B$6:$D$22,3),VLOOKUP(H13653,'Shoe size conversion table'!$J$6:$L$22,3))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MONTH(C13653:C28620)</f>
        <v>10</v>
      </c>
      <c r="O13653" s="8" t="n">
        <f aca="false">K13653*(1-L13653)</f>
        <v>169</v>
      </c>
    </row>
    <row r="13654" customFormat="false" ht="11.4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IF(G13654="Male",VLOOKUP(H13654,'Shoe size conversion table'!$B$6:$D$22,2),VLOOKUP(H13654,'Shoe size conversion table'!$J$6:$L$22,2))</f>
        <v>44</v>
      </c>
      <c r="J13654" s="12" t="n">
        <f aca="false">IF(G13654="Male",VLOOKUP(H13654,'Shoe size conversion table'!$B$6:$D$22,3),VLOOKUP(H13654,'Shoe size conversion table'!$J$6:$L$22,3))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MONTH(C13654:C28621)</f>
        <v>10</v>
      </c>
      <c r="O13654" s="8" t="n">
        <f aca="false">K13654*(1-L13654)</f>
        <v>189</v>
      </c>
    </row>
    <row r="13655" customFormat="false" ht="11.4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IF(G13655="Male",VLOOKUP(H13655,'Shoe size conversion table'!$B$6:$D$22,2),VLOOKUP(H13655,'Shoe size conversion table'!$J$6:$L$22,2))</f>
        <v>42-43</v>
      </c>
      <c r="J13655" s="12" t="n">
        <f aca="false">IF(G13655="Male",VLOOKUP(H13655,'Shoe size conversion table'!$B$6:$D$22,3),VLOOKUP(H13655,'Shoe size conversion table'!$J$6:$L$22,3))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MONTH(C13655:C28622)</f>
        <v>10</v>
      </c>
      <c r="O13655" s="8" t="n">
        <f aca="false">K13655*(1-L13655)</f>
        <v>149</v>
      </c>
    </row>
    <row r="13656" customFormat="false" ht="11.4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IF(G13656="Male",VLOOKUP(H13656,'Shoe size conversion table'!$B$6:$D$22,2),VLOOKUP(H13656,'Shoe size conversion table'!$J$6:$L$22,2))</f>
        <v>42-43</v>
      </c>
      <c r="J13656" s="12" t="n">
        <f aca="false">IF(G13656="Male",VLOOKUP(H13656,'Shoe size conversion table'!$B$6:$D$22,3),VLOOKUP(H13656,'Shoe size conversion table'!$J$6:$L$22,3))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MONTH(C13656:C28623)</f>
        <v>10</v>
      </c>
      <c r="O13656" s="8" t="n">
        <f aca="false">K13656*(1-L13656)</f>
        <v>129</v>
      </c>
    </row>
    <row r="13657" customFormat="false" ht="11.4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IF(G13657="Male",VLOOKUP(H13657,'Shoe size conversion table'!$B$6:$D$22,2),VLOOKUP(H13657,'Shoe size conversion table'!$J$6:$L$22,2))</f>
        <v>42-43</v>
      </c>
      <c r="J13657" s="12" t="n">
        <f aca="false">IF(G13657="Male",VLOOKUP(H13657,'Shoe size conversion table'!$B$6:$D$22,3),VLOOKUP(H13657,'Shoe size conversion table'!$J$6:$L$22,3))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MONTH(C13657:C28624)</f>
        <v>10</v>
      </c>
      <c r="O13657" s="8" t="n">
        <f aca="false">K13657*(1-L13657)</f>
        <v>103.2</v>
      </c>
    </row>
    <row r="13658" customFormat="false" ht="11.4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IF(G13658="Male",VLOOKUP(H13658,'Shoe size conversion table'!$B$6:$D$22,2),VLOOKUP(H13658,'Shoe size conversion table'!$J$6:$L$22,2))</f>
        <v>42-43</v>
      </c>
      <c r="J13658" s="12" t="n">
        <f aca="false">IF(G13658="Male",VLOOKUP(H13658,'Shoe size conversion table'!$B$6:$D$22,3),VLOOKUP(H13658,'Shoe size conversion table'!$J$6:$L$22,3))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MONTH(C13658:C28625)</f>
        <v>10</v>
      </c>
      <c r="O13658" s="8" t="n">
        <f aca="false">K13658*(1-L13658)</f>
        <v>129</v>
      </c>
    </row>
    <row r="13659" customFormat="false" ht="11.4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IF(G13659="Male",VLOOKUP(H13659,'Shoe size conversion table'!$B$6:$D$22,2),VLOOKUP(H13659,'Shoe size conversion table'!$J$6:$L$22,2))</f>
        <v>39</v>
      </c>
      <c r="J13659" s="12" t="n">
        <f aca="false">IF(G13659="Male",VLOOKUP(H13659,'Shoe size conversion table'!$B$6:$D$22,3),VLOOKUP(H13659,'Shoe size conversion table'!$J$6:$L$22,3))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MONTH(C13659:C28626)</f>
        <v>10</v>
      </c>
      <c r="O13659" s="8" t="n">
        <f aca="false">K13659*(1-L13659)</f>
        <v>90.3</v>
      </c>
    </row>
    <row r="13660" customFormat="false" ht="11.4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IF(G13660="Male",VLOOKUP(H13660,'Shoe size conversion table'!$B$6:$D$22,2),VLOOKUP(H13660,'Shoe size conversion table'!$J$6:$L$22,2))</f>
        <v>37</v>
      </c>
      <c r="J13660" s="12" t="n">
        <f aca="false">IF(G13660="Male",VLOOKUP(H13660,'Shoe size conversion table'!$B$6:$D$22,3),VLOOKUP(H13660,'Shoe size conversion table'!$J$6:$L$22,3))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MONTH(C13660:C28627)</f>
        <v>10</v>
      </c>
      <c r="O13660" s="8" t="n">
        <f aca="false">K13660*(1-L13660)</f>
        <v>179</v>
      </c>
    </row>
    <row r="13661" customFormat="false" ht="11.4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IF(G13661="Male",VLOOKUP(H13661,'Shoe size conversion table'!$B$6:$D$22,2),VLOOKUP(H13661,'Shoe size conversion table'!$J$6:$L$22,2))</f>
        <v>38</v>
      </c>
      <c r="J13661" s="12" t="n">
        <f aca="false">IF(G13661="Male",VLOOKUP(H13661,'Shoe size conversion table'!$B$6:$D$22,3),VLOOKUP(H13661,'Shoe size conversion table'!$J$6:$L$22,3))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MONTH(C13661:C28628)</f>
        <v>10</v>
      </c>
      <c r="O13661" s="8" t="n">
        <f aca="false">K13661*(1-L13661)</f>
        <v>161.1</v>
      </c>
    </row>
    <row r="13662" customFormat="false" ht="11.4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IF(G13662="Male",VLOOKUP(H13662,'Shoe size conversion table'!$B$6:$D$22,2),VLOOKUP(H13662,'Shoe size conversion table'!$J$6:$L$22,2))</f>
        <v>41-42</v>
      </c>
      <c r="J13662" s="12" t="n">
        <f aca="false">IF(G13662="Male",VLOOKUP(H13662,'Shoe size conversion table'!$B$6:$D$22,3),VLOOKUP(H13662,'Shoe size conversion table'!$J$6:$L$22,3))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MONTH(C13662:C28629)</f>
        <v>10</v>
      </c>
      <c r="O13662" s="8" t="n">
        <f aca="false">K13662*(1-L13662)</f>
        <v>143.2</v>
      </c>
    </row>
    <row r="13663" customFormat="false" ht="11.4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IF(G13663="Male",VLOOKUP(H13663,'Shoe size conversion table'!$B$6:$D$22,2),VLOOKUP(H13663,'Shoe size conversion table'!$J$6:$L$22,2))</f>
        <v>44-45</v>
      </c>
      <c r="J13663" s="12" t="n">
        <f aca="false">IF(G13663="Male",VLOOKUP(H13663,'Shoe size conversion table'!$B$6:$D$22,3),VLOOKUP(H13663,'Shoe size conversion table'!$J$6:$L$22,3))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MONTH(C13663:C28630)</f>
        <v>10</v>
      </c>
      <c r="O13663" s="8" t="n">
        <f aca="false">K13663*(1-L13663)</f>
        <v>149</v>
      </c>
    </row>
    <row r="13664" customFormat="false" ht="11.4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IF(G13664="Male",VLOOKUP(H13664,'Shoe size conversion table'!$B$6:$D$22,2),VLOOKUP(H13664,'Shoe size conversion table'!$J$6:$L$22,2))</f>
        <v>42-43</v>
      </c>
      <c r="J13664" s="12" t="n">
        <f aca="false">IF(G13664="Male",VLOOKUP(H13664,'Shoe size conversion table'!$B$6:$D$22,3),VLOOKUP(H13664,'Shoe size conversion table'!$J$6:$L$22,3))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MONTH(C13664:C28631)</f>
        <v>10</v>
      </c>
      <c r="O13664" s="8" t="n">
        <f aca="false">K13664*(1-L13664)</f>
        <v>149</v>
      </c>
    </row>
    <row r="13665" customFormat="false" ht="11.4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IF(G13665="Male",VLOOKUP(H13665,'Shoe size conversion table'!$B$6:$D$22,2),VLOOKUP(H13665,'Shoe size conversion table'!$J$6:$L$22,2))</f>
        <v>41-42</v>
      </c>
      <c r="J13665" s="12" t="n">
        <f aca="false">IF(G13665="Male",VLOOKUP(H13665,'Shoe size conversion table'!$B$6:$D$22,3),VLOOKUP(H13665,'Shoe size conversion table'!$J$6:$L$22,3))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MONTH(C13665:C28632)</f>
        <v>10</v>
      </c>
      <c r="O13665" s="8" t="n">
        <f aca="false">K13665*(1-L13665)</f>
        <v>179</v>
      </c>
    </row>
    <row r="13666" customFormat="false" ht="11.4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IF(G13666="Male",VLOOKUP(H13666,'Shoe size conversion table'!$B$6:$D$22,2),VLOOKUP(H13666,'Shoe size conversion table'!$J$6:$L$22,2))</f>
        <v>39</v>
      </c>
      <c r="J13666" s="12" t="n">
        <f aca="false">IF(G13666="Male",VLOOKUP(H13666,'Shoe size conversion table'!$B$6:$D$22,3),VLOOKUP(H13666,'Shoe size conversion table'!$J$6:$L$22,3))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MONTH(C13666:C28633)</f>
        <v>10</v>
      </c>
      <c r="O13666" s="8" t="n">
        <f aca="false">K13666*(1-L13666)</f>
        <v>125.3</v>
      </c>
    </row>
    <row r="13667" customFormat="false" ht="11.4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IF(G13667="Male",VLOOKUP(H13667,'Shoe size conversion table'!$B$6:$D$22,2),VLOOKUP(H13667,'Shoe size conversion table'!$J$6:$L$22,2))</f>
        <v>42</v>
      </c>
      <c r="J13667" s="12" t="n">
        <f aca="false">IF(G13667="Male",VLOOKUP(H13667,'Shoe size conversion table'!$B$6:$D$22,3),VLOOKUP(H13667,'Shoe size conversion table'!$J$6:$L$22,3))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MONTH(C13667:C28634)</f>
        <v>10</v>
      </c>
      <c r="O13667" s="8" t="n">
        <f aca="false">K13667*(1-L13667)</f>
        <v>139</v>
      </c>
    </row>
    <row r="13668" customFormat="false" ht="11.4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IF(G13668="Male",VLOOKUP(H13668,'Shoe size conversion table'!$B$6:$D$22,2),VLOOKUP(H13668,'Shoe size conversion table'!$J$6:$L$22,2))</f>
        <v>37-38</v>
      </c>
      <c r="J13668" s="12" t="n">
        <f aca="false">IF(G13668="Male",VLOOKUP(H13668,'Shoe size conversion table'!$B$6:$D$22,3),VLOOKUP(H13668,'Shoe size conversion table'!$J$6:$L$22,3))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MONTH(C13668:C28635)</f>
        <v>10</v>
      </c>
      <c r="O13668" s="8" t="n">
        <f aca="false">K13668*(1-L13668)</f>
        <v>119.2</v>
      </c>
    </row>
    <row r="13669" customFormat="false" ht="11.4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IF(G13669="Male",VLOOKUP(H13669,'Shoe size conversion table'!$B$6:$D$22,2),VLOOKUP(H13669,'Shoe size conversion table'!$J$6:$L$22,2))</f>
        <v>48</v>
      </c>
      <c r="J13669" s="12" t="n">
        <f aca="false">IF(G13669="Male",VLOOKUP(H13669,'Shoe size conversion table'!$B$6:$D$22,3),VLOOKUP(H13669,'Shoe size conversion table'!$J$6:$L$22,3))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MONTH(C13669:C28636)</f>
        <v>10</v>
      </c>
      <c r="O13669" s="8" t="n">
        <f aca="false">K13669*(1-L13669)</f>
        <v>199</v>
      </c>
    </row>
    <row r="13670" customFormat="false" ht="11.4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IF(G13670="Male",VLOOKUP(H13670,'Shoe size conversion table'!$B$6:$D$22,2),VLOOKUP(H13670,'Shoe size conversion table'!$J$6:$L$22,2))</f>
        <v>41</v>
      </c>
      <c r="J13670" s="12" t="n">
        <f aca="false">IF(G13670="Male",VLOOKUP(H13670,'Shoe size conversion table'!$B$6:$D$22,3),VLOOKUP(H13670,'Shoe size conversion table'!$J$6:$L$22,3))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MONTH(C13670:C28637)</f>
        <v>10</v>
      </c>
      <c r="O13670" s="8" t="n">
        <f aca="false">K13670*(1-L13670)</f>
        <v>149</v>
      </c>
    </row>
    <row r="13671" customFormat="false" ht="11.4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IF(G13671="Male",VLOOKUP(H13671,'Shoe size conversion table'!$B$6:$D$22,2),VLOOKUP(H13671,'Shoe size conversion table'!$J$6:$L$22,2))</f>
        <v>44-45</v>
      </c>
      <c r="J13671" s="12" t="n">
        <f aca="false">IF(G13671="Male",VLOOKUP(H13671,'Shoe size conversion table'!$B$6:$D$22,3),VLOOKUP(H13671,'Shoe size conversion table'!$J$6:$L$22,3))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MONTH(C13671:C28638)</f>
        <v>10</v>
      </c>
      <c r="O13671" s="8" t="n">
        <f aca="false">K13671*(1-L13671)</f>
        <v>170.1</v>
      </c>
    </row>
    <row r="13672" customFormat="false" ht="11.4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IF(G13672="Male",VLOOKUP(H13672,'Shoe size conversion table'!$B$6:$D$22,2),VLOOKUP(H13672,'Shoe size conversion table'!$J$6:$L$22,2))</f>
        <v>39</v>
      </c>
      <c r="J13672" s="12" t="n">
        <f aca="false">IF(G13672="Male",VLOOKUP(H13672,'Shoe size conversion table'!$B$6:$D$22,3),VLOOKUP(H13672,'Shoe size conversion table'!$J$6:$L$22,3))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MONTH(C13672:C28639)</f>
        <v>10</v>
      </c>
      <c r="O13672" s="8" t="n">
        <f aca="false">K13672*(1-L13672)</f>
        <v>139</v>
      </c>
    </row>
    <row r="13673" customFormat="false" ht="11.4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IF(G13673="Male",VLOOKUP(H13673,'Shoe size conversion table'!$B$6:$D$22,2),VLOOKUP(H13673,'Shoe size conversion table'!$J$6:$L$22,2))</f>
        <v>41-42</v>
      </c>
      <c r="J13673" s="12" t="n">
        <f aca="false">IF(G13673="Male",VLOOKUP(H13673,'Shoe size conversion table'!$B$6:$D$22,3),VLOOKUP(H13673,'Shoe size conversion table'!$J$6:$L$22,3))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MONTH(C13673:C28640)</f>
        <v>10</v>
      </c>
      <c r="O13673" s="8" t="n">
        <f aca="false">K13673*(1-L13673)</f>
        <v>199</v>
      </c>
    </row>
    <row r="13674" customFormat="false" ht="11.4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IF(G13674="Male",VLOOKUP(H13674,'Shoe size conversion table'!$B$6:$D$22,2),VLOOKUP(H13674,'Shoe size conversion table'!$J$6:$L$22,2))</f>
        <v>43</v>
      </c>
      <c r="J13674" s="12" t="n">
        <f aca="false">IF(G13674="Male",VLOOKUP(H13674,'Shoe size conversion table'!$B$6:$D$22,3),VLOOKUP(H13674,'Shoe size conversion table'!$J$6:$L$22,3))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MONTH(C13674:C28641)</f>
        <v>10</v>
      </c>
      <c r="O13674" s="8" t="n">
        <f aca="false">K13674*(1-L13674)</f>
        <v>179</v>
      </c>
    </row>
    <row r="13675" customFormat="false" ht="11.4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IF(G13675="Male",VLOOKUP(H13675,'Shoe size conversion table'!$B$6:$D$22,2),VLOOKUP(H13675,'Shoe size conversion table'!$J$6:$L$22,2))</f>
        <v>42-43</v>
      </c>
      <c r="J13675" s="12" t="n">
        <f aca="false">IF(G13675="Male",VLOOKUP(H13675,'Shoe size conversion table'!$B$6:$D$22,3),VLOOKUP(H13675,'Shoe size conversion table'!$J$6:$L$22,3))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MONTH(C13675:C28642)</f>
        <v>10</v>
      </c>
      <c r="O13675" s="8" t="n">
        <f aca="false">K13675*(1-L13675)</f>
        <v>111.3</v>
      </c>
    </row>
    <row r="13676" customFormat="false" ht="11.4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IF(G13676="Male",VLOOKUP(H13676,'Shoe size conversion table'!$B$6:$D$22,2),VLOOKUP(H13676,'Shoe size conversion table'!$J$6:$L$22,2))</f>
        <v>43-44</v>
      </c>
      <c r="J13676" s="12" t="n">
        <f aca="false">IF(G13676="Male",VLOOKUP(H13676,'Shoe size conversion table'!$B$6:$D$22,3),VLOOKUP(H13676,'Shoe size conversion table'!$J$6:$L$22,3))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MONTH(C13676:C28643)</f>
        <v>10</v>
      </c>
      <c r="O13676" s="8" t="n">
        <f aca="false">K13676*(1-L13676)</f>
        <v>189</v>
      </c>
    </row>
    <row r="13677" customFormat="false" ht="11.4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IF(G13677="Male",VLOOKUP(H13677,'Shoe size conversion table'!$B$6:$D$22,2),VLOOKUP(H13677,'Shoe size conversion table'!$J$6:$L$22,2))</f>
        <v>44</v>
      </c>
      <c r="J13677" s="12" t="n">
        <f aca="false">IF(G13677="Male",VLOOKUP(H13677,'Shoe size conversion table'!$B$6:$D$22,3),VLOOKUP(H13677,'Shoe size conversion table'!$J$6:$L$22,3))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MONTH(C13677:C28644)</f>
        <v>10</v>
      </c>
      <c r="O13677" s="8" t="n">
        <f aca="false">K13677*(1-L13677)</f>
        <v>139</v>
      </c>
    </row>
    <row r="13678" customFormat="false" ht="11.4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IF(G13678="Male",VLOOKUP(H13678,'Shoe size conversion table'!$B$6:$D$22,2),VLOOKUP(H13678,'Shoe size conversion table'!$J$6:$L$22,2))</f>
        <v>39-40</v>
      </c>
      <c r="J13678" s="12" t="n">
        <f aca="false">IF(G13678="Male",VLOOKUP(H13678,'Shoe size conversion table'!$B$6:$D$22,3),VLOOKUP(H13678,'Shoe size conversion table'!$J$6:$L$22,3))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MONTH(C13678:C28645)</f>
        <v>10</v>
      </c>
      <c r="O13678" s="8" t="n">
        <f aca="false">K13678*(1-L13678)</f>
        <v>149</v>
      </c>
    </row>
    <row r="13679" customFormat="false" ht="11.4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IF(G13679="Male",VLOOKUP(H13679,'Shoe size conversion table'!$B$6:$D$22,2),VLOOKUP(H13679,'Shoe size conversion table'!$J$6:$L$22,2))</f>
        <v>38</v>
      </c>
      <c r="J13679" s="12" t="n">
        <f aca="false">IF(G13679="Male",VLOOKUP(H13679,'Shoe size conversion table'!$B$6:$D$22,3),VLOOKUP(H13679,'Shoe size conversion table'!$J$6:$L$22,3))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MONTH(C13679:C28646)</f>
        <v>10</v>
      </c>
      <c r="O13679" s="8" t="n">
        <f aca="false">K13679*(1-L13679)</f>
        <v>149</v>
      </c>
    </row>
    <row r="13680" customFormat="false" ht="11.4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IF(G13680="Male",VLOOKUP(H13680,'Shoe size conversion table'!$B$6:$D$22,2),VLOOKUP(H13680,'Shoe size conversion table'!$J$6:$L$22,2))</f>
        <v>44</v>
      </c>
      <c r="J13680" s="12" t="n">
        <f aca="false">IF(G13680="Male",VLOOKUP(H13680,'Shoe size conversion table'!$B$6:$D$22,3),VLOOKUP(H13680,'Shoe size conversion table'!$J$6:$L$22,3))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MONTH(C13680:C28647)</f>
        <v>10</v>
      </c>
      <c r="O13680" s="8" t="n">
        <f aca="false">K13680*(1-L13680)</f>
        <v>79.5</v>
      </c>
    </row>
    <row r="13681" customFormat="false" ht="11.4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IF(G13681="Male",VLOOKUP(H13681,'Shoe size conversion table'!$B$6:$D$22,2),VLOOKUP(H13681,'Shoe size conversion table'!$J$6:$L$22,2))</f>
        <v>37-38</v>
      </c>
      <c r="J13681" s="12" t="n">
        <f aca="false">IF(G13681="Male",VLOOKUP(H13681,'Shoe size conversion table'!$B$6:$D$22,3),VLOOKUP(H13681,'Shoe size conversion table'!$J$6:$L$22,3))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MONTH(C13681:C28648)</f>
        <v>10</v>
      </c>
      <c r="O13681" s="8" t="n">
        <f aca="false">K13681*(1-L13681)</f>
        <v>84.5</v>
      </c>
    </row>
    <row r="13682" customFormat="false" ht="11.4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IF(G13682="Male",VLOOKUP(H13682,'Shoe size conversion table'!$B$6:$D$22,2),VLOOKUP(H13682,'Shoe size conversion table'!$J$6:$L$22,2))</f>
        <v>41-42</v>
      </c>
      <c r="J13682" s="12" t="n">
        <f aca="false">IF(G13682="Male",VLOOKUP(H13682,'Shoe size conversion table'!$B$6:$D$22,3),VLOOKUP(H13682,'Shoe size conversion table'!$J$6:$L$22,3))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MONTH(C13682:C28649)</f>
        <v>10</v>
      </c>
      <c r="O13682" s="8" t="n">
        <f aca="false">K13682*(1-L13682)</f>
        <v>152.1</v>
      </c>
    </row>
    <row r="13683" customFormat="false" ht="11.4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IF(G13683="Male",VLOOKUP(H13683,'Shoe size conversion table'!$B$6:$D$22,2),VLOOKUP(H13683,'Shoe size conversion table'!$J$6:$L$22,2))</f>
        <v>35</v>
      </c>
      <c r="J13683" s="12" t="n">
        <f aca="false">IF(G13683="Male",VLOOKUP(H13683,'Shoe size conversion table'!$B$6:$D$22,3),VLOOKUP(H13683,'Shoe size conversion table'!$J$6:$L$22,3))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MONTH(C13683:C28650)</f>
        <v>10</v>
      </c>
      <c r="O13683" s="8" t="n">
        <f aca="false">K13683*(1-L13683)</f>
        <v>149</v>
      </c>
    </row>
    <row r="13684" customFormat="false" ht="11.4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IF(G13684="Male",VLOOKUP(H13684,'Shoe size conversion table'!$B$6:$D$22,2),VLOOKUP(H13684,'Shoe size conversion table'!$J$6:$L$22,2))</f>
        <v>44</v>
      </c>
      <c r="J13684" s="12" t="n">
        <f aca="false">IF(G13684="Male",VLOOKUP(H13684,'Shoe size conversion table'!$B$6:$D$22,3),VLOOKUP(H13684,'Shoe size conversion table'!$J$6:$L$22,3))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MONTH(C13684:C28651)</f>
        <v>10</v>
      </c>
      <c r="O13684" s="8" t="n">
        <f aca="false">K13684*(1-L13684)</f>
        <v>189</v>
      </c>
    </row>
    <row r="13685" customFormat="false" ht="11.4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IF(G13685="Male",VLOOKUP(H13685,'Shoe size conversion table'!$B$6:$D$22,2),VLOOKUP(H13685,'Shoe size conversion table'!$J$6:$L$22,2))</f>
        <v>43</v>
      </c>
      <c r="J13685" s="12" t="n">
        <f aca="false">IF(G13685="Male",VLOOKUP(H13685,'Shoe size conversion table'!$B$6:$D$22,3),VLOOKUP(H13685,'Shoe size conversion table'!$J$6:$L$22,3))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MONTH(C13685:C28652)</f>
        <v>10</v>
      </c>
      <c r="O13685" s="8" t="n">
        <f aca="false">K13685*(1-L13685)</f>
        <v>169</v>
      </c>
    </row>
    <row r="13686" customFormat="false" ht="11.4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IF(G13686="Male",VLOOKUP(H13686,'Shoe size conversion table'!$B$6:$D$22,2),VLOOKUP(H13686,'Shoe size conversion table'!$J$6:$L$22,2))</f>
        <v>39</v>
      </c>
      <c r="J13686" s="12" t="n">
        <f aca="false">IF(G13686="Male",VLOOKUP(H13686,'Shoe size conversion table'!$B$6:$D$22,3),VLOOKUP(H13686,'Shoe size conversion table'!$J$6:$L$22,3))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MONTH(C13686:C28653)</f>
        <v>10</v>
      </c>
      <c r="O13686" s="8" t="n">
        <f aca="false">K13686*(1-L13686)</f>
        <v>97.3</v>
      </c>
    </row>
    <row r="13687" customFormat="false" ht="11.4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IF(G13687="Male",VLOOKUP(H13687,'Shoe size conversion table'!$B$6:$D$22,2),VLOOKUP(H13687,'Shoe size conversion table'!$J$6:$L$22,2))</f>
        <v>42-43</v>
      </c>
      <c r="J13687" s="12" t="n">
        <f aca="false">IF(G13687="Male",VLOOKUP(H13687,'Shoe size conversion table'!$B$6:$D$22,3),VLOOKUP(H13687,'Shoe size conversion table'!$J$6:$L$22,3))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MONTH(C13687:C28654)</f>
        <v>10</v>
      </c>
      <c r="O13687" s="8" t="n">
        <f aca="false">K13687*(1-L13687)</f>
        <v>169</v>
      </c>
    </row>
    <row r="13688" customFormat="false" ht="11.4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IF(G13688="Male",VLOOKUP(H13688,'Shoe size conversion table'!$B$6:$D$22,2),VLOOKUP(H13688,'Shoe size conversion table'!$J$6:$L$22,2))</f>
        <v>38</v>
      </c>
      <c r="J13688" s="12" t="n">
        <f aca="false">IF(G13688="Male",VLOOKUP(H13688,'Shoe size conversion table'!$B$6:$D$22,3),VLOOKUP(H13688,'Shoe size conversion table'!$J$6:$L$22,3))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MONTH(C13688:C28655)</f>
        <v>10</v>
      </c>
      <c r="O13688" s="8" t="n">
        <f aca="false">K13688*(1-L13688)</f>
        <v>132.3</v>
      </c>
    </row>
    <row r="13689" customFormat="false" ht="11.4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IF(G13689="Male",VLOOKUP(H13689,'Shoe size conversion table'!$B$6:$D$22,2),VLOOKUP(H13689,'Shoe size conversion table'!$J$6:$L$22,2))</f>
        <v>39</v>
      </c>
      <c r="J13689" s="12" t="n">
        <f aca="false">IF(G13689="Male",VLOOKUP(H13689,'Shoe size conversion table'!$B$6:$D$22,3),VLOOKUP(H13689,'Shoe size conversion table'!$J$6:$L$22,3))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MONTH(C13689:C28656)</f>
        <v>10</v>
      </c>
      <c r="O13689" s="8" t="n">
        <f aca="false">K13689*(1-L13689)</f>
        <v>169</v>
      </c>
    </row>
    <row r="13690" customFormat="false" ht="11.4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IF(G13690="Male",VLOOKUP(H13690,'Shoe size conversion table'!$B$6:$D$22,2),VLOOKUP(H13690,'Shoe size conversion table'!$J$6:$L$22,2))</f>
        <v>42-43</v>
      </c>
      <c r="J13690" s="12" t="n">
        <f aca="false">IF(G13690="Male",VLOOKUP(H13690,'Shoe size conversion table'!$B$6:$D$22,3),VLOOKUP(H13690,'Shoe size conversion table'!$J$6:$L$22,3))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MONTH(C13690:C28657)</f>
        <v>10</v>
      </c>
      <c r="O13690" s="8" t="n">
        <f aca="false">K13690*(1-L13690)</f>
        <v>129</v>
      </c>
    </row>
    <row r="13691" customFormat="false" ht="11.4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IF(G13691="Male",VLOOKUP(H13691,'Shoe size conversion table'!$B$6:$D$22,2),VLOOKUP(H13691,'Shoe size conversion table'!$J$6:$L$22,2))</f>
        <v>43-44</v>
      </c>
      <c r="J13691" s="12" t="n">
        <f aca="false">IF(G13691="Male",VLOOKUP(H13691,'Shoe size conversion table'!$B$6:$D$22,3),VLOOKUP(H13691,'Shoe size conversion table'!$J$6:$L$22,3))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MONTH(C13691:C28658)</f>
        <v>10</v>
      </c>
      <c r="O13691" s="8" t="n">
        <f aca="false">K13691*(1-L13691)</f>
        <v>64.5</v>
      </c>
    </row>
    <row r="13692" customFormat="false" ht="11.4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IF(G13692="Male",VLOOKUP(H13692,'Shoe size conversion table'!$B$6:$D$22,2),VLOOKUP(H13692,'Shoe size conversion table'!$J$6:$L$22,2))</f>
        <v>42-43</v>
      </c>
      <c r="J13692" s="12" t="n">
        <f aca="false">IF(G13692="Male",VLOOKUP(H13692,'Shoe size conversion table'!$B$6:$D$22,3),VLOOKUP(H13692,'Shoe size conversion table'!$J$6:$L$22,3))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MONTH(C13692:C28659)</f>
        <v>10</v>
      </c>
      <c r="O13692" s="8" t="n">
        <f aca="false">K13692*(1-L13692)</f>
        <v>111.3</v>
      </c>
    </row>
    <row r="13693" customFormat="false" ht="11.4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IF(G13693="Male",VLOOKUP(H13693,'Shoe size conversion table'!$B$6:$D$22,2),VLOOKUP(H13693,'Shoe size conversion table'!$J$6:$L$22,2))</f>
        <v>47</v>
      </c>
      <c r="J13693" s="12" t="n">
        <f aca="false">IF(G13693="Male",VLOOKUP(H13693,'Shoe size conversion table'!$B$6:$D$22,3),VLOOKUP(H13693,'Shoe size conversion table'!$J$6:$L$22,3))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MONTH(C13693:C28660)</f>
        <v>10</v>
      </c>
      <c r="O13693" s="8" t="n">
        <f aca="false">K13693*(1-L13693)</f>
        <v>74.5</v>
      </c>
    </row>
    <row r="13694" customFormat="false" ht="11.4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IF(G13694="Male",VLOOKUP(H13694,'Shoe size conversion table'!$B$6:$D$22,2),VLOOKUP(H13694,'Shoe size conversion table'!$J$6:$L$22,2))</f>
        <v>44-45</v>
      </c>
      <c r="J13694" s="12" t="n">
        <f aca="false">IF(G13694="Male",VLOOKUP(H13694,'Shoe size conversion table'!$B$6:$D$22,3),VLOOKUP(H13694,'Shoe size conversion table'!$J$6:$L$22,3))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MONTH(C13694:C28661)</f>
        <v>10</v>
      </c>
      <c r="O13694" s="8" t="n">
        <f aca="false">K13694*(1-L13694)</f>
        <v>159</v>
      </c>
    </row>
    <row r="13695" customFormat="false" ht="11.4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IF(G13695="Male",VLOOKUP(H13695,'Shoe size conversion table'!$B$6:$D$22,2),VLOOKUP(H13695,'Shoe size conversion table'!$J$6:$L$22,2))</f>
        <v>40</v>
      </c>
      <c r="J13695" s="12" t="n">
        <f aca="false">IF(G13695="Male",VLOOKUP(H13695,'Shoe size conversion table'!$B$6:$D$22,3),VLOOKUP(H13695,'Shoe size conversion table'!$J$6:$L$22,3))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MONTH(C13695:C28662)</f>
        <v>10</v>
      </c>
      <c r="O13695" s="8" t="n">
        <f aca="false">K13695*(1-L13695)</f>
        <v>149</v>
      </c>
    </row>
    <row r="13696" customFormat="false" ht="11.4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IF(G13696="Male",VLOOKUP(H13696,'Shoe size conversion table'!$B$6:$D$22,2),VLOOKUP(H13696,'Shoe size conversion table'!$J$6:$L$22,2))</f>
        <v>39</v>
      </c>
      <c r="J13696" s="12" t="n">
        <f aca="false">IF(G13696="Male",VLOOKUP(H13696,'Shoe size conversion table'!$B$6:$D$22,3),VLOOKUP(H13696,'Shoe size conversion table'!$J$6:$L$22,3))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MONTH(C13696:C28663)</f>
        <v>10</v>
      </c>
      <c r="O13696" s="8" t="n">
        <f aca="false">K13696*(1-L13696)</f>
        <v>111.2</v>
      </c>
    </row>
    <row r="13697" customFormat="false" ht="11.4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IF(G13697="Male",VLOOKUP(H13697,'Shoe size conversion table'!$B$6:$D$22,2),VLOOKUP(H13697,'Shoe size conversion table'!$J$6:$L$22,2))</f>
        <v>43-44</v>
      </c>
      <c r="J13697" s="12" t="n">
        <f aca="false">IF(G13697="Male",VLOOKUP(H13697,'Shoe size conversion table'!$B$6:$D$22,3),VLOOKUP(H13697,'Shoe size conversion table'!$J$6:$L$22,3))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MONTH(C13697:C28664)</f>
        <v>10</v>
      </c>
      <c r="O13697" s="8" t="n">
        <f aca="false">K13697*(1-L13697)</f>
        <v>104.3</v>
      </c>
    </row>
    <row r="13698" customFormat="false" ht="11.4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IF(G13698="Male",VLOOKUP(H13698,'Shoe size conversion table'!$B$6:$D$22,2),VLOOKUP(H13698,'Shoe size conversion table'!$J$6:$L$22,2))</f>
        <v>42</v>
      </c>
      <c r="J13698" s="12" t="n">
        <f aca="false">IF(G13698="Male",VLOOKUP(H13698,'Shoe size conversion table'!$B$6:$D$22,3),VLOOKUP(H13698,'Shoe size conversion table'!$J$6:$L$22,3))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MONTH(C13698:C28665)</f>
        <v>10</v>
      </c>
      <c r="O13698" s="8" t="n">
        <f aca="false">K13698*(1-L13698)</f>
        <v>139</v>
      </c>
    </row>
    <row r="13699" customFormat="false" ht="11.4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IF(G13699="Male",VLOOKUP(H13699,'Shoe size conversion table'!$B$6:$D$22,2),VLOOKUP(H13699,'Shoe size conversion table'!$J$6:$L$22,2))</f>
        <v>41</v>
      </c>
      <c r="J13699" s="12" t="n">
        <f aca="false">IF(G13699="Male",VLOOKUP(H13699,'Shoe size conversion table'!$B$6:$D$22,3),VLOOKUP(H13699,'Shoe size conversion table'!$J$6:$L$22,3))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MONTH(C13699:C28666)</f>
        <v>10</v>
      </c>
      <c r="O13699" s="8" t="n">
        <f aca="false">K13699*(1-L13699)</f>
        <v>159.2</v>
      </c>
    </row>
    <row r="13700" customFormat="false" ht="11.4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IF(G13700="Male",VLOOKUP(H13700,'Shoe size conversion table'!$B$6:$D$22,2),VLOOKUP(H13700,'Shoe size conversion table'!$J$6:$L$22,2))</f>
        <v>41</v>
      </c>
      <c r="J13700" s="12" t="n">
        <f aca="false">IF(G13700="Male",VLOOKUP(H13700,'Shoe size conversion table'!$B$6:$D$22,3),VLOOKUP(H13700,'Shoe size conversion table'!$J$6:$L$22,3))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MONTH(C13700:C28667)</f>
        <v>10</v>
      </c>
      <c r="O13700" s="8" t="n">
        <f aca="false">K13700*(1-L13700)</f>
        <v>169</v>
      </c>
    </row>
    <row r="13701" customFormat="false" ht="11.4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IF(G13701="Male",VLOOKUP(H13701,'Shoe size conversion table'!$B$6:$D$22,2),VLOOKUP(H13701,'Shoe size conversion table'!$J$6:$L$22,2))</f>
        <v>42-43</v>
      </c>
      <c r="J13701" s="12" t="n">
        <f aca="false">IF(G13701="Male",VLOOKUP(H13701,'Shoe size conversion table'!$B$6:$D$22,3),VLOOKUP(H13701,'Shoe size conversion table'!$J$6:$L$22,3))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MONTH(C13701:C28668)</f>
        <v>10</v>
      </c>
      <c r="O13701" s="8" t="n">
        <f aca="false">K13701*(1-L13701)</f>
        <v>74.5</v>
      </c>
    </row>
    <row r="13702" customFormat="false" ht="11.4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IF(G13702="Male",VLOOKUP(H13702,'Shoe size conversion table'!$B$6:$D$22,2),VLOOKUP(H13702,'Shoe size conversion table'!$J$6:$L$22,2))</f>
        <v>43</v>
      </c>
      <c r="J13702" s="12" t="n">
        <f aca="false">IF(G13702="Male",VLOOKUP(H13702,'Shoe size conversion table'!$B$6:$D$22,3),VLOOKUP(H13702,'Shoe size conversion table'!$J$6:$L$22,3))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MONTH(C13702:C28669)</f>
        <v>10</v>
      </c>
      <c r="O13702" s="8" t="n">
        <f aca="false">K13702*(1-L13702)</f>
        <v>189</v>
      </c>
    </row>
    <row r="13703" customFormat="false" ht="11.4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IF(G13703="Male",VLOOKUP(H13703,'Shoe size conversion table'!$B$6:$D$22,2),VLOOKUP(H13703,'Shoe size conversion table'!$J$6:$L$22,2))</f>
        <v>45</v>
      </c>
      <c r="J13703" s="12" t="n">
        <f aca="false">IF(G13703="Male",VLOOKUP(H13703,'Shoe size conversion table'!$B$6:$D$22,3),VLOOKUP(H13703,'Shoe size conversion table'!$J$6:$L$22,3))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MONTH(C13703:C28670)</f>
        <v>10</v>
      </c>
      <c r="O13703" s="8" t="n">
        <f aca="false">K13703*(1-L13703)</f>
        <v>159</v>
      </c>
    </row>
    <row r="13704" customFormat="false" ht="11.4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IF(G13704="Male",VLOOKUP(H13704,'Shoe size conversion table'!$B$6:$D$22,2),VLOOKUP(H13704,'Shoe size conversion table'!$J$6:$L$22,2))</f>
        <v>40</v>
      </c>
      <c r="J13704" s="12" t="n">
        <f aca="false">IF(G13704="Male",VLOOKUP(H13704,'Shoe size conversion table'!$B$6:$D$22,3),VLOOKUP(H13704,'Shoe size conversion table'!$J$6:$L$22,3))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MONTH(C13704:C28671)</f>
        <v>10</v>
      </c>
      <c r="O13704" s="8" t="n">
        <f aca="false">K13704*(1-L13704)</f>
        <v>159</v>
      </c>
    </row>
    <row r="13705" customFormat="false" ht="11.4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IF(G13705="Male",VLOOKUP(H13705,'Shoe size conversion table'!$B$6:$D$22,2),VLOOKUP(H13705,'Shoe size conversion table'!$J$6:$L$22,2))</f>
        <v>38-39</v>
      </c>
      <c r="J13705" s="12" t="n">
        <f aca="false">IF(G13705="Male",VLOOKUP(H13705,'Shoe size conversion table'!$B$6:$D$22,3),VLOOKUP(H13705,'Shoe size conversion table'!$J$6:$L$22,3))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MONTH(C13705:C28672)</f>
        <v>10</v>
      </c>
      <c r="O13705" s="8" t="n">
        <f aca="false">K13705*(1-L13705)</f>
        <v>189</v>
      </c>
    </row>
    <row r="13706" customFormat="false" ht="11.4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IF(G13706="Male",VLOOKUP(H13706,'Shoe size conversion table'!$B$6:$D$22,2),VLOOKUP(H13706,'Shoe size conversion table'!$J$6:$L$22,2))</f>
        <v>41</v>
      </c>
      <c r="J13706" s="12" t="n">
        <f aca="false">IF(G13706="Male",VLOOKUP(H13706,'Shoe size conversion table'!$B$6:$D$22,3),VLOOKUP(H13706,'Shoe size conversion table'!$J$6:$L$22,3))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MONTH(C13706:C28673)</f>
        <v>10</v>
      </c>
      <c r="O13706" s="8" t="n">
        <f aca="false">K13706*(1-L13706)</f>
        <v>97.3</v>
      </c>
    </row>
    <row r="13707" customFormat="false" ht="11.4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IF(G13707="Male",VLOOKUP(H13707,'Shoe size conversion table'!$B$6:$D$22,2),VLOOKUP(H13707,'Shoe size conversion table'!$J$6:$L$22,2))</f>
        <v>39</v>
      </c>
      <c r="J13707" s="12" t="n">
        <f aca="false">IF(G13707="Male",VLOOKUP(H13707,'Shoe size conversion table'!$B$6:$D$22,3),VLOOKUP(H13707,'Shoe size conversion table'!$J$6:$L$22,3))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MONTH(C13707:C28674)</f>
        <v>10</v>
      </c>
      <c r="O13707" s="8" t="n">
        <f aca="false">K13707*(1-L13707)</f>
        <v>129</v>
      </c>
    </row>
    <row r="13708" customFormat="false" ht="11.4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IF(G13708="Male",VLOOKUP(H13708,'Shoe size conversion table'!$B$6:$D$22,2),VLOOKUP(H13708,'Shoe size conversion table'!$J$6:$L$22,2))</f>
        <v>42-43</v>
      </c>
      <c r="J13708" s="12" t="n">
        <f aca="false">IF(G13708="Male",VLOOKUP(H13708,'Shoe size conversion table'!$B$6:$D$22,3),VLOOKUP(H13708,'Shoe size conversion table'!$J$6:$L$22,3))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MONTH(C13708:C28675)</f>
        <v>10</v>
      </c>
      <c r="O13708" s="8" t="n">
        <f aca="false">K13708*(1-L13708)</f>
        <v>143.2</v>
      </c>
    </row>
    <row r="13709" customFormat="false" ht="11.4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IF(G13709="Male",VLOOKUP(H13709,'Shoe size conversion table'!$B$6:$D$22,2),VLOOKUP(H13709,'Shoe size conversion table'!$J$6:$L$22,2))</f>
        <v>42-43</v>
      </c>
      <c r="J13709" s="12" t="n">
        <f aca="false">IF(G13709="Male",VLOOKUP(H13709,'Shoe size conversion table'!$B$6:$D$22,3),VLOOKUP(H13709,'Shoe size conversion table'!$J$6:$L$22,3))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MONTH(C13709:C28676)</f>
        <v>10</v>
      </c>
      <c r="O13709" s="8" t="n">
        <f aca="false">K13709*(1-L13709)</f>
        <v>161.1</v>
      </c>
    </row>
    <row r="13710" customFormat="false" ht="11.4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IF(G13710="Male",VLOOKUP(H13710,'Shoe size conversion table'!$B$6:$D$22,2),VLOOKUP(H13710,'Shoe size conversion table'!$J$6:$L$22,2))</f>
        <v>42-43</v>
      </c>
      <c r="J13710" s="12" t="n">
        <f aca="false">IF(G13710="Male",VLOOKUP(H13710,'Shoe size conversion table'!$B$6:$D$22,3),VLOOKUP(H13710,'Shoe size conversion table'!$J$6:$L$22,3))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MONTH(C13710:C28677)</f>
        <v>10</v>
      </c>
      <c r="O13710" s="8" t="n">
        <f aca="false">K13710*(1-L13710)</f>
        <v>127.2</v>
      </c>
    </row>
    <row r="13711" customFormat="false" ht="11.4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IF(G13711="Male",VLOOKUP(H13711,'Shoe size conversion table'!$B$6:$D$22,2),VLOOKUP(H13711,'Shoe size conversion table'!$J$6:$L$22,2))</f>
        <v>42-43</v>
      </c>
      <c r="J13711" s="12" t="n">
        <f aca="false">IF(G13711="Male",VLOOKUP(H13711,'Shoe size conversion table'!$B$6:$D$22,3),VLOOKUP(H13711,'Shoe size conversion table'!$J$6:$L$22,3))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MONTH(C13711:C28678)</f>
        <v>10</v>
      </c>
      <c r="O13711" s="8" t="n">
        <f aca="false">K13711*(1-L13711)</f>
        <v>159</v>
      </c>
    </row>
    <row r="13712" customFormat="false" ht="11.4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IF(G13712="Male",VLOOKUP(H13712,'Shoe size conversion table'!$B$6:$D$22,2),VLOOKUP(H13712,'Shoe size conversion table'!$J$6:$L$22,2))</f>
        <v>38-39</v>
      </c>
      <c r="J13712" s="12" t="n">
        <f aca="false">IF(G13712="Male",VLOOKUP(H13712,'Shoe size conversion table'!$B$6:$D$22,3),VLOOKUP(H13712,'Shoe size conversion table'!$J$6:$L$22,3))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MONTH(C13712:C28679)</f>
        <v>10</v>
      </c>
      <c r="O13712" s="8" t="n">
        <f aca="false">K13712*(1-L13712)</f>
        <v>161.1</v>
      </c>
    </row>
    <row r="13713" customFormat="false" ht="11.4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IF(G13713="Male",VLOOKUP(H13713,'Shoe size conversion table'!$B$6:$D$22,2),VLOOKUP(H13713,'Shoe size conversion table'!$J$6:$L$22,2))</f>
        <v>38-39</v>
      </c>
      <c r="J13713" s="12" t="n">
        <f aca="false">IF(G13713="Male",VLOOKUP(H13713,'Shoe size conversion table'!$B$6:$D$22,3),VLOOKUP(H13713,'Shoe size conversion table'!$J$6:$L$22,3))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MONTH(C13713:C28680)</f>
        <v>10</v>
      </c>
      <c r="O13713" s="8" t="n">
        <f aca="false">K13713*(1-L13713)</f>
        <v>111.3</v>
      </c>
    </row>
    <row r="13714" customFormat="false" ht="11.4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IF(G13714="Male",VLOOKUP(H13714,'Shoe size conversion table'!$B$6:$D$22,2),VLOOKUP(H13714,'Shoe size conversion table'!$J$6:$L$22,2))</f>
        <v>39-40</v>
      </c>
      <c r="J13714" s="12" t="n">
        <f aca="false">IF(G13714="Male",VLOOKUP(H13714,'Shoe size conversion table'!$B$6:$D$22,3),VLOOKUP(H13714,'Shoe size conversion table'!$J$6:$L$22,3))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MONTH(C13714:C28681)</f>
        <v>10</v>
      </c>
      <c r="O13714" s="8" t="n">
        <f aca="false">K13714*(1-L13714)</f>
        <v>103.2</v>
      </c>
    </row>
    <row r="13715" customFormat="false" ht="11.4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IF(G13715="Male",VLOOKUP(H13715,'Shoe size conversion table'!$B$6:$D$22,2),VLOOKUP(H13715,'Shoe size conversion table'!$J$6:$L$22,2))</f>
        <v>40-41</v>
      </c>
      <c r="J13715" s="12" t="n">
        <f aca="false">IF(G13715="Male",VLOOKUP(H13715,'Shoe size conversion table'!$B$6:$D$22,3),VLOOKUP(H13715,'Shoe size conversion table'!$J$6:$L$22,3))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MONTH(C13715:C28682)</f>
        <v>10</v>
      </c>
      <c r="O13715" s="8" t="n">
        <f aca="false">K13715*(1-L13715)</f>
        <v>159</v>
      </c>
    </row>
    <row r="13716" customFormat="false" ht="11.4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IF(G13716="Male",VLOOKUP(H13716,'Shoe size conversion table'!$B$6:$D$22,2),VLOOKUP(H13716,'Shoe size conversion table'!$J$6:$L$22,2))</f>
        <v>39</v>
      </c>
      <c r="J13716" s="12" t="n">
        <f aca="false">IF(G13716="Male",VLOOKUP(H13716,'Shoe size conversion table'!$B$6:$D$22,3),VLOOKUP(H13716,'Shoe size conversion table'!$J$6:$L$22,3))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MONTH(C13716:C28683)</f>
        <v>10</v>
      </c>
      <c r="O13716" s="8" t="n">
        <f aca="false">K13716*(1-L13716)</f>
        <v>99.5</v>
      </c>
    </row>
    <row r="13717" customFormat="false" ht="11.4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IF(G13717="Male",VLOOKUP(H13717,'Shoe size conversion table'!$B$6:$D$22,2),VLOOKUP(H13717,'Shoe size conversion table'!$J$6:$L$22,2))</f>
        <v>39</v>
      </c>
      <c r="J13717" s="12" t="n">
        <f aca="false">IF(G13717="Male",VLOOKUP(H13717,'Shoe size conversion table'!$B$6:$D$22,3),VLOOKUP(H13717,'Shoe size conversion table'!$J$6:$L$22,3))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MONTH(C13717:C28684)</f>
        <v>10</v>
      </c>
      <c r="O13717" s="8" t="n">
        <f aca="false">K13717*(1-L13717)</f>
        <v>134.1</v>
      </c>
    </row>
    <row r="13718" customFormat="false" ht="11.4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IF(G13718="Male",VLOOKUP(H13718,'Shoe size conversion table'!$B$6:$D$22,2),VLOOKUP(H13718,'Shoe size conversion table'!$J$6:$L$22,2))</f>
        <v>43</v>
      </c>
      <c r="J13718" s="12" t="n">
        <f aca="false">IF(G13718="Male",VLOOKUP(H13718,'Shoe size conversion table'!$B$6:$D$22,3),VLOOKUP(H13718,'Shoe size conversion table'!$J$6:$L$22,3))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MONTH(C13718:C28685)</f>
        <v>10</v>
      </c>
      <c r="O13718" s="8" t="n">
        <f aca="false">K13718*(1-L13718)</f>
        <v>129</v>
      </c>
    </row>
    <row r="13719" customFormat="false" ht="11.4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IF(G13719="Male",VLOOKUP(H13719,'Shoe size conversion table'!$B$6:$D$22,2),VLOOKUP(H13719,'Shoe size conversion table'!$J$6:$L$22,2))</f>
        <v>37-38</v>
      </c>
      <c r="J13719" s="12" t="n">
        <f aca="false">IF(G13719="Male",VLOOKUP(H13719,'Shoe size conversion table'!$B$6:$D$22,3),VLOOKUP(H13719,'Shoe size conversion table'!$J$6:$L$22,3))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MONTH(C13719:C28686)</f>
        <v>10</v>
      </c>
      <c r="O13719" s="8" t="n">
        <f aca="false">K13719*(1-L13719)</f>
        <v>169</v>
      </c>
    </row>
    <row r="13720" customFormat="false" ht="11.4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IF(G13720="Male",VLOOKUP(H13720,'Shoe size conversion table'!$B$6:$D$22,2),VLOOKUP(H13720,'Shoe size conversion table'!$J$6:$L$22,2))</f>
        <v>44-45</v>
      </c>
      <c r="J13720" s="12" t="n">
        <f aca="false">IF(G13720="Male",VLOOKUP(H13720,'Shoe size conversion table'!$B$6:$D$22,3),VLOOKUP(H13720,'Shoe size conversion table'!$J$6:$L$22,3))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MONTH(C13720:C28687)</f>
        <v>10</v>
      </c>
      <c r="O13720" s="8" t="n">
        <f aca="false">K13720*(1-L13720)</f>
        <v>179</v>
      </c>
    </row>
    <row r="13721" customFormat="false" ht="11.4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IF(G13721="Male",VLOOKUP(H13721,'Shoe size conversion table'!$B$6:$D$22,2),VLOOKUP(H13721,'Shoe size conversion table'!$J$6:$L$22,2))</f>
        <v>41-42</v>
      </c>
      <c r="J13721" s="12" t="n">
        <f aca="false">IF(G13721="Male",VLOOKUP(H13721,'Shoe size conversion table'!$B$6:$D$22,3),VLOOKUP(H13721,'Shoe size conversion table'!$J$6:$L$22,3))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MONTH(C13721:C28688)</f>
        <v>10</v>
      </c>
      <c r="O13721" s="8" t="n">
        <f aca="false">K13721*(1-L13721)</f>
        <v>199</v>
      </c>
    </row>
    <row r="13722" customFormat="false" ht="11.4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IF(G13722="Male",VLOOKUP(H13722,'Shoe size conversion table'!$B$6:$D$22,2),VLOOKUP(H13722,'Shoe size conversion table'!$J$6:$L$22,2))</f>
        <v>44-45</v>
      </c>
      <c r="J13722" s="12" t="n">
        <f aca="false">IF(G13722="Male",VLOOKUP(H13722,'Shoe size conversion table'!$B$6:$D$22,3),VLOOKUP(H13722,'Shoe size conversion table'!$J$6:$L$22,3))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MONTH(C13722:C28689)</f>
        <v>10</v>
      </c>
      <c r="O13722" s="8" t="n">
        <f aca="false">K13722*(1-L13722)</f>
        <v>139</v>
      </c>
    </row>
    <row r="13723" customFormat="false" ht="11.4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IF(G13723="Male",VLOOKUP(H13723,'Shoe size conversion table'!$B$6:$D$22,2),VLOOKUP(H13723,'Shoe size conversion table'!$J$6:$L$22,2))</f>
        <v>41</v>
      </c>
      <c r="J13723" s="12" t="n">
        <f aca="false">IF(G13723="Male",VLOOKUP(H13723,'Shoe size conversion table'!$B$6:$D$22,3),VLOOKUP(H13723,'Shoe size conversion table'!$J$6:$L$22,3))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MONTH(C13723:C28690)</f>
        <v>10</v>
      </c>
      <c r="O13723" s="8" t="n">
        <f aca="false">K13723*(1-L13723)</f>
        <v>169</v>
      </c>
    </row>
    <row r="13724" customFormat="false" ht="11.4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IF(G13724="Male",VLOOKUP(H13724,'Shoe size conversion table'!$B$6:$D$22,2),VLOOKUP(H13724,'Shoe size conversion table'!$J$6:$L$22,2))</f>
        <v>41-42</v>
      </c>
      <c r="J13724" s="12" t="n">
        <f aca="false">IF(G13724="Male",VLOOKUP(H13724,'Shoe size conversion table'!$B$6:$D$22,3),VLOOKUP(H13724,'Shoe size conversion table'!$J$6:$L$22,3))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MONTH(C13724:C28691)</f>
        <v>10</v>
      </c>
      <c r="O13724" s="8" t="n">
        <f aca="false">K13724*(1-L13724)</f>
        <v>118.3</v>
      </c>
    </row>
    <row r="13725" customFormat="false" ht="11.4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IF(G13725="Male",VLOOKUP(H13725,'Shoe size conversion table'!$B$6:$D$22,2),VLOOKUP(H13725,'Shoe size conversion table'!$J$6:$L$22,2))</f>
        <v>43-44</v>
      </c>
      <c r="J13725" s="12" t="n">
        <f aca="false">IF(G13725="Male",VLOOKUP(H13725,'Shoe size conversion table'!$B$6:$D$22,3),VLOOKUP(H13725,'Shoe size conversion table'!$J$6:$L$22,3))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MONTH(C13725:C28692)</f>
        <v>10</v>
      </c>
      <c r="O13725" s="8" t="n">
        <f aca="false">K13725*(1-L13725)</f>
        <v>179</v>
      </c>
    </row>
    <row r="13726" customFormat="false" ht="11.4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IF(G13726="Male",VLOOKUP(H13726,'Shoe size conversion table'!$B$6:$D$22,2),VLOOKUP(H13726,'Shoe size conversion table'!$J$6:$L$22,2))</f>
        <v>44-45</v>
      </c>
      <c r="J13726" s="12" t="n">
        <f aca="false">IF(G13726="Male",VLOOKUP(H13726,'Shoe size conversion table'!$B$6:$D$22,3),VLOOKUP(H13726,'Shoe size conversion table'!$J$6:$L$22,3))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MONTH(C13726:C28693)</f>
        <v>10</v>
      </c>
      <c r="O13726" s="8" t="n">
        <f aca="false">K13726*(1-L13726)</f>
        <v>179</v>
      </c>
    </row>
    <row r="13727" customFormat="false" ht="11.4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IF(G13727="Male",VLOOKUP(H13727,'Shoe size conversion table'!$B$6:$D$22,2),VLOOKUP(H13727,'Shoe size conversion table'!$J$6:$L$22,2))</f>
        <v>39</v>
      </c>
      <c r="J13727" s="12" t="n">
        <f aca="false">IF(G13727="Male",VLOOKUP(H13727,'Shoe size conversion table'!$B$6:$D$22,3),VLOOKUP(H13727,'Shoe size conversion table'!$J$6:$L$22,3))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MONTH(C13727:C28694)</f>
        <v>10</v>
      </c>
      <c r="O13727" s="8" t="n">
        <f aca="false">K13727*(1-L13727)</f>
        <v>84.5</v>
      </c>
    </row>
    <row r="13728" customFormat="false" ht="11.4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IF(G13728="Male",VLOOKUP(H13728,'Shoe size conversion table'!$B$6:$D$22,2),VLOOKUP(H13728,'Shoe size conversion table'!$J$6:$L$22,2))</f>
        <v>38</v>
      </c>
      <c r="J13728" s="12" t="n">
        <f aca="false">IF(G13728="Male",VLOOKUP(H13728,'Shoe size conversion table'!$B$6:$D$22,3),VLOOKUP(H13728,'Shoe size conversion table'!$J$6:$L$22,3))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MONTH(C13728:C28695)</f>
        <v>10</v>
      </c>
      <c r="O13728" s="8" t="n">
        <f aca="false">K13728*(1-L13728)</f>
        <v>90.3</v>
      </c>
    </row>
    <row r="13729" customFormat="false" ht="11.4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IF(G13729="Male",VLOOKUP(H13729,'Shoe size conversion table'!$B$6:$D$22,2),VLOOKUP(H13729,'Shoe size conversion table'!$J$6:$L$22,2))</f>
        <v>43-44</v>
      </c>
      <c r="J13729" s="12" t="n">
        <f aca="false">IF(G13729="Male",VLOOKUP(H13729,'Shoe size conversion table'!$B$6:$D$22,3),VLOOKUP(H13729,'Shoe size conversion table'!$J$6:$L$22,3))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MONTH(C13729:C28696)</f>
        <v>10</v>
      </c>
      <c r="O13729" s="8" t="n">
        <f aca="false">K13729*(1-L13729)</f>
        <v>189</v>
      </c>
    </row>
    <row r="13730" customFormat="false" ht="11.4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IF(G13730="Male",VLOOKUP(H13730,'Shoe size conversion table'!$B$6:$D$22,2),VLOOKUP(H13730,'Shoe size conversion table'!$J$6:$L$22,2))</f>
        <v>46</v>
      </c>
      <c r="J13730" s="12" t="n">
        <f aca="false">IF(G13730="Male",VLOOKUP(H13730,'Shoe size conversion table'!$B$6:$D$22,3),VLOOKUP(H13730,'Shoe size conversion table'!$J$6:$L$22,3))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MONTH(C13730:C28697)</f>
        <v>10</v>
      </c>
      <c r="O13730" s="8" t="n">
        <f aca="false">K13730*(1-L13730)</f>
        <v>149</v>
      </c>
    </row>
    <row r="13731" customFormat="false" ht="11.4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IF(G13731="Male",VLOOKUP(H13731,'Shoe size conversion table'!$B$6:$D$22,2),VLOOKUP(H13731,'Shoe size conversion table'!$J$6:$L$22,2))</f>
        <v>36-37</v>
      </c>
      <c r="J13731" s="12" t="n">
        <f aca="false">IF(G13731="Male",VLOOKUP(H13731,'Shoe size conversion table'!$B$6:$D$22,3),VLOOKUP(H13731,'Shoe size conversion table'!$J$6:$L$22,3))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MONTH(C13731:C28698)</f>
        <v>10</v>
      </c>
      <c r="O13731" s="8" t="n">
        <f aca="false">K13731*(1-L13731)</f>
        <v>103.2</v>
      </c>
    </row>
    <row r="13732" customFormat="false" ht="11.4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IF(G13732="Male",VLOOKUP(H13732,'Shoe size conversion table'!$B$6:$D$22,2),VLOOKUP(H13732,'Shoe size conversion table'!$J$6:$L$22,2))</f>
        <v>40</v>
      </c>
      <c r="J13732" s="12" t="n">
        <f aca="false">IF(G13732="Male",VLOOKUP(H13732,'Shoe size conversion table'!$B$6:$D$22,3),VLOOKUP(H13732,'Shoe size conversion table'!$J$6:$L$22,3))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MONTH(C13732:C28699)</f>
        <v>10</v>
      </c>
      <c r="O13732" s="8" t="n">
        <f aca="false">K13732*(1-L13732)</f>
        <v>179</v>
      </c>
    </row>
    <row r="13733" customFormat="false" ht="11.4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IF(G13733="Male",VLOOKUP(H13733,'Shoe size conversion table'!$B$6:$D$22,2),VLOOKUP(H13733,'Shoe size conversion table'!$J$6:$L$22,2))</f>
        <v>39</v>
      </c>
      <c r="J13733" s="12" t="n">
        <f aca="false">IF(G13733="Male",VLOOKUP(H13733,'Shoe size conversion table'!$B$6:$D$22,3),VLOOKUP(H13733,'Shoe size conversion table'!$J$6:$L$22,3))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MONTH(C13733:C28700)</f>
        <v>10</v>
      </c>
      <c r="O13733" s="8" t="n">
        <f aca="false">K13733*(1-L13733)</f>
        <v>139</v>
      </c>
    </row>
    <row r="13734" customFormat="false" ht="11.4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IF(G13734="Male",VLOOKUP(H13734,'Shoe size conversion table'!$B$6:$D$22,2),VLOOKUP(H13734,'Shoe size conversion table'!$J$6:$L$22,2))</f>
        <v>43-44</v>
      </c>
      <c r="J13734" s="12" t="n">
        <f aca="false">IF(G13734="Male",VLOOKUP(H13734,'Shoe size conversion table'!$B$6:$D$22,3),VLOOKUP(H13734,'Shoe size conversion table'!$J$6:$L$22,3))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MONTH(C13734:C28701)</f>
        <v>10</v>
      </c>
      <c r="O13734" s="8" t="n">
        <f aca="false">K13734*(1-L13734)</f>
        <v>199</v>
      </c>
    </row>
    <row r="13735" customFormat="false" ht="11.4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IF(G13735="Male",VLOOKUP(H13735,'Shoe size conversion table'!$B$6:$D$22,2),VLOOKUP(H13735,'Shoe size conversion table'!$J$6:$L$22,2))</f>
        <v>42-43</v>
      </c>
      <c r="J13735" s="12" t="n">
        <f aca="false">IF(G13735="Male",VLOOKUP(H13735,'Shoe size conversion table'!$B$6:$D$22,3),VLOOKUP(H13735,'Shoe size conversion table'!$J$6:$L$22,3))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MONTH(C13735:C28702)</f>
        <v>10</v>
      </c>
      <c r="O13735" s="8" t="n">
        <f aca="false">K13735*(1-L13735)</f>
        <v>199</v>
      </c>
    </row>
    <row r="13736" customFormat="false" ht="11.4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IF(G13736="Male",VLOOKUP(H13736,'Shoe size conversion table'!$B$6:$D$22,2),VLOOKUP(H13736,'Shoe size conversion table'!$J$6:$L$22,2))</f>
        <v>38</v>
      </c>
      <c r="J13736" s="12" t="n">
        <f aca="false">IF(G13736="Male",VLOOKUP(H13736,'Shoe size conversion table'!$B$6:$D$22,3),VLOOKUP(H13736,'Shoe size conversion table'!$J$6:$L$22,3))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MONTH(C13736:C28703)</f>
        <v>10</v>
      </c>
      <c r="O13736" s="8" t="n">
        <f aca="false">K13736*(1-L13736)</f>
        <v>111.2</v>
      </c>
    </row>
    <row r="13737" customFormat="false" ht="11.4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IF(G13737="Male",VLOOKUP(H13737,'Shoe size conversion table'!$B$6:$D$22,2),VLOOKUP(H13737,'Shoe size conversion table'!$J$6:$L$22,2))</f>
        <v>39</v>
      </c>
      <c r="J13737" s="12" t="n">
        <f aca="false">IF(G13737="Male",VLOOKUP(H13737,'Shoe size conversion table'!$B$6:$D$22,3),VLOOKUP(H13737,'Shoe size conversion table'!$J$6:$L$22,3))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MONTH(C13737:C28704)</f>
        <v>10</v>
      </c>
      <c r="O13737" s="8" t="n">
        <f aca="false">K13737*(1-L13737)</f>
        <v>90.3</v>
      </c>
    </row>
    <row r="13738" customFormat="false" ht="11.4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IF(G13738="Male",VLOOKUP(H13738,'Shoe size conversion table'!$B$6:$D$22,2),VLOOKUP(H13738,'Shoe size conversion table'!$J$6:$L$22,2))</f>
        <v>39</v>
      </c>
      <c r="J13738" s="12" t="n">
        <f aca="false">IF(G13738="Male",VLOOKUP(H13738,'Shoe size conversion table'!$B$6:$D$22,3),VLOOKUP(H13738,'Shoe size conversion table'!$J$6:$L$22,3))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MONTH(C13738:C28705)</f>
        <v>10</v>
      </c>
      <c r="O13738" s="8" t="n">
        <f aca="false">K13738*(1-L13738)</f>
        <v>139</v>
      </c>
    </row>
    <row r="13739" customFormat="false" ht="11.4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IF(G13739="Male",VLOOKUP(H13739,'Shoe size conversion table'!$B$6:$D$22,2),VLOOKUP(H13739,'Shoe size conversion table'!$J$6:$L$22,2))</f>
        <v>38-39</v>
      </c>
      <c r="J13739" s="12" t="n">
        <f aca="false">IF(G13739="Male",VLOOKUP(H13739,'Shoe size conversion table'!$B$6:$D$22,3),VLOOKUP(H13739,'Shoe size conversion table'!$J$6:$L$22,3))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MONTH(C13739:C28706)</f>
        <v>10</v>
      </c>
      <c r="O13739" s="8" t="n">
        <f aca="false">K13739*(1-L13739)</f>
        <v>169</v>
      </c>
    </row>
    <row r="13740" customFormat="false" ht="11.4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IF(G13740="Male",VLOOKUP(H13740,'Shoe size conversion table'!$B$6:$D$22,2),VLOOKUP(H13740,'Shoe size conversion table'!$J$6:$L$22,2))</f>
        <v>43-44</v>
      </c>
      <c r="J13740" s="12" t="n">
        <f aca="false">IF(G13740="Male",VLOOKUP(H13740,'Shoe size conversion table'!$B$6:$D$22,3),VLOOKUP(H13740,'Shoe size conversion table'!$J$6:$L$22,3))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MONTH(C13740:C28707)</f>
        <v>10</v>
      </c>
      <c r="O13740" s="8" t="n">
        <f aca="false">K13740*(1-L13740)</f>
        <v>189</v>
      </c>
    </row>
    <row r="13741" customFormat="false" ht="11.4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IF(G13741="Male",VLOOKUP(H13741,'Shoe size conversion table'!$B$6:$D$22,2),VLOOKUP(H13741,'Shoe size conversion table'!$J$6:$L$22,2))</f>
        <v>38-39</v>
      </c>
      <c r="J13741" s="12" t="n">
        <f aca="false">IF(G13741="Male",VLOOKUP(H13741,'Shoe size conversion table'!$B$6:$D$22,3),VLOOKUP(H13741,'Shoe size conversion table'!$J$6:$L$22,3))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MONTH(C13741:C28708)</f>
        <v>10</v>
      </c>
      <c r="O13741" s="8" t="n">
        <f aca="false">K13741*(1-L13741)</f>
        <v>74.5</v>
      </c>
    </row>
    <row r="13742" customFormat="false" ht="11.4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IF(G13742="Male",VLOOKUP(H13742,'Shoe size conversion table'!$B$6:$D$22,2),VLOOKUP(H13742,'Shoe size conversion table'!$J$6:$L$22,2))</f>
        <v>37-38</v>
      </c>
      <c r="J13742" s="12" t="n">
        <f aca="false">IF(G13742="Male",VLOOKUP(H13742,'Shoe size conversion table'!$B$6:$D$22,3),VLOOKUP(H13742,'Shoe size conversion table'!$J$6:$L$22,3))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MONTH(C13742:C28709)</f>
        <v>10</v>
      </c>
      <c r="O13742" s="8" t="n">
        <f aca="false">K13742*(1-L13742)</f>
        <v>132.3</v>
      </c>
    </row>
    <row r="13743" customFormat="false" ht="11.4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IF(G13743="Male",VLOOKUP(H13743,'Shoe size conversion table'!$B$6:$D$22,2),VLOOKUP(H13743,'Shoe size conversion table'!$J$6:$L$22,2))</f>
        <v>42-43</v>
      </c>
      <c r="J13743" s="12" t="n">
        <f aca="false">IF(G13743="Male",VLOOKUP(H13743,'Shoe size conversion table'!$B$6:$D$22,3),VLOOKUP(H13743,'Shoe size conversion table'!$J$6:$L$22,3))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MONTH(C13743:C28710)</f>
        <v>10</v>
      </c>
      <c r="O13743" s="8" t="n">
        <f aca="false">K13743*(1-L13743)</f>
        <v>103.2</v>
      </c>
    </row>
    <row r="13744" customFormat="false" ht="11.4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IF(G13744="Male",VLOOKUP(H13744,'Shoe size conversion table'!$B$6:$D$22,2),VLOOKUP(H13744,'Shoe size conversion table'!$J$6:$L$22,2))</f>
        <v>42-43</v>
      </c>
      <c r="J13744" s="12" t="n">
        <f aca="false">IF(G13744="Male",VLOOKUP(H13744,'Shoe size conversion table'!$B$6:$D$22,3),VLOOKUP(H13744,'Shoe size conversion table'!$J$6:$L$22,3))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MONTH(C13744:C28711)</f>
        <v>10</v>
      </c>
      <c r="O13744" s="8" t="n">
        <f aca="false">K13744*(1-L13744)</f>
        <v>139.3</v>
      </c>
    </row>
    <row r="13745" customFormat="false" ht="11.4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IF(G13745="Male",VLOOKUP(H13745,'Shoe size conversion table'!$B$6:$D$22,2),VLOOKUP(H13745,'Shoe size conversion table'!$J$6:$L$22,2))</f>
        <v>43</v>
      </c>
      <c r="J13745" s="12" t="n">
        <f aca="false">IF(G13745="Male",VLOOKUP(H13745,'Shoe size conversion table'!$B$6:$D$22,3),VLOOKUP(H13745,'Shoe size conversion table'!$J$6:$L$22,3))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MONTH(C13745:C28712)</f>
        <v>10</v>
      </c>
      <c r="O13745" s="8" t="n">
        <f aca="false">K13745*(1-L13745)</f>
        <v>129</v>
      </c>
    </row>
    <row r="13746" customFormat="false" ht="11.4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IF(G13746="Male",VLOOKUP(H13746,'Shoe size conversion table'!$B$6:$D$22,2),VLOOKUP(H13746,'Shoe size conversion table'!$J$6:$L$22,2))</f>
        <v>45</v>
      </c>
      <c r="J13746" s="12" t="n">
        <f aca="false">IF(G13746="Male",VLOOKUP(H13746,'Shoe size conversion table'!$B$6:$D$22,3),VLOOKUP(H13746,'Shoe size conversion table'!$J$6:$L$22,3))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MONTH(C13746:C28713)</f>
        <v>10</v>
      </c>
      <c r="O13746" s="8" t="n">
        <f aca="false">K13746*(1-L13746)</f>
        <v>159</v>
      </c>
    </row>
    <row r="13747" customFormat="false" ht="11.4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IF(G13747="Male",VLOOKUP(H13747,'Shoe size conversion table'!$B$6:$D$22,2),VLOOKUP(H13747,'Shoe size conversion table'!$J$6:$L$22,2))</f>
        <v>42-43</v>
      </c>
      <c r="J13747" s="12" t="n">
        <f aca="false">IF(G13747="Male",VLOOKUP(H13747,'Shoe size conversion table'!$B$6:$D$22,3),VLOOKUP(H13747,'Shoe size conversion table'!$J$6:$L$22,3))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MONTH(C13747:C28714)</f>
        <v>10</v>
      </c>
      <c r="O13747" s="8" t="n">
        <f aca="false">K13747*(1-L13747)</f>
        <v>139</v>
      </c>
    </row>
    <row r="13748" customFormat="false" ht="11.4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IF(G13748="Male",VLOOKUP(H13748,'Shoe size conversion table'!$B$6:$D$22,2),VLOOKUP(H13748,'Shoe size conversion table'!$J$6:$L$22,2))</f>
        <v>42</v>
      </c>
      <c r="J13748" s="12" t="n">
        <f aca="false">IF(G13748="Male",VLOOKUP(H13748,'Shoe size conversion table'!$B$6:$D$22,3),VLOOKUP(H13748,'Shoe size conversion table'!$J$6:$L$22,3))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MONTH(C13748:C28715)</f>
        <v>10</v>
      </c>
      <c r="O13748" s="8" t="n">
        <f aca="false">K13748*(1-L13748)</f>
        <v>199</v>
      </c>
    </row>
    <row r="13749" customFormat="false" ht="11.4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IF(G13749="Male",VLOOKUP(H13749,'Shoe size conversion table'!$B$6:$D$22,2),VLOOKUP(H13749,'Shoe size conversion table'!$J$6:$L$22,2))</f>
        <v>44-45</v>
      </c>
      <c r="J13749" s="12" t="n">
        <f aca="false">IF(G13749="Male",VLOOKUP(H13749,'Shoe size conversion table'!$B$6:$D$22,3),VLOOKUP(H13749,'Shoe size conversion table'!$J$6:$L$22,3))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MONTH(C13749:C28716)</f>
        <v>10</v>
      </c>
      <c r="O13749" s="8" t="n">
        <f aca="false">K13749*(1-L13749)</f>
        <v>159</v>
      </c>
    </row>
    <row r="13750" customFormat="false" ht="11.4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IF(G13750="Male",VLOOKUP(H13750,'Shoe size conversion table'!$B$6:$D$22,2),VLOOKUP(H13750,'Shoe size conversion table'!$J$6:$L$22,2))</f>
        <v>44</v>
      </c>
      <c r="J13750" s="12" t="n">
        <f aca="false">IF(G13750="Male",VLOOKUP(H13750,'Shoe size conversion table'!$B$6:$D$22,3),VLOOKUP(H13750,'Shoe size conversion table'!$J$6:$L$22,3))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MONTH(C13750:C28717)</f>
        <v>10</v>
      </c>
      <c r="O13750" s="8" t="n">
        <f aca="false">K13750*(1-L13750)</f>
        <v>90.3</v>
      </c>
    </row>
    <row r="13751" customFormat="false" ht="11.4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IF(G13751="Male",VLOOKUP(H13751,'Shoe size conversion table'!$B$6:$D$22,2),VLOOKUP(H13751,'Shoe size conversion table'!$J$6:$L$22,2))</f>
        <v>41</v>
      </c>
      <c r="J13751" s="12" t="n">
        <f aca="false">IF(G13751="Male",VLOOKUP(H13751,'Shoe size conversion table'!$B$6:$D$22,3),VLOOKUP(H13751,'Shoe size conversion table'!$J$6:$L$22,3))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MONTH(C13751:C28718)</f>
        <v>10</v>
      </c>
      <c r="O13751" s="8" t="n">
        <f aca="false">K13751*(1-L13751)</f>
        <v>94.5</v>
      </c>
    </row>
    <row r="13752" customFormat="false" ht="11.4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IF(G13752="Male",VLOOKUP(H13752,'Shoe size conversion table'!$B$6:$D$22,2),VLOOKUP(H13752,'Shoe size conversion table'!$J$6:$L$22,2))</f>
        <v>39</v>
      </c>
      <c r="J13752" s="12" t="n">
        <f aca="false">IF(G13752="Male",VLOOKUP(H13752,'Shoe size conversion table'!$B$6:$D$22,3),VLOOKUP(H13752,'Shoe size conversion table'!$J$6:$L$22,3))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MONTH(C13752:C28719)</f>
        <v>10</v>
      </c>
      <c r="O13752" s="8" t="n">
        <f aca="false">K13752*(1-L13752)</f>
        <v>94.5</v>
      </c>
    </row>
    <row r="13753" customFormat="false" ht="11.4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IF(G13753="Male",VLOOKUP(H13753,'Shoe size conversion table'!$B$6:$D$22,2),VLOOKUP(H13753,'Shoe size conversion table'!$J$6:$L$22,2))</f>
        <v>42</v>
      </c>
      <c r="J13753" s="12" t="n">
        <f aca="false">IF(G13753="Male",VLOOKUP(H13753,'Shoe size conversion table'!$B$6:$D$22,3),VLOOKUP(H13753,'Shoe size conversion table'!$J$6:$L$22,3))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MONTH(C13753:C28720)</f>
        <v>10</v>
      </c>
      <c r="O13753" s="8" t="n">
        <f aca="false">K13753*(1-L13753)</f>
        <v>90.3</v>
      </c>
    </row>
    <row r="13754" customFormat="false" ht="11.4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IF(G13754="Male",VLOOKUP(H13754,'Shoe size conversion table'!$B$6:$D$22,2),VLOOKUP(H13754,'Shoe size conversion table'!$J$6:$L$22,2))</f>
        <v>42-43</v>
      </c>
      <c r="J13754" s="12" t="n">
        <f aca="false">IF(G13754="Male",VLOOKUP(H13754,'Shoe size conversion table'!$B$6:$D$22,3),VLOOKUP(H13754,'Shoe size conversion table'!$J$6:$L$22,3))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MONTH(C13754:C28721)</f>
        <v>10</v>
      </c>
      <c r="O13754" s="8" t="n">
        <f aca="false">K13754*(1-L13754)</f>
        <v>143.2</v>
      </c>
    </row>
    <row r="13755" customFormat="false" ht="11.4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IF(G13755="Male",VLOOKUP(H13755,'Shoe size conversion table'!$B$6:$D$22,2),VLOOKUP(H13755,'Shoe size conversion table'!$J$6:$L$22,2))</f>
        <v>43</v>
      </c>
      <c r="J13755" s="12" t="n">
        <f aca="false">IF(G13755="Male",VLOOKUP(H13755,'Shoe size conversion table'!$B$6:$D$22,3),VLOOKUP(H13755,'Shoe size conversion table'!$J$6:$L$22,3))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MONTH(C13755:C28722)</f>
        <v>10</v>
      </c>
      <c r="O13755" s="8" t="n">
        <f aca="false">K13755*(1-L13755)</f>
        <v>189</v>
      </c>
    </row>
    <row r="13756" customFormat="false" ht="11.4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IF(G13756="Male",VLOOKUP(H13756,'Shoe size conversion table'!$B$6:$D$22,2),VLOOKUP(H13756,'Shoe size conversion table'!$J$6:$L$22,2))</f>
        <v>42</v>
      </c>
      <c r="J13756" s="12" t="n">
        <f aca="false">IF(G13756="Male",VLOOKUP(H13756,'Shoe size conversion table'!$B$6:$D$22,3),VLOOKUP(H13756,'Shoe size conversion table'!$J$6:$L$22,3))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MONTH(C13756:C28723)</f>
        <v>10</v>
      </c>
      <c r="O13756" s="8" t="n">
        <f aca="false">K13756*(1-L13756)</f>
        <v>134.1</v>
      </c>
    </row>
    <row r="13757" customFormat="false" ht="11.4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IF(G13757="Male",VLOOKUP(H13757,'Shoe size conversion table'!$B$6:$D$22,2),VLOOKUP(H13757,'Shoe size conversion table'!$J$6:$L$22,2))</f>
        <v>38-39</v>
      </c>
      <c r="J13757" s="12" t="n">
        <f aca="false">IF(G13757="Male",VLOOKUP(H13757,'Shoe size conversion table'!$B$6:$D$22,3),VLOOKUP(H13757,'Shoe size conversion table'!$J$6:$L$22,3))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MONTH(C13757:C28724)</f>
        <v>10</v>
      </c>
      <c r="O13757" s="8" t="n">
        <f aca="false">K13757*(1-L13757)</f>
        <v>74.5</v>
      </c>
    </row>
    <row r="13758" customFormat="false" ht="11.4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IF(G13758="Male",VLOOKUP(H13758,'Shoe size conversion table'!$B$6:$D$22,2),VLOOKUP(H13758,'Shoe size conversion table'!$J$6:$L$22,2))</f>
        <v>41-42</v>
      </c>
      <c r="J13758" s="12" t="n">
        <f aca="false">IF(G13758="Male",VLOOKUP(H13758,'Shoe size conversion table'!$B$6:$D$22,3),VLOOKUP(H13758,'Shoe size conversion table'!$J$6:$L$22,3))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MONTH(C13758:C28725)</f>
        <v>10</v>
      </c>
      <c r="O13758" s="8" t="n">
        <f aca="false">K13758*(1-L13758)</f>
        <v>139</v>
      </c>
    </row>
    <row r="13759" customFormat="false" ht="11.4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IF(G13759="Male",VLOOKUP(H13759,'Shoe size conversion table'!$B$6:$D$22,2),VLOOKUP(H13759,'Shoe size conversion table'!$J$6:$L$22,2))</f>
        <v>42-43</v>
      </c>
      <c r="J13759" s="12" t="n">
        <f aca="false">IF(G13759="Male",VLOOKUP(H13759,'Shoe size conversion table'!$B$6:$D$22,3),VLOOKUP(H13759,'Shoe size conversion table'!$J$6:$L$22,3))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MONTH(C13759:C28726)</f>
        <v>10</v>
      </c>
      <c r="O13759" s="8" t="n">
        <f aca="false">K13759*(1-L13759)</f>
        <v>119.2</v>
      </c>
    </row>
    <row r="13760" customFormat="false" ht="11.4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IF(G13760="Male",VLOOKUP(H13760,'Shoe size conversion table'!$B$6:$D$22,2),VLOOKUP(H13760,'Shoe size conversion table'!$J$6:$L$22,2))</f>
        <v>42-43</v>
      </c>
      <c r="J13760" s="12" t="n">
        <f aca="false">IF(G13760="Male",VLOOKUP(H13760,'Shoe size conversion table'!$B$6:$D$22,3),VLOOKUP(H13760,'Shoe size conversion table'!$J$6:$L$22,3))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MONTH(C13760:C28727)</f>
        <v>10</v>
      </c>
      <c r="O13760" s="8" t="n">
        <f aca="false">K13760*(1-L13760)</f>
        <v>199</v>
      </c>
    </row>
    <row r="13761" customFormat="false" ht="11.4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IF(G13761="Male",VLOOKUP(H13761,'Shoe size conversion table'!$B$6:$D$22,2),VLOOKUP(H13761,'Shoe size conversion table'!$J$6:$L$22,2))</f>
        <v>40-41</v>
      </c>
      <c r="J13761" s="12" t="n">
        <f aca="false">IF(G13761="Male",VLOOKUP(H13761,'Shoe size conversion table'!$B$6:$D$22,3),VLOOKUP(H13761,'Shoe size conversion table'!$J$6:$L$22,3))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MONTH(C13761:C28728)</f>
        <v>10</v>
      </c>
      <c r="O13761" s="8" t="n">
        <f aca="false">K13761*(1-L13761)</f>
        <v>111.2</v>
      </c>
    </row>
    <row r="13762" customFormat="false" ht="11.4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IF(G13762="Male",VLOOKUP(H13762,'Shoe size conversion table'!$B$6:$D$22,2),VLOOKUP(H13762,'Shoe size conversion table'!$J$6:$L$22,2))</f>
        <v>42-43</v>
      </c>
      <c r="J13762" s="12" t="n">
        <f aca="false">IF(G13762="Male",VLOOKUP(H13762,'Shoe size conversion table'!$B$6:$D$22,3),VLOOKUP(H13762,'Shoe size conversion table'!$J$6:$L$22,3))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MONTH(C13762:C28729)</f>
        <v>10</v>
      </c>
      <c r="O13762" s="8" t="n">
        <f aca="false">K13762*(1-L13762)</f>
        <v>149</v>
      </c>
    </row>
    <row r="13763" customFormat="false" ht="11.4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IF(G13763="Male",VLOOKUP(H13763,'Shoe size conversion table'!$B$6:$D$22,2),VLOOKUP(H13763,'Shoe size conversion table'!$J$6:$L$22,2))</f>
        <v>42</v>
      </c>
      <c r="J13763" s="12" t="n">
        <f aca="false">IF(G13763="Male",VLOOKUP(H13763,'Shoe size conversion table'!$B$6:$D$22,3),VLOOKUP(H13763,'Shoe size conversion table'!$J$6:$L$22,3))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MONTH(C13763:C28730)</f>
        <v>10</v>
      </c>
      <c r="O13763" s="8" t="n">
        <f aca="false">K13763*(1-L13763)</f>
        <v>189</v>
      </c>
    </row>
    <row r="13764" customFormat="false" ht="11.4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IF(G13764="Male",VLOOKUP(H13764,'Shoe size conversion table'!$B$6:$D$22,2),VLOOKUP(H13764,'Shoe size conversion table'!$J$6:$L$22,2))</f>
        <v>42-43</v>
      </c>
      <c r="J13764" s="12" t="n">
        <f aca="false">IF(G13764="Male",VLOOKUP(H13764,'Shoe size conversion table'!$B$6:$D$22,3),VLOOKUP(H13764,'Shoe size conversion table'!$J$6:$L$22,3))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MONTH(C13764:C28731)</f>
        <v>10</v>
      </c>
      <c r="O13764" s="8" t="n">
        <f aca="false">K13764*(1-L13764)</f>
        <v>199</v>
      </c>
    </row>
    <row r="13765" customFormat="false" ht="11.4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IF(G13765="Male",VLOOKUP(H13765,'Shoe size conversion table'!$B$6:$D$22,2),VLOOKUP(H13765,'Shoe size conversion table'!$J$6:$L$22,2))</f>
        <v>41</v>
      </c>
      <c r="J13765" s="12" t="n">
        <f aca="false">IF(G13765="Male",VLOOKUP(H13765,'Shoe size conversion table'!$B$6:$D$22,3),VLOOKUP(H13765,'Shoe size conversion table'!$J$6:$L$22,3))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MONTH(C13765:C28732)</f>
        <v>10</v>
      </c>
      <c r="O13765" s="8" t="n">
        <f aca="false">K13765*(1-L13765)</f>
        <v>104.3</v>
      </c>
    </row>
    <row r="13766" customFormat="false" ht="11.4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IF(G13766="Male",VLOOKUP(H13766,'Shoe size conversion table'!$B$6:$D$22,2),VLOOKUP(H13766,'Shoe size conversion table'!$J$6:$L$22,2))</f>
        <v>42</v>
      </c>
      <c r="J13766" s="12" t="n">
        <f aca="false">IF(G13766="Male",VLOOKUP(H13766,'Shoe size conversion table'!$B$6:$D$22,3),VLOOKUP(H13766,'Shoe size conversion table'!$J$6:$L$22,3))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MONTH(C13766:C28733)</f>
        <v>10</v>
      </c>
      <c r="O13766" s="8" t="n">
        <f aca="false">K13766*(1-L13766)</f>
        <v>169</v>
      </c>
    </row>
    <row r="13767" customFormat="false" ht="11.4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IF(G13767="Male",VLOOKUP(H13767,'Shoe size conversion table'!$B$6:$D$22,2),VLOOKUP(H13767,'Shoe size conversion table'!$J$6:$L$22,2))</f>
        <v>37-38</v>
      </c>
      <c r="J13767" s="12" t="n">
        <f aca="false">IF(G13767="Male",VLOOKUP(H13767,'Shoe size conversion table'!$B$6:$D$22,3),VLOOKUP(H13767,'Shoe size conversion table'!$J$6:$L$22,3))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MONTH(C13767:C28734)</f>
        <v>10</v>
      </c>
      <c r="O13767" s="8" t="n">
        <f aca="false">K13767*(1-L13767)</f>
        <v>139</v>
      </c>
    </row>
    <row r="13768" customFormat="false" ht="11.4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IF(G13768="Male",VLOOKUP(H13768,'Shoe size conversion table'!$B$6:$D$22,2),VLOOKUP(H13768,'Shoe size conversion table'!$J$6:$L$22,2))</f>
        <v>39-40</v>
      </c>
      <c r="J13768" s="12" t="n">
        <f aca="false">IF(G13768="Male",VLOOKUP(H13768,'Shoe size conversion table'!$B$6:$D$22,3),VLOOKUP(H13768,'Shoe size conversion table'!$J$6:$L$22,3))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MONTH(C13768:C28735)</f>
        <v>10</v>
      </c>
      <c r="O13768" s="8" t="n">
        <f aca="false">K13768*(1-L13768)</f>
        <v>69.5</v>
      </c>
    </row>
    <row r="13769" customFormat="false" ht="11.4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IF(G13769="Male",VLOOKUP(H13769,'Shoe size conversion table'!$B$6:$D$22,2),VLOOKUP(H13769,'Shoe size conversion table'!$J$6:$L$22,2))</f>
        <v>41</v>
      </c>
      <c r="J13769" s="12" t="n">
        <f aca="false">IF(G13769="Male",VLOOKUP(H13769,'Shoe size conversion table'!$B$6:$D$22,3),VLOOKUP(H13769,'Shoe size conversion table'!$J$6:$L$22,3))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MONTH(C13769:C28736)</f>
        <v>10</v>
      </c>
      <c r="O13769" s="8" t="n">
        <f aca="false">K13769*(1-L13769)</f>
        <v>139</v>
      </c>
    </row>
    <row r="13770" customFormat="false" ht="11.4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IF(G13770="Male",VLOOKUP(H13770,'Shoe size conversion table'!$B$6:$D$22,2),VLOOKUP(H13770,'Shoe size conversion table'!$J$6:$L$22,2))</f>
        <v>41-42</v>
      </c>
      <c r="J13770" s="12" t="n">
        <f aca="false">IF(G13770="Male",VLOOKUP(H13770,'Shoe size conversion table'!$B$6:$D$22,3),VLOOKUP(H13770,'Shoe size conversion table'!$J$6:$L$22,3))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MONTH(C13770:C28737)</f>
        <v>10</v>
      </c>
      <c r="O13770" s="8" t="n">
        <f aca="false">K13770*(1-L13770)</f>
        <v>79.5</v>
      </c>
    </row>
    <row r="13771" customFormat="false" ht="11.4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IF(G13771="Male",VLOOKUP(H13771,'Shoe size conversion table'!$B$6:$D$22,2),VLOOKUP(H13771,'Shoe size conversion table'!$J$6:$L$22,2))</f>
        <v>41-42</v>
      </c>
      <c r="J13771" s="12" t="n">
        <f aca="false">IF(G13771="Male",VLOOKUP(H13771,'Shoe size conversion table'!$B$6:$D$22,3),VLOOKUP(H13771,'Shoe size conversion table'!$J$6:$L$22,3))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MONTH(C13771:C28738)</f>
        <v>10</v>
      </c>
      <c r="O13771" s="8" t="n">
        <f aca="false">K13771*(1-L13771)</f>
        <v>84.5</v>
      </c>
    </row>
    <row r="13772" customFormat="false" ht="11.4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IF(G13772="Male",VLOOKUP(H13772,'Shoe size conversion table'!$B$6:$D$22,2),VLOOKUP(H13772,'Shoe size conversion table'!$J$6:$L$22,2))</f>
        <v>42-43</v>
      </c>
      <c r="J13772" s="12" t="n">
        <f aca="false">IF(G13772="Male",VLOOKUP(H13772,'Shoe size conversion table'!$B$6:$D$22,3),VLOOKUP(H13772,'Shoe size conversion table'!$J$6:$L$22,3))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MONTH(C13772:C28739)</f>
        <v>10</v>
      </c>
      <c r="O13772" s="8" t="n">
        <f aca="false">K13772*(1-L13772)</f>
        <v>179</v>
      </c>
    </row>
    <row r="13773" customFormat="false" ht="11.4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IF(G13773="Male",VLOOKUP(H13773,'Shoe size conversion table'!$B$6:$D$22,2),VLOOKUP(H13773,'Shoe size conversion table'!$J$6:$L$22,2))</f>
        <v>37-38</v>
      </c>
      <c r="J13773" s="12" t="n">
        <f aca="false">IF(G13773="Male",VLOOKUP(H13773,'Shoe size conversion table'!$B$6:$D$22,3),VLOOKUP(H13773,'Shoe size conversion table'!$J$6:$L$22,3))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MONTH(C13773:C28740)</f>
        <v>10</v>
      </c>
      <c r="O13773" s="8" t="n">
        <f aca="false">K13773*(1-L13773)</f>
        <v>143.2</v>
      </c>
    </row>
    <row r="13774" customFormat="false" ht="11.4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IF(G13774="Male",VLOOKUP(H13774,'Shoe size conversion table'!$B$6:$D$22,2),VLOOKUP(H13774,'Shoe size conversion table'!$J$6:$L$22,2))</f>
        <v>41</v>
      </c>
      <c r="J13774" s="12" t="n">
        <f aca="false">IF(G13774="Male",VLOOKUP(H13774,'Shoe size conversion table'!$B$6:$D$22,3),VLOOKUP(H13774,'Shoe size conversion table'!$J$6:$L$22,3))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MONTH(C13774:C28741)</f>
        <v>10</v>
      </c>
      <c r="O13774" s="8" t="n">
        <f aca="false">K13774*(1-L13774)</f>
        <v>179</v>
      </c>
    </row>
    <row r="13775" customFormat="false" ht="11.4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IF(G13775="Male",VLOOKUP(H13775,'Shoe size conversion table'!$B$6:$D$22,2),VLOOKUP(H13775,'Shoe size conversion table'!$J$6:$L$22,2))</f>
        <v>42-43</v>
      </c>
      <c r="J13775" s="12" t="n">
        <f aca="false">IF(G13775="Male",VLOOKUP(H13775,'Shoe size conversion table'!$B$6:$D$22,3),VLOOKUP(H13775,'Shoe size conversion table'!$J$6:$L$22,3))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MONTH(C13775:C28742)</f>
        <v>10</v>
      </c>
      <c r="O13775" s="8" t="n">
        <f aca="false">K13775*(1-L13775)</f>
        <v>149</v>
      </c>
    </row>
    <row r="13776" customFormat="false" ht="11.4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IF(G13776="Male",VLOOKUP(H13776,'Shoe size conversion table'!$B$6:$D$22,2),VLOOKUP(H13776,'Shoe size conversion table'!$J$6:$L$22,2))</f>
        <v>38</v>
      </c>
      <c r="J13776" s="12" t="n">
        <f aca="false">IF(G13776="Male",VLOOKUP(H13776,'Shoe size conversion table'!$B$6:$D$22,3),VLOOKUP(H13776,'Shoe size conversion table'!$J$6:$L$22,3))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MONTH(C13776:C28743)</f>
        <v>10</v>
      </c>
      <c r="O13776" s="8" t="n">
        <f aca="false">K13776*(1-L13776)</f>
        <v>111.2</v>
      </c>
    </row>
    <row r="13777" customFormat="false" ht="11.4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IF(G13777="Male",VLOOKUP(H13777,'Shoe size conversion table'!$B$6:$D$22,2),VLOOKUP(H13777,'Shoe size conversion table'!$J$6:$L$22,2))</f>
        <v>40</v>
      </c>
      <c r="J13777" s="12" t="n">
        <f aca="false">IF(G13777="Male",VLOOKUP(H13777,'Shoe size conversion table'!$B$6:$D$22,3),VLOOKUP(H13777,'Shoe size conversion table'!$J$6:$L$22,3))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MONTH(C13777:C28744)</f>
        <v>10</v>
      </c>
      <c r="O13777" s="8" t="n">
        <f aca="false">K13777*(1-L13777)</f>
        <v>90.3</v>
      </c>
    </row>
    <row r="13778" customFormat="false" ht="11.4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IF(G13778="Male",VLOOKUP(H13778,'Shoe size conversion table'!$B$6:$D$22,2),VLOOKUP(H13778,'Shoe size conversion table'!$J$6:$L$22,2))</f>
        <v>44-45</v>
      </c>
      <c r="J13778" s="12" t="n">
        <f aca="false">IF(G13778="Male",VLOOKUP(H13778,'Shoe size conversion table'!$B$6:$D$22,3),VLOOKUP(H13778,'Shoe size conversion table'!$J$6:$L$22,3))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MONTH(C13778:C28745)</f>
        <v>10</v>
      </c>
      <c r="O13778" s="8" t="n">
        <f aca="false">K13778*(1-L13778)</f>
        <v>189</v>
      </c>
    </row>
    <row r="13779" customFormat="false" ht="11.4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IF(G13779="Male",VLOOKUP(H13779,'Shoe size conversion table'!$B$6:$D$22,2),VLOOKUP(H13779,'Shoe size conversion table'!$J$6:$L$22,2))</f>
        <v>43-44</v>
      </c>
      <c r="J13779" s="12" t="n">
        <f aca="false">IF(G13779="Male",VLOOKUP(H13779,'Shoe size conversion table'!$B$6:$D$22,3),VLOOKUP(H13779,'Shoe size conversion table'!$J$6:$L$22,3))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MONTH(C13779:C28746)</f>
        <v>10</v>
      </c>
      <c r="O13779" s="8" t="n">
        <f aca="false">K13779*(1-L13779)</f>
        <v>199</v>
      </c>
    </row>
    <row r="13780" customFormat="false" ht="11.4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IF(G13780="Male",VLOOKUP(H13780,'Shoe size conversion table'!$B$6:$D$22,2),VLOOKUP(H13780,'Shoe size conversion table'!$J$6:$L$22,2))</f>
        <v>42-43</v>
      </c>
      <c r="J13780" s="12" t="n">
        <f aca="false">IF(G13780="Male",VLOOKUP(H13780,'Shoe size conversion table'!$B$6:$D$22,3),VLOOKUP(H13780,'Shoe size conversion table'!$J$6:$L$22,3))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MONTH(C13780:C28747)</f>
        <v>10</v>
      </c>
      <c r="O13780" s="8" t="n">
        <f aca="false">K13780*(1-L13780)</f>
        <v>161.1</v>
      </c>
    </row>
    <row r="13781" customFormat="false" ht="11.4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IF(G13781="Male",VLOOKUP(H13781,'Shoe size conversion table'!$B$6:$D$22,2),VLOOKUP(H13781,'Shoe size conversion table'!$J$6:$L$22,2))</f>
        <v>42-43</v>
      </c>
      <c r="J13781" s="12" t="n">
        <f aca="false">IF(G13781="Male",VLOOKUP(H13781,'Shoe size conversion table'!$B$6:$D$22,3),VLOOKUP(H13781,'Shoe size conversion table'!$J$6:$L$22,3))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MONTH(C13781:C28748)</f>
        <v>10</v>
      </c>
      <c r="O13781" s="8" t="n">
        <f aca="false">K13781*(1-L13781)</f>
        <v>169</v>
      </c>
    </row>
    <row r="13782" customFormat="false" ht="11.4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IF(G13782="Male",VLOOKUP(H13782,'Shoe size conversion table'!$B$6:$D$22,2),VLOOKUP(H13782,'Shoe size conversion table'!$J$6:$L$22,2))</f>
        <v>42</v>
      </c>
      <c r="J13782" s="12" t="n">
        <f aca="false">IF(G13782="Male",VLOOKUP(H13782,'Shoe size conversion table'!$B$6:$D$22,3),VLOOKUP(H13782,'Shoe size conversion table'!$J$6:$L$22,3))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MONTH(C13782:C28749)</f>
        <v>10</v>
      </c>
      <c r="O13782" s="8" t="n">
        <f aca="false">K13782*(1-L13782)</f>
        <v>134.1</v>
      </c>
    </row>
    <row r="13783" customFormat="false" ht="11.4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IF(G13783="Male",VLOOKUP(H13783,'Shoe size conversion table'!$B$6:$D$22,2),VLOOKUP(H13783,'Shoe size conversion table'!$J$6:$L$22,2))</f>
        <v>43</v>
      </c>
      <c r="J13783" s="12" t="n">
        <f aca="false">IF(G13783="Male",VLOOKUP(H13783,'Shoe size conversion table'!$B$6:$D$22,3),VLOOKUP(H13783,'Shoe size conversion table'!$J$6:$L$22,3))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MONTH(C13783:C28750)</f>
        <v>10</v>
      </c>
      <c r="O13783" s="8" t="n">
        <f aca="false">K13783*(1-L13783)</f>
        <v>129</v>
      </c>
    </row>
    <row r="13784" customFormat="false" ht="11.4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IF(G13784="Male",VLOOKUP(H13784,'Shoe size conversion table'!$B$6:$D$22,2),VLOOKUP(H13784,'Shoe size conversion table'!$J$6:$L$22,2))</f>
        <v>40</v>
      </c>
      <c r="J13784" s="12" t="n">
        <f aca="false">IF(G13784="Male",VLOOKUP(H13784,'Shoe size conversion table'!$B$6:$D$22,3),VLOOKUP(H13784,'Shoe size conversion table'!$J$6:$L$22,3))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MONTH(C13784:C28751)</f>
        <v>10</v>
      </c>
      <c r="O13784" s="8" t="n">
        <f aca="false">K13784*(1-L13784)</f>
        <v>139</v>
      </c>
    </row>
    <row r="13785" customFormat="false" ht="11.4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IF(G13785="Male",VLOOKUP(H13785,'Shoe size conversion table'!$B$6:$D$22,2),VLOOKUP(H13785,'Shoe size conversion table'!$J$6:$L$22,2))</f>
        <v>43</v>
      </c>
      <c r="J13785" s="12" t="n">
        <f aca="false">IF(G13785="Male",VLOOKUP(H13785,'Shoe size conversion table'!$B$6:$D$22,3),VLOOKUP(H13785,'Shoe size conversion table'!$J$6:$L$22,3))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MONTH(C13785:C28752)</f>
        <v>10</v>
      </c>
      <c r="O13785" s="8" t="n">
        <f aca="false">K13785*(1-L13785)</f>
        <v>84.5</v>
      </c>
    </row>
    <row r="13786" customFormat="false" ht="11.4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IF(G13786="Male",VLOOKUP(H13786,'Shoe size conversion table'!$B$6:$D$22,2),VLOOKUP(H13786,'Shoe size conversion table'!$J$6:$L$22,2))</f>
        <v>44-45</v>
      </c>
      <c r="J13786" s="12" t="n">
        <f aca="false">IF(G13786="Male",VLOOKUP(H13786,'Shoe size conversion table'!$B$6:$D$22,3),VLOOKUP(H13786,'Shoe size conversion table'!$J$6:$L$22,3))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MONTH(C13786:C28753)</f>
        <v>10</v>
      </c>
      <c r="O13786" s="8" t="n">
        <f aca="false">K13786*(1-L13786)</f>
        <v>169</v>
      </c>
    </row>
    <row r="13787" customFormat="false" ht="11.4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IF(G13787="Male",VLOOKUP(H13787,'Shoe size conversion table'!$B$6:$D$22,2),VLOOKUP(H13787,'Shoe size conversion table'!$J$6:$L$22,2))</f>
        <v>39</v>
      </c>
      <c r="J13787" s="12" t="n">
        <f aca="false">IF(G13787="Male",VLOOKUP(H13787,'Shoe size conversion table'!$B$6:$D$22,3),VLOOKUP(H13787,'Shoe size conversion table'!$J$6:$L$22,3))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MONTH(C13787:C28754)</f>
        <v>10</v>
      </c>
      <c r="O13787" s="8" t="n">
        <f aca="false">K13787*(1-L13787)</f>
        <v>149</v>
      </c>
    </row>
    <row r="13788" customFormat="false" ht="11.4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IF(G13788="Male",VLOOKUP(H13788,'Shoe size conversion table'!$B$6:$D$22,2),VLOOKUP(H13788,'Shoe size conversion table'!$J$6:$L$22,2))</f>
        <v>42-43</v>
      </c>
      <c r="J13788" s="12" t="n">
        <f aca="false">IF(G13788="Male",VLOOKUP(H13788,'Shoe size conversion table'!$B$6:$D$22,3),VLOOKUP(H13788,'Shoe size conversion table'!$J$6:$L$22,3))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MONTH(C13788:C28755)</f>
        <v>10</v>
      </c>
      <c r="O13788" s="8" t="n">
        <f aca="false">K13788*(1-L13788)</f>
        <v>111.3</v>
      </c>
    </row>
    <row r="13789" customFormat="false" ht="11.4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IF(G13789="Male",VLOOKUP(H13789,'Shoe size conversion table'!$B$6:$D$22,2),VLOOKUP(H13789,'Shoe size conversion table'!$J$6:$L$22,2))</f>
        <v>41-42</v>
      </c>
      <c r="J13789" s="12" t="n">
        <f aca="false">IF(G13789="Male",VLOOKUP(H13789,'Shoe size conversion table'!$B$6:$D$22,3),VLOOKUP(H13789,'Shoe size conversion table'!$J$6:$L$22,3))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MONTH(C13789:C28756)</f>
        <v>10</v>
      </c>
      <c r="O13789" s="8" t="n">
        <f aca="false">K13789*(1-L13789)</f>
        <v>199</v>
      </c>
    </row>
    <row r="13790" customFormat="false" ht="11.4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IF(G13790="Male",VLOOKUP(H13790,'Shoe size conversion table'!$B$6:$D$22,2),VLOOKUP(H13790,'Shoe size conversion table'!$J$6:$L$22,2))</f>
        <v>38</v>
      </c>
      <c r="J13790" s="12" t="n">
        <f aca="false">IF(G13790="Male",VLOOKUP(H13790,'Shoe size conversion table'!$B$6:$D$22,3),VLOOKUP(H13790,'Shoe size conversion table'!$J$6:$L$22,3))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MONTH(C13790:C28757)</f>
        <v>10</v>
      </c>
      <c r="O13790" s="8" t="n">
        <f aca="false">K13790*(1-L13790)</f>
        <v>169</v>
      </c>
    </row>
    <row r="13791" customFormat="false" ht="11.4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IF(G13791="Male",VLOOKUP(H13791,'Shoe size conversion table'!$B$6:$D$22,2),VLOOKUP(H13791,'Shoe size conversion table'!$J$6:$L$22,2))</f>
        <v>42-43</v>
      </c>
      <c r="J13791" s="12" t="n">
        <f aca="false">IF(G13791="Male",VLOOKUP(H13791,'Shoe size conversion table'!$B$6:$D$22,3),VLOOKUP(H13791,'Shoe size conversion table'!$J$6:$L$22,3))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MONTH(C13791:C28758)</f>
        <v>10</v>
      </c>
      <c r="O13791" s="8" t="n">
        <f aca="false">K13791*(1-L13791)</f>
        <v>161.1</v>
      </c>
    </row>
    <row r="13792" customFormat="false" ht="11.4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IF(G13792="Male",VLOOKUP(H13792,'Shoe size conversion table'!$B$6:$D$22,2),VLOOKUP(H13792,'Shoe size conversion table'!$J$6:$L$22,2))</f>
        <v>42</v>
      </c>
      <c r="J13792" s="12" t="n">
        <f aca="false">IF(G13792="Male",VLOOKUP(H13792,'Shoe size conversion table'!$B$6:$D$22,3),VLOOKUP(H13792,'Shoe size conversion table'!$J$6:$L$22,3))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MONTH(C13792:C28759)</f>
        <v>10</v>
      </c>
      <c r="O13792" s="8" t="n">
        <f aca="false">K13792*(1-L13792)</f>
        <v>84.5</v>
      </c>
    </row>
    <row r="13793" customFormat="false" ht="11.4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IF(G13793="Male",VLOOKUP(H13793,'Shoe size conversion table'!$B$6:$D$22,2),VLOOKUP(H13793,'Shoe size conversion table'!$J$6:$L$22,2))</f>
        <v>43-44</v>
      </c>
      <c r="J13793" s="12" t="n">
        <f aca="false">IF(G13793="Male",VLOOKUP(H13793,'Shoe size conversion table'!$B$6:$D$22,3),VLOOKUP(H13793,'Shoe size conversion table'!$J$6:$L$22,3))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MONTH(C13793:C28760)</f>
        <v>10</v>
      </c>
      <c r="O13793" s="8" t="n">
        <f aca="false">K13793*(1-L13793)</f>
        <v>90.3</v>
      </c>
    </row>
    <row r="13794" customFormat="false" ht="11.4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IF(G13794="Male",VLOOKUP(H13794,'Shoe size conversion table'!$B$6:$D$22,2),VLOOKUP(H13794,'Shoe size conversion table'!$J$6:$L$22,2))</f>
        <v>42-43</v>
      </c>
      <c r="J13794" s="12" t="n">
        <f aca="false">IF(G13794="Male",VLOOKUP(H13794,'Shoe size conversion table'!$B$6:$D$22,3),VLOOKUP(H13794,'Shoe size conversion table'!$J$6:$L$22,3))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MONTH(C13794:C28761)</f>
        <v>10</v>
      </c>
      <c r="O13794" s="8" t="n">
        <f aca="false">K13794*(1-L13794)</f>
        <v>159.2</v>
      </c>
    </row>
    <row r="13795" customFormat="false" ht="11.4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IF(G13795="Male",VLOOKUP(H13795,'Shoe size conversion table'!$B$6:$D$22,2),VLOOKUP(H13795,'Shoe size conversion table'!$J$6:$L$22,2))</f>
        <v>40</v>
      </c>
      <c r="J13795" s="12" t="n">
        <f aca="false">IF(G13795="Male",VLOOKUP(H13795,'Shoe size conversion table'!$B$6:$D$22,3),VLOOKUP(H13795,'Shoe size conversion table'!$J$6:$L$22,3))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MONTH(C13795:C28762)</f>
        <v>10</v>
      </c>
      <c r="O13795" s="8" t="n">
        <f aca="false">K13795*(1-L13795)</f>
        <v>129</v>
      </c>
    </row>
    <row r="13796" customFormat="false" ht="11.4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IF(G13796="Male",VLOOKUP(H13796,'Shoe size conversion table'!$B$6:$D$22,2),VLOOKUP(H13796,'Shoe size conversion table'!$J$6:$L$22,2))</f>
        <v>37-38</v>
      </c>
      <c r="J13796" s="12" t="n">
        <f aca="false">IF(G13796="Male",VLOOKUP(H13796,'Shoe size conversion table'!$B$6:$D$22,3),VLOOKUP(H13796,'Shoe size conversion table'!$J$6:$L$22,3))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MONTH(C13796:C28763)</f>
        <v>10</v>
      </c>
      <c r="O13796" s="8" t="n">
        <f aca="false">K13796*(1-L13796)</f>
        <v>169</v>
      </c>
    </row>
    <row r="13797" customFormat="false" ht="11.4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IF(G13797="Male",VLOOKUP(H13797,'Shoe size conversion table'!$B$6:$D$22,2),VLOOKUP(H13797,'Shoe size conversion table'!$J$6:$L$22,2))</f>
        <v>43-44</v>
      </c>
      <c r="J13797" s="12" t="n">
        <f aca="false">IF(G13797="Male",VLOOKUP(H13797,'Shoe size conversion table'!$B$6:$D$22,3),VLOOKUP(H13797,'Shoe size conversion table'!$J$6:$L$22,3))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MONTH(C13797:C28764)</f>
        <v>10</v>
      </c>
      <c r="O13797" s="8" t="n">
        <f aca="false">K13797*(1-L13797)</f>
        <v>199</v>
      </c>
    </row>
    <row r="13798" customFormat="false" ht="11.4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IF(G13798="Male",VLOOKUP(H13798,'Shoe size conversion table'!$B$6:$D$22,2),VLOOKUP(H13798,'Shoe size conversion table'!$J$6:$L$22,2))</f>
        <v>37</v>
      </c>
      <c r="J13798" s="12" t="n">
        <f aca="false">IF(G13798="Male",VLOOKUP(H13798,'Shoe size conversion table'!$B$6:$D$22,3),VLOOKUP(H13798,'Shoe size conversion table'!$J$6:$L$22,3))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MONTH(C13798:C28765)</f>
        <v>10</v>
      </c>
      <c r="O13798" s="8" t="n">
        <f aca="false">K13798*(1-L13798)</f>
        <v>125.1</v>
      </c>
    </row>
    <row r="13799" customFormat="false" ht="11.4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IF(G13799="Male",VLOOKUP(H13799,'Shoe size conversion table'!$B$6:$D$22,2),VLOOKUP(H13799,'Shoe size conversion table'!$J$6:$L$22,2))</f>
        <v>43-44</v>
      </c>
      <c r="J13799" s="12" t="n">
        <f aca="false">IF(G13799="Male",VLOOKUP(H13799,'Shoe size conversion table'!$B$6:$D$22,3),VLOOKUP(H13799,'Shoe size conversion table'!$J$6:$L$22,3))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MONTH(C13799:C28766)</f>
        <v>10</v>
      </c>
      <c r="O13799" s="8" t="n">
        <f aca="false">K13799*(1-L13799)</f>
        <v>179</v>
      </c>
    </row>
    <row r="13800" customFormat="false" ht="11.4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IF(G13800="Male",VLOOKUP(H13800,'Shoe size conversion table'!$B$6:$D$22,2),VLOOKUP(H13800,'Shoe size conversion table'!$J$6:$L$22,2))</f>
        <v>46</v>
      </c>
      <c r="J13800" s="12" t="n">
        <f aca="false">IF(G13800="Male",VLOOKUP(H13800,'Shoe size conversion table'!$B$6:$D$22,3),VLOOKUP(H13800,'Shoe size conversion table'!$J$6:$L$22,3))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MONTH(C13800:C28767)</f>
        <v>10</v>
      </c>
      <c r="O13800" s="8" t="n">
        <f aca="false">K13800*(1-L13800)</f>
        <v>179</v>
      </c>
    </row>
    <row r="13801" customFormat="false" ht="11.4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IF(G13801="Male",VLOOKUP(H13801,'Shoe size conversion table'!$B$6:$D$22,2),VLOOKUP(H13801,'Shoe size conversion table'!$J$6:$L$22,2))</f>
        <v>40-41</v>
      </c>
      <c r="J13801" s="12" t="n">
        <f aca="false">IF(G13801="Male",VLOOKUP(H13801,'Shoe size conversion table'!$B$6:$D$22,3),VLOOKUP(H13801,'Shoe size conversion table'!$J$6:$L$22,3))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MONTH(C13801:C28768)</f>
        <v>10</v>
      </c>
      <c r="O13801" s="8" t="n">
        <f aca="false">K13801*(1-L13801)</f>
        <v>111.2</v>
      </c>
    </row>
    <row r="13802" customFormat="false" ht="11.4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IF(G13802="Male",VLOOKUP(H13802,'Shoe size conversion table'!$B$6:$D$22,2),VLOOKUP(H13802,'Shoe size conversion table'!$J$6:$L$22,2))</f>
        <v>44-45</v>
      </c>
      <c r="J13802" s="12" t="n">
        <f aca="false">IF(G13802="Male",VLOOKUP(H13802,'Shoe size conversion table'!$B$6:$D$22,3),VLOOKUP(H13802,'Shoe size conversion table'!$J$6:$L$22,3))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MONTH(C13802:C28769)</f>
        <v>10</v>
      </c>
      <c r="O13802" s="8" t="n">
        <f aca="false">K13802*(1-L13802)</f>
        <v>189</v>
      </c>
    </row>
    <row r="13803" customFormat="false" ht="11.4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IF(G13803="Male",VLOOKUP(H13803,'Shoe size conversion table'!$B$6:$D$22,2),VLOOKUP(H13803,'Shoe size conversion table'!$J$6:$L$22,2))</f>
        <v>42</v>
      </c>
      <c r="J13803" s="12" t="n">
        <f aca="false">IF(G13803="Male",VLOOKUP(H13803,'Shoe size conversion table'!$B$6:$D$22,3),VLOOKUP(H13803,'Shoe size conversion table'!$J$6:$L$22,3))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MONTH(C13803:C28770)</f>
        <v>10</v>
      </c>
      <c r="O13803" s="8" t="n">
        <f aca="false">K13803*(1-L13803)</f>
        <v>149</v>
      </c>
    </row>
    <row r="13804" customFormat="false" ht="11.4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IF(G13804="Male",VLOOKUP(H13804,'Shoe size conversion table'!$B$6:$D$22,2),VLOOKUP(H13804,'Shoe size conversion table'!$J$6:$L$22,2))</f>
        <v>40-41</v>
      </c>
      <c r="J13804" s="12" t="n">
        <f aca="false">IF(G13804="Male",VLOOKUP(H13804,'Shoe size conversion table'!$B$6:$D$22,3),VLOOKUP(H13804,'Shoe size conversion table'!$J$6:$L$22,3))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MONTH(C13804:C28771)</f>
        <v>10</v>
      </c>
      <c r="O13804" s="8" t="n">
        <f aca="false">K13804*(1-L13804)</f>
        <v>134.1</v>
      </c>
    </row>
    <row r="13805" customFormat="false" ht="11.4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IF(G13805="Male",VLOOKUP(H13805,'Shoe size conversion table'!$B$6:$D$22,2),VLOOKUP(H13805,'Shoe size conversion table'!$J$6:$L$22,2))</f>
        <v>38-39</v>
      </c>
      <c r="J13805" s="12" t="n">
        <f aca="false">IF(G13805="Male",VLOOKUP(H13805,'Shoe size conversion table'!$B$6:$D$22,3),VLOOKUP(H13805,'Shoe size conversion table'!$J$6:$L$22,3))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MONTH(C13805:C28772)</f>
        <v>10</v>
      </c>
      <c r="O13805" s="8" t="n">
        <f aca="false">K13805*(1-L13805)</f>
        <v>125.3</v>
      </c>
    </row>
    <row r="13806" customFormat="false" ht="11.4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IF(G13806="Male",VLOOKUP(H13806,'Shoe size conversion table'!$B$6:$D$22,2),VLOOKUP(H13806,'Shoe size conversion table'!$J$6:$L$22,2))</f>
        <v>42</v>
      </c>
      <c r="J13806" s="12" t="n">
        <f aca="false">IF(G13806="Male",VLOOKUP(H13806,'Shoe size conversion table'!$B$6:$D$22,3),VLOOKUP(H13806,'Shoe size conversion table'!$J$6:$L$22,3))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MONTH(C13806:C28773)</f>
        <v>10</v>
      </c>
      <c r="O13806" s="8" t="n">
        <f aca="false">K13806*(1-L13806)</f>
        <v>149</v>
      </c>
    </row>
    <row r="13807" customFormat="false" ht="11.4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IF(G13807="Male",VLOOKUP(H13807,'Shoe size conversion table'!$B$6:$D$22,2),VLOOKUP(H13807,'Shoe size conversion table'!$J$6:$L$22,2))</f>
        <v>38-39</v>
      </c>
      <c r="J13807" s="12" t="n">
        <f aca="false">IF(G13807="Male",VLOOKUP(H13807,'Shoe size conversion table'!$B$6:$D$22,3),VLOOKUP(H13807,'Shoe size conversion table'!$J$6:$L$22,3))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MONTH(C13807:C28774)</f>
        <v>10</v>
      </c>
      <c r="O13807" s="8" t="n">
        <f aca="false">K13807*(1-L13807)</f>
        <v>179</v>
      </c>
    </row>
    <row r="13808" customFormat="false" ht="11.4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IF(G13808="Male",VLOOKUP(H13808,'Shoe size conversion table'!$B$6:$D$22,2),VLOOKUP(H13808,'Shoe size conversion table'!$J$6:$L$22,2))</f>
        <v>40</v>
      </c>
      <c r="J13808" s="12" t="n">
        <f aca="false">IF(G13808="Male",VLOOKUP(H13808,'Shoe size conversion table'!$B$6:$D$22,3),VLOOKUP(H13808,'Shoe size conversion table'!$J$6:$L$22,3))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MONTH(C13808:C28775)</f>
        <v>10</v>
      </c>
      <c r="O13808" s="8" t="n">
        <f aca="false">K13808*(1-L13808)</f>
        <v>151.2</v>
      </c>
    </row>
    <row r="13809" customFormat="false" ht="11.4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IF(G13809="Male",VLOOKUP(H13809,'Shoe size conversion table'!$B$6:$D$22,2),VLOOKUP(H13809,'Shoe size conversion table'!$J$6:$L$22,2))</f>
        <v>39</v>
      </c>
      <c r="J13809" s="12" t="n">
        <f aca="false">IF(G13809="Male",VLOOKUP(H13809,'Shoe size conversion table'!$B$6:$D$22,3),VLOOKUP(H13809,'Shoe size conversion table'!$J$6:$L$22,3))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MONTH(C13809:C28776)</f>
        <v>10</v>
      </c>
      <c r="O13809" s="8" t="n">
        <f aca="false">K13809*(1-L13809)</f>
        <v>170.1</v>
      </c>
    </row>
    <row r="13810" customFormat="false" ht="11.4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IF(G13810="Male",VLOOKUP(H13810,'Shoe size conversion table'!$B$6:$D$22,2),VLOOKUP(H13810,'Shoe size conversion table'!$J$6:$L$22,2))</f>
        <v>42-43</v>
      </c>
      <c r="J13810" s="12" t="n">
        <f aca="false">IF(G13810="Male",VLOOKUP(H13810,'Shoe size conversion table'!$B$6:$D$22,3),VLOOKUP(H13810,'Shoe size conversion table'!$J$6:$L$22,3))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MONTH(C13810:C28777)</f>
        <v>10</v>
      </c>
      <c r="O13810" s="8" t="n">
        <f aca="false">K13810*(1-L13810)</f>
        <v>139</v>
      </c>
    </row>
    <row r="13811" customFormat="false" ht="11.4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IF(G13811="Male",VLOOKUP(H13811,'Shoe size conversion table'!$B$6:$D$22,2),VLOOKUP(H13811,'Shoe size conversion table'!$J$6:$L$22,2))</f>
        <v>37-38</v>
      </c>
      <c r="J13811" s="12" t="n">
        <f aca="false">IF(G13811="Male",VLOOKUP(H13811,'Shoe size conversion table'!$B$6:$D$22,3),VLOOKUP(H13811,'Shoe size conversion table'!$J$6:$L$22,3))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MONTH(C13811:C28778)</f>
        <v>10</v>
      </c>
      <c r="O13811" s="8" t="n">
        <f aca="false">K13811*(1-L13811)</f>
        <v>134.1</v>
      </c>
    </row>
    <row r="13812" customFormat="false" ht="11.4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IF(G13812="Male",VLOOKUP(H13812,'Shoe size conversion table'!$B$6:$D$22,2),VLOOKUP(H13812,'Shoe size conversion table'!$J$6:$L$22,2))</f>
        <v>42-43</v>
      </c>
      <c r="J13812" s="12" t="n">
        <f aca="false">IF(G13812="Male",VLOOKUP(H13812,'Shoe size conversion table'!$B$6:$D$22,3),VLOOKUP(H13812,'Shoe size conversion table'!$J$6:$L$22,3))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MONTH(C13812:C28779)</f>
        <v>10</v>
      </c>
      <c r="O13812" s="8" t="n">
        <f aca="false">K13812*(1-L13812)</f>
        <v>159</v>
      </c>
    </row>
    <row r="13813" customFormat="false" ht="11.4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IF(G13813="Male",VLOOKUP(H13813,'Shoe size conversion table'!$B$6:$D$22,2),VLOOKUP(H13813,'Shoe size conversion table'!$J$6:$L$22,2))</f>
        <v>43</v>
      </c>
      <c r="J13813" s="12" t="n">
        <f aca="false">IF(G13813="Male",VLOOKUP(H13813,'Shoe size conversion table'!$B$6:$D$22,3),VLOOKUP(H13813,'Shoe size conversion table'!$J$6:$L$22,3))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MONTH(C13813:C28780)</f>
        <v>10</v>
      </c>
      <c r="O13813" s="8" t="n">
        <f aca="false">K13813*(1-L13813)</f>
        <v>189</v>
      </c>
    </row>
    <row r="13814" customFormat="false" ht="11.4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IF(G13814="Male",VLOOKUP(H13814,'Shoe size conversion table'!$B$6:$D$22,2),VLOOKUP(H13814,'Shoe size conversion table'!$J$6:$L$22,2))</f>
        <v>38</v>
      </c>
      <c r="J13814" s="12" t="n">
        <f aca="false">IF(G13814="Male",VLOOKUP(H13814,'Shoe size conversion table'!$B$6:$D$22,3),VLOOKUP(H13814,'Shoe size conversion table'!$J$6:$L$22,3))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MONTH(C13814:C28781)</f>
        <v>10</v>
      </c>
      <c r="O13814" s="8" t="n">
        <f aca="false">K13814*(1-L13814)</f>
        <v>199</v>
      </c>
    </row>
    <row r="13815" customFormat="false" ht="11.4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IF(G13815="Male",VLOOKUP(H13815,'Shoe size conversion table'!$B$6:$D$22,2),VLOOKUP(H13815,'Shoe size conversion table'!$J$6:$L$22,2))</f>
        <v>43-44</v>
      </c>
      <c r="J13815" s="12" t="n">
        <f aca="false">IF(G13815="Male",VLOOKUP(H13815,'Shoe size conversion table'!$B$6:$D$22,3),VLOOKUP(H13815,'Shoe size conversion table'!$J$6:$L$22,3))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MONTH(C13815:C28782)</f>
        <v>10</v>
      </c>
      <c r="O13815" s="8" t="n">
        <f aca="false">K13815*(1-L13815)</f>
        <v>90.3</v>
      </c>
    </row>
    <row r="13816" customFormat="false" ht="11.4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IF(G13816="Male",VLOOKUP(H13816,'Shoe size conversion table'!$B$6:$D$22,2),VLOOKUP(H13816,'Shoe size conversion table'!$J$6:$L$22,2))</f>
        <v>44-45</v>
      </c>
      <c r="J13816" s="12" t="n">
        <f aca="false">IF(G13816="Male",VLOOKUP(H13816,'Shoe size conversion table'!$B$6:$D$22,3),VLOOKUP(H13816,'Shoe size conversion table'!$J$6:$L$22,3))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MONTH(C13816:C28783)</f>
        <v>10</v>
      </c>
      <c r="O13816" s="8" t="n">
        <f aca="false">K13816*(1-L13816)</f>
        <v>169</v>
      </c>
    </row>
    <row r="13817" customFormat="false" ht="11.4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IF(G13817="Male",VLOOKUP(H13817,'Shoe size conversion table'!$B$6:$D$22,2),VLOOKUP(H13817,'Shoe size conversion table'!$J$6:$L$22,2))</f>
        <v>40-41</v>
      </c>
      <c r="J13817" s="12" t="n">
        <f aca="false">IF(G13817="Male",VLOOKUP(H13817,'Shoe size conversion table'!$B$6:$D$22,3),VLOOKUP(H13817,'Shoe size conversion table'!$J$6:$L$22,3))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MONTH(C13817:C28784)</f>
        <v>10</v>
      </c>
      <c r="O13817" s="8" t="n">
        <f aca="false">K13817*(1-L13817)</f>
        <v>139</v>
      </c>
    </row>
    <row r="13818" customFormat="false" ht="11.4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IF(G13818="Male",VLOOKUP(H13818,'Shoe size conversion table'!$B$6:$D$22,2),VLOOKUP(H13818,'Shoe size conversion table'!$J$6:$L$22,2))</f>
        <v>42-43</v>
      </c>
      <c r="J13818" s="12" t="n">
        <f aca="false">IF(G13818="Male",VLOOKUP(H13818,'Shoe size conversion table'!$B$6:$D$22,3),VLOOKUP(H13818,'Shoe size conversion table'!$J$6:$L$22,3))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MONTH(C13818:C28785)</f>
        <v>10</v>
      </c>
      <c r="O13818" s="8" t="n">
        <f aca="false">K13818*(1-L13818)</f>
        <v>169</v>
      </c>
    </row>
    <row r="13819" customFormat="false" ht="11.4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IF(G13819="Male",VLOOKUP(H13819,'Shoe size conversion table'!$B$6:$D$22,2),VLOOKUP(H13819,'Shoe size conversion table'!$J$6:$L$22,2))</f>
        <v>39</v>
      </c>
      <c r="J13819" s="12" t="n">
        <f aca="false">IF(G13819="Male",VLOOKUP(H13819,'Shoe size conversion table'!$B$6:$D$22,3),VLOOKUP(H13819,'Shoe size conversion table'!$J$6:$L$22,3))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MONTH(C13819:C28786)</f>
        <v>10</v>
      </c>
      <c r="O13819" s="8" t="n">
        <f aca="false">K13819*(1-L13819)</f>
        <v>134.1</v>
      </c>
    </row>
    <row r="13820" customFormat="false" ht="11.4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IF(G13820="Male",VLOOKUP(H13820,'Shoe size conversion table'!$B$6:$D$22,2),VLOOKUP(H13820,'Shoe size conversion table'!$J$6:$L$22,2))</f>
        <v>42-43</v>
      </c>
      <c r="J13820" s="12" t="n">
        <f aca="false">IF(G13820="Male",VLOOKUP(H13820,'Shoe size conversion table'!$B$6:$D$22,3),VLOOKUP(H13820,'Shoe size conversion table'!$J$6:$L$22,3))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MONTH(C13820:C28787)</f>
        <v>10</v>
      </c>
      <c r="O13820" s="8" t="n">
        <f aca="false">K13820*(1-L13820)</f>
        <v>134.1</v>
      </c>
    </row>
    <row r="13821" customFormat="false" ht="11.4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IF(G13821="Male",VLOOKUP(H13821,'Shoe size conversion table'!$B$6:$D$22,2),VLOOKUP(H13821,'Shoe size conversion table'!$J$6:$L$22,2))</f>
        <v>38</v>
      </c>
      <c r="J13821" s="12" t="n">
        <f aca="false">IF(G13821="Male",VLOOKUP(H13821,'Shoe size conversion table'!$B$6:$D$22,3),VLOOKUP(H13821,'Shoe size conversion table'!$J$6:$L$22,3))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MONTH(C13821:C28788)</f>
        <v>10</v>
      </c>
      <c r="O13821" s="8" t="n">
        <f aca="false">K13821*(1-L13821)</f>
        <v>116.1</v>
      </c>
    </row>
    <row r="13822" customFormat="false" ht="11.4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IF(G13822="Male",VLOOKUP(H13822,'Shoe size conversion table'!$B$6:$D$22,2),VLOOKUP(H13822,'Shoe size conversion table'!$J$6:$L$22,2))</f>
        <v>43-44</v>
      </c>
      <c r="J13822" s="12" t="n">
        <f aca="false">IF(G13822="Male",VLOOKUP(H13822,'Shoe size conversion table'!$B$6:$D$22,3),VLOOKUP(H13822,'Shoe size conversion table'!$J$6:$L$22,3))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MONTH(C13822:C28789)</f>
        <v>10</v>
      </c>
      <c r="O13822" s="8" t="n">
        <f aca="false">K13822*(1-L13822)</f>
        <v>139.3</v>
      </c>
    </row>
    <row r="13823" customFormat="false" ht="11.4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IF(G13823="Male",VLOOKUP(H13823,'Shoe size conversion table'!$B$6:$D$22,2),VLOOKUP(H13823,'Shoe size conversion table'!$J$6:$L$22,2))</f>
        <v>43</v>
      </c>
      <c r="J13823" s="12" t="n">
        <f aca="false">IF(G13823="Male",VLOOKUP(H13823,'Shoe size conversion table'!$B$6:$D$22,3),VLOOKUP(H13823,'Shoe size conversion table'!$J$6:$L$22,3))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MONTH(C13823:C28790)</f>
        <v>10</v>
      </c>
      <c r="O13823" s="8" t="n">
        <f aca="false">K13823*(1-L13823)</f>
        <v>189</v>
      </c>
    </row>
    <row r="13824" customFormat="false" ht="11.4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IF(G13824="Male",VLOOKUP(H13824,'Shoe size conversion table'!$B$6:$D$22,2),VLOOKUP(H13824,'Shoe size conversion table'!$J$6:$L$22,2))</f>
        <v>42</v>
      </c>
      <c r="J13824" s="12" t="n">
        <f aca="false">IF(G13824="Male",VLOOKUP(H13824,'Shoe size conversion table'!$B$6:$D$22,3),VLOOKUP(H13824,'Shoe size conversion table'!$J$6:$L$22,3))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MONTH(C13824:C28791)</f>
        <v>10</v>
      </c>
      <c r="O13824" s="8" t="n">
        <f aca="false">K13824*(1-L13824)</f>
        <v>111.2</v>
      </c>
    </row>
    <row r="13825" customFormat="false" ht="11.4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IF(G13825="Male",VLOOKUP(H13825,'Shoe size conversion table'!$B$6:$D$22,2),VLOOKUP(H13825,'Shoe size conversion table'!$J$6:$L$22,2))</f>
        <v>42-43</v>
      </c>
      <c r="J13825" s="12" t="n">
        <f aca="false">IF(G13825="Male",VLOOKUP(H13825,'Shoe size conversion table'!$B$6:$D$22,3),VLOOKUP(H13825,'Shoe size conversion table'!$J$6:$L$22,3))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MONTH(C13825:C28792)</f>
        <v>10</v>
      </c>
      <c r="O13825" s="8" t="n">
        <f aca="false">K13825*(1-L13825)</f>
        <v>139</v>
      </c>
    </row>
    <row r="13826" customFormat="false" ht="11.4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IF(G13826="Male",VLOOKUP(H13826,'Shoe size conversion table'!$B$6:$D$22,2),VLOOKUP(H13826,'Shoe size conversion table'!$J$6:$L$22,2))</f>
        <v>39</v>
      </c>
      <c r="J13826" s="12" t="n">
        <f aca="false">IF(G13826="Male",VLOOKUP(H13826,'Shoe size conversion table'!$B$6:$D$22,3),VLOOKUP(H13826,'Shoe size conversion table'!$J$6:$L$22,3))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MONTH(C13826:C28793)</f>
        <v>10</v>
      </c>
      <c r="O13826" s="8" t="n">
        <f aca="false">K13826*(1-L13826)</f>
        <v>94.5</v>
      </c>
    </row>
    <row r="13827" customFormat="false" ht="11.4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IF(G13827="Male",VLOOKUP(H13827,'Shoe size conversion table'!$B$6:$D$22,2),VLOOKUP(H13827,'Shoe size conversion table'!$J$6:$L$22,2))</f>
        <v>39</v>
      </c>
      <c r="J13827" s="12" t="n">
        <f aca="false">IF(G13827="Male",VLOOKUP(H13827,'Shoe size conversion table'!$B$6:$D$22,3),VLOOKUP(H13827,'Shoe size conversion table'!$J$6:$L$22,3))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MONTH(C13827:C28794)</f>
        <v>10</v>
      </c>
      <c r="O13827" s="8" t="n">
        <f aca="false">K13827*(1-L13827)</f>
        <v>125.3</v>
      </c>
    </row>
    <row r="13828" customFormat="false" ht="11.4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IF(G13828="Male",VLOOKUP(H13828,'Shoe size conversion table'!$B$6:$D$22,2),VLOOKUP(H13828,'Shoe size conversion table'!$J$6:$L$22,2))</f>
        <v>41-42</v>
      </c>
      <c r="J13828" s="12" t="n">
        <f aca="false">IF(G13828="Male",VLOOKUP(H13828,'Shoe size conversion table'!$B$6:$D$22,3),VLOOKUP(H13828,'Shoe size conversion table'!$J$6:$L$22,3))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MONTH(C13828:C28795)</f>
        <v>10</v>
      </c>
      <c r="O13828" s="8" t="n">
        <f aca="false">K13828*(1-L13828)</f>
        <v>149</v>
      </c>
    </row>
    <row r="13829" customFormat="false" ht="11.4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IF(G13829="Male",VLOOKUP(H13829,'Shoe size conversion table'!$B$6:$D$22,2),VLOOKUP(H13829,'Shoe size conversion table'!$J$6:$L$22,2))</f>
        <v>39-40</v>
      </c>
      <c r="J13829" s="12" t="n">
        <f aca="false">IF(G13829="Male",VLOOKUP(H13829,'Shoe size conversion table'!$B$6:$D$22,3),VLOOKUP(H13829,'Shoe size conversion table'!$J$6:$L$22,3))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MONTH(C13829:C28796)</f>
        <v>10</v>
      </c>
      <c r="O13829" s="8" t="n">
        <f aca="false">K13829*(1-L13829)</f>
        <v>64.5</v>
      </c>
    </row>
    <row r="13830" customFormat="false" ht="11.4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IF(G13830="Male",VLOOKUP(H13830,'Shoe size conversion table'!$B$6:$D$22,2),VLOOKUP(H13830,'Shoe size conversion table'!$J$6:$L$22,2))</f>
        <v>38-39</v>
      </c>
      <c r="J13830" s="12" t="n">
        <f aca="false">IF(G13830="Male",VLOOKUP(H13830,'Shoe size conversion table'!$B$6:$D$22,3),VLOOKUP(H13830,'Shoe size conversion table'!$J$6:$L$22,3))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MONTH(C13830:C28797)</f>
        <v>10</v>
      </c>
      <c r="O13830" s="8" t="n">
        <f aca="false">K13830*(1-L13830)</f>
        <v>169</v>
      </c>
    </row>
    <row r="13831" customFormat="false" ht="11.4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IF(G13831="Male",VLOOKUP(H13831,'Shoe size conversion table'!$B$6:$D$22,2),VLOOKUP(H13831,'Shoe size conversion table'!$J$6:$L$22,2))</f>
        <v>42</v>
      </c>
      <c r="J13831" s="12" t="n">
        <f aca="false">IF(G13831="Male",VLOOKUP(H13831,'Shoe size conversion table'!$B$6:$D$22,3),VLOOKUP(H13831,'Shoe size conversion table'!$J$6:$L$22,3))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MONTH(C13831:C28798)</f>
        <v>10</v>
      </c>
      <c r="O13831" s="8" t="n">
        <f aca="false">K13831*(1-L13831)</f>
        <v>179</v>
      </c>
    </row>
    <row r="13832" customFormat="false" ht="11.4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IF(G13832="Male",VLOOKUP(H13832,'Shoe size conversion table'!$B$6:$D$22,2),VLOOKUP(H13832,'Shoe size conversion table'!$J$6:$L$22,2))</f>
        <v>38</v>
      </c>
      <c r="J13832" s="12" t="n">
        <f aca="false">IF(G13832="Male",VLOOKUP(H13832,'Shoe size conversion table'!$B$6:$D$22,3),VLOOKUP(H13832,'Shoe size conversion table'!$J$6:$L$22,3))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MONTH(C13832:C28799)</f>
        <v>10</v>
      </c>
      <c r="O13832" s="8" t="n">
        <f aca="false">K13832*(1-L13832)</f>
        <v>129</v>
      </c>
    </row>
    <row r="13833" customFormat="false" ht="11.4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IF(G13833="Male",VLOOKUP(H13833,'Shoe size conversion table'!$B$6:$D$22,2),VLOOKUP(H13833,'Shoe size conversion table'!$J$6:$L$22,2))</f>
        <v>42-43</v>
      </c>
      <c r="J13833" s="12" t="n">
        <f aca="false">IF(G13833="Male",VLOOKUP(H13833,'Shoe size conversion table'!$B$6:$D$22,3),VLOOKUP(H13833,'Shoe size conversion table'!$J$6:$L$22,3))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MONTH(C13833:C28800)</f>
        <v>10</v>
      </c>
      <c r="O13833" s="8" t="n">
        <f aca="false">K13833*(1-L13833)</f>
        <v>111.3</v>
      </c>
    </row>
    <row r="13834" customFormat="false" ht="11.4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IF(G13834="Male",VLOOKUP(H13834,'Shoe size conversion table'!$B$6:$D$22,2),VLOOKUP(H13834,'Shoe size conversion table'!$J$6:$L$22,2))</f>
        <v>43</v>
      </c>
      <c r="J13834" s="12" t="n">
        <f aca="false">IF(G13834="Male",VLOOKUP(H13834,'Shoe size conversion table'!$B$6:$D$22,3),VLOOKUP(H13834,'Shoe size conversion table'!$J$6:$L$22,3))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MONTH(C13834:C28801)</f>
        <v>10</v>
      </c>
      <c r="O13834" s="8" t="n">
        <f aca="false">K13834*(1-L13834)</f>
        <v>118.3</v>
      </c>
    </row>
    <row r="13835" customFormat="false" ht="11.4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IF(G13835="Male",VLOOKUP(H13835,'Shoe size conversion table'!$B$6:$D$22,2),VLOOKUP(H13835,'Shoe size conversion table'!$J$6:$L$22,2))</f>
        <v>38-39</v>
      </c>
      <c r="J13835" s="12" t="n">
        <f aca="false">IF(G13835="Male",VLOOKUP(H13835,'Shoe size conversion table'!$B$6:$D$22,3),VLOOKUP(H13835,'Shoe size conversion table'!$J$6:$L$22,3))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MONTH(C13835:C28802)</f>
        <v>10</v>
      </c>
      <c r="O13835" s="8" t="n">
        <f aca="false">K13835*(1-L13835)</f>
        <v>139</v>
      </c>
    </row>
    <row r="13836" customFormat="false" ht="11.4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IF(G13836="Male",VLOOKUP(H13836,'Shoe size conversion table'!$B$6:$D$22,2),VLOOKUP(H13836,'Shoe size conversion table'!$J$6:$L$22,2))</f>
        <v>47</v>
      </c>
      <c r="J13836" s="12" t="n">
        <f aca="false">IF(G13836="Male",VLOOKUP(H13836,'Shoe size conversion table'!$B$6:$D$22,3),VLOOKUP(H13836,'Shoe size conversion table'!$J$6:$L$22,3))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MONTH(C13836:C28803)</f>
        <v>10</v>
      </c>
      <c r="O13836" s="8" t="n">
        <f aca="false">K13836*(1-L13836)</f>
        <v>129</v>
      </c>
    </row>
    <row r="13837" customFormat="false" ht="11.4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IF(G13837="Male",VLOOKUP(H13837,'Shoe size conversion table'!$B$6:$D$22,2),VLOOKUP(H13837,'Shoe size conversion table'!$J$6:$L$22,2))</f>
        <v>41</v>
      </c>
      <c r="J13837" s="12" t="n">
        <f aca="false">IF(G13837="Male",VLOOKUP(H13837,'Shoe size conversion table'!$B$6:$D$22,3),VLOOKUP(H13837,'Shoe size conversion table'!$J$6:$L$22,3))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MONTH(C13837:C28804)</f>
        <v>10</v>
      </c>
      <c r="O13837" s="8" t="n">
        <f aca="false">K13837*(1-L13837)</f>
        <v>149</v>
      </c>
    </row>
    <row r="13838" customFormat="false" ht="11.4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IF(G13838="Male",VLOOKUP(H13838,'Shoe size conversion table'!$B$6:$D$22,2),VLOOKUP(H13838,'Shoe size conversion table'!$J$6:$L$22,2))</f>
        <v>42</v>
      </c>
      <c r="J13838" s="12" t="n">
        <f aca="false">IF(G13838="Male",VLOOKUP(H13838,'Shoe size conversion table'!$B$6:$D$22,3),VLOOKUP(H13838,'Shoe size conversion table'!$J$6:$L$22,3))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MONTH(C13838:C28805)</f>
        <v>10</v>
      </c>
      <c r="O13838" s="8" t="n">
        <f aca="false">K13838*(1-L13838)</f>
        <v>94.5</v>
      </c>
    </row>
    <row r="13839" customFormat="false" ht="11.4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IF(G13839="Male",VLOOKUP(H13839,'Shoe size conversion table'!$B$6:$D$22,2),VLOOKUP(H13839,'Shoe size conversion table'!$J$6:$L$22,2))</f>
        <v>39</v>
      </c>
      <c r="J13839" s="12" t="n">
        <f aca="false">IF(G13839="Male",VLOOKUP(H13839,'Shoe size conversion table'!$B$6:$D$22,3),VLOOKUP(H13839,'Shoe size conversion table'!$J$6:$L$22,3))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MONTH(C13839:C28806)</f>
        <v>10</v>
      </c>
      <c r="O13839" s="8" t="n">
        <f aca="false">K13839*(1-L13839)</f>
        <v>169</v>
      </c>
    </row>
    <row r="13840" customFormat="false" ht="11.4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IF(G13840="Male",VLOOKUP(H13840,'Shoe size conversion table'!$B$6:$D$22,2),VLOOKUP(H13840,'Shoe size conversion table'!$J$6:$L$22,2))</f>
        <v>39</v>
      </c>
      <c r="J13840" s="12" t="n">
        <f aca="false">IF(G13840="Male",VLOOKUP(H13840,'Shoe size conversion table'!$B$6:$D$22,3),VLOOKUP(H13840,'Shoe size conversion table'!$J$6:$L$22,3))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MONTH(C13840:C28807)</f>
        <v>10</v>
      </c>
      <c r="O13840" s="8" t="n">
        <f aca="false">K13840*(1-L13840)</f>
        <v>79.5</v>
      </c>
    </row>
    <row r="13841" customFormat="false" ht="11.4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IF(G13841="Male",VLOOKUP(H13841,'Shoe size conversion table'!$B$6:$D$22,2),VLOOKUP(H13841,'Shoe size conversion table'!$J$6:$L$22,2))</f>
        <v>39</v>
      </c>
      <c r="J13841" s="12" t="n">
        <f aca="false">IF(G13841="Male",VLOOKUP(H13841,'Shoe size conversion table'!$B$6:$D$22,3),VLOOKUP(H13841,'Shoe size conversion table'!$J$6:$L$22,3))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MONTH(C13841:C28808)</f>
        <v>10</v>
      </c>
      <c r="O13841" s="8" t="n">
        <f aca="false">K13841*(1-L13841)</f>
        <v>149</v>
      </c>
    </row>
    <row r="13842" customFormat="false" ht="11.4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IF(G13842="Male",VLOOKUP(H13842,'Shoe size conversion table'!$B$6:$D$22,2),VLOOKUP(H13842,'Shoe size conversion table'!$J$6:$L$22,2))</f>
        <v>40</v>
      </c>
      <c r="J13842" s="12" t="n">
        <f aca="false">IF(G13842="Male",VLOOKUP(H13842,'Shoe size conversion table'!$B$6:$D$22,3),VLOOKUP(H13842,'Shoe size conversion table'!$J$6:$L$22,3))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MONTH(C13842:C28809)</f>
        <v>10</v>
      </c>
      <c r="O13842" s="8" t="n">
        <f aca="false">K13842*(1-L13842)</f>
        <v>129</v>
      </c>
    </row>
    <row r="13843" customFormat="false" ht="11.4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IF(G13843="Male",VLOOKUP(H13843,'Shoe size conversion table'!$B$6:$D$22,2),VLOOKUP(H13843,'Shoe size conversion table'!$J$6:$L$22,2))</f>
        <v>37-38</v>
      </c>
      <c r="J13843" s="12" t="n">
        <f aca="false">IF(G13843="Male",VLOOKUP(H13843,'Shoe size conversion table'!$B$6:$D$22,3),VLOOKUP(H13843,'Shoe size conversion table'!$J$6:$L$22,3))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MONTH(C13843:C28810)</f>
        <v>10</v>
      </c>
      <c r="O13843" s="8" t="n">
        <f aca="false">K13843*(1-L13843)</f>
        <v>149</v>
      </c>
    </row>
    <row r="13844" customFormat="false" ht="11.4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IF(G13844="Male",VLOOKUP(H13844,'Shoe size conversion table'!$B$6:$D$22,2),VLOOKUP(H13844,'Shoe size conversion table'!$J$6:$L$22,2))</f>
        <v>42-43</v>
      </c>
      <c r="J13844" s="12" t="n">
        <f aca="false">IF(G13844="Male",VLOOKUP(H13844,'Shoe size conversion table'!$B$6:$D$22,3),VLOOKUP(H13844,'Shoe size conversion table'!$J$6:$L$22,3))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MONTH(C13844:C28811)</f>
        <v>10</v>
      </c>
      <c r="O13844" s="8" t="n">
        <f aca="false">K13844*(1-L13844)</f>
        <v>199</v>
      </c>
    </row>
    <row r="13845" customFormat="false" ht="11.4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IF(G13845="Male",VLOOKUP(H13845,'Shoe size conversion table'!$B$6:$D$22,2),VLOOKUP(H13845,'Shoe size conversion table'!$J$6:$L$22,2))</f>
        <v>43-44</v>
      </c>
      <c r="J13845" s="12" t="n">
        <f aca="false">IF(G13845="Male",VLOOKUP(H13845,'Shoe size conversion table'!$B$6:$D$22,3),VLOOKUP(H13845,'Shoe size conversion table'!$J$6:$L$22,3))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MONTH(C13845:C28812)</f>
        <v>10</v>
      </c>
      <c r="O13845" s="8" t="n">
        <f aca="false">K13845*(1-L13845)</f>
        <v>139.3</v>
      </c>
    </row>
    <row r="13846" customFormat="false" ht="11.4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IF(G13846="Male",VLOOKUP(H13846,'Shoe size conversion table'!$B$6:$D$22,2),VLOOKUP(H13846,'Shoe size conversion table'!$J$6:$L$22,2))</f>
        <v>41</v>
      </c>
      <c r="J13846" s="12" t="n">
        <f aca="false">IF(G13846="Male",VLOOKUP(H13846,'Shoe size conversion table'!$B$6:$D$22,3),VLOOKUP(H13846,'Shoe size conversion table'!$J$6:$L$22,3))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MONTH(C13846:C28813)</f>
        <v>10</v>
      </c>
      <c r="O13846" s="8" t="n">
        <f aca="false">K13846*(1-L13846)</f>
        <v>139</v>
      </c>
    </row>
    <row r="13847" customFormat="false" ht="11.4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IF(G13847="Male",VLOOKUP(H13847,'Shoe size conversion table'!$B$6:$D$22,2),VLOOKUP(H13847,'Shoe size conversion table'!$J$6:$L$22,2))</f>
        <v>42-43</v>
      </c>
      <c r="J13847" s="12" t="n">
        <f aca="false">IF(G13847="Male",VLOOKUP(H13847,'Shoe size conversion table'!$B$6:$D$22,3),VLOOKUP(H13847,'Shoe size conversion table'!$J$6:$L$22,3))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MONTH(C13847:C28814)</f>
        <v>10</v>
      </c>
      <c r="O13847" s="8" t="n">
        <f aca="false">K13847*(1-L13847)</f>
        <v>149</v>
      </c>
    </row>
    <row r="13848" customFormat="false" ht="11.4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IF(G13848="Male",VLOOKUP(H13848,'Shoe size conversion table'!$B$6:$D$22,2),VLOOKUP(H13848,'Shoe size conversion table'!$J$6:$L$22,2))</f>
        <v>36</v>
      </c>
      <c r="J13848" s="12" t="n">
        <f aca="false">IF(G13848="Male",VLOOKUP(H13848,'Shoe size conversion table'!$B$6:$D$22,3),VLOOKUP(H13848,'Shoe size conversion table'!$J$6:$L$22,3))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MONTH(C13848:C28815)</f>
        <v>10</v>
      </c>
      <c r="O13848" s="8" t="n">
        <f aca="false">K13848*(1-L13848)</f>
        <v>139</v>
      </c>
    </row>
    <row r="13849" customFormat="false" ht="11.4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IF(G13849="Male",VLOOKUP(H13849,'Shoe size conversion table'!$B$6:$D$22,2),VLOOKUP(H13849,'Shoe size conversion table'!$J$6:$L$22,2))</f>
        <v>42</v>
      </c>
      <c r="J13849" s="12" t="n">
        <f aca="false">IF(G13849="Male",VLOOKUP(H13849,'Shoe size conversion table'!$B$6:$D$22,3),VLOOKUP(H13849,'Shoe size conversion table'!$J$6:$L$22,3))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MONTH(C13849:C28816)</f>
        <v>10</v>
      </c>
      <c r="O13849" s="8" t="n">
        <f aca="false">K13849*(1-L13849)</f>
        <v>149</v>
      </c>
    </row>
    <row r="13850" customFormat="false" ht="11.4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IF(G13850="Male",VLOOKUP(H13850,'Shoe size conversion table'!$B$6:$D$22,2),VLOOKUP(H13850,'Shoe size conversion table'!$J$6:$L$22,2))</f>
        <v>39</v>
      </c>
      <c r="J13850" s="12" t="n">
        <f aca="false">IF(G13850="Male",VLOOKUP(H13850,'Shoe size conversion table'!$B$6:$D$22,3),VLOOKUP(H13850,'Shoe size conversion table'!$J$6:$L$22,3))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MONTH(C13850:C28817)</f>
        <v>10</v>
      </c>
      <c r="O13850" s="8" t="n">
        <f aca="false">K13850*(1-L13850)</f>
        <v>111.3</v>
      </c>
    </row>
    <row r="13851" customFormat="false" ht="11.4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IF(G13851="Male",VLOOKUP(H13851,'Shoe size conversion table'!$B$6:$D$22,2),VLOOKUP(H13851,'Shoe size conversion table'!$J$6:$L$22,2))</f>
        <v>42-43</v>
      </c>
      <c r="J13851" s="12" t="n">
        <f aca="false">IF(G13851="Male",VLOOKUP(H13851,'Shoe size conversion table'!$B$6:$D$22,3),VLOOKUP(H13851,'Shoe size conversion table'!$J$6:$L$22,3))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MONTH(C13851:C28818)</f>
        <v>10</v>
      </c>
      <c r="O13851" s="8" t="n">
        <f aca="false">K13851*(1-L13851)</f>
        <v>111.3</v>
      </c>
    </row>
    <row r="13852" customFormat="false" ht="11.4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IF(G13852="Male",VLOOKUP(H13852,'Shoe size conversion table'!$B$6:$D$22,2),VLOOKUP(H13852,'Shoe size conversion table'!$J$6:$L$22,2))</f>
        <v>38</v>
      </c>
      <c r="J13852" s="12" t="n">
        <f aca="false">IF(G13852="Male",VLOOKUP(H13852,'Shoe size conversion table'!$B$6:$D$22,3),VLOOKUP(H13852,'Shoe size conversion table'!$J$6:$L$22,3))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MONTH(C13852:C28819)</f>
        <v>10</v>
      </c>
      <c r="O13852" s="8" t="n">
        <f aca="false">K13852*(1-L13852)</f>
        <v>89.5</v>
      </c>
    </row>
    <row r="13853" customFormat="false" ht="11.4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IF(G13853="Male",VLOOKUP(H13853,'Shoe size conversion table'!$B$6:$D$22,2),VLOOKUP(H13853,'Shoe size conversion table'!$J$6:$L$22,2))</f>
        <v>43-44</v>
      </c>
      <c r="J13853" s="12" t="n">
        <f aca="false">IF(G13853="Male",VLOOKUP(H13853,'Shoe size conversion table'!$B$6:$D$22,3),VLOOKUP(H13853,'Shoe size conversion table'!$J$6:$L$22,3))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MONTH(C13853:C28820)</f>
        <v>10</v>
      </c>
      <c r="O13853" s="8" t="n">
        <f aca="false">K13853*(1-L13853)</f>
        <v>89.5</v>
      </c>
    </row>
    <row r="13854" customFormat="false" ht="11.4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IF(G13854="Male",VLOOKUP(H13854,'Shoe size conversion table'!$B$6:$D$22,2),VLOOKUP(H13854,'Shoe size conversion table'!$J$6:$L$22,2))</f>
        <v>38-39</v>
      </c>
      <c r="J13854" s="12" t="n">
        <f aca="false">IF(G13854="Male",VLOOKUP(H13854,'Shoe size conversion table'!$B$6:$D$22,3),VLOOKUP(H13854,'Shoe size conversion table'!$J$6:$L$22,3))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MONTH(C13854:C28821)</f>
        <v>10</v>
      </c>
      <c r="O13854" s="8" t="n">
        <f aca="false">K13854*(1-L13854)</f>
        <v>189</v>
      </c>
    </row>
    <row r="13855" customFormat="false" ht="11.4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IF(G13855="Male",VLOOKUP(H13855,'Shoe size conversion table'!$B$6:$D$22,2),VLOOKUP(H13855,'Shoe size conversion table'!$J$6:$L$22,2))</f>
        <v>39</v>
      </c>
      <c r="J13855" s="12" t="n">
        <f aca="false">IF(G13855="Male",VLOOKUP(H13855,'Shoe size conversion table'!$B$6:$D$22,3),VLOOKUP(H13855,'Shoe size conversion table'!$J$6:$L$22,3))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MONTH(C13855:C28822)</f>
        <v>10</v>
      </c>
      <c r="O13855" s="8" t="n">
        <f aca="false">K13855*(1-L13855)</f>
        <v>143.1</v>
      </c>
    </row>
    <row r="13856" customFormat="false" ht="11.4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IF(G13856="Male",VLOOKUP(H13856,'Shoe size conversion table'!$B$6:$D$22,2),VLOOKUP(H13856,'Shoe size conversion table'!$J$6:$L$22,2))</f>
        <v>43</v>
      </c>
      <c r="J13856" s="12" t="n">
        <f aca="false">IF(G13856="Male",VLOOKUP(H13856,'Shoe size conversion table'!$B$6:$D$22,3),VLOOKUP(H13856,'Shoe size conversion table'!$J$6:$L$22,3))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MONTH(C13856:C28823)</f>
        <v>10</v>
      </c>
      <c r="O13856" s="8" t="n">
        <f aca="false">K13856*(1-L13856)</f>
        <v>189</v>
      </c>
    </row>
    <row r="13857" customFormat="false" ht="11.4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IF(G13857="Male",VLOOKUP(H13857,'Shoe size conversion table'!$B$6:$D$22,2),VLOOKUP(H13857,'Shoe size conversion table'!$J$6:$L$22,2))</f>
        <v>47</v>
      </c>
      <c r="J13857" s="12" t="n">
        <f aca="false">IF(G13857="Male",VLOOKUP(H13857,'Shoe size conversion table'!$B$6:$D$22,3),VLOOKUP(H13857,'Shoe size conversion table'!$J$6:$L$22,3))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MONTH(C13857:C28824)</f>
        <v>10</v>
      </c>
      <c r="O13857" s="8" t="n">
        <f aca="false">K13857*(1-L13857)</f>
        <v>129</v>
      </c>
    </row>
    <row r="13858" customFormat="false" ht="11.4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IF(G13858="Male",VLOOKUP(H13858,'Shoe size conversion table'!$B$6:$D$22,2),VLOOKUP(H13858,'Shoe size conversion table'!$J$6:$L$22,2))</f>
        <v>42-43</v>
      </c>
      <c r="J13858" s="12" t="n">
        <f aca="false">IF(G13858="Male",VLOOKUP(H13858,'Shoe size conversion table'!$B$6:$D$22,3),VLOOKUP(H13858,'Shoe size conversion table'!$J$6:$L$22,3))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MONTH(C13858:C28825)</f>
        <v>10</v>
      </c>
      <c r="O13858" s="8" t="n">
        <f aca="false">K13858*(1-L13858)</f>
        <v>189</v>
      </c>
    </row>
    <row r="13859" customFormat="false" ht="11.4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IF(G13859="Male",VLOOKUP(H13859,'Shoe size conversion table'!$B$6:$D$22,2),VLOOKUP(H13859,'Shoe size conversion table'!$J$6:$L$22,2))</f>
        <v>43-44</v>
      </c>
      <c r="J13859" s="12" t="n">
        <f aca="false">IF(G13859="Male",VLOOKUP(H13859,'Shoe size conversion table'!$B$6:$D$22,3),VLOOKUP(H13859,'Shoe size conversion table'!$J$6:$L$22,3))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MONTH(C13859:C28826)</f>
        <v>10</v>
      </c>
      <c r="O13859" s="8" t="n">
        <f aca="false">K13859*(1-L13859)</f>
        <v>129</v>
      </c>
    </row>
    <row r="13860" customFormat="false" ht="11.4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IF(G13860="Male",VLOOKUP(H13860,'Shoe size conversion table'!$B$6:$D$22,2),VLOOKUP(H13860,'Shoe size conversion table'!$J$6:$L$22,2))</f>
        <v>42</v>
      </c>
      <c r="J13860" s="12" t="n">
        <f aca="false">IF(G13860="Male",VLOOKUP(H13860,'Shoe size conversion table'!$B$6:$D$22,3),VLOOKUP(H13860,'Shoe size conversion table'!$J$6:$L$22,3))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MONTH(C13860:C28827)</f>
        <v>10</v>
      </c>
      <c r="O13860" s="8" t="n">
        <f aca="false">K13860*(1-L13860)</f>
        <v>179</v>
      </c>
    </row>
    <row r="13861" customFormat="false" ht="11.4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IF(G13861="Male",VLOOKUP(H13861,'Shoe size conversion table'!$B$6:$D$22,2),VLOOKUP(H13861,'Shoe size conversion table'!$J$6:$L$22,2))</f>
        <v>39</v>
      </c>
      <c r="J13861" s="12" t="n">
        <f aca="false">IF(G13861="Male",VLOOKUP(H13861,'Shoe size conversion table'!$B$6:$D$22,3),VLOOKUP(H13861,'Shoe size conversion table'!$J$6:$L$22,3))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MONTH(C13861:C28828)</f>
        <v>10</v>
      </c>
      <c r="O13861" s="8" t="n">
        <f aca="false">K13861*(1-L13861)</f>
        <v>169</v>
      </c>
    </row>
    <row r="13862" customFormat="false" ht="11.4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IF(G13862="Male",VLOOKUP(H13862,'Shoe size conversion table'!$B$6:$D$22,2),VLOOKUP(H13862,'Shoe size conversion table'!$J$6:$L$22,2))</f>
        <v>38-39</v>
      </c>
      <c r="J13862" s="12" t="n">
        <f aca="false">IF(G13862="Male",VLOOKUP(H13862,'Shoe size conversion table'!$B$6:$D$22,3),VLOOKUP(H13862,'Shoe size conversion table'!$J$6:$L$22,3))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MONTH(C13862:C28829)</f>
        <v>10</v>
      </c>
      <c r="O13862" s="8" t="n">
        <f aca="false">K13862*(1-L13862)</f>
        <v>139</v>
      </c>
    </row>
    <row r="13863" customFormat="false" ht="11.4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IF(G13863="Male",VLOOKUP(H13863,'Shoe size conversion table'!$B$6:$D$22,2),VLOOKUP(H13863,'Shoe size conversion table'!$J$6:$L$22,2))</f>
        <v>42-43</v>
      </c>
      <c r="J13863" s="12" t="n">
        <f aca="false">IF(G13863="Male",VLOOKUP(H13863,'Shoe size conversion table'!$B$6:$D$22,3),VLOOKUP(H13863,'Shoe size conversion table'!$J$6:$L$22,3))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MONTH(C13863:C28830)</f>
        <v>10</v>
      </c>
      <c r="O13863" s="8" t="n">
        <f aca="false">K13863*(1-L13863)</f>
        <v>149</v>
      </c>
    </row>
    <row r="13864" customFormat="false" ht="11.4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IF(G13864="Male",VLOOKUP(H13864,'Shoe size conversion table'!$B$6:$D$22,2),VLOOKUP(H13864,'Shoe size conversion table'!$J$6:$L$22,2))</f>
        <v>45</v>
      </c>
      <c r="J13864" s="12" t="n">
        <f aca="false">IF(G13864="Male",VLOOKUP(H13864,'Shoe size conversion table'!$B$6:$D$22,3),VLOOKUP(H13864,'Shoe size conversion table'!$J$6:$L$22,3))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MONTH(C13864:C28831)</f>
        <v>10</v>
      </c>
      <c r="O13864" s="8" t="n">
        <f aca="false">K13864*(1-L13864)</f>
        <v>199</v>
      </c>
    </row>
    <row r="13865" customFormat="false" ht="11.4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IF(G13865="Male",VLOOKUP(H13865,'Shoe size conversion table'!$B$6:$D$22,2),VLOOKUP(H13865,'Shoe size conversion table'!$J$6:$L$22,2))</f>
        <v>42-43</v>
      </c>
      <c r="J13865" s="12" t="n">
        <f aca="false">IF(G13865="Male",VLOOKUP(H13865,'Shoe size conversion table'!$B$6:$D$22,3),VLOOKUP(H13865,'Shoe size conversion table'!$J$6:$L$22,3))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MONTH(C13865:C28832)</f>
        <v>10</v>
      </c>
      <c r="O13865" s="8" t="n">
        <f aca="false">K13865*(1-L13865)</f>
        <v>111.3</v>
      </c>
    </row>
    <row r="13866" customFormat="false" ht="11.4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IF(G13866="Male",VLOOKUP(H13866,'Shoe size conversion table'!$B$6:$D$22,2),VLOOKUP(H13866,'Shoe size conversion table'!$J$6:$L$22,2))</f>
        <v>42-43</v>
      </c>
      <c r="J13866" s="12" t="n">
        <f aca="false">IF(G13866="Male",VLOOKUP(H13866,'Shoe size conversion table'!$B$6:$D$22,3),VLOOKUP(H13866,'Shoe size conversion table'!$J$6:$L$22,3))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MONTH(C13866:C28833)</f>
        <v>10</v>
      </c>
      <c r="O13866" s="8" t="n">
        <f aca="false">K13866*(1-L13866)</f>
        <v>199</v>
      </c>
    </row>
    <row r="13867" customFormat="false" ht="11.4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IF(G13867="Male",VLOOKUP(H13867,'Shoe size conversion table'!$B$6:$D$22,2),VLOOKUP(H13867,'Shoe size conversion table'!$J$6:$L$22,2))</f>
        <v>43-44</v>
      </c>
      <c r="J13867" s="12" t="n">
        <f aca="false">IF(G13867="Male",VLOOKUP(H13867,'Shoe size conversion table'!$B$6:$D$22,3),VLOOKUP(H13867,'Shoe size conversion table'!$J$6:$L$22,3))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MONTH(C13867:C28834)</f>
        <v>10</v>
      </c>
      <c r="O13867" s="8" t="n">
        <f aca="false">K13867*(1-L13867)</f>
        <v>139</v>
      </c>
    </row>
    <row r="13868" customFormat="false" ht="11.4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IF(G13868="Male",VLOOKUP(H13868,'Shoe size conversion table'!$B$6:$D$22,2),VLOOKUP(H13868,'Shoe size conversion table'!$J$6:$L$22,2))</f>
        <v>42-43</v>
      </c>
      <c r="J13868" s="12" t="n">
        <f aca="false">IF(G13868="Male",VLOOKUP(H13868,'Shoe size conversion table'!$B$6:$D$22,3),VLOOKUP(H13868,'Shoe size conversion table'!$J$6:$L$22,3))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MONTH(C13868:C28835)</f>
        <v>10</v>
      </c>
      <c r="O13868" s="8" t="n">
        <f aca="false">K13868*(1-L13868)</f>
        <v>189</v>
      </c>
    </row>
    <row r="13869" customFormat="false" ht="11.4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IF(G13869="Male",VLOOKUP(H13869,'Shoe size conversion table'!$B$6:$D$22,2),VLOOKUP(H13869,'Shoe size conversion table'!$J$6:$L$22,2))</f>
        <v>38-39</v>
      </c>
      <c r="J13869" s="12" t="n">
        <f aca="false">IF(G13869="Male",VLOOKUP(H13869,'Shoe size conversion table'!$B$6:$D$22,3),VLOOKUP(H13869,'Shoe size conversion table'!$J$6:$L$22,3))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MONTH(C13869:C28836)</f>
        <v>10</v>
      </c>
      <c r="O13869" s="8" t="n">
        <f aca="false">K13869*(1-L13869)</f>
        <v>179</v>
      </c>
    </row>
    <row r="13870" customFormat="false" ht="11.4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IF(G13870="Male",VLOOKUP(H13870,'Shoe size conversion table'!$B$6:$D$22,2),VLOOKUP(H13870,'Shoe size conversion table'!$J$6:$L$22,2))</f>
        <v>42-43</v>
      </c>
      <c r="J13870" s="12" t="n">
        <f aca="false">IF(G13870="Male",VLOOKUP(H13870,'Shoe size conversion table'!$B$6:$D$22,3),VLOOKUP(H13870,'Shoe size conversion table'!$J$6:$L$22,3))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MONTH(C13870:C28837)</f>
        <v>10</v>
      </c>
      <c r="O13870" s="8" t="n">
        <f aca="false">K13870*(1-L13870)</f>
        <v>90.3</v>
      </c>
    </row>
    <row r="13871" customFormat="false" ht="11.4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IF(G13871="Male",VLOOKUP(H13871,'Shoe size conversion table'!$B$6:$D$22,2),VLOOKUP(H13871,'Shoe size conversion table'!$J$6:$L$22,2))</f>
        <v>43-44</v>
      </c>
      <c r="J13871" s="12" t="n">
        <f aca="false">IF(G13871="Male",VLOOKUP(H13871,'Shoe size conversion table'!$B$6:$D$22,3),VLOOKUP(H13871,'Shoe size conversion table'!$J$6:$L$22,3))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MONTH(C13871:C28838)</f>
        <v>10</v>
      </c>
      <c r="O13871" s="8" t="n">
        <f aca="false">K13871*(1-L13871)</f>
        <v>179</v>
      </c>
    </row>
    <row r="13872" customFormat="false" ht="11.4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IF(G13872="Male",VLOOKUP(H13872,'Shoe size conversion table'!$B$6:$D$22,2),VLOOKUP(H13872,'Shoe size conversion table'!$J$6:$L$22,2))</f>
        <v>44</v>
      </c>
      <c r="J13872" s="12" t="n">
        <f aca="false">IF(G13872="Male",VLOOKUP(H13872,'Shoe size conversion table'!$B$6:$D$22,3),VLOOKUP(H13872,'Shoe size conversion table'!$J$6:$L$22,3))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MONTH(C13872:C28839)</f>
        <v>10</v>
      </c>
      <c r="O13872" s="8" t="n">
        <f aca="false">K13872*(1-L13872)</f>
        <v>111.2</v>
      </c>
    </row>
    <row r="13873" customFormat="false" ht="11.4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IF(G13873="Male",VLOOKUP(H13873,'Shoe size conversion table'!$B$6:$D$22,2),VLOOKUP(H13873,'Shoe size conversion table'!$J$6:$L$22,2))</f>
        <v>42-43</v>
      </c>
      <c r="J13873" s="12" t="n">
        <f aca="false">IF(G13873="Male",VLOOKUP(H13873,'Shoe size conversion table'!$B$6:$D$22,3),VLOOKUP(H13873,'Shoe size conversion table'!$J$6:$L$22,3))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MONTH(C13873:C28840)</f>
        <v>10</v>
      </c>
      <c r="O13873" s="8" t="n">
        <f aca="false">K13873*(1-L13873)</f>
        <v>139</v>
      </c>
    </row>
    <row r="13874" customFormat="false" ht="11.4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IF(G13874="Male",VLOOKUP(H13874,'Shoe size conversion table'!$B$6:$D$22,2),VLOOKUP(H13874,'Shoe size conversion table'!$J$6:$L$22,2))</f>
        <v>43-44</v>
      </c>
      <c r="J13874" s="12" t="n">
        <f aca="false">IF(G13874="Male",VLOOKUP(H13874,'Shoe size conversion table'!$B$6:$D$22,3),VLOOKUP(H13874,'Shoe size conversion table'!$J$6:$L$22,3))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MONTH(C13874:C28841)</f>
        <v>10</v>
      </c>
      <c r="O13874" s="8" t="n">
        <f aca="false">K13874*(1-L13874)</f>
        <v>129</v>
      </c>
    </row>
    <row r="13875" customFormat="false" ht="11.4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IF(G13875="Male",VLOOKUP(H13875,'Shoe size conversion table'!$B$6:$D$22,2),VLOOKUP(H13875,'Shoe size conversion table'!$J$6:$L$22,2))</f>
        <v>41</v>
      </c>
      <c r="J13875" s="12" t="n">
        <f aca="false">IF(G13875="Male",VLOOKUP(H13875,'Shoe size conversion table'!$B$6:$D$22,3),VLOOKUP(H13875,'Shoe size conversion table'!$J$6:$L$22,3))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MONTH(C13875:C28842)</f>
        <v>10</v>
      </c>
      <c r="O13875" s="8" t="n">
        <f aca="false">K13875*(1-L13875)</f>
        <v>74.5</v>
      </c>
    </row>
    <row r="13876" customFormat="false" ht="11.4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IF(G13876="Male",VLOOKUP(H13876,'Shoe size conversion table'!$B$6:$D$22,2),VLOOKUP(H13876,'Shoe size conversion table'!$J$6:$L$22,2))</f>
        <v>46</v>
      </c>
      <c r="J13876" s="12" t="n">
        <f aca="false">IF(G13876="Male",VLOOKUP(H13876,'Shoe size conversion table'!$B$6:$D$22,3),VLOOKUP(H13876,'Shoe size conversion table'!$J$6:$L$22,3))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MONTH(C13876:C28843)</f>
        <v>10</v>
      </c>
      <c r="O13876" s="8" t="n">
        <f aca="false">K13876*(1-L13876)</f>
        <v>149</v>
      </c>
    </row>
    <row r="13877" customFormat="false" ht="11.4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IF(G13877="Male",VLOOKUP(H13877,'Shoe size conversion table'!$B$6:$D$22,2),VLOOKUP(H13877,'Shoe size conversion table'!$J$6:$L$22,2))</f>
        <v>39</v>
      </c>
      <c r="J13877" s="12" t="n">
        <f aca="false">IF(G13877="Male",VLOOKUP(H13877,'Shoe size conversion table'!$B$6:$D$22,3),VLOOKUP(H13877,'Shoe size conversion table'!$J$6:$L$22,3))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MONTH(C13877:C28844)</f>
        <v>10</v>
      </c>
      <c r="O13877" s="8" t="n">
        <f aca="false">K13877*(1-L13877)</f>
        <v>111.3</v>
      </c>
    </row>
    <row r="13878" customFormat="false" ht="11.4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IF(G13878="Male",VLOOKUP(H13878,'Shoe size conversion table'!$B$6:$D$22,2),VLOOKUP(H13878,'Shoe size conversion table'!$J$6:$L$22,2))</f>
        <v>44</v>
      </c>
      <c r="J13878" s="12" t="n">
        <f aca="false">IF(G13878="Male",VLOOKUP(H13878,'Shoe size conversion table'!$B$6:$D$22,3),VLOOKUP(H13878,'Shoe size conversion table'!$J$6:$L$22,3))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MONTH(C13878:C28845)</f>
        <v>10</v>
      </c>
      <c r="O13878" s="8" t="n">
        <f aca="false">K13878*(1-L13878)</f>
        <v>161.1</v>
      </c>
    </row>
    <row r="13879" customFormat="false" ht="11.4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IF(G13879="Male",VLOOKUP(H13879,'Shoe size conversion table'!$B$6:$D$22,2),VLOOKUP(H13879,'Shoe size conversion table'!$J$6:$L$22,2))</f>
        <v>42</v>
      </c>
      <c r="J13879" s="12" t="n">
        <f aca="false">IF(G13879="Male",VLOOKUP(H13879,'Shoe size conversion table'!$B$6:$D$22,3),VLOOKUP(H13879,'Shoe size conversion table'!$J$6:$L$22,3))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MONTH(C13879:C28846)</f>
        <v>10</v>
      </c>
      <c r="O13879" s="8" t="n">
        <f aca="false">K13879*(1-L13879)</f>
        <v>90.3</v>
      </c>
    </row>
    <row r="13880" customFormat="false" ht="11.4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IF(G13880="Male",VLOOKUP(H13880,'Shoe size conversion table'!$B$6:$D$22,2),VLOOKUP(H13880,'Shoe size conversion table'!$J$6:$L$22,2))</f>
        <v>43-44</v>
      </c>
      <c r="J13880" s="12" t="n">
        <f aca="false">IF(G13880="Male",VLOOKUP(H13880,'Shoe size conversion table'!$B$6:$D$22,3),VLOOKUP(H13880,'Shoe size conversion table'!$J$6:$L$22,3))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MONTH(C13880:C28847)</f>
        <v>10</v>
      </c>
      <c r="O13880" s="8" t="n">
        <f aca="false">K13880*(1-L13880)</f>
        <v>129</v>
      </c>
    </row>
    <row r="13881" customFormat="false" ht="11.4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IF(G13881="Male",VLOOKUP(H13881,'Shoe size conversion table'!$B$6:$D$22,2),VLOOKUP(H13881,'Shoe size conversion table'!$J$6:$L$22,2))</f>
        <v>43-44</v>
      </c>
      <c r="J13881" s="12" t="n">
        <f aca="false">IF(G13881="Male",VLOOKUP(H13881,'Shoe size conversion table'!$B$6:$D$22,3),VLOOKUP(H13881,'Shoe size conversion table'!$J$6:$L$22,3))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MONTH(C13881:C28848)</f>
        <v>10</v>
      </c>
      <c r="O13881" s="8" t="n">
        <f aca="false">K13881*(1-L13881)</f>
        <v>139.3</v>
      </c>
    </row>
    <row r="13882" customFormat="false" ht="11.4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IF(G13882="Male",VLOOKUP(H13882,'Shoe size conversion table'!$B$6:$D$22,2),VLOOKUP(H13882,'Shoe size conversion table'!$J$6:$L$22,2))</f>
        <v>43</v>
      </c>
      <c r="J13882" s="12" t="n">
        <f aca="false">IF(G13882="Male",VLOOKUP(H13882,'Shoe size conversion table'!$B$6:$D$22,3),VLOOKUP(H13882,'Shoe size conversion table'!$J$6:$L$22,3))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MONTH(C13882:C28849)</f>
        <v>10</v>
      </c>
      <c r="O13882" s="8" t="n">
        <f aca="false">K13882*(1-L13882)</f>
        <v>189</v>
      </c>
    </row>
    <row r="13883" customFormat="false" ht="11.4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IF(G13883="Male",VLOOKUP(H13883,'Shoe size conversion table'!$B$6:$D$22,2),VLOOKUP(H13883,'Shoe size conversion table'!$J$6:$L$22,2))</f>
        <v>43-44</v>
      </c>
      <c r="J13883" s="12" t="n">
        <f aca="false">IF(G13883="Male",VLOOKUP(H13883,'Shoe size conversion table'!$B$6:$D$22,3),VLOOKUP(H13883,'Shoe size conversion table'!$J$6:$L$22,3))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MONTH(C13883:C28850)</f>
        <v>10</v>
      </c>
      <c r="O13883" s="8" t="n">
        <f aca="false">K13883*(1-L13883)</f>
        <v>189</v>
      </c>
    </row>
    <row r="13884" customFormat="false" ht="11.4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IF(G13884="Male",VLOOKUP(H13884,'Shoe size conversion table'!$B$6:$D$22,2),VLOOKUP(H13884,'Shoe size conversion table'!$J$6:$L$22,2))</f>
        <v>42</v>
      </c>
      <c r="J13884" s="12" t="n">
        <f aca="false">IF(G13884="Male",VLOOKUP(H13884,'Shoe size conversion table'!$B$6:$D$22,3),VLOOKUP(H13884,'Shoe size conversion table'!$J$6:$L$22,3))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MONTH(C13884:C28851)</f>
        <v>10</v>
      </c>
      <c r="O13884" s="8" t="n">
        <f aca="false">K13884*(1-L13884)</f>
        <v>149</v>
      </c>
    </row>
    <row r="13885" customFormat="false" ht="11.4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IF(G13885="Male",VLOOKUP(H13885,'Shoe size conversion table'!$B$6:$D$22,2),VLOOKUP(H13885,'Shoe size conversion table'!$J$6:$L$22,2))</f>
        <v>42</v>
      </c>
      <c r="J13885" s="12" t="n">
        <f aca="false">IF(G13885="Male",VLOOKUP(H13885,'Shoe size conversion table'!$B$6:$D$22,3),VLOOKUP(H13885,'Shoe size conversion table'!$J$6:$L$22,3))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MONTH(C13885:C28852)</f>
        <v>10</v>
      </c>
      <c r="O13885" s="8" t="n">
        <f aca="false">K13885*(1-L13885)</f>
        <v>179</v>
      </c>
    </row>
    <row r="13886" customFormat="false" ht="11.4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IF(G13886="Male",VLOOKUP(H13886,'Shoe size conversion table'!$B$6:$D$22,2),VLOOKUP(H13886,'Shoe size conversion table'!$J$6:$L$22,2))</f>
        <v>38</v>
      </c>
      <c r="J13886" s="12" t="n">
        <f aca="false">IF(G13886="Male",VLOOKUP(H13886,'Shoe size conversion table'!$B$6:$D$22,3),VLOOKUP(H13886,'Shoe size conversion table'!$J$6:$L$22,3))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MONTH(C13886:C28853)</f>
        <v>10</v>
      </c>
      <c r="O13886" s="8" t="n">
        <f aca="false">K13886*(1-L13886)</f>
        <v>135.2</v>
      </c>
    </row>
    <row r="13887" customFormat="false" ht="11.4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IF(G13887="Male",VLOOKUP(H13887,'Shoe size conversion table'!$B$6:$D$22,2),VLOOKUP(H13887,'Shoe size conversion table'!$J$6:$L$22,2))</f>
        <v>42-43</v>
      </c>
      <c r="J13887" s="12" t="n">
        <f aca="false">IF(G13887="Male",VLOOKUP(H13887,'Shoe size conversion table'!$B$6:$D$22,3),VLOOKUP(H13887,'Shoe size conversion table'!$J$6:$L$22,3))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MONTH(C13887:C28854)</f>
        <v>10</v>
      </c>
      <c r="O13887" s="8" t="n">
        <f aca="false">K13887*(1-L13887)</f>
        <v>179.1</v>
      </c>
    </row>
    <row r="13888" customFormat="false" ht="11.4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IF(G13888="Male",VLOOKUP(H13888,'Shoe size conversion table'!$B$6:$D$22,2),VLOOKUP(H13888,'Shoe size conversion table'!$J$6:$L$22,2))</f>
        <v>36</v>
      </c>
      <c r="J13888" s="12" t="n">
        <f aca="false">IF(G13888="Male",VLOOKUP(H13888,'Shoe size conversion table'!$B$6:$D$22,3),VLOOKUP(H13888,'Shoe size conversion table'!$J$6:$L$22,3))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MONTH(C13888:C28855)</f>
        <v>10</v>
      </c>
      <c r="O13888" s="8" t="n">
        <f aca="false">K13888*(1-L13888)</f>
        <v>134.1</v>
      </c>
    </row>
    <row r="13889" customFormat="false" ht="11.4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IF(G13889="Male",VLOOKUP(H13889,'Shoe size conversion table'!$B$6:$D$22,2),VLOOKUP(H13889,'Shoe size conversion table'!$J$6:$L$22,2))</f>
        <v>40-41</v>
      </c>
      <c r="J13889" s="12" t="n">
        <f aca="false">IF(G13889="Male",VLOOKUP(H13889,'Shoe size conversion table'!$B$6:$D$22,3),VLOOKUP(H13889,'Shoe size conversion table'!$J$6:$L$22,3))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MONTH(C13889:C28856)</f>
        <v>10</v>
      </c>
      <c r="O13889" s="8" t="n">
        <f aca="false">K13889*(1-L13889)</f>
        <v>134.1</v>
      </c>
    </row>
    <row r="13890" customFormat="false" ht="11.4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IF(G13890="Male",VLOOKUP(H13890,'Shoe size conversion table'!$B$6:$D$22,2),VLOOKUP(H13890,'Shoe size conversion table'!$J$6:$L$22,2))</f>
        <v>43-44</v>
      </c>
      <c r="J13890" s="12" t="n">
        <f aca="false">IF(G13890="Male",VLOOKUP(H13890,'Shoe size conversion table'!$B$6:$D$22,3),VLOOKUP(H13890,'Shoe size conversion table'!$J$6:$L$22,3))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MONTH(C13890:C28857)</f>
        <v>10</v>
      </c>
      <c r="O13890" s="8" t="n">
        <f aca="false">K13890*(1-L13890)</f>
        <v>139.3</v>
      </c>
    </row>
    <row r="13891" customFormat="false" ht="11.4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IF(G13891="Male",VLOOKUP(H13891,'Shoe size conversion table'!$B$6:$D$22,2),VLOOKUP(H13891,'Shoe size conversion table'!$J$6:$L$22,2))</f>
        <v>42</v>
      </c>
      <c r="J13891" s="12" t="n">
        <f aca="false">IF(G13891="Male",VLOOKUP(H13891,'Shoe size conversion table'!$B$6:$D$22,3),VLOOKUP(H13891,'Shoe size conversion table'!$J$6:$L$22,3))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MONTH(C13891:C28858)</f>
        <v>10</v>
      </c>
      <c r="O13891" s="8" t="n">
        <f aca="false">K13891*(1-L13891)</f>
        <v>143.2</v>
      </c>
    </row>
    <row r="13892" customFormat="false" ht="11.4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IF(G13892="Male",VLOOKUP(H13892,'Shoe size conversion table'!$B$6:$D$22,2),VLOOKUP(H13892,'Shoe size conversion table'!$J$6:$L$22,2))</f>
        <v>39</v>
      </c>
      <c r="J13892" s="12" t="n">
        <f aca="false">IF(G13892="Male",VLOOKUP(H13892,'Shoe size conversion table'!$B$6:$D$22,3),VLOOKUP(H13892,'Shoe size conversion table'!$J$6:$L$22,3))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MONTH(C13892:C28859)</f>
        <v>10</v>
      </c>
      <c r="O13892" s="8" t="n">
        <f aca="false">K13892*(1-L13892)</f>
        <v>149</v>
      </c>
    </row>
    <row r="13893" customFormat="false" ht="11.4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IF(G13893="Male",VLOOKUP(H13893,'Shoe size conversion table'!$B$6:$D$22,2),VLOOKUP(H13893,'Shoe size conversion table'!$J$6:$L$22,2))</f>
        <v>37-38</v>
      </c>
      <c r="J13893" s="12" t="n">
        <f aca="false">IF(G13893="Male",VLOOKUP(H13893,'Shoe size conversion table'!$B$6:$D$22,3),VLOOKUP(H13893,'Shoe size conversion table'!$J$6:$L$22,3))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MONTH(C13893:C28860)</f>
        <v>10</v>
      </c>
      <c r="O13893" s="8" t="n">
        <f aca="false">K13893*(1-L13893)</f>
        <v>129</v>
      </c>
    </row>
    <row r="13894" customFormat="false" ht="11.4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IF(G13894="Male",VLOOKUP(H13894,'Shoe size conversion table'!$B$6:$D$22,2),VLOOKUP(H13894,'Shoe size conversion table'!$J$6:$L$22,2))</f>
        <v>43-44</v>
      </c>
      <c r="J13894" s="12" t="n">
        <f aca="false">IF(G13894="Male",VLOOKUP(H13894,'Shoe size conversion table'!$B$6:$D$22,3),VLOOKUP(H13894,'Shoe size conversion table'!$J$6:$L$22,3))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MONTH(C13894:C28861)</f>
        <v>10</v>
      </c>
      <c r="O13894" s="8" t="n">
        <f aca="false">K13894*(1-L13894)</f>
        <v>129</v>
      </c>
    </row>
    <row r="13895" customFormat="false" ht="11.4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IF(G13895="Male",VLOOKUP(H13895,'Shoe size conversion table'!$B$6:$D$22,2),VLOOKUP(H13895,'Shoe size conversion table'!$J$6:$L$22,2))</f>
        <v>41</v>
      </c>
      <c r="J13895" s="12" t="n">
        <f aca="false">IF(G13895="Male",VLOOKUP(H13895,'Shoe size conversion table'!$B$6:$D$22,3),VLOOKUP(H13895,'Shoe size conversion table'!$J$6:$L$22,3))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MONTH(C13895:C28862)</f>
        <v>10</v>
      </c>
      <c r="O13895" s="8" t="n">
        <f aca="false">K13895*(1-L13895)</f>
        <v>169</v>
      </c>
    </row>
    <row r="13896" customFormat="false" ht="11.4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IF(G13896="Male",VLOOKUP(H13896,'Shoe size conversion table'!$B$6:$D$22,2),VLOOKUP(H13896,'Shoe size conversion table'!$J$6:$L$22,2))</f>
        <v>42-43</v>
      </c>
      <c r="J13896" s="12" t="n">
        <f aca="false">IF(G13896="Male",VLOOKUP(H13896,'Shoe size conversion table'!$B$6:$D$22,3),VLOOKUP(H13896,'Shoe size conversion table'!$J$6:$L$22,3))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MONTH(C13896:C28863)</f>
        <v>10</v>
      </c>
      <c r="O13896" s="8" t="n">
        <f aca="false">K13896*(1-L13896)</f>
        <v>139</v>
      </c>
    </row>
    <row r="13897" customFormat="false" ht="11.4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IF(G13897="Male",VLOOKUP(H13897,'Shoe size conversion table'!$B$6:$D$22,2),VLOOKUP(H13897,'Shoe size conversion table'!$J$6:$L$22,2))</f>
        <v>38-39</v>
      </c>
      <c r="J13897" s="12" t="n">
        <f aca="false">IF(G13897="Male",VLOOKUP(H13897,'Shoe size conversion table'!$B$6:$D$22,3),VLOOKUP(H13897,'Shoe size conversion table'!$J$6:$L$22,3))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MONTH(C13897:C28864)</f>
        <v>10</v>
      </c>
      <c r="O13897" s="8" t="n">
        <f aca="false">K13897*(1-L13897)</f>
        <v>179</v>
      </c>
    </row>
    <row r="13898" customFormat="false" ht="11.4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IF(G13898="Male",VLOOKUP(H13898,'Shoe size conversion table'!$B$6:$D$22,2),VLOOKUP(H13898,'Shoe size conversion table'!$J$6:$L$22,2))</f>
        <v>38</v>
      </c>
      <c r="J13898" s="12" t="n">
        <f aca="false">IF(G13898="Male",VLOOKUP(H13898,'Shoe size conversion table'!$B$6:$D$22,3),VLOOKUP(H13898,'Shoe size conversion table'!$J$6:$L$22,3))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MONTH(C13898:C28865)</f>
        <v>10</v>
      </c>
      <c r="O13898" s="8" t="n">
        <f aca="false">K13898*(1-L13898)</f>
        <v>139.3</v>
      </c>
    </row>
    <row r="13899" customFormat="false" ht="11.4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IF(G13899="Male",VLOOKUP(H13899,'Shoe size conversion table'!$B$6:$D$22,2),VLOOKUP(H13899,'Shoe size conversion table'!$J$6:$L$22,2))</f>
        <v>39-40</v>
      </c>
      <c r="J13899" s="12" t="n">
        <f aca="false">IF(G13899="Male",VLOOKUP(H13899,'Shoe size conversion table'!$B$6:$D$22,3),VLOOKUP(H13899,'Shoe size conversion table'!$J$6:$L$22,3))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MONTH(C13899:C28866)</f>
        <v>10</v>
      </c>
      <c r="O13899" s="8" t="n">
        <f aca="false">K13899*(1-L13899)</f>
        <v>139</v>
      </c>
    </row>
    <row r="13900" customFormat="false" ht="11.4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IF(G13900="Male",VLOOKUP(H13900,'Shoe size conversion table'!$B$6:$D$22,2),VLOOKUP(H13900,'Shoe size conversion table'!$J$6:$L$22,2))</f>
        <v>38-39</v>
      </c>
      <c r="J13900" s="12" t="n">
        <f aca="false">IF(G13900="Male",VLOOKUP(H13900,'Shoe size conversion table'!$B$6:$D$22,3),VLOOKUP(H13900,'Shoe size conversion table'!$J$6:$L$22,3))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MONTH(C13900:C28867)</f>
        <v>10</v>
      </c>
      <c r="O13900" s="8" t="n">
        <f aca="false">K13900*(1-L13900)</f>
        <v>139</v>
      </c>
    </row>
    <row r="13901" customFormat="false" ht="11.4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IF(G13901="Male",VLOOKUP(H13901,'Shoe size conversion table'!$B$6:$D$22,2),VLOOKUP(H13901,'Shoe size conversion table'!$J$6:$L$22,2))</f>
        <v>38-39</v>
      </c>
      <c r="J13901" s="12" t="n">
        <f aca="false">IF(G13901="Male",VLOOKUP(H13901,'Shoe size conversion table'!$B$6:$D$22,3),VLOOKUP(H13901,'Shoe size conversion table'!$J$6:$L$22,3))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MONTH(C13901:C28868)</f>
        <v>10</v>
      </c>
      <c r="O13901" s="8" t="n">
        <f aca="false">K13901*(1-L13901)</f>
        <v>129</v>
      </c>
    </row>
    <row r="13902" customFormat="false" ht="11.4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IF(G13902="Male",VLOOKUP(H13902,'Shoe size conversion table'!$B$6:$D$22,2),VLOOKUP(H13902,'Shoe size conversion table'!$J$6:$L$22,2))</f>
        <v>44</v>
      </c>
      <c r="J13902" s="12" t="n">
        <f aca="false">IF(G13902="Male",VLOOKUP(H13902,'Shoe size conversion table'!$B$6:$D$22,3),VLOOKUP(H13902,'Shoe size conversion table'!$J$6:$L$22,3))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MONTH(C13902:C28869)</f>
        <v>10</v>
      </c>
      <c r="O13902" s="8" t="n">
        <f aca="false">K13902*(1-L13902)</f>
        <v>189</v>
      </c>
    </row>
    <row r="13903" customFormat="false" ht="11.4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IF(G13903="Male",VLOOKUP(H13903,'Shoe size conversion table'!$B$6:$D$22,2),VLOOKUP(H13903,'Shoe size conversion table'!$J$6:$L$22,2))</f>
        <v>38-39</v>
      </c>
      <c r="J13903" s="12" t="n">
        <f aca="false">IF(G13903="Male",VLOOKUP(H13903,'Shoe size conversion table'!$B$6:$D$22,3),VLOOKUP(H13903,'Shoe size conversion table'!$J$6:$L$22,3))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MONTH(C13903:C28870)</f>
        <v>10</v>
      </c>
      <c r="O13903" s="8" t="n">
        <f aca="false">K13903*(1-L13903)</f>
        <v>159</v>
      </c>
    </row>
    <row r="13904" customFormat="false" ht="11.4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IF(G13904="Male",VLOOKUP(H13904,'Shoe size conversion table'!$B$6:$D$22,2),VLOOKUP(H13904,'Shoe size conversion table'!$J$6:$L$22,2))</f>
        <v>38</v>
      </c>
      <c r="J13904" s="12" t="n">
        <f aca="false">IF(G13904="Male",VLOOKUP(H13904,'Shoe size conversion table'!$B$6:$D$22,3),VLOOKUP(H13904,'Shoe size conversion table'!$J$6:$L$22,3))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MONTH(C13904:C28871)</f>
        <v>10</v>
      </c>
      <c r="O13904" s="8" t="n">
        <f aca="false">K13904*(1-L13904)</f>
        <v>199</v>
      </c>
    </row>
    <row r="13905" customFormat="false" ht="11.4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IF(G13905="Male",VLOOKUP(H13905,'Shoe size conversion table'!$B$6:$D$22,2),VLOOKUP(H13905,'Shoe size conversion table'!$J$6:$L$22,2))</f>
        <v>41</v>
      </c>
      <c r="J13905" s="12" t="n">
        <f aca="false">IF(G13905="Male",VLOOKUP(H13905,'Shoe size conversion table'!$B$6:$D$22,3),VLOOKUP(H13905,'Shoe size conversion table'!$J$6:$L$22,3))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MONTH(C13905:C28872)</f>
        <v>10</v>
      </c>
      <c r="O13905" s="8" t="n">
        <f aca="false">K13905*(1-L13905)</f>
        <v>94.5</v>
      </c>
    </row>
    <row r="13906" customFormat="false" ht="11.4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IF(G13906="Male",VLOOKUP(H13906,'Shoe size conversion table'!$B$6:$D$22,2),VLOOKUP(H13906,'Shoe size conversion table'!$J$6:$L$22,2))</f>
        <v>43-44</v>
      </c>
      <c r="J13906" s="12" t="n">
        <f aca="false">IF(G13906="Male",VLOOKUP(H13906,'Shoe size conversion table'!$B$6:$D$22,3),VLOOKUP(H13906,'Shoe size conversion table'!$J$6:$L$22,3))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MONTH(C13906:C28873)</f>
        <v>10</v>
      </c>
      <c r="O13906" s="8" t="n">
        <f aca="false">K13906*(1-L13906)</f>
        <v>179</v>
      </c>
    </row>
    <row r="13907" customFormat="false" ht="11.4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IF(G13907="Male",VLOOKUP(H13907,'Shoe size conversion table'!$B$6:$D$22,2),VLOOKUP(H13907,'Shoe size conversion table'!$J$6:$L$22,2))</f>
        <v>39</v>
      </c>
      <c r="J13907" s="12" t="n">
        <f aca="false">IF(G13907="Male",VLOOKUP(H13907,'Shoe size conversion table'!$B$6:$D$22,3),VLOOKUP(H13907,'Shoe size conversion table'!$J$6:$L$22,3))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MONTH(C13907:C28874)</f>
        <v>10</v>
      </c>
      <c r="O13907" s="8" t="n">
        <f aca="false">K13907*(1-L13907)</f>
        <v>179.1</v>
      </c>
    </row>
    <row r="13908" customFormat="false" ht="11.4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IF(G13908="Male",VLOOKUP(H13908,'Shoe size conversion table'!$B$6:$D$22,2),VLOOKUP(H13908,'Shoe size conversion table'!$J$6:$L$22,2))</f>
        <v>42-43</v>
      </c>
      <c r="J13908" s="12" t="n">
        <f aca="false">IF(G13908="Male",VLOOKUP(H13908,'Shoe size conversion table'!$B$6:$D$22,3),VLOOKUP(H13908,'Shoe size conversion table'!$J$6:$L$22,3))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MONTH(C13908:C28875)</f>
        <v>10</v>
      </c>
      <c r="O13908" s="8" t="n">
        <f aca="false">K13908*(1-L13908)</f>
        <v>189</v>
      </c>
    </row>
    <row r="13909" customFormat="false" ht="11.4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IF(G13909="Male",VLOOKUP(H13909,'Shoe size conversion table'!$B$6:$D$22,2),VLOOKUP(H13909,'Shoe size conversion table'!$J$6:$L$22,2))</f>
        <v>39</v>
      </c>
      <c r="J13909" s="12" t="n">
        <f aca="false">IF(G13909="Male",VLOOKUP(H13909,'Shoe size conversion table'!$B$6:$D$22,3),VLOOKUP(H13909,'Shoe size conversion table'!$J$6:$L$22,3))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MONTH(C13909:C28876)</f>
        <v>10</v>
      </c>
      <c r="O13909" s="8" t="n">
        <f aca="false">K13909*(1-L13909)</f>
        <v>159</v>
      </c>
    </row>
    <row r="13910" customFormat="false" ht="11.4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IF(G13910="Male",VLOOKUP(H13910,'Shoe size conversion table'!$B$6:$D$22,2),VLOOKUP(H13910,'Shoe size conversion table'!$J$6:$L$22,2))</f>
        <v>38</v>
      </c>
      <c r="J13910" s="12" t="n">
        <f aca="false">IF(G13910="Male",VLOOKUP(H13910,'Shoe size conversion table'!$B$6:$D$22,3),VLOOKUP(H13910,'Shoe size conversion table'!$J$6:$L$22,3))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MONTH(C13910:C28877)</f>
        <v>10</v>
      </c>
      <c r="O13910" s="8" t="n">
        <f aca="false">K13910*(1-L13910)</f>
        <v>104.3</v>
      </c>
    </row>
    <row r="13911" customFormat="false" ht="11.4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IF(G13911="Male",VLOOKUP(H13911,'Shoe size conversion table'!$B$6:$D$22,2),VLOOKUP(H13911,'Shoe size conversion table'!$J$6:$L$22,2))</f>
        <v>43</v>
      </c>
      <c r="J13911" s="12" t="n">
        <f aca="false">IF(G13911="Male",VLOOKUP(H13911,'Shoe size conversion table'!$B$6:$D$22,3),VLOOKUP(H13911,'Shoe size conversion table'!$J$6:$L$22,3))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MONTH(C13911:C28878)</f>
        <v>10</v>
      </c>
      <c r="O13911" s="8" t="n">
        <f aca="false">K13911*(1-L13911)</f>
        <v>84.5</v>
      </c>
    </row>
    <row r="13912" customFormat="false" ht="11.4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IF(G13912="Male",VLOOKUP(H13912,'Shoe size conversion table'!$B$6:$D$22,2),VLOOKUP(H13912,'Shoe size conversion table'!$J$6:$L$22,2))</f>
        <v>41-42</v>
      </c>
      <c r="J13912" s="12" t="n">
        <f aca="false">IF(G13912="Male",VLOOKUP(H13912,'Shoe size conversion table'!$B$6:$D$22,3),VLOOKUP(H13912,'Shoe size conversion table'!$J$6:$L$22,3))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MONTH(C13912:C28879)</f>
        <v>10</v>
      </c>
      <c r="O13912" s="8" t="n">
        <f aca="false">K13912*(1-L13912)</f>
        <v>129</v>
      </c>
    </row>
    <row r="13913" customFormat="false" ht="11.4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IF(G13913="Male",VLOOKUP(H13913,'Shoe size conversion table'!$B$6:$D$22,2),VLOOKUP(H13913,'Shoe size conversion table'!$J$6:$L$22,2))</f>
        <v>38-39</v>
      </c>
      <c r="J13913" s="12" t="n">
        <f aca="false">IF(G13913="Male",VLOOKUP(H13913,'Shoe size conversion table'!$B$6:$D$22,3),VLOOKUP(H13913,'Shoe size conversion table'!$J$6:$L$22,3))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MONTH(C13913:C28880)</f>
        <v>10</v>
      </c>
      <c r="O13913" s="8" t="n">
        <f aca="false">K13913*(1-L13913)</f>
        <v>103.2</v>
      </c>
    </row>
    <row r="13914" customFormat="false" ht="11.4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IF(G13914="Male",VLOOKUP(H13914,'Shoe size conversion table'!$B$6:$D$22,2),VLOOKUP(H13914,'Shoe size conversion table'!$J$6:$L$22,2))</f>
        <v>43</v>
      </c>
      <c r="J13914" s="12" t="n">
        <f aca="false">IF(G13914="Male",VLOOKUP(H13914,'Shoe size conversion table'!$B$6:$D$22,3),VLOOKUP(H13914,'Shoe size conversion table'!$J$6:$L$22,3))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MONTH(C13914:C28881)</f>
        <v>10</v>
      </c>
      <c r="O13914" s="8" t="n">
        <f aca="false">K13914*(1-L13914)</f>
        <v>134.1</v>
      </c>
    </row>
    <row r="13915" customFormat="false" ht="11.4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IF(G13915="Male",VLOOKUP(H13915,'Shoe size conversion table'!$B$6:$D$22,2),VLOOKUP(H13915,'Shoe size conversion table'!$J$6:$L$22,2))</f>
        <v>42-43</v>
      </c>
      <c r="J13915" s="12" t="n">
        <f aca="false">IF(G13915="Male",VLOOKUP(H13915,'Shoe size conversion table'!$B$6:$D$22,3),VLOOKUP(H13915,'Shoe size conversion table'!$J$6:$L$22,3))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MONTH(C13915:C28882)</f>
        <v>10</v>
      </c>
      <c r="O13915" s="8" t="n">
        <f aca="false">K13915*(1-L13915)</f>
        <v>104.3</v>
      </c>
    </row>
    <row r="13916" customFormat="false" ht="11.4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IF(G13916="Male",VLOOKUP(H13916,'Shoe size conversion table'!$B$6:$D$22,2),VLOOKUP(H13916,'Shoe size conversion table'!$J$6:$L$22,2))</f>
        <v>42-43</v>
      </c>
      <c r="J13916" s="12" t="n">
        <f aca="false">IF(G13916="Male",VLOOKUP(H13916,'Shoe size conversion table'!$B$6:$D$22,3),VLOOKUP(H13916,'Shoe size conversion table'!$J$6:$L$22,3))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MONTH(C13916:C28883)</f>
        <v>10</v>
      </c>
      <c r="O13916" s="8" t="n">
        <f aca="false">K13916*(1-L13916)</f>
        <v>169</v>
      </c>
    </row>
    <row r="13917" customFormat="false" ht="11.4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IF(G13917="Male",VLOOKUP(H13917,'Shoe size conversion table'!$B$6:$D$22,2),VLOOKUP(H13917,'Shoe size conversion table'!$J$6:$L$22,2))</f>
        <v>38-39</v>
      </c>
      <c r="J13917" s="12" t="n">
        <f aca="false">IF(G13917="Male",VLOOKUP(H13917,'Shoe size conversion table'!$B$6:$D$22,3),VLOOKUP(H13917,'Shoe size conversion table'!$J$6:$L$22,3))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MONTH(C13917:C28884)</f>
        <v>10</v>
      </c>
      <c r="O13917" s="8" t="n">
        <f aca="false">K13917*(1-L13917)</f>
        <v>159</v>
      </c>
    </row>
    <row r="13918" customFormat="false" ht="11.4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IF(G13918="Male",VLOOKUP(H13918,'Shoe size conversion table'!$B$6:$D$22,2),VLOOKUP(H13918,'Shoe size conversion table'!$J$6:$L$22,2))</f>
        <v>42-43</v>
      </c>
      <c r="J13918" s="12" t="n">
        <f aca="false">IF(G13918="Male",VLOOKUP(H13918,'Shoe size conversion table'!$B$6:$D$22,3),VLOOKUP(H13918,'Shoe size conversion table'!$J$6:$L$22,3))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MONTH(C13918:C28885)</f>
        <v>10</v>
      </c>
      <c r="O13918" s="8" t="n">
        <f aca="false">K13918*(1-L13918)</f>
        <v>134.1</v>
      </c>
    </row>
    <row r="13919" customFormat="false" ht="11.4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IF(G13919="Male",VLOOKUP(H13919,'Shoe size conversion table'!$B$6:$D$22,2),VLOOKUP(H13919,'Shoe size conversion table'!$J$6:$L$22,2))</f>
        <v>43-44</v>
      </c>
      <c r="J13919" s="12" t="n">
        <f aca="false">IF(G13919="Male",VLOOKUP(H13919,'Shoe size conversion table'!$B$6:$D$22,3),VLOOKUP(H13919,'Shoe size conversion table'!$J$6:$L$22,3))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MONTH(C13919:C28886)</f>
        <v>10</v>
      </c>
      <c r="O13919" s="8" t="n">
        <f aca="false">K13919*(1-L13919)</f>
        <v>129</v>
      </c>
    </row>
    <row r="13920" customFormat="false" ht="11.4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IF(G13920="Male",VLOOKUP(H13920,'Shoe size conversion table'!$B$6:$D$22,2),VLOOKUP(H13920,'Shoe size conversion table'!$J$6:$L$22,2))</f>
        <v>38</v>
      </c>
      <c r="J13920" s="12" t="n">
        <f aca="false">IF(G13920="Male",VLOOKUP(H13920,'Shoe size conversion table'!$B$6:$D$22,3),VLOOKUP(H13920,'Shoe size conversion table'!$J$6:$L$22,3))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MONTH(C13920:C28887)</f>
        <v>10</v>
      </c>
      <c r="O13920" s="8" t="n">
        <f aca="false">K13920*(1-L13920)</f>
        <v>89.5</v>
      </c>
    </row>
    <row r="13921" customFormat="false" ht="11.4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IF(G13921="Male",VLOOKUP(H13921,'Shoe size conversion table'!$B$6:$D$22,2),VLOOKUP(H13921,'Shoe size conversion table'!$J$6:$L$22,2))</f>
        <v>38</v>
      </c>
      <c r="J13921" s="12" t="n">
        <f aca="false">IF(G13921="Male",VLOOKUP(H13921,'Shoe size conversion table'!$B$6:$D$22,3),VLOOKUP(H13921,'Shoe size conversion table'!$J$6:$L$22,3))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MONTH(C13921:C28888)</f>
        <v>10</v>
      </c>
      <c r="O13921" s="8" t="n">
        <f aca="false">K13921*(1-L13921)</f>
        <v>149</v>
      </c>
    </row>
    <row r="13922" customFormat="false" ht="11.4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IF(G13922="Male",VLOOKUP(H13922,'Shoe size conversion table'!$B$6:$D$22,2),VLOOKUP(H13922,'Shoe size conversion table'!$J$6:$L$22,2))</f>
        <v>39-40</v>
      </c>
      <c r="J13922" s="12" t="n">
        <f aca="false">IF(G13922="Male",VLOOKUP(H13922,'Shoe size conversion table'!$B$6:$D$22,3),VLOOKUP(H13922,'Shoe size conversion table'!$J$6:$L$22,3))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MONTH(C13922:C28889)</f>
        <v>10</v>
      </c>
      <c r="O13922" s="8" t="n">
        <f aca="false">K13922*(1-L13922)</f>
        <v>139</v>
      </c>
    </row>
    <row r="13923" customFormat="false" ht="11.4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IF(G13923="Male",VLOOKUP(H13923,'Shoe size conversion table'!$B$6:$D$22,2),VLOOKUP(H13923,'Shoe size conversion table'!$J$6:$L$22,2))</f>
        <v>47</v>
      </c>
      <c r="J13923" s="12" t="n">
        <f aca="false">IF(G13923="Male",VLOOKUP(H13923,'Shoe size conversion table'!$B$6:$D$22,3),VLOOKUP(H13923,'Shoe size conversion table'!$J$6:$L$22,3))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MONTH(C13923:C28890)</f>
        <v>10</v>
      </c>
      <c r="O13923" s="8" t="n">
        <f aca="false">K13923*(1-L13923)</f>
        <v>129</v>
      </c>
    </row>
    <row r="13924" customFormat="false" ht="11.4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IF(G13924="Male",VLOOKUP(H13924,'Shoe size conversion table'!$B$6:$D$22,2),VLOOKUP(H13924,'Shoe size conversion table'!$J$6:$L$22,2))</f>
        <v>40</v>
      </c>
      <c r="J13924" s="12" t="n">
        <f aca="false">IF(G13924="Male",VLOOKUP(H13924,'Shoe size conversion table'!$B$6:$D$22,3),VLOOKUP(H13924,'Shoe size conversion table'!$J$6:$L$22,3))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MONTH(C13924:C28891)</f>
        <v>10</v>
      </c>
      <c r="O13924" s="8" t="n">
        <f aca="false">K13924*(1-L13924)</f>
        <v>159.2</v>
      </c>
    </row>
    <row r="13925" customFormat="false" ht="11.4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IF(G13925="Male",VLOOKUP(H13925,'Shoe size conversion table'!$B$6:$D$22,2),VLOOKUP(H13925,'Shoe size conversion table'!$J$6:$L$22,2))</f>
        <v>38-39</v>
      </c>
      <c r="J13925" s="12" t="n">
        <f aca="false">IF(G13925="Male",VLOOKUP(H13925,'Shoe size conversion table'!$B$6:$D$22,3),VLOOKUP(H13925,'Shoe size conversion table'!$J$6:$L$22,3))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MONTH(C13925:C28892)</f>
        <v>10</v>
      </c>
      <c r="O13925" s="8" t="n">
        <f aca="false">K13925*(1-L13925)</f>
        <v>143.1</v>
      </c>
    </row>
    <row r="13926" customFormat="false" ht="11.4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IF(G13926="Male",VLOOKUP(H13926,'Shoe size conversion table'!$B$6:$D$22,2),VLOOKUP(H13926,'Shoe size conversion table'!$J$6:$L$22,2))</f>
        <v>41</v>
      </c>
      <c r="J13926" s="12" t="n">
        <f aca="false">IF(G13926="Male",VLOOKUP(H13926,'Shoe size conversion table'!$B$6:$D$22,3),VLOOKUP(H13926,'Shoe size conversion table'!$J$6:$L$22,3))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MONTH(C13926:C28893)</f>
        <v>10</v>
      </c>
      <c r="O13926" s="8" t="n">
        <f aca="false">K13926*(1-L13926)</f>
        <v>129</v>
      </c>
    </row>
    <row r="13927" customFormat="false" ht="11.4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IF(G13927="Male",VLOOKUP(H13927,'Shoe size conversion table'!$B$6:$D$22,2),VLOOKUP(H13927,'Shoe size conversion table'!$J$6:$L$22,2))</f>
        <v>38</v>
      </c>
      <c r="J13927" s="12" t="n">
        <f aca="false">IF(G13927="Male",VLOOKUP(H13927,'Shoe size conversion table'!$B$6:$D$22,3),VLOOKUP(H13927,'Shoe size conversion table'!$J$6:$L$22,3))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MONTH(C13927:C28894)</f>
        <v>10</v>
      </c>
      <c r="O13927" s="8" t="n">
        <f aca="false">K13927*(1-L13927)</f>
        <v>199</v>
      </c>
    </row>
    <row r="13928" customFormat="false" ht="11.4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IF(G13928="Male",VLOOKUP(H13928,'Shoe size conversion table'!$B$6:$D$22,2),VLOOKUP(H13928,'Shoe size conversion table'!$J$6:$L$22,2))</f>
        <v>44</v>
      </c>
      <c r="J13928" s="12" t="n">
        <f aca="false">IF(G13928="Male",VLOOKUP(H13928,'Shoe size conversion table'!$B$6:$D$22,3),VLOOKUP(H13928,'Shoe size conversion table'!$J$6:$L$22,3))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MONTH(C13928:C28895)</f>
        <v>10</v>
      </c>
      <c r="O13928" s="8" t="n">
        <f aca="false">K13928*(1-L13928)</f>
        <v>119.2</v>
      </c>
    </row>
    <row r="13929" customFormat="false" ht="11.4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IF(G13929="Male",VLOOKUP(H13929,'Shoe size conversion table'!$B$6:$D$22,2),VLOOKUP(H13929,'Shoe size conversion table'!$J$6:$L$22,2))</f>
        <v>44-45</v>
      </c>
      <c r="J13929" s="12" t="n">
        <f aca="false">IF(G13929="Male",VLOOKUP(H13929,'Shoe size conversion table'!$B$6:$D$22,3),VLOOKUP(H13929,'Shoe size conversion table'!$J$6:$L$22,3))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MONTH(C13929:C28896)</f>
        <v>10</v>
      </c>
      <c r="O13929" s="8" t="n">
        <f aca="false">K13929*(1-L13929)</f>
        <v>169</v>
      </c>
    </row>
    <row r="13930" customFormat="false" ht="11.4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IF(G13930="Male",VLOOKUP(H13930,'Shoe size conversion table'!$B$6:$D$22,2),VLOOKUP(H13930,'Shoe size conversion table'!$J$6:$L$22,2))</f>
        <v>39</v>
      </c>
      <c r="J13930" s="12" t="n">
        <f aca="false">IF(G13930="Male",VLOOKUP(H13930,'Shoe size conversion table'!$B$6:$D$22,3),VLOOKUP(H13930,'Shoe size conversion table'!$J$6:$L$22,3))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MONTH(C13930:C28897)</f>
        <v>10</v>
      </c>
      <c r="O13930" s="8" t="n">
        <f aca="false">K13930*(1-L13930)</f>
        <v>84.5</v>
      </c>
    </row>
    <row r="13931" customFormat="false" ht="11.4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IF(G13931="Male",VLOOKUP(H13931,'Shoe size conversion table'!$B$6:$D$22,2),VLOOKUP(H13931,'Shoe size conversion table'!$J$6:$L$22,2))</f>
        <v>42</v>
      </c>
      <c r="J13931" s="12" t="n">
        <f aca="false">IF(G13931="Male",VLOOKUP(H13931,'Shoe size conversion table'!$B$6:$D$22,3),VLOOKUP(H13931,'Shoe size conversion table'!$J$6:$L$22,3))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MONTH(C13931:C28898)</f>
        <v>10</v>
      </c>
      <c r="O13931" s="8" t="n">
        <f aca="false">K13931*(1-L13931)</f>
        <v>151.2</v>
      </c>
    </row>
    <row r="13932" customFormat="false" ht="11.4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IF(G13932="Male",VLOOKUP(H13932,'Shoe size conversion table'!$B$6:$D$22,2),VLOOKUP(H13932,'Shoe size conversion table'!$J$6:$L$22,2))</f>
        <v>44</v>
      </c>
      <c r="J13932" s="12" t="n">
        <f aca="false">IF(G13932="Male",VLOOKUP(H13932,'Shoe size conversion table'!$B$6:$D$22,3),VLOOKUP(H13932,'Shoe size conversion table'!$J$6:$L$22,3))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MONTH(C13932:C28899)</f>
        <v>10</v>
      </c>
      <c r="O13932" s="8" t="n">
        <f aca="false">K13932*(1-L13932)</f>
        <v>90.3</v>
      </c>
    </row>
    <row r="13933" customFormat="false" ht="11.4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IF(G13933="Male",VLOOKUP(H13933,'Shoe size conversion table'!$B$6:$D$22,2),VLOOKUP(H13933,'Shoe size conversion table'!$J$6:$L$22,2))</f>
        <v>38-39</v>
      </c>
      <c r="J13933" s="12" t="n">
        <f aca="false">IF(G13933="Male",VLOOKUP(H13933,'Shoe size conversion table'!$B$6:$D$22,3),VLOOKUP(H13933,'Shoe size conversion table'!$J$6:$L$22,3))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MONTH(C13933:C28900)</f>
        <v>10</v>
      </c>
      <c r="O13933" s="8" t="n">
        <f aca="false">K13933*(1-L13933)</f>
        <v>179</v>
      </c>
    </row>
    <row r="13934" customFormat="false" ht="11.4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IF(G13934="Male",VLOOKUP(H13934,'Shoe size conversion table'!$B$6:$D$22,2),VLOOKUP(H13934,'Shoe size conversion table'!$J$6:$L$22,2))</f>
        <v>38-39</v>
      </c>
      <c r="J13934" s="12" t="n">
        <f aca="false">IF(G13934="Male",VLOOKUP(H13934,'Shoe size conversion table'!$B$6:$D$22,3),VLOOKUP(H13934,'Shoe size conversion table'!$J$6:$L$22,3))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MONTH(C13934:C28901)</f>
        <v>10</v>
      </c>
      <c r="O13934" s="8" t="n">
        <f aca="false">K13934*(1-L13934)</f>
        <v>159</v>
      </c>
    </row>
    <row r="13935" customFormat="false" ht="11.4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IF(G13935="Male",VLOOKUP(H13935,'Shoe size conversion table'!$B$6:$D$22,2),VLOOKUP(H13935,'Shoe size conversion table'!$J$6:$L$22,2))</f>
        <v>43</v>
      </c>
      <c r="J13935" s="12" t="n">
        <f aca="false">IF(G13935="Male",VLOOKUP(H13935,'Shoe size conversion table'!$B$6:$D$22,3),VLOOKUP(H13935,'Shoe size conversion table'!$J$6:$L$22,3))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MONTH(C13935:C28902)</f>
        <v>10</v>
      </c>
      <c r="O13935" s="8" t="n">
        <f aca="false">K13935*(1-L13935)</f>
        <v>103.2</v>
      </c>
    </row>
    <row r="13936" customFormat="false" ht="11.4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IF(G13936="Male",VLOOKUP(H13936,'Shoe size conversion table'!$B$6:$D$22,2),VLOOKUP(H13936,'Shoe size conversion table'!$J$6:$L$22,2))</f>
        <v>44</v>
      </c>
      <c r="J13936" s="12" t="n">
        <f aca="false">IF(G13936="Male",VLOOKUP(H13936,'Shoe size conversion table'!$B$6:$D$22,3),VLOOKUP(H13936,'Shoe size conversion table'!$J$6:$L$22,3))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MONTH(C13936:C28903)</f>
        <v>10</v>
      </c>
      <c r="O13936" s="8" t="n">
        <f aca="false">K13936*(1-L13936)</f>
        <v>139</v>
      </c>
    </row>
    <row r="13937" customFormat="false" ht="11.4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IF(G13937="Male",VLOOKUP(H13937,'Shoe size conversion table'!$B$6:$D$22,2),VLOOKUP(H13937,'Shoe size conversion table'!$J$6:$L$22,2))</f>
        <v>40-41</v>
      </c>
      <c r="J13937" s="12" t="n">
        <f aca="false">IF(G13937="Male",VLOOKUP(H13937,'Shoe size conversion table'!$B$6:$D$22,3),VLOOKUP(H13937,'Shoe size conversion table'!$J$6:$L$22,3))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MONTH(C13937:C28904)</f>
        <v>10</v>
      </c>
      <c r="O13937" s="8" t="n">
        <f aca="false">K13937*(1-L13937)</f>
        <v>139</v>
      </c>
    </row>
    <row r="13938" customFormat="false" ht="11.4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IF(G13938="Male",VLOOKUP(H13938,'Shoe size conversion table'!$B$6:$D$22,2),VLOOKUP(H13938,'Shoe size conversion table'!$J$6:$L$22,2))</f>
        <v>42</v>
      </c>
      <c r="J13938" s="12" t="n">
        <f aca="false">IF(G13938="Male",VLOOKUP(H13938,'Shoe size conversion table'!$B$6:$D$22,3),VLOOKUP(H13938,'Shoe size conversion table'!$J$6:$L$22,3))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MONTH(C13938:C28905)</f>
        <v>10</v>
      </c>
      <c r="O13938" s="8" t="n">
        <f aca="false">K13938*(1-L13938)</f>
        <v>199</v>
      </c>
    </row>
    <row r="13939" customFormat="false" ht="11.4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IF(G13939="Male",VLOOKUP(H13939,'Shoe size conversion table'!$B$6:$D$22,2),VLOOKUP(H13939,'Shoe size conversion table'!$J$6:$L$22,2))</f>
        <v>40</v>
      </c>
      <c r="J13939" s="12" t="n">
        <f aca="false">IF(G13939="Male",VLOOKUP(H13939,'Shoe size conversion table'!$B$6:$D$22,3),VLOOKUP(H13939,'Shoe size conversion table'!$J$6:$L$22,3))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MONTH(C13939:C28906)</f>
        <v>10</v>
      </c>
      <c r="O13939" s="8" t="n">
        <f aca="false">K13939*(1-L13939)</f>
        <v>134.1</v>
      </c>
    </row>
    <row r="13940" customFormat="false" ht="11.4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IF(G13940="Male",VLOOKUP(H13940,'Shoe size conversion table'!$B$6:$D$22,2),VLOOKUP(H13940,'Shoe size conversion table'!$J$6:$L$22,2))</f>
        <v>42-43</v>
      </c>
      <c r="J13940" s="12" t="n">
        <f aca="false">IF(G13940="Male",VLOOKUP(H13940,'Shoe size conversion table'!$B$6:$D$22,3),VLOOKUP(H13940,'Shoe size conversion table'!$J$6:$L$22,3))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MONTH(C13940:C28907)</f>
        <v>10</v>
      </c>
      <c r="O13940" s="8" t="n">
        <f aca="false">K13940*(1-L13940)</f>
        <v>139</v>
      </c>
    </row>
    <row r="13941" customFormat="false" ht="11.4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IF(G13941="Male",VLOOKUP(H13941,'Shoe size conversion table'!$B$6:$D$22,2),VLOOKUP(H13941,'Shoe size conversion table'!$J$6:$L$22,2))</f>
        <v>42</v>
      </c>
      <c r="J13941" s="12" t="n">
        <f aca="false">IF(G13941="Male",VLOOKUP(H13941,'Shoe size conversion table'!$B$6:$D$22,3),VLOOKUP(H13941,'Shoe size conversion table'!$J$6:$L$22,3))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MONTH(C13941:C28908)</f>
        <v>10</v>
      </c>
      <c r="O13941" s="8" t="n">
        <f aca="false">K13941*(1-L13941)</f>
        <v>159</v>
      </c>
    </row>
    <row r="13942" customFormat="false" ht="11.4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IF(G13942="Male",VLOOKUP(H13942,'Shoe size conversion table'!$B$6:$D$22,2),VLOOKUP(H13942,'Shoe size conversion table'!$J$6:$L$22,2))</f>
        <v>38</v>
      </c>
      <c r="J13942" s="12" t="n">
        <f aca="false">IF(G13942="Male",VLOOKUP(H13942,'Shoe size conversion table'!$B$6:$D$22,3),VLOOKUP(H13942,'Shoe size conversion table'!$J$6:$L$22,3))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MONTH(C13942:C28909)</f>
        <v>10</v>
      </c>
      <c r="O13942" s="8" t="n">
        <f aca="false">K13942*(1-L13942)</f>
        <v>139.3</v>
      </c>
    </row>
    <row r="13943" customFormat="false" ht="11.4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IF(G13943="Male",VLOOKUP(H13943,'Shoe size conversion table'!$B$6:$D$22,2),VLOOKUP(H13943,'Shoe size conversion table'!$J$6:$L$22,2))</f>
        <v>42</v>
      </c>
      <c r="J13943" s="12" t="n">
        <f aca="false">IF(G13943="Male",VLOOKUP(H13943,'Shoe size conversion table'!$B$6:$D$22,3),VLOOKUP(H13943,'Shoe size conversion table'!$J$6:$L$22,3))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MONTH(C13943:C28910)</f>
        <v>10</v>
      </c>
      <c r="O13943" s="8" t="n">
        <f aca="false">K13943*(1-L13943)</f>
        <v>169</v>
      </c>
    </row>
    <row r="13944" customFormat="false" ht="11.4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IF(G13944="Male",VLOOKUP(H13944,'Shoe size conversion table'!$B$6:$D$22,2),VLOOKUP(H13944,'Shoe size conversion table'!$J$6:$L$22,2))</f>
        <v>42</v>
      </c>
      <c r="J13944" s="12" t="n">
        <f aca="false">IF(G13944="Male",VLOOKUP(H13944,'Shoe size conversion table'!$B$6:$D$22,3),VLOOKUP(H13944,'Shoe size conversion table'!$J$6:$L$22,3))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MONTH(C13944:C28911)</f>
        <v>10</v>
      </c>
      <c r="O13944" s="8" t="n">
        <f aca="false">K13944*(1-L13944)</f>
        <v>90.3</v>
      </c>
    </row>
    <row r="13945" customFormat="false" ht="11.4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IF(G13945="Male",VLOOKUP(H13945,'Shoe size conversion table'!$B$6:$D$22,2),VLOOKUP(H13945,'Shoe size conversion table'!$J$6:$L$22,2))</f>
        <v>38</v>
      </c>
      <c r="J13945" s="12" t="n">
        <f aca="false">IF(G13945="Male",VLOOKUP(H13945,'Shoe size conversion table'!$B$6:$D$22,3),VLOOKUP(H13945,'Shoe size conversion table'!$J$6:$L$22,3))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MONTH(C13945:C28912)</f>
        <v>10</v>
      </c>
      <c r="O13945" s="8" t="n">
        <f aca="false">K13945*(1-L13945)</f>
        <v>159</v>
      </c>
    </row>
    <row r="13946" customFormat="false" ht="11.4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IF(G13946="Male",VLOOKUP(H13946,'Shoe size conversion table'!$B$6:$D$22,2),VLOOKUP(H13946,'Shoe size conversion table'!$J$6:$L$22,2))</f>
        <v>41</v>
      </c>
      <c r="J13946" s="12" t="n">
        <f aca="false">IF(G13946="Male",VLOOKUP(H13946,'Shoe size conversion table'!$B$6:$D$22,3),VLOOKUP(H13946,'Shoe size conversion table'!$J$6:$L$22,3))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MONTH(C13946:C28913)</f>
        <v>10</v>
      </c>
      <c r="O13946" s="8" t="n">
        <f aca="false">K13946*(1-L13946)</f>
        <v>199</v>
      </c>
    </row>
    <row r="13947" customFormat="false" ht="11.4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IF(G13947="Male",VLOOKUP(H13947,'Shoe size conversion table'!$B$6:$D$22,2),VLOOKUP(H13947,'Shoe size conversion table'!$J$6:$L$22,2))</f>
        <v>38</v>
      </c>
      <c r="J13947" s="12" t="n">
        <f aca="false">IF(G13947="Male",VLOOKUP(H13947,'Shoe size conversion table'!$B$6:$D$22,3),VLOOKUP(H13947,'Shoe size conversion table'!$J$6:$L$22,3))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MONTH(C13947:C28914)</f>
        <v>10</v>
      </c>
      <c r="O13947" s="8" t="n">
        <f aca="false">K13947*(1-L13947)</f>
        <v>69.5</v>
      </c>
    </row>
    <row r="13948" customFormat="false" ht="11.4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IF(G13948="Male",VLOOKUP(H13948,'Shoe size conversion table'!$B$6:$D$22,2),VLOOKUP(H13948,'Shoe size conversion table'!$J$6:$L$22,2))</f>
        <v>38-39</v>
      </c>
      <c r="J13948" s="12" t="n">
        <f aca="false">IF(G13948="Male",VLOOKUP(H13948,'Shoe size conversion table'!$B$6:$D$22,3),VLOOKUP(H13948,'Shoe size conversion table'!$J$6:$L$22,3))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MONTH(C13948:C28915)</f>
        <v>10</v>
      </c>
      <c r="O13948" s="8" t="n">
        <f aca="false">K13948*(1-L13948)</f>
        <v>74.5</v>
      </c>
    </row>
    <row r="13949" customFormat="false" ht="11.4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IF(G13949="Male",VLOOKUP(H13949,'Shoe size conversion table'!$B$6:$D$22,2),VLOOKUP(H13949,'Shoe size conversion table'!$J$6:$L$22,2))</f>
        <v>43-44</v>
      </c>
      <c r="J13949" s="12" t="n">
        <f aca="false">IF(G13949="Male",VLOOKUP(H13949,'Shoe size conversion table'!$B$6:$D$22,3),VLOOKUP(H13949,'Shoe size conversion table'!$J$6:$L$22,3))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MONTH(C13949:C28916)</f>
        <v>10</v>
      </c>
      <c r="O13949" s="8" t="n">
        <f aca="false">K13949*(1-L13949)</f>
        <v>129</v>
      </c>
    </row>
    <row r="13950" customFormat="false" ht="11.4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IF(G13950="Male",VLOOKUP(H13950,'Shoe size conversion table'!$B$6:$D$22,2),VLOOKUP(H13950,'Shoe size conversion table'!$J$6:$L$22,2))</f>
        <v>40</v>
      </c>
      <c r="J13950" s="12" t="n">
        <f aca="false">IF(G13950="Male",VLOOKUP(H13950,'Shoe size conversion table'!$B$6:$D$22,3),VLOOKUP(H13950,'Shoe size conversion table'!$J$6:$L$22,3))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MONTH(C13950:C28917)</f>
        <v>10</v>
      </c>
      <c r="O13950" s="8" t="n">
        <f aca="false">K13950*(1-L13950)</f>
        <v>111.2</v>
      </c>
    </row>
    <row r="13951" customFormat="false" ht="11.4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IF(G13951="Male",VLOOKUP(H13951,'Shoe size conversion table'!$B$6:$D$22,2),VLOOKUP(H13951,'Shoe size conversion table'!$J$6:$L$22,2))</f>
        <v>38</v>
      </c>
      <c r="J13951" s="12" t="n">
        <f aca="false">IF(G13951="Male",VLOOKUP(H13951,'Shoe size conversion table'!$B$6:$D$22,3),VLOOKUP(H13951,'Shoe size conversion table'!$J$6:$L$22,3))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MONTH(C13951:C28918)</f>
        <v>10</v>
      </c>
      <c r="O13951" s="8" t="n">
        <f aca="false">K13951*(1-L13951)</f>
        <v>159</v>
      </c>
    </row>
    <row r="13952" customFormat="false" ht="11.4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IF(G13952="Male",VLOOKUP(H13952,'Shoe size conversion table'!$B$6:$D$22,2),VLOOKUP(H13952,'Shoe size conversion table'!$J$6:$L$22,2))</f>
        <v>42-43</v>
      </c>
      <c r="J13952" s="12" t="n">
        <f aca="false">IF(G13952="Male",VLOOKUP(H13952,'Shoe size conversion table'!$B$6:$D$22,3),VLOOKUP(H13952,'Shoe size conversion table'!$J$6:$L$22,3))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MONTH(C13952:C28919)</f>
        <v>10</v>
      </c>
      <c r="O13952" s="8" t="n">
        <f aca="false">K13952*(1-L13952)</f>
        <v>161.1</v>
      </c>
    </row>
    <row r="13953" customFormat="false" ht="11.4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IF(G13953="Male",VLOOKUP(H13953,'Shoe size conversion table'!$B$6:$D$22,2),VLOOKUP(H13953,'Shoe size conversion table'!$J$6:$L$22,2))</f>
        <v>38-39</v>
      </c>
      <c r="J13953" s="12" t="n">
        <f aca="false">IF(G13953="Male",VLOOKUP(H13953,'Shoe size conversion table'!$B$6:$D$22,3),VLOOKUP(H13953,'Shoe size conversion table'!$J$6:$L$22,3))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MONTH(C13953:C28920)</f>
        <v>10</v>
      </c>
      <c r="O13953" s="8" t="n">
        <f aca="false">K13953*(1-L13953)</f>
        <v>99.5</v>
      </c>
    </row>
    <row r="13954" customFormat="false" ht="11.4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IF(G13954="Male",VLOOKUP(H13954,'Shoe size conversion table'!$B$6:$D$22,2),VLOOKUP(H13954,'Shoe size conversion table'!$J$6:$L$22,2))</f>
        <v>38-39</v>
      </c>
      <c r="J13954" s="12" t="n">
        <f aca="false">IF(G13954="Male",VLOOKUP(H13954,'Shoe size conversion table'!$B$6:$D$22,3),VLOOKUP(H13954,'Shoe size conversion table'!$J$6:$L$22,3))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MONTH(C13954:C28921)</f>
        <v>10</v>
      </c>
      <c r="O13954" s="8" t="n">
        <f aca="false">K13954*(1-L13954)</f>
        <v>179.1</v>
      </c>
    </row>
    <row r="13955" customFormat="false" ht="11.4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IF(G13955="Male",VLOOKUP(H13955,'Shoe size conversion table'!$B$6:$D$22,2),VLOOKUP(H13955,'Shoe size conversion table'!$J$6:$L$22,2))</f>
        <v>42</v>
      </c>
      <c r="J13955" s="12" t="n">
        <f aca="false">IF(G13955="Male",VLOOKUP(H13955,'Shoe size conversion table'!$B$6:$D$22,3),VLOOKUP(H13955,'Shoe size conversion table'!$J$6:$L$22,3))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MONTH(C13955:C28922)</f>
        <v>10</v>
      </c>
      <c r="O13955" s="8" t="n">
        <f aca="false">K13955*(1-L13955)</f>
        <v>64.5</v>
      </c>
    </row>
    <row r="13956" customFormat="false" ht="11.4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IF(G13956="Male",VLOOKUP(H13956,'Shoe size conversion table'!$B$6:$D$22,2),VLOOKUP(H13956,'Shoe size conversion table'!$J$6:$L$22,2))</f>
        <v>43</v>
      </c>
      <c r="J13956" s="12" t="n">
        <f aca="false">IF(G13956="Male",VLOOKUP(H13956,'Shoe size conversion table'!$B$6:$D$22,3),VLOOKUP(H13956,'Shoe size conversion table'!$J$6:$L$22,3))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MONTH(C13956:C28923)</f>
        <v>10</v>
      </c>
      <c r="O13956" s="8" t="n">
        <f aca="false">K13956*(1-L13956)</f>
        <v>199</v>
      </c>
    </row>
    <row r="13957" customFormat="false" ht="11.4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IF(G13957="Male",VLOOKUP(H13957,'Shoe size conversion table'!$B$6:$D$22,2),VLOOKUP(H13957,'Shoe size conversion table'!$J$6:$L$22,2))</f>
        <v>43-44</v>
      </c>
      <c r="J13957" s="12" t="n">
        <f aca="false">IF(G13957="Male",VLOOKUP(H13957,'Shoe size conversion table'!$B$6:$D$22,3),VLOOKUP(H13957,'Shoe size conversion table'!$J$6:$L$22,3))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MONTH(C13957:C28924)</f>
        <v>10</v>
      </c>
      <c r="O13957" s="8" t="n">
        <f aca="false">K13957*(1-L13957)</f>
        <v>89.5</v>
      </c>
    </row>
    <row r="13958" customFormat="false" ht="11.4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IF(G13958="Male",VLOOKUP(H13958,'Shoe size conversion table'!$B$6:$D$22,2),VLOOKUP(H13958,'Shoe size conversion table'!$J$6:$L$22,2))</f>
        <v>43-44</v>
      </c>
      <c r="J13958" s="12" t="n">
        <f aca="false">IF(G13958="Male",VLOOKUP(H13958,'Shoe size conversion table'!$B$6:$D$22,3),VLOOKUP(H13958,'Shoe size conversion table'!$J$6:$L$22,3))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MONTH(C13958:C28925)</f>
        <v>10</v>
      </c>
      <c r="O13958" s="8" t="n">
        <f aca="false">K13958*(1-L13958)</f>
        <v>69.5</v>
      </c>
    </row>
    <row r="13959" customFormat="false" ht="11.4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IF(G13959="Male",VLOOKUP(H13959,'Shoe size conversion table'!$B$6:$D$22,2),VLOOKUP(H13959,'Shoe size conversion table'!$J$6:$L$22,2))</f>
        <v>41</v>
      </c>
      <c r="J13959" s="12" t="n">
        <f aca="false">IF(G13959="Male",VLOOKUP(H13959,'Shoe size conversion table'!$B$6:$D$22,3),VLOOKUP(H13959,'Shoe size conversion table'!$J$6:$L$22,3))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MONTH(C13959:C28926)</f>
        <v>10</v>
      </c>
      <c r="O13959" s="8" t="n">
        <f aca="false">K13959*(1-L13959)</f>
        <v>129</v>
      </c>
    </row>
    <row r="13960" customFormat="false" ht="11.4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IF(G13960="Male",VLOOKUP(H13960,'Shoe size conversion table'!$B$6:$D$22,2),VLOOKUP(H13960,'Shoe size conversion table'!$J$6:$L$22,2))</f>
        <v>36-37</v>
      </c>
      <c r="J13960" s="12" t="n">
        <f aca="false">IF(G13960="Male",VLOOKUP(H13960,'Shoe size conversion table'!$B$6:$D$22,3),VLOOKUP(H13960,'Shoe size conversion table'!$J$6:$L$22,3))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MONTH(C13960:C28927)</f>
        <v>10</v>
      </c>
      <c r="O13960" s="8" t="n">
        <f aca="false">K13960*(1-L13960)</f>
        <v>152.1</v>
      </c>
    </row>
    <row r="13961" customFormat="false" ht="11.4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IF(G13961="Male",VLOOKUP(H13961,'Shoe size conversion table'!$B$6:$D$22,2),VLOOKUP(H13961,'Shoe size conversion table'!$J$6:$L$22,2))</f>
        <v>42</v>
      </c>
      <c r="J13961" s="12" t="n">
        <f aca="false">IF(G13961="Male",VLOOKUP(H13961,'Shoe size conversion table'!$B$6:$D$22,3),VLOOKUP(H13961,'Shoe size conversion table'!$J$6:$L$22,3))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MONTH(C13961:C28928)</f>
        <v>10</v>
      </c>
      <c r="O13961" s="8" t="n">
        <f aca="false">K13961*(1-L13961)</f>
        <v>161.1</v>
      </c>
    </row>
    <row r="13962" customFormat="false" ht="11.4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IF(G13962="Male",VLOOKUP(H13962,'Shoe size conversion table'!$B$6:$D$22,2),VLOOKUP(H13962,'Shoe size conversion table'!$J$6:$L$22,2))</f>
        <v>42-43</v>
      </c>
      <c r="J13962" s="12" t="n">
        <f aca="false">IF(G13962="Male",VLOOKUP(H13962,'Shoe size conversion table'!$B$6:$D$22,3),VLOOKUP(H13962,'Shoe size conversion table'!$J$6:$L$22,3))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MONTH(C13962:C28929)</f>
        <v>10</v>
      </c>
      <c r="O13962" s="8" t="n">
        <f aca="false">K13962*(1-L13962)</f>
        <v>119.2</v>
      </c>
    </row>
    <row r="13963" customFormat="false" ht="11.4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IF(G13963="Male",VLOOKUP(H13963,'Shoe size conversion table'!$B$6:$D$22,2),VLOOKUP(H13963,'Shoe size conversion table'!$J$6:$L$22,2))</f>
        <v>43-44</v>
      </c>
      <c r="J13963" s="12" t="n">
        <f aca="false">IF(G13963="Male",VLOOKUP(H13963,'Shoe size conversion table'!$B$6:$D$22,3),VLOOKUP(H13963,'Shoe size conversion table'!$J$6:$L$22,3))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MONTH(C13963:C28930)</f>
        <v>10</v>
      </c>
      <c r="O13963" s="8" t="n">
        <f aca="false">K13963*(1-L13963)</f>
        <v>179</v>
      </c>
    </row>
    <row r="13964" customFormat="false" ht="11.4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IF(G13964="Male",VLOOKUP(H13964,'Shoe size conversion table'!$B$6:$D$22,2),VLOOKUP(H13964,'Shoe size conversion table'!$J$6:$L$22,2))</f>
        <v>38-39</v>
      </c>
      <c r="J13964" s="12" t="n">
        <f aca="false">IF(G13964="Male",VLOOKUP(H13964,'Shoe size conversion table'!$B$6:$D$22,3),VLOOKUP(H13964,'Shoe size conversion table'!$J$6:$L$22,3))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MONTH(C13964:C28931)</f>
        <v>10</v>
      </c>
      <c r="O13964" s="8" t="n">
        <f aca="false">K13964*(1-L13964)</f>
        <v>125.1</v>
      </c>
    </row>
    <row r="13965" customFormat="false" ht="11.4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IF(G13965="Male",VLOOKUP(H13965,'Shoe size conversion table'!$B$6:$D$22,2),VLOOKUP(H13965,'Shoe size conversion table'!$J$6:$L$22,2))</f>
        <v>39</v>
      </c>
      <c r="J13965" s="12" t="n">
        <f aca="false">IF(G13965="Male",VLOOKUP(H13965,'Shoe size conversion table'!$B$6:$D$22,3),VLOOKUP(H13965,'Shoe size conversion table'!$J$6:$L$22,3))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MONTH(C13965:C28932)</f>
        <v>10</v>
      </c>
      <c r="O13965" s="8" t="n">
        <f aca="false">K13965*(1-L13965)</f>
        <v>143.2</v>
      </c>
    </row>
    <row r="13966" customFormat="false" ht="11.4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IF(G13966="Male",VLOOKUP(H13966,'Shoe size conversion table'!$B$6:$D$22,2),VLOOKUP(H13966,'Shoe size conversion table'!$J$6:$L$22,2))</f>
        <v>36</v>
      </c>
      <c r="J13966" s="12" t="n">
        <f aca="false">IF(G13966="Male",VLOOKUP(H13966,'Shoe size conversion table'!$B$6:$D$22,3),VLOOKUP(H13966,'Shoe size conversion table'!$J$6:$L$22,3))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MONTH(C13966:C28933)</f>
        <v>10</v>
      </c>
      <c r="O13966" s="8" t="n">
        <f aca="false">K13966*(1-L13966)</f>
        <v>149</v>
      </c>
    </row>
    <row r="13967" customFormat="false" ht="11.4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IF(G13967="Male",VLOOKUP(H13967,'Shoe size conversion table'!$B$6:$D$22,2),VLOOKUP(H13967,'Shoe size conversion table'!$J$6:$L$22,2))</f>
        <v>42</v>
      </c>
      <c r="J13967" s="12" t="n">
        <f aca="false">IF(G13967="Male",VLOOKUP(H13967,'Shoe size conversion table'!$B$6:$D$22,3),VLOOKUP(H13967,'Shoe size conversion table'!$J$6:$L$22,3))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MONTH(C13967:C28934)</f>
        <v>10</v>
      </c>
      <c r="O13967" s="8" t="n">
        <f aca="false">K13967*(1-L13967)</f>
        <v>189</v>
      </c>
    </row>
    <row r="13968" customFormat="false" ht="11.4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IF(G13968="Male",VLOOKUP(H13968,'Shoe size conversion table'!$B$6:$D$22,2),VLOOKUP(H13968,'Shoe size conversion table'!$J$6:$L$22,2))</f>
        <v>43</v>
      </c>
      <c r="J13968" s="12" t="n">
        <f aca="false">IF(G13968="Male",VLOOKUP(H13968,'Shoe size conversion table'!$B$6:$D$22,3),VLOOKUP(H13968,'Shoe size conversion table'!$J$6:$L$22,3))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MONTH(C13968:C28935)</f>
        <v>10</v>
      </c>
      <c r="O13968" s="8" t="n">
        <f aca="false">K13968*(1-L13968)</f>
        <v>118.3</v>
      </c>
    </row>
    <row r="13969" customFormat="false" ht="11.4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IF(G13969="Male",VLOOKUP(H13969,'Shoe size conversion table'!$B$6:$D$22,2),VLOOKUP(H13969,'Shoe size conversion table'!$J$6:$L$22,2))</f>
        <v>42</v>
      </c>
      <c r="J13969" s="12" t="n">
        <f aca="false">IF(G13969="Male",VLOOKUP(H13969,'Shoe size conversion table'!$B$6:$D$22,3),VLOOKUP(H13969,'Shoe size conversion table'!$J$6:$L$22,3))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MONTH(C13969:C28936)</f>
        <v>10</v>
      </c>
      <c r="O13969" s="8" t="n">
        <f aca="false">K13969*(1-L13969)</f>
        <v>169</v>
      </c>
    </row>
    <row r="13970" customFormat="false" ht="11.4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IF(G13970="Male",VLOOKUP(H13970,'Shoe size conversion table'!$B$6:$D$22,2),VLOOKUP(H13970,'Shoe size conversion table'!$J$6:$L$22,2))</f>
        <v>44-45</v>
      </c>
      <c r="J13970" s="12" t="n">
        <f aca="false">IF(G13970="Male",VLOOKUP(H13970,'Shoe size conversion table'!$B$6:$D$22,3),VLOOKUP(H13970,'Shoe size conversion table'!$J$6:$L$22,3))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MONTH(C13970:C28937)</f>
        <v>10</v>
      </c>
      <c r="O13970" s="8" t="n">
        <f aca="false">K13970*(1-L13970)</f>
        <v>159</v>
      </c>
    </row>
    <row r="13971" customFormat="false" ht="11.4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IF(G13971="Male",VLOOKUP(H13971,'Shoe size conversion table'!$B$6:$D$22,2),VLOOKUP(H13971,'Shoe size conversion table'!$J$6:$L$22,2))</f>
        <v>40-41</v>
      </c>
      <c r="J13971" s="12" t="n">
        <f aca="false">IF(G13971="Male",VLOOKUP(H13971,'Shoe size conversion table'!$B$6:$D$22,3),VLOOKUP(H13971,'Shoe size conversion table'!$J$6:$L$22,3))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MONTH(C13971:C28938)</f>
        <v>10</v>
      </c>
      <c r="O13971" s="8" t="n">
        <f aca="false">K13971*(1-L13971)</f>
        <v>119.2</v>
      </c>
    </row>
    <row r="13972" customFormat="false" ht="11.4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IF(G13972="Male",VLOOKUP(H13972,'Shoe size conversion table'!$B$6:$D$22,2),VLOOKUP(H13972,'Shoe size conversion table'!$J$6:$L$22,2))</f>
        <v>37-38</v>
      </c>
      <c r="J13972" s="12" t="n">
        <f aca="false">IF(G13972="Male",VLOOKUP(H13972,'Shoe size conversion table'!$B$6:$D$22,3),VLOOKUP(H13972,'Shoe size conversion table'!$J$6:$L$22,3))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MONTH(C13972:C28939)</f>
        <v>10</v>
      </c>
      <c r="O13972" s="8" t="n">
        <f aca="false">K13972*(1-L13972)</f>
        <v>69.5</v>
      </c>
    </row>
    <row r="13973" customFormat="false" ht="11.4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IF(G13973="Male",VLOOKUP(H13973,'Shoe size conversion table'!$B$6:$D$22,2),VLOOKUP(H13973,'Shoe size conversion table'!$J$6:$L$22,2))</f>
        <v>42-43</v>
      </c>
      <c r="J13973" s="12" t="n">
        <f aca="false">IF(G13973="Male",VLOOKUP(H13973,'Shoe size conversion table'!$B$6:$D$22,3),VLOOKUP(H13973,'Shoe size conversion table'!$J$6:$L$22,3))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MONTH(C13973:C28940)</f>
        <v>10</v>
      </c>
      <c r="O13973" s="8" t="n">
        <f aca="false">K13973*(1-L13973)</f>
        <v>159</v>
      </c>
    </row>
    <row r="13974" customFormat="false" ht="11.4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IF(G13974="Male",VLOOKUP(H13974,'Shoe size conversion table'!$B$6:$D$22,2),VLOOKUP(H13974,'Shoe size conversion table'!$J$6:$L$22,2))</f>
        <v>43</v>
      </c>
      <c r="J13974" s="12" t="n">
        <f aca="false">IF(G13974="Male",VLOOKUP(H13974,'Shoe size conversion table'!$B$6:$D$22,3),VLOOKUP(H13974,'Shoe size conversion table'!$J$6:$L$22,3))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MONTH(C13974:C28941)</f>
        <v>10</v>
      </c>
      <c r="O13974" s="8" t="n">
        <f aca="false">K13974*(1-L13974)</f>
        <v>84.5</v>
      </c>
    </row>
    <row r="13975" customFormat="false" ht="11.4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IF(G13975="Male",VLOOKUP(H13975,'Shoe size conversion table'!$B$6:$D$22,2),VLOOKUP(H13975,'Shoe size conversion table'!$J$6:$L$22,2))</f>
        <v>41</v>
      </c>
      <c r="J13975" s="12" t="n">
        <f aca="false">IF(G13975="Male",VLOOKUP(H13975,'Shoe size conversion table'!$B$6:$D$22,3),VLOOKUP(H13975,'Shoe size conversion table'!$J$6:$L$22,3))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MONTH(C13975:C28942)</f>
        <v>10</v>
      </c>
      <c r="O13975" s="8" t="n">
        <f aca="false">K13975*(1-L13975)</f>
        <v>129</v>
      </c>
    </row>
    <row r="13976" customFormat="false" ht="11.4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IF(G13976="Male",VLOOKUP(H13976,'Shoe size conversion table'!$B$6:$D$22,2),VLOOKUP(H13976,'Shoe size conversion table'!$J$6:$L$22,2))</f>
        <v>42</v>
      </c>
      <c r="J13976" s="12" t="n">
        <f aca="false">IF(G13976="Male",VLOOKUP(H13976,'Shoe size conversion table'!$B$6:$D$22,3),VLOOKUP(H13976,'Shoe size conversion table'!$J$6:$L$22,3))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MONTH(C13976:C28943)</f>
        <v>10</v>
      </c>
      <c r="O13976" s="8" t="n">
        <f aca="false">K13976*(1-L13976)</f>
        <v>189</v>
      </c>
    </row>
    <row r="13977" customFormat="false" ht="11.4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IF(G13977="Male",VLOOKUP(H13977,'Shoe size conversion table'!$B$6:$D$22,2),VLOOKUP(H13977,'Shoe size conversion table'!$J$6:$L$22,2))</f>
        <v>38</v>
      </c>
      <c r="J13977" s="12" t="n">
        <f aca="false">IF(G13977="Male",VLOOKUP(H13977,'Shoe size conversion table'!$B$6:$D$22,3),VLOOKUP(H13977,'Shoe size conversion table'!$J$6:$L$22,3))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MONTH(C13977:C28944)</f>
        <v>10</v>
      </c>
      <c r="O13977" s="8" t="n">
        <f aca="false">K13977*(1-L13977)</f>
        <v>139</v>
      </c>
    </row>
    <row r="13978" customFormat="false" ht="11.4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IF(G13978="Male",VLOOKUP(H13978,'Shoe size conversion table'!$B$6:$D$22,2),VLOOKUP(H13978,'Shoe size conversion table'!$J$6:$L$22,2))</f>
        <v>39</v>
      </c>
      <c r="J13978" s="12" t="n">
        <f aca="false">IF(G13978="Male",VLOOKUP(H13978,'Shoe size conversion table'!$B$6:$D$22,3),VLOOKUP(H13978,'Shoe size conversion table'!$J$6:$L$22,3))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MONTH(C13978:C28945)</f>
        <v>10</v>
      </c>
      <c r="O13978" s="8" t="n">
        <f aca="false">K13978*(1-L13978)</f>
        <v>97.3</v>
      </c>
    </row>
    <row r="13979" customFormat="false" ht="11.4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IF(G13979="Male",VLOOKUP(H13979,'Shoe size conversion table'!$B$6:$D$22,2),VLOOKUP(H13979,'Shoe size conversion table'!$J$6:$L$22,2))</f>
        <v>41-42</v>
      </c>
      <c r="J13979" s="12" t="n">
        <f aca="false">IF(G13979="Male",VLOOKUP(H13979,'Shoe size conversion table'!$B$6:$D$22,3),VLOOKUP(H13979,'Shoe size conversion table'!$J$6:$L$22,3))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MONTH(C13979:C28946)</f>
        <v>10</v>
      </c>
      <c r="O13979" s="8" t="n">
        <f aca="false">K13979*(1-L13979)</f>
        <v>139</v>
      </c>
    </row>
    <row r="13980" customFormat="false" ht="11.4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IF(G13980="Male",VLOOKUP(H13980,'Shoe size conversion table'!$B$6:$D$22,2),VLOOKUP(H13980,'Shoe size conversion table'!$J$6:$L$22,2))</f>
        <v>39</v>
      </c>
      <c r="J13980" s="12" t="n">
        <f aca="false">IF(G13980="Male",VLOOKUP(H13980,'Shoe size conversion table'!$B$6:$D$22,3),VLOOKUP(H13980,'Shoe size conversion table'!$J$6:$L$22,3))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MONTH(C13980:C28947)</f>
        <v>10</v>
      </c>
      <c r="O13980" s="8" t="n">
        <f aca="false">K13980*(1-L13980)</f>
        <v>129</v>
      </c>
    </row>
    <row r="13981" customFormat="false" ht="11.4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IF(G13981="Male",VLOOKUP(H13981,'Shoe size conversion table'!$B$6:$D$22,2),VLOOKUP(H13981,'Shoe size conversion table'!$J$6:$L$22,2))</f>
        <v>38</v>
      </c>
      <c r="J13981" s="12" t="n">
        <f aca="false">IF(G13981="Male",VLOOKUP(H13981,'Shoe size conversion table'!$B$6:$D$22,3),VLOOKUP(H13981,'Shoe size conversion table'!$J$6:$L$22,3))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MONTH(C13981:C28948)</f>
        <v>10</v>
      </c>
      <c r="O13981" s="8" t="n">
        <f aca="false">K13981*(1-L13981)</f>
        <v>169</v>
      </c>
    </row>
    <row r="13982" customFormat="false" ht="11.4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IF(G13982="Male",VLOOKUP(H13982,'Shoe size conversion table'!$B$6:$D$22,2),VLOOKUP(H13982,'Shoe size conversion table'!$J$6:$L$22,2))</f>
        <v>42-43</v>
      </c>
      <c r="J13982" s="12" t="n">
        <f aca="false">IF(G13982="Male",VLOOKUP(H13982,'Shoe size conversion table'!$B$6:$D$22,3),VLOOKUP(H13982,'Shoe size conversion table'!$J$6:$L$22,3))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MONTH(C13982:C28949)</f>
        <v>10</v>
      </c>
      <c r="O13982" s="8" t="n">
        <f aca="false">K13982*(1-L13982)</f>
        <v>139</v>
      </c>
    </row>
    <row r="13983" customFormat="false" ht="11.4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IF(G13983="Male",VLOOKUP(H13983,'Shoe size conversion table'!$B$6:$D$22,2),VLOOKUP(H13983,'Shoe size conversion table'!$J$6:$L$22,2))</f>
        <v>39-40</v>
      </c>
      <c r="J13983" s="12" t="n">
        <f aca="false">IF(G13983="Male",VLOOKUP(H13983,'Shoe size conversion table'!$B$6:$D$22,3),VLOOKUP(H13983,'Shoe size conversion table'!$J$6:$L$22,3))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MONTH(C13983:C28950)</f>
        <v>10</v>
      </c>
      <c r="O13983" s="8" t="n">
        <f aca="false">K13983*(1-L13983)</f>
        <v>179</v>
      </c>
    </row>
    <row r="13984" customFormat="false" ht="11.4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IF(G13984="Male",VLOOKUP(H13984,'Shoe size conversion table'!$B$6:$D$22,2),VLOOKUP(H13984,'Shoe size conversion table'!$J$6:$L$22,2))</f>
        <v>42</v>
      </c>
      <c r="J13984" s="12" t="n">
        <f aca="false">IF(G13984="Male",VLOOKUP(H13984,'Shoe size conversion table'!$B$6:$D$22,3),VLOOKUP(H13984,'Shoe size conversion table'!$J$6:$L$22,3))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MONTH(C13984:C28951)</f>
        <v>10</v>
      </c>
      <c r="O13984" s="8" t="n">
        <f aca="false">K13984*(1-L13984)</f>
        <v>179</v>
      </c>
    </row>
    <row r="13985" customFormat="false" ht="11.4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IF(G13985="Male",VLOOKUP(H13985,'Shoe size conversion table'!$B$6:$D$22,2),VLOOKUP(H13985,'Shoe size conversion table'!$J$6:$L$22,2))</f>
        <v>43-44</v>
      </c>
      <c r="J13985" s="12" t="n">
        <f aca="false">IF(G13985="Male",VLOOKUP(H13985,'Shoe size conversion table'!$B$6:$D$22,3),VLOOKUP(H13985,'Shoe size conversion table'!$J$6:$L$22,3))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MONTH(C13985:C28952)</f>
        <v>10</v>
      </c>
      <c r="O13985" s="8" t="n">
        <f aca="false">K13985*(1-L13985)</f>
        <v>69.5</v>
      </c>
    </row>
    <row r="13986" customFormat="false" ht="11.4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IF(G13986="Male",VLOOKUP(H13986,'Shoe size conversion table'!$B$6:$D$22,2),VLOOKUP(H13986,'Shoe size conversion table'!$J$6:$L$22,2))</f>
        <v>40</v>
      </c>
      <c r="J13986" s="12" t="n">
        <f aca="false">IF(G13986="Male",VLOOKUP(H13986,'Shoe size conversion table'!$B$6:$D$22,3),VLOOKUP(H13986,'Shoe size conversion table'!$J$6:$L$22,3))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MONTH(C13986:C28953)</f>
        <v>10</v>
      </c>
      <c r="O13986" s="8" t="n">
        <f aca="false">K13986*(1-L13986)</f>
        <v>127.2</v>
      </c>
    </row>
    <row r="13987" customFormat="false" ht="11.4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IF(G13987="Male",VLOOKUP(H13987,'Shoe size conversion table'!$B$6:$D$22,2),VLOOKUP(H13987,'Shoe size conversion table'!$J$6:$L$22,2))</f>
        <v>41</v>
      </c>
      <c r="J13987" s="12" t="n">
        <f aca="false">IF(G13987="Male",VLOOKUP(H13987,'Shoe size conversion table'!$B$6:$D$22,3),VLOOKUP(H13987,'Shoe size conversion table'!$J$6:$L$22,3))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MONTH(C13987:C28954)</f>
        <v>10</v>
      </c>
      <c r="O13987" s="8" t="n">
        <f aca="false">K13987*(1-L13987)</f>
        <v>149</v>
      </c>
    </row>
    <row r="13988" customFormat="false" ht="11.4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IF(G13988="Male",VLOOKUP(H13988,'Shoe size conversion table'!$B$6:$D$22,2),VLOOKUP(H13988,'Shoe size conversion table'!$J$6:$L$22,2))</f>
        <v>35-36</v>
      </c>
      <c r="J13988" s="12" t="n">
        <f aca="false">IF(G13988="Male",VLOOKUP(H13988,'Shoe size conversion table'!$B$6:$D$22,3),VLOOKUP(H13988,'Shoe size conversion table'!$J$6:$L$22,3))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MONTH(C13988:C28955)</f>
        <v>10</v>
      </c>
      <c r="O13988" s="8" t="n">
        <f aca="false">K13988*(1-L13988)</f>
        <v>103.2</v>
      </c>
    </row>
    <row r="13989" customFormat="false" ht="11.4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IF(G13989="Male",VLOOKUP(H13989,'Shoe size conversion table'!$B$6:$D$22,2),VLOOKUP(H13989,'Shoe size conversion table'!$J$6:$L$22,2))</f>
        <v>43</v>
      </c>
      <c r="J13989" s="12" t="n">
        <f aca="false">IF(G13989="Male",VLOOKUP(H13989,'Shoe size conversion table'!$B$6:$D$22,3),VLOOKUP(H13989,'Shoe size conversion table'!$J$6:$L$22,3))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MONTH(C13989:C28956)</f>
        <v>10</v>
      </c>
      <c r="O13989" s="8" t="n">
        <f aca="false">K13989*(1-L13989)</f>
        <v>179</v>
      </c>
    </row>
    <row r="13990" customFormat="false" ht="11.4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IF(G13990="Male",VLOOKUP(H13990,'Shoe size conversion table'!$B$6:$D$22,2),VLOOKUP(H13990,'Shoe size conversion table'!$J$6:$L$22,2))</f>
        <v>42-43</v>
      </c>
      <c r="J13990" s="12" t="n">
        <f aca="false">IF(G13990="Male",VLOOKUP(H13990,'Shoe size conversion table'!$B$6:$D$22,3),VLOOKUP(H13990,'Shoe size conversion table'!$J$6:$L$22,3))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MONTH(C13990:C28957)</f>
        <v>11</v>
      </c>
      <c r="O13990" s="8" t="n">
        <f aca="false">K13990*(1-L13990)</f>
        <v>189</v>
      </c>
    </row>
    <row r="13991" customFormat="false" ht="11.4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IF(G13991="Male",VLOOKUP(H13991,'Shoe size conversion table'!$B$6:$D$22,2),VLOOKUP(H13991,'Shoe size conversion table'!$J$6:$L$22,2))</f>
        <v>39-40</v>
      </c>
      <c r="J13991" s="12" t="n">
        <f aca="false">IF(G13991="Male",VLOOKUP(H13991,'Shoe size conversion table'!$B$6:$D$22,3),VLOOKUP(H13991,'Shoe size conversion table'!$J$6:$L$22,3))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MONTH(C13991:C28958)</f>
        <v>11</v>
      </c>
      <c r="O13991" s="8" t="n">
        <f aca="false">K13991*(1-L13991)</f>
        <v>179</v>
      </c>
    </row>
    <row r="13992" customFormat="false" ht="11.4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IF(G13992="Male",VLOOKUP(H13992,'Shoe size conversion table'!$B$6:$D$22,2),VLOOKUP(H13992,'Shoe size conversion table'!$J$6:$L$22,2))</f>
        <v>38</v>
      </c>
      <c r="J13992" s="12" t="n">
        <f aca="false">IF(G13992="Male",VLOOKUP(H13992,'Shoe size conversion table'!$B$6:$D$22,3),VLOOKUP(H13992,'Shoe size conversion table'!$J$6:$L$22,3))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MONTH(C13992:C28959)</f>
        <v>11</v>
      </c>
      <c r="O13992" s="8" t="n">
        <f aca="false">K13992*(1-L13992)</f>
        <v>159</v>
      </c>
    </row>
    <row r="13993" customFormat="false" ht="11.4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IF(G13993="Male",VLOOKUP(H13993,'Shoe size conversion table'!$B$6:$D$22,2),VLOOKUP(H13993,'Shoe size conversion table'!$J$6:$L$22,2))</f>
        <v>41-42</v>
      </c>
      <c r="J13993" s="12" t="n">
        <f aca="false">IF(G13993="Male",VLOOKUP(H13993,'Shoe size conversion table'!$B$6:$D$22,3),VLOOKUP(H13993,'Shoe size conversion table'!$J$6:$L$22,3))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MONTH(C13993:C28960)</f>
        <v>11</v>
      </c>
      <c r="O13993" s="8" t="n">
        <f aca="false">K13993*(1-L13993)</f>
        <v>159</v>
      </c>
    </row>
    <row r="13994" customFormat="false" ht="11.4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IF(G13994="Male",VLOOKUP(H13994,'Shoe size conversion table'!$B$6:$D$22,2),VLOOKUP(H13994,'Shoe size conversion table'!$J$6:$L$22,2))</f>
        <v>43-44</v>
      </c>
      <c r="J13994" s="12" t="n">
        <f aca="false">IF(G13994="Male",VLOOKUP(H13994,'Shoe size conversion table'!$B$6:$D$22,3),VLOOKUP(H13994,'Shoe size conversion table'!$J$6:$L$22,3))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MONTH(C13994:C28961)</f>
        <v>11</v>
      </c>
      <c r="O13994" s="8" t="n">
        <f aca="false">K13994*(1-L13994)</f>
        <v>125.1</v>
      </c>
    </row>
    <row r="13995" customFormat="false" ht="11.4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IF(G13995="Male",VLOOKUP(H13995,'Shoe size conversion table'!$B$6:$D$22,2),VLOOKUP(H13995,'Shoe size conversion table'!$J$6:$L$22,2))</f>
        <v>37-38</v>
      </c>
      <c r="J13995" s="12" t="n">
        <f aca="false">IF(G13995="Male",VLOOKUP(H13995,'Shoe size conversion table'!$B$6:$D$22,3),VLOOKUP(H13995,'Shoe size conversion table'!$J$6:$L$22,3))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MONTH(C13995:C28962)</f>
        <v>11</v>
      </c>
      <c r="O13995" s="8" t="n">
        <f aca="false">K13995*(1-L13995)</f>
        <v>159</v>
      </c>
    </row>
    <row r="13996" customFormat="false" ht="11.4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IF(G13996="Male",VLOOKUP(H13996,'Shoe size conversion table'!$B$6:$D$22,2),VLOOKUP(H13996,'Shoe size conversion table'!$J$6:$L$22,2))</f>
        <v>39</v>
      </c>
      <c r="J13996" s="12" t="n">
        <f aca="false">IF(G13996="Male",VLOOKUP(H13996,'Shoe size conversion table'!$B$6:$D$22,3),VLOOKUP(H13996,'Shoe size conversion table'!$J$6:$L$22,3))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MONTH(C13996:C28963)</f>
        <v>11</v>
      </c>
      <c r="O13996" s="8" t="n">
        <f aca="false">K13996*(1-L13996)</f>
        <v>125.1</v>
      </c>
    </row>
    <row r="13997" customFormat="false" ht="11.4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IF(G13997="Male",VLOOKUP(H13997,'Shoe size conversion table'!$B$6:$D$22,2),VLOOKUP(H13997,'Shoe size conversion table'!$J$6:$L$22,2))</f>
        <v>42</v>
      </c>
      <c r="J13997" s="12" t="n">
        <f aca="false">IF(G13997="Male",VLOOKUP(H13997,'Shoe size conversion table'!$B$6:$D$22,3),VLOOKUP(H13997,'Shoe size conversion table'!$J$6:$L$22,3))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MONTH(C13997:C28964)</f>
        <v>11</v>
      </c>
      <c r="O13997" s="8" t="n">
        <f aca="false">K13997*(1-L13997)</f>
        <v>103.2</v>
      </c>
    </row>
    <row r="13998" customFormat="false" ht="11.4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IF(G13998="Male",VLOOKUP(H13998,'Shoe size conversion table'!$B$6:$D$22,2),VLOOKUP(H13998,'Shoe size conversion table'!$J$6:$L$22,2))</f>
        <v>38</v>
      </c>
      <c r="J13998" s="12" t="n">
        <f aca="false">IF(G13998="Male",VLOOKUP(H13998,'Shoe size conversion table'!$B$6:$D$22,3),VLOOKUP(H13998,'Shoe size conversion table'!$J$6:$L$22,3))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MONTH(C13998:C28965)</f>
        <v>11</v>
      </c>
      <c r="O13998" s="8" t="n">
        <f aca="false">K13998*(1-L13998)</f>
        <v>139</v>
      </c>
    </row>
    <row r="13999" customFormat="false" ht="11.4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IF(G13999="Male",VLOOKUP(H13999,'Shoe size conversion table'!$B$6:$D$22,2),VLOOKUP(H13999,'Shoe size conversion table'!$J$6:$L$22,2))</f>
        <v>43</v>
      </c>
      <c r="J13999" s="12" t="n">
        <f aca="false">IF(G13999="Male",VLOOKUP(H13999,'Shoe size conversion table'!$B$6:$D$22,3),VLOOKUP(H13999,'Shoe size conversion table'!$J$6:$L$22,3))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MONTH(C13999:C28966)</f>
        <v>11</v>
      </c>
      <c r="O13999" s="8" t="n">
        <f aca="false">K13999*(1-L13999)</f>
        <v>149</v>
      </c>
    </row>
    <row r="14000" customFormat="false" ht="11.4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IF(G14000="Male",VLOOKUP(H14000,'Shoe size conversion table'!$B$6:$D$22,2),VLOOKUP(H14000,'Shoe size conversion table'!$J$6:$L$22,2))</f>
        <v>46</v>
      </c>
      <c r="J14000" s="12" t="n">
        <f aca="false">IF(G14000="Male",VLOOKUP(H14000,'Shoe size conversion table'!$B$6:$D$22,3),VLOOKUP(H14000,'Shoe size conversion table'!$J$6:$L$22,3))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MONTH(C14000:C28967)</f>
        <v>11</v>
      </c>
      <c r="O14000" s="8" t="n">
        <f aca="false">K14000*(1-L14000)</f>
        <v>132.3</v>
      </c>
    </row>
    <row r="14001" customFormat="false" ht="11.4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IF(G14001="Male",VLOOKUP(H14001,'Shoe size conversion table'!$B$6:$D$22,2),VLOOKUP(H14001,'Shoe size conversion table'!$J$6:$L$22,2))</f>
        <v>39</v>
      </c>
      <c r="J14001" s="12" t="n">
        <f aca="false">IF(G14001="Male",VLOOKUP(H14001,'Shoe size conversion table'!$B$6:$D$22,3),VLOOKUP(H14001,'Shoe size conversion table'!$J$6:$L$22,3))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MONTH(C14001:C28968)</f>
        <v>11</v>
      </c>
      <c r="O14001" s="8" t="n">
        <f aca="false">K14001*(1-L14001)</f>
        <v>139</v>
      </c>
    </row>
    <row r="14002" customFormat="false" ht="11.4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IF(G14002="Male",VLOOKUP(H14002,'Shoe size conversion table'!$B$6:$D$22,2),VLOOKUP(H14002,'Shoe size conversion table'!$J$6:$L$22,2))</f>
        <v>39</v>
      </c>
      <c r="J14002" s="12" t="n">
        <f aca="false">IF(G14002="Male",VLOOKUP(H14002,'Shoe size conversion table'!$B$6:$D$22,3),VLOOKUP(H14002,'Shoe size conversion table'!$J$6:$L$22,3))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MONTH(C14002:C28969)</f>
        <v>11</v>
      </c>
      <c r="O14002" s="8" t="n">
        <f aca="false">K14002*(1-L14002)</f>
        <v>129</v>
      </c>
    </row>
    <row r="14003" customFormat="false" ht="11.4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IF(G14003="Male",VLOOKUP(H14003,'Shoe size conversion table'!$B$6:$D$22,2),VLOOKUP(H14003,'Shoe size conversion table'!$J$6:$L$22,2))</f>
        <v>42-43</v>
      </c>
      <c r="J14003" s="12" t="n">
        <f aca="false">IF(G14003="Male",VLOOKUP(H14003,'Shoe size conversion table'!$B$6:$D$22,3),VLOOKUP(H14003,'Shoe size conversion table'!$J$6:$L$22,3))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MONTH(C14003:C28970)</f>
        <v>11</v>
      </c>
      <c r="O14003" s="8" t="n">
        <f aca="false">K14003*(1-L14003)</f>
        <v>139</v>
      </c>
    </row>
    <row r="14004" customFormat="false" ht="11.4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IF(G14004="Male",VLOOKUP(H14004,'Shoe size conversion table'!$B$6:$D$22,2),VLOOKUP(H14004,'Shoe size conversion table'!$J$6:$L$22,2))</f>
        <v>43-44</v>
      </c>
      <c r="J14004" s="12" t="n">
        <f aca="false">IF(G14004="Male",VLOOKUP(H14004,'Shoe size conversion table'!$B$6:$D$22,3),VLOOKUP(H14004,'Shoe size conversion table'!$J$6:$L$22,3))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MONTH(C14004:C28971)</f>
        <v>11</v>
      </c>
      <c r="O14004" s="8" t="n">
        <f aca="false">K14004*(1-L14004)</f>
        <v>161.1</v>
      </c>
    </row>
    <row r="14005" customFormat="false" ht="11.4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IF(G14005="Male",VLOOKUP(H14005,'Shoe size conversion table'!$B$6:$D$22,2),VLOOKUP(H14005,'Shoe size conversion table'!$J$6:$L$22,2))</f>
        <v>42</v>
      </c>
      <c r="J14005" s="12" t="n">
        <f aca="false">IF(G14005="Male",VLOOKUP(H14005,'Shoe size conversion table'!$B$6:$D$22,3),VLOOKUP(H14005,'Shoe size conversion table'!$J$6:$L$22,3))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MONTH(C14005:C28972)</f>
        <v>11</v>
      </c>
      <c r="O14005" s="8" t="n">
        <f aca="false">K14005*(1-L14005)</f>
        <v>132.3</v>
      </c>
    </row>
    <row r="14006" customFormat="false" ht="11.4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IF(G14006="Male",VLOOKUP(H14006,'Shoe size conversion table'!$B$6:$D$22,2),VLOOKUP(H14006,'Shoe size conversion table'!$J$6:$L$22,2))</f>
        <v>43-44</v>
      </c>
      <c r="J14006" s="12" t="n">
        <f aca="false">IF(G14006="Male",VLOOKUP(H14006,'Shoe size conversion table'!$B$6:$D$22,3),VLOOKUP(H14006,'Shoe size conversion table'!$J$6:$L$22,3))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MONTH(C14006:C28973)</f>
        <v>11</v>
      </c>
      <c r="O14006" s="8" t="n">
        <f aca="false">K14006*(1-L14006)</f>
        <v>116.1</v>
      </c>
    </row>
    <row r="14007" customFormat="false" ht="11.4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IF(G14007="Male",VLOOKUP(H14007,'Shoe size conversion table'!$B$6:$D$22,2),VLOOKUP(H14007,'Shoe size conversion table'!$J$6:$L$22,2))</f>
        <v>42-43</v>
      </c>
      <c r="J14007" s="12" t="n">
        <f aca="false">IF(G14007="Male",VLOOKUP(H14007,'Shoe size conversion table'!$B$6:$D$22,3),VLOOKUP(H14007,'Shoe size conversion table'!$J$6:$L$22,3))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MONTH(C14007:C28974)</f>
        <v>11</v>
      </c>
      <c r="O14007" s="8" t="n">
        <f aca="false">K14007*(1-L14007)</f>
        <v>103.2</v>
      </c>
    </row>
    <row r="14008" customFormat="false" ht="11.4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IF(G14008="Male",VLOOKUP(H14008,'Shoe size conversion table'!$B$6:$D$22,2),VLOOKUP(H14008,'Shoe size conversion table'!$J$6:$L$22,2))</f>
        <v>42-43</v>
      </c>
      <c r="J14008" s="12" t="n">
        <f aca="false">IF(G14008="Male",VLOOKUP(H14008,'Shoe size conversion table'!$B$6:$D$22,3),VLOOKUP(H14008,'Shoe size conversion table'!$J$6:$L$22,3))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MONTH(C14008:C28975)</f>
        <v>11</v>
      </c>
      <c r="O14008" s="8" t="n">
        <f aca="false">K14008*(1-L14008)</f>
        <v>99.5</v>
      </c>
    </row>
    <row r="14009" customFormat="false" ht="11.4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IF(G14009="Male",VLOOKUP(H14009,'Shoe size conversion table'!$B$6:$D$22,2),VLOOKUP(H14009,'Shoe size conversion table'!$J$6:$L$22,2))</f>
        <v>42-43</v>
      </c>
      <c r="J14009" s="12" t="n">
        <f aca="false">IF(G14009="Male",VLOOKUP(H14009,'Shoe size conversion table'!$B$6:$D$22,3),VLOOKUP(H14009,'Shoe size conversion table'!$J$6:$L$22,3))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MONTH(C14009:C28976)</f>
        <v>11</v>
      </c>
      <c r="O14009" s="8" t="n">
        <f aca="false">K14009*(1-L14009)</f>
        <v>189</v>
      </c>
    </row>
    <row r="14010" customFormat="false" ht="11.4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IF(G14010="Male",VLOOKUP(H14010,'Shoe size conversion table'!$B$6:$D$22,2),VLOOKUP(H14010,'Shoe size conversion table'!$J$6:$L$22,2))</f>
        <v>42</v>
      </c>
      <c r="J14010" s="12" t="n">
        <f aca="false">IF(G14010="Male",VLOOKUP(H14010,'Shoe size conversion table'!$B$6:$D$22,3),VLOOKUP(H14010,'Shoe size conversion table'!$J$6:$L$22,3))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MONTH(C14010:C28977)</f>
        <v>11</v>
      </c>
      <c r="O14010" s="8" t="n">
        <f aca="false">K14010*(1-L14010)</f>
        <v>179</v>
      </c>
    </row>
    <row r="14011" customFormat="false" ht="11.4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IF(G14011="Male",VLOOKUP(H14011,'Shoe size conversion table'!$B$6:$D$22,2),VLOOKUP(H14011,'Shoe size conversion table'!$J$6:$L$22,2))</f>
        <v>43</v>
      </c>
      <c r="J14011" s="12" t="n">
        <f aca="false">IF(G14011="Male",VLOOKUP(H14011,'Shoe size conversion table'!$B$6:$D$22,3),VLOOKUP(H14011,'Shoe size conversion table'!$J$6:$L$22,3))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MONTH(C14011:C28978)</f>
        <v>11</v>
      </c>
      <c r="O14011" s="8" t="n">
        <f aca="false">K14011*(1-L14011)</f>
        <v>84.5</v>
      </c>
    </row>
    <row r="14012" customFormat="false" ht="11.4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IF(G14012="Male",VLOOKUP(H14012,'Shoe size conversion table'!$B$6:$D$22,2),VLOOKUP(H14012,'Shoe size conversion table'!$J$6:$L$22,2))</f>
        <v>38-39</v>
      </c>
      <c r="J14012" s="12" t="n">
        <f aca="false">IF(G14012="Male",VLOOKUP(H14012,'Shoe size conversion table'!$B$6:$D$22,3),VLOOKUP(H14012,'Shoe size conversion table'!$J$6:$L$22,3))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MONTH(C14012:C28979)</f>
        <v>11</v>
      </c>
      <c r="O14012" s="8" t="n">
        <f aca="false">K14012*(1-L14012)</f>
        <v>159</v>
      </c>
    </row>
    <row r="14013" customFormat="false" ht="11.4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IF(G14013="Male",VLOOKUP(H14013,'Shoe size conversion table'!$B$6:$D$22,2),VLOOKUP(H14013,'Shoe size conversion table'!$J$6:$L$22,2))</f>
        <v>38-39</v>
      </c>
      <c r="J14013" s="12" t="n">
        <f aca="false">IF(G14013="Male",VLOOKUP(H14013,'Shoe size conversion table'!$B$6:$D$22,3),VLOOKUP(H14013,'Shoe size conversion table'!$J$6:$L$22,3))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MONTH(C14013:C28980)</f>
        <v>11</v>
      </c>
      <c r="O14013" s="8" t="n">
        <f aca="false">K14013*(1-L14013)</f>
        <v>111.2</v>
      </c>
    </row>
    <row r="14014" customFormat="false" ht="11.4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IF(G14014="Male",VLOOKUP(H14014,'Shoe size conversion table'!$B$6:$D$22,2),VLOOKUP(H14014,'Shoe size conversion table'!$J$6:$L$22,2))</f>
        <v>39-40</v>
      </c>
      <c r="J14014" s="12" t="n">
        <f aca="false">IF(G14014="Male",VLOOKUP(H14014,'Shoe size conversion table'!$B$6:$D$22,3),VLOOKUP(H14014,'Shoe size conversion table'!$J$6:$L$22,3))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MONTH(C14014:C28981)</f>
        <v>11</v>
      </c>
      <c r="O14014" s="8" t="n">
        <f aca="false">K14014*(1-L14014)</f>
        <v>149</v>
      </c>
    </row>
    <row r="14015" customFormat="false" ht="11.4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IF(G14015="Male",VLOOKUP(H14015,'Shoe size conversion table'!$B$6:$D$22,2),VLOOKUP(H14015,'Shoe size conversion table'!$J$6:$L$22,2))</f>
        <v>39</v>
      </c>
      <c r="J14015" s="12" t="n">
        <f aca="false">IF(G14015="Male",VLOOKUP(H14015,'Shoe size conversion table'!$B$6:$D$22,3),VLOOKUP(H14015,'Shoe size conversion table'!$J$6:$L$22,3))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MONTH(C14015:C28982)</f>
        <v>11</v>
      </c>
      <c r="O14015" s="8" t="n">
        <f aca="false">K14015*(1-L14015)</f>
        <v>159</v>
      </c>
    </row>
    <row r="14016" customFormat="false" ht="11.4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IF(G14016="Male",VLOOKUP(H14016,'Shoe size conversion table'!$B$6:$D$22,2),VLOOKUP(H14016,'Shoe size conversion table'!$J$6:$L$22,2))</f>
        <v>42-43</v>
      </c>
      <c r="J14016" s="12" t="n">
        <f aca="false">IF(G14016="Male",VLOOKUP(H14016,'Shoe size conversion table'!$B$6:$D$22,3),VLOOKUP(H14016,'Shoe size conversion table'!$J$6:$L$22,3))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MONTH(C14016:C28983)</f>
        <v>11</v>
      </c>
      <c r="O14016" s="8" t="n">
        <f aca="false">K14016*(1-L14016)</f>
        <v>139</v>
      </c>
    </row>
    <row r="14017" customFormat="false" ht="11.4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IF(G14017="Male",VLOOKUP(H14017,'Shoe size conversion table'!$B$6:$D$22,2),VLOOKUP(H14017,'Shoe size conversion table'!$J$6:$L$22,2))</f>
        <v>41-42</v>
      </c>
      <c r="J14017" s="12" t="n">
        <f aca="false">IF(G14017="Male",VLOOKUP(H14017,'Shoe size conversion table'!$B$6:$D$22,3),VLOOKUP(H14017,'Shoe size conversion table'!$J$6:$L$22,3))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MONTH(C14017:C28984)</f>
        <v>11</v>
      </c>
      <c r="O14017" s="8" t="n">
        <f aca="false">K14017*(1-L14017)</f>
        <v>129</v>
      </c>
    </row>
    <row r="14018" customFormat="false" ht="11.4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IF(G14018="Male",VLOOKUP(H14018,'Shoe size conversion table'!$B$6:$D$22,2),VLOOKUP(H14018,'Shoe size conversion table'!$J$6:$L$22,2))</f>
        <v>42-43</v>
      </c>
      <c r="J14018" s="12" t="n">
        <f aca="false">IF(G14018="Male",VLOOKUP(H14018,'Shoe size conversion table'!$B$6:$D$22,3),VLOOKUP(H14018,'Shoe size conversion table'!$J$6:$L$22,3))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MONTH(C14018:C28985)</f>
        <v>11</v>
      </c>
      <c r="O14018" s="8" t="n">
        <f aca="false">K14018*(1-L14018)</f>
        <v>159.2</v>
      </c>
    </row>
    <row r="14019" customFormat="false" ht="11.4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IF(G14019="Male",VLOOKUP(H14019,'Shoe size conversion table'!$B$6:$D$22,2),VLOOKUP(H14019,'Shoe size conversion table'!$J$6:$L$22,2))</f>
        <v>43-44</v>
      </c>
      <c r="J14019" s="12" t="n">
        <f aca="false">IF(G14019="Male",VLOOKUP(H14019,'Shoe size conversion table'!$B$6:$D$22,3),VLOOKUP(H14019,'Shoe size conversion table'!$J$6:$L$22,3))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MONTH(C14019:C28986)</f>
        <v>11</v>
      </c>
      <c r="O14019" s="8" t="n">
        <f aca="false">K14019*(1-L14019)</f>
        <v>84.5</v>
      </c>
    </row>
    <row r="14020" customFormat="false" ht="11.4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IF(G14020="Male",VLOOKUP(H14020,'Shoe size conversion table'!$B$6:$D$22,2),VLOOKUP(H14020,'Shoe size conversion table'!$J$6:$L$22,2))</f>
        <v>39-40</v>
      </c>
      <c r="J14020" s="12" t="n">
        <f aca="false">IF(G14020="Male",VLOOKUP(H14020,'Shoe size conversion table'!$B$6:$D$22,3),VLOOKUP(H14020,'Shoe size conversion table'!$J$6:$L$22,3))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MONTH(C14020:C28987)</f>
        <v>11</v>
      </c>
      <c r="O14020" s="8" t="n">
        <f aca="false">K14020*(1-L14020)</f>
        <v>97.3</v>
      </c>
    </row>
    <row r="14021" customFormat="false" ht="11.4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IF(G14021="Male",VLOOKUP(H14021,'Shoe size conversion table'!$B$6:$D$22,2),VLOOKUP(H14021,'Shoe size conversion table'!$J$6:$L$22,2))</f>
        <v>43</v>
      </c>
      <c r="J14021" s="12" t="n">
        <f aca="false">IF(G14021="Male",VLOOKUP(H14021,'Shoe size conversion table'!$B$6:$D$22,3),VLOOKUP(H14021,'Shoe size conversion table'!$J$6:$L$22,3))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MONTH(C14021:C28988)</f>
        <v>11</v>
      </c>
      <c r="O14021" s="8" t="n">
        <f aca="false">K14021*(1-L14021)</f>
        <v>64.5</v>
      </c>
    </row>
    <row r="14022" customFormat="false" ht="11.4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IF(G14022="Male",VLOOKUP(H14022,'Shoe size conversion table'!$B$6:$D$22,2),VLOOKUP(H14022,'Shoe size conversion table'!$J$6:$L$22,2))</f>
        <v>39-40</v>
      </c>
      <c r="J14022" s="12" t="n">
        <f aca="false">IF(G14022="Male",VLOOKUP(H14022,'Shoe size conversion table'!$B$6:$D$22,3),VLOOKUP(H14022,'Shoe size conversion table'!$J$6:$L$22,3))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MONTH(C14022:C28989)</f>
        <v>11</v>
      </c>
      <c r="O14022" s="8" t="n">
        <f aca="false">K14022*(1-L14022)</f>
        <v>139</v>
      </c>
    </row>
    <row r="14023" customFormat="false" ht="11.4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IF(G14023="Male",VLOOKUP(H14023,'Shoe size conversion table'!$B$6:$D$22,2),VLOOKUP(H14023,'Shoe size conversion table'!$J$6:$L$22,2))</f>
        <v>39-40</v>
      </c>
      <c r="J14023" s="12" t="n">
        <f aca="false">IF(G14023="Male",VLOOKUP(H14023,'Shoe size conversion table'!$B$6:$D$22,3),VLOOKUP(H14023,'Shoe size conversion table'!$J$6:$L$22,3))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MONTH(C14023:C28990)</f>
        <v>11</v>
      </c>
      <c r="O14023" s="8" t="n">
        <f aca="false">K14023*(1-L14023)</f>
        <v>139</v>
      </c>
    </row>
    <row r="14024" customFormat="false" ht="11.4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IF(G14024="Male",VLOOKUP(H14024,'Shoe size conversion table'!$B$6:$D$22,2),VLOOKUP(H14024,'Shoe size conversion table'!$J$6:$L$22,2))</f>
        <v>43</v>
      </c>
      <c r="J14024" s="12" t="n">
        <f aca="false">IF(G14024="Male",VLOOKUP(H14024,'Shoe size conversion table'!$B$6:$D$22,3),VLOOKUP(H14024,'Shoe size conversion table'!$J$6:$L$22,3))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MONTH(C14024:C28991)</f>
        <v>11</v>
      </c>
      <c r="O14024" s="8" t="n">
        <f aca="false">K14024*(1-L14024)</f>
        <v>149</v>
      </c>
    </row>
    <row r="14025" customFormat="false" ht="11.4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IF(G14025="Male",VLOOKUP(H14025,'Shoe size conversion table'!$B$6:$D$22,2),VLOOKUP(H14025,'Shoe size conversion table'!$J$6:$L$22,2))</f>
        <v>42-43</v>
      </c>
      <c r="J14025" s="12" t="n">
        <f aca="false">IF(G14025="Male",VLOOKUP(H14025,'Shoe size conversion table'!$B$6:$D$22,3),VLOOKUP(H14025,'Shoe size conversion table'!$J$6:$L$22,3))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MONTH(C14025:C28992)</f>
        <v>11</v>
      </c>
      <c r="O14025" s="8" t="n">
        <f aca="false">K14025*(1-L14025)</f>
        <v>169</v>
      </c>
    </row>
    <row r="14026" customFormat="false" ht="11.4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IF(G14026="Male",VLOOKUP(H14026,'Shoe size conversion table'!$B$6:$D$22,2),VLOOKUP(H14026,'Shoe size conversion table'!$J$6:$L$22,2))</f>
        <v>42-43</v>
      </c>
      <c r="J14026" s="12" t="n">
        <f aca="false">IF(G14026="Male",VLOOKUP(H14026,'Shoe size conversion table'!$B$6:$D$22,3),VLOOKUP(H14026,'Shoe size conversion table'!$J$6:$L$22,3))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MONTH(C14026:C28993)</f>
        <v>11</v>
      </c>
      <c r="O14026" s="8" t="n">
        <f aca="false">K14026*(1-L14026)</f>
        <v>139</v>
      </c>
    </row>
    <row r="14027" customFormat="false" ht="11.4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IF(G14027="Male",VLOOKUP(H14027,'Shoe size conversion table'!$B$6:$D$22,2),VLOOKUP(H14027,'Shoe size conversion table'!$J$6:$L$22,2))</f>
        <v>41-42</v>
      </c>
      <c r="J14027" s="12" t="n">
        <f aca="false">IF(G14027="Male",VLOOKUP(H14027,'Shoe size conversion table'!$B$6:$D$22,3),VLOOKUP(H14027,'Shoe size conversion table'!$J$6:$L$22,3))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MONTH(C14027:C28994)</f>
        <v>11</v>
      </c>
      <c r="O14027" s="8" t="n">
        <f aca="false">K14027*(1-L14027)</f>
        <v>69.5</v>
      </c>
    </row>
    <row r="14028" customFormat="false" ht="11.4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IF(G14028="Male",VLOOKUP(H14028,'Shoe size conversion table'!$B$6:$D$22,2),VLOOKUP(H14028,'Shoe size conversion table'!$J$6:$L$22,2))</f>
        <v>42</v>
      </c>
      <c r="J14028" s="12" t="n">
        <f aca="false">IF(G14028="Male",VLOOKUP(H14028,'Shoe size conversion table'!$B$6:$D$22,3),VLOOKUP(H14028,'Shoe size conversion table'!$J$6:$L$22,3))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MONTH(C14028:C28995)</f>
        <v>11</v>
      </c>
      <c r="O14028" s="8" t="n">
        <f aca="false">K14028*(1-L14028)</f>
        <v>143.2</v>
      </c>
    </row>
    <row r="14029" customFormat="false" ht="11.4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IF(G14029="Male",VLOOKUP(H14029,'Shoe size conversion table'!$B$6:$D$22,2),VLOOKUP(H14029,'Shoe size conversion table'!$J$6:$L$22,2))</f>
        <v>42</v>
      </c>
      <c r="J14029" s="12" t="n">
        <f aca="false">IF(G14029="Male",VLOOKUP(H14029,'Shoe size conversion table'!$B$6:$D$22,3),VLOOKUP(H14029,'Shoe size conversion table'!$J$6:$L$22,3))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MONTH(C14029:C28996)</f>
        <v>11</v>
      </c>
      <c r="O14029" s="8" t="n">
        <f aca="false">K14029*(1-L14029)</f>
        <v>189</v>
      </c>
    </row>
    <row r="14030" customFormat="false" ht="11.4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IF(G14030="Male",VLOOKUP(H14030,'Shoe size conversion table'!$B$6:$D$22,2),VLOOKUP(H14030,'Shoe size conversion table'!$J$6:$L$22,2))</f>
        <v>43-44</v>
      </c>
      <c r="J14030" s="12" t="n">
        <f aca="false">IF(G14030="Male",VLOOKUP(H14030,'Shoe size conversion table'!$B$6:$D$22,3),VLOOKUP(H14030,'Shoe size conversion table'!$J$6:$L$22,3))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MONTH(C14030:C28997)</f>
        <v>11</v>
      </c>
      <c r="O14030" s="8" t="n">
        <f aca="false">K14030*(1-L14030)</f>
        <v>139</v>
      </c>
    </row>
    <row r="14031" customFormat="false" ht="11.4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IF(G14031="Male",VLOOKUP(H14031,'Shoe size conversion table'!$B$6:$D$22,2),VLOOKUP(H14031,'Shoe size conversion table'!$J$6:$L$22,2))</f>
        <v>43</v>
      </c>
      <c r="J14031" s="12" t="n">
        <f aca="false">IF(G14031="Male",VLOOKUP(H14031,'Shoe size conversion table'!$B$6:$D$22,3),VLOOKUP(H14031,'Shoe size conversion table'!$J$6:$L$22,3))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MONTH(C14031:C28998)</f>
        <v>11</v>
      </c>
      <c r="O14031" s="8" t="n">
        <f aca="false">K14031*(1-L14031)</f>
        <v>118.3</v>
      </c>
    </row>
    <row r="14032" customFormat="false" ht="11.4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IF(G14032="Male",VLOOKUP(H14032,'Shoe size conversion table'!$B$6:$D$22,2),VLOOKUP(H14032,'Shoe size conversion table'!$J$6:$L$22,2))</f>
        <v>38-39</v>
      </c>
      <c r="J14032" s="12" t="n">
        <f aca="false">IF(G14032="Male",VLOOKUP(H14032,'Shoe size conversion table'!$B$6:$D$22,3),VLOOKUP(H14032,'Shoe size conversion table'!$J$6:$L$22,3))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MONTH(C14032:C28999)</f>
        <v>11</v>
      </c>
      <c r="O14032" s="8" t="n">
        <f aca="false">K14032*(1-L14032)</f>
        <v>189</v>
      </c>
    </row>
    <row r="14033" customFormat="false" ht="11.4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IF(G14033="Male",VLOOKUP(H14033,'Shoe size conversion table'!$B$6:$D$22,2),VLOOKUP(H14033,'Shoe size conversion table'!$J$6:$L$22,2))</f>
        <v>43-44</v>
      </c>
      <c r="J14033" s="12" t="n">
        <f aca="false">IF(G14033="Male",VLOOKUP(H14033,'Shoe size conversion table'!$B$6:$D$22,3),VLOOKUP(H14033,'Shoe size conversion table'!$J$6:$L$22,3))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MONTH(C14033:C29000)</f>
        <v>11</v>
      </c>
      <c r="O14033" s="8" t="n">
        <f aca="false">K14033*(1-L14033)</f>
        <v>189</v>
      </c>
    </row>
    <row r="14034" customFormat="false" ht="11.4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IF(G14034="Male",VLOOKUP(H14034,'Shoe size conversion table'!$B$6:$D$22,2),VLOOKUP(H14034,'Shoe size conversion table'!$J$6:$L$22,2))</f>
        <v>42-43</v>
      </c>
      <c r="J14034" s="12" t="n">
        <f aca="false">IF(G14034="Male",VLOOKUP(H14034,'Shoe size conversion table'!$B$6:$D$22,3),VLOOKUP(H14034,'Shoe size conversion table'!$J$6:$L$22,3))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MONTH(C14034:C29001)</f>
        <v>11</v>
      </c>
      <c r="O14034" s="8" t="n">
        <f aca="false">K14034*(1-L14034)</f>
        <v>189</v>
      </c>
    </row>
    <row r="14035" customFormat="false" ht="11.4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IF(G14035="Male",VLOOKUP(H14035,'Shoe size conversion table'!$B$6:$D$22,2),VLOOKUP(H14035,'Shoe size conversion table'!$J$6:$L$22,2))</f>
        <v>38</v>
      </c>
      <c r="J14035" s="12" t="n">
        <f aca="false">IF(G14035="Male",VLOOKUP(H14035,'Shoe size conversion table'!$B$6:$D$22,3),VLOOKUP(H14035,'Shoe size conversion table'!$J$6:$L$22,3))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MONTH(C14035:C29002)</f>
        <v>11</v>
      </c>
      <c r="O14035" s="8" t="n">
        <f aca="false">K14035*(1-L14035)</f>
        <v>179</v>
      </c>
    </row>
    <row r="14036" customFormat="false" ht="11.4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IF(G14036="Male",VLOOKUP(H14036,'Shoe size conversion table'!$B$6:$D$22,2),VLOOKUP(H14036,'Shoe size conversion table'!$J$6:$L$22,2))</f>
        <v>40</v>
      </c>
      <c r="J14036" s="12" t="n">
        <f aca="false">IF(G14036="Male",VLOOKUP(H14036,'Shoe size conversion table'!$B$6:$D$22,3),VLOOKUP(H14036,'Shoe size conversion table'!$J$6:$L$22,3))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MONTH(C14036:C29003)</f>
        <v>11</v>
      </c>
      <c r="O14036" s="8" t="n">
        <f aca="false">K14036*(1-L14036)</f>
        <v>159</v>
      </c>
    </row>
    <row r="14037" customFormat="false" ht="11.4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IF(G14037="Male",VLOOKUP(H14037,'Shoe size conversion table'!$B$6:$D$22,2),VLOOKUP(H14037,'Shoe size conversion table'!$J$6:$L$22,2))</f>
        <v>37</v>
      </c>
      <c r="J14037" s="12" t="n">
        <f aca="false">IF(G14037="Male",VLOOKUP(H14037,'Shoe size conversion table'!$B$6:$D$22,3),VLOOKUP(H14037,'Shoe size conversion table'!$J$6:$L$22,3))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MONTH(C14037:C29004)</f>
        <v>11</v>
      </c>
      <c r="O14037" s="8" t="n">
        <f aca="false">K14037*(1-L14037)</f>
        <v>139.3</v>
      </c>
    </row>
    <row r="14038" customFormat="false" ht="11.4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IF(G14038="Male",VLOOKUP(H14038,'Shoe size conversion table'!$B$6:$D$22,2),VLOOKUP(H14038,'Shoe size conversion table'!$J$6:$L$22,2))</f>
        <v>39</v>
      </c>
      <c r="J14038" s="12" t="n">
        <f aca="false">IF(G14038="Male",VLOOKUP(H14038,'Shoe size conversion table'!$B$6:$D$22,3),VLOOKUP(H14038,'Shoe size conversion table'!$J$6:$L$22,3))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MONTH(C14038:C29005)</f>
        <v>11</v>
      </c>
      <c r="O14038" s="8" t="n">
        <f aca="false">K14038*(1-L14038)</f>
        <v>97.3</v>
      </c>
    </row>
    <row r="14039" customFormat="false" ht="11.4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IF(G14039="Male",VLOOKUP(H14039,'Shoe size conversion table'!$B$6:$D$22,2),VLOOKUP(H14039,'Shoe size conversion table'!$J$6:$L$22,2))</f>
        <v>39-40</v>
      </c>
      <c r="J14039" s="12" t="n">
        <f aca="false">IF(G14039="Male",VLOOKUP(H14039,'Shoe size conversion table'!$B$6:$D$22,3),VLOOKUP(H14039,'Shoe size conversion table'!$J$6:$L$22,3))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MONTH(C14039:C29006)</f>
        <v>11</v>
      </c>
      <c r="O14039" s="8" t="n">
        <f aca="false">K14039*(1-L14039)</f>
        <v>179</v>
      </c>
    </row>
    <row r="14040" customFormat="false" ht="11.4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IF(G14040="Male",VLOOKUP(H14040,'Shoe size conversion table'!$B$6:$D$22,2),VLOOKUP(H14040,'Shoe size conversion table'!$J$6:$L$22,2))</f>
        <v>38-39</v>
      </c>
      <c r="J14040" s="12" t="n">
        <f aca="false">IF(G14040="Male",VLOOKUP(H14040,'Shoe size conversion table'!$B$6:$D$22,3),VLOOKUP(H14040,'Shoe size conversion table'!$J$6:$L$22,3))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MONTH(C14040:C29007)</f>
        <v>11</v>
      </c>
      <c r="O14040" s="8" t="n">
        <f aca="false">K14040*(1-L14040)</f>
        <v>199</v>
      </c>
    </row>
    <row r="14041" customFormat="false" ht="11.4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IF(G14041="Male",VLOOKUP(H14041,'Shoe size conversion table'!$B$6:$D$22,2),VLOOKUP(H14041,'Shoe size conversion table'!$J$6:$L$22,2))</f>
        <v>42-43</v>
      </c>
      <c r="J14041" s="12" t="n">
        <f aca="false">IF(G14041="Male",VLOOKUP(H14041,'Shoe size conversion table'!$B$6:$D$22,3),VLOOKUP(H14041,'Shoe size conversion table'!$J$6:$L$22,3))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MONTH(C14041:C29008)</f>
        <v>11</v>
      </c>
      <c r="O14041" s="8" t="n">
        <f aca="false">K14041*(1-L14041)</f>
        <v>159</v>
      </c>
    </row>
    <row r="14042" customFormat="false" ht="11.4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IF(G14042="Male",VLOOKUP(H14042,'Shoe size conversion table'!$B$6:$D$22,2),VLOOKUP(H14042,'Shoe size conversion table'!$J$6:$L$22,2))</f>
        <v>39</v>
      </c>
      <c r="J14042" s="12" t="n">
        <f aca="false">IF(G14042="Male",VLOOKUP(H14042,'Shoe size conversion table'!$B$6:$D$22,3),VLOOKUP(H14042,'Shoe size conversion table'!$J$6:$L$22,3))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MONTH(C14042:C29009)</f>
        <v>11</v>
      </c>
      <c r="O14042" s="8" t="n">
        <f aca="false">K14042*(1-L14042)</f>
        <v>69.5</v>
      </c>
    </row>
    <row r="14043" customFormat="false" ht="11.4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IF(G14043="Male",VLOOKUP(H14043,'Shoe size conversion table'!$B$6:$D$22,2),VLOOKUP(H14043,'Shoe size conversion table'!$J$6:$L$22,2))</f>
        <v>43-44</v>
      </c>
      <c r="J14043" s="12" t="n">
        <f aca="false">IF(G14043="Male",VLOOKUP(H14043,'Shoe size conversion table'!$B$6:$D$22,3),VLOOKUP(H14043,'Shoe size conversion table'!$J$6:$L$22,3))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MONTH(C14043:C29010)</f>
        <v>11</v>
      </c>
      <c r="O14043" s="8" t="n">
        <f aca="false">K14043*(1-L14043)</f>
        <v>116.1</v>
      </c>
    </row>
    <row r="14044" customFormat="false" ht="11.4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IF(G14044="Male",VLOOKUP(H14044,'Shoe size conversion table'!$B$6:$D$22,2),VLOOKUP(H14044,'Shoe size conversion table'!$J$6:$L$22,2))</f>
        <v>42-43</v>
      </c>
      <c r="J14044" s="12" t="n">
        <f aca="false">IF(G14044="Male",VLOOKUP(H14044,'Shoe size conversion table'!$B$6:$D$22,3),VLOOKUP(H14044,'Shoe size conversion table'!$J$6:$L$22,3))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MONTH(C14044:C29011)</f>
        <v>11</v>
      </c>
      <c r="O14044" s="8" t="n">
        <f aca="false">K14044*(1-L14044)</f>
        <v>159</v>
      </c>
    </row>
    <row r="14045" customFormat="false" ht="11.4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IF(G14045="Male",VLOOKUP(H14045,'Shoe size conversion table'!$B$6:$D$22,2),VLOOKUP(H14045,'Shoe size conversion table'!$J$6:$L$22,2))</f>
        <v>39-40</v>
      </c>
      <c r="J14045" s="12" t="n">
        <f aca="false">IF(G14045="Male",VLOOKUP(H14045,'Shoe size conversion table'!$B$6:$D$22,3),VLOOKUP(H14045,'Shoe size conversion table'!$J$6:$L$22,3))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MONTH(C14045:C29012)</f>
        <v>11</v>
      </c>
      <c r="O14045" s="8" t="n">
        <f aca="false">K14045*(1-L14045)</f>
        <v>79.5</v>
      </c>
    </row>
    <row r="14046" customFormat="false" ht="11.4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IF(G14046="Male",VLOOKUP(H14046,'Shoe size conversion table'!$B$6:$D$22,2),VLOOKUP(H14046,'Shoe size conversion table'!$J$6:$L$22,2))</f>
        <v>42</v>
      </c>
      <c r="J14046" s="12" t="n">
        <f aca="false">IF(G14046="Male",VLOOKUP(H14046,'Shoe size conversion table'!$B$6:$D$22,3),VLOOKUP(H14046,'Shoe size conversion table'!$J$6:$L$22,3))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MONTH(C14046:C29013)</f>
        <v>11</v>
      </c>
      <c r="O14046" s="8" t="n">
        <f aca="false">K14046*(1-L14046)</f>
        <v>132.3</v>
      </c>
    </row>
    <row r="14047" customFormat="false" ht="11.4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IF(G14047="Male",VLOOKUP(H14047,'Shoe size conversion table'!$B$6:$D$22,2),VLOOKUP(H14047,'Shoe size conversion table'!$J$6:$L$22,2))</f>
        <v>39</v>
      </c>
      <c r="J14047" s="12" t="n">
        <f aca="false">IF(G14047="Male",VLOOKUP(H14047,'Shoe size conversion table'!$B$6:$D$22,3),VLOOKUP(H14047,'Shoe size conversion table'!$J$6:$L$22,3))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MONTH(C14047:C29014)</f>
        <v>11</v>
      </c>
      <c r="O14047" s="8" t="n">
        <f aca="false">K14047*(1-L14047)</f>
        <v>97.3</v>
      </c>
    </row>
    <row r="14048" customFormat="false" ht="11.4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IF(G14048="Male",VLOOKUP(H14048,'Shoe size conversion table'!$B$6:$D$22,2),VLOOKUP(H14048,'Shoe size conversion table'!$J$6:$L$22,2))</f>
        <v>40-41</v>
      </c>
      <c r="J14048" s="12" t="n">
        <f aca="false">IF(G14048="Male",VLOOKUP(H14048,'Shoe size conversion table'!$B$6:$D$22,3),VLOOKUP(H14048,'Shoe size conversion table'!$J$6:$L$22,3))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MONTH(C14048:C29015)</f>
        <v>11</v>
      </c>
      <c r="O14048" s="8" t="n">
        <f aca="false">K14048*(1-L14048)</f>
        <v>103.2</v>
      </c>
    </row>
    <row r="14049" customFormat="false" ht="11.4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IF(G14049="Male",VLOOKUP(H14049,'Shoe size conversion table'!$B$6:$D$22,2),VLOOKUP(H14049,'Shoe size conversion table'!$J$6:$L$22,2))</f>
        <v>43-44</v>
      </c>
      <c r="J14049" s="12" t="n">
        <f aca="false">IF(G14049="Male",VLOOKUP(H14049,'Shoe size conversion table'!$B$6:$D$22,3),VLOOKUP(H14049,'Shoe size conversion table'!$J$6:$L$22,3))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MONTH(C14049:C29016)</f>
        <v>11</v>
      </c>
      <c r="O14049" s="8" t="n">
        <f aca="false">K14049*(1-L14049)</f>
        <v>119.2</v>
      </c>
    </row>
    <row r="14050" customFormat="false" ht="11.4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IF(G14050="Male",VLOOKUP(H14050,'Shoe size conversion table'!$B$6:$D$22,2),VLOOKUP(H14050,'Shoe size conversion table'!$J$6:$L$22,2))</f>
        <v>44-45</v>
      </c>
      <c r="J14050" s="12" t="n">
        <f aca="false">IF(G14050="Male",VLOOKUP(H14050,'Shoe size conversion table'!$B$6:$D$22,3),VLOOKUP(H14050,'Shoe size conversion table'!$J$6:$L$22,3))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MONTH(C14050:C29017)</f>
        <v>11</v>
      </c>
      <c r="O14050" s="8" t="n">
        <f aca="false">K14050*(1-L14050)</f>
        <v>64.5</v>
      </c>
    </row>
    <row r="14051" customFormat="false" ht="11.4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IF(G14051="Male",VLOOKUP(H14051,'Shoe size conversion table'!$B$6:$D$22,2),VLOOKUP(H14051,'Shoe size conversion table'!$J$6:$L$22,2))</f>
        <v>46</v>
      </c>
      <c r="J14051" s="12" t="n">
        <f aca="false">IF(G14051="Male",VLOOKUP(H14051,'Shoe size conversion table'!$B$6:$D$22,3),VLOOKUP(H14051,'Shoe size conversion table'!$J$6:$L$22,3))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MONTH(C14051:C29018)</f>
        <v>11</v>
      </c>
      <c r="O14051" s="8" t="n">
        <f aca="false">K14051*(1-L14051)</f>
        <v>132.3</v>
      </c>
    </row>
    <row r="14052" customFormat="false" ht="11.4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IF(G14052="Male",VLOOKUP(H14052,'Shoe size conversion table'!$B$6:$D$22,2),VLOOKUP(H14052,'Shoe size conversion table'!$J$6:$L$22,2))</f>
        <v>42-43</v>
      </c>
      <c r="J14052" s="12" t="n">
        <f aca="false">IF(G14052="Male",VLOOKUP(H14052,'Shoe size conversion table'!$B$6:$D$22,3),VLOOKUP(H14052,'Shoe size conversion table'!$J$6:$L$22,3))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MONTH(C14052:C29019)</f>
        <v>11</v>
      </c>
      <c r="O14052" s="8" t="n">
        <f aca="false">K14052*(1-L14052)</f>
        <v>139</v>
      </c>
    </row>
    <row r="14053" customFormat="false" ht="11.4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IF(G14053="Male",VLOOKUP(H14053,'Shoe size conversion table'!$B$6:$D$22,2),VLOOKUP(H14053,'Shoe size conversion table'!$J$6:$L$22,2))</f>
        <v>42-43</v>
      </c>
      <c r="J14053" s="12" t="n">
        <f aca="false">IF(G14053="Male",VLOOKUP(H14053,'Shoe size conversion table'!$B$6:$D$22,3),VLOOKUP(H14053,'Shoe size conversion table'!$J$6:$L$22,3))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MONTH(C14053:C29020)</f>
        <v>11</v>
      </c>
      <c r="O14053" s="8" t="n">
        <f aca="false">K14053*(1-L14053)</f>
        <v>90.3</v>
      </c>
    </row>
    <row r="14054" customFormat="false" ht="11.4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IF(G14054="Male",VLOOKUP(H14054,'Shoe size conversion table'!$B$6:$D$22,2),VLOOKUP(H14054,'Shoe size conversion table'!$J$6:$L$22,2))</f>
        <v>38</v>
      </c>
      <c r="J14054" s="12" t="n">
        <f aca="false">IF(G14054="Male",VLOOKUP(H14054,'Shoe size conversion table'!$B$6:$D$22,3),VLOOKUP(H14054,'Shoe size conversion table'!$J$6:$L$22,3))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MONTH(C14054:C29021)</f>
        <v>11</v>
      </c>
      <c r="O14054" s="8" t="n">
        <f aca="false">K14054*(1-L14054)</f>
        <v>179</v>
      </c>
    </row>
    <row r="14055" customFormat="false" ht="11.4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IF(G14055="Male",VLOOKUP(H14055,'Shoe size conversion table'!$B$6:$D$22,2),VLOOKUP(H14055,'Shoe size conversion table'!$J$6:$L$22,2))</f>
        <v>39</v>
      </c>
      <c r="J14055" s="12" t="n">
        <f aca="false">IF(G14055="Male",VLOOKUP(H14055,'Shoe size conversion table'!$B$6:$D$22,3),VLOOKUP(H14055,'Shoe size conversion table'!$J$6:$L$22,3))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MONTH(C14055:C29022)</f>
        <v>11</v>
      </c>
      <c r="O14055" s="8" t="n">
        <f aca="false">K14055*(1-L14055)</f>
        <v>179.1</v>
      </c>
    </row>
    <row r="14056" customFormat="false" ht="11.4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IF(G14056="Male",VLOOKUP(H14056,'Shoe size conversion table'!$B$6:$D$22,2),VLOOKUP(H14056,'Shoe size conversion table'!$J$6:$L$22,2))</f>
        <v>42-43</v>
      </c>
      <c r="J14056" s="12" t="n">
        <f aca="false">IF(G14056="Male",VLOOKUP(H14056,'Shoe size conversion table'!$B$6:$D$22,3),VLOOKUP(H14056,'Shoe size conversion table'!$J$6:$L$22,3))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MONTH(C14056:C29023)</f>
        <v>11</v>
      </c>
      <c r="O14056" s="8" t="n">
        <f aca="false">K14056*(1-L14056)</f>
        <v>149</v>
      </c>
    </row>
    <row r="14057" customFormat="false" ht="11.4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IF(G14057="Male",VLOOKUP(H14057,'Shoe size conversion table'!$B$6:$D$22,2),VLOOKUP(H14057,'Shoe size conversion table'!$J$6:$L$22,2))</f>
        <v>43</v>
      </c>
      <c r="J14057" s="12" t="n">
        <f aca="false">IF(G14057="Male",VLOOKUP(H14057,'Shoe size conversion table'!$B$6:$D$22,3),VLOOKUP(H14057,'Shoe size conversion table'!$J$6:$L$22,3))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MONTH(C14057:C29024)</f>
        <v>11</v>
      </c>
      <c r="O14057" s="8" t="n">
        <f aca="false">K14057*(1-L14057)</f>
        <v>169</v>
      </c>
    </row>
    <row r="14058" customFormat="false" ht="11.4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IF(G14058="Male",VLOOKUP(H14058,'Shoe size conversion table'!$B$6:$D$22,2),VLOOKUP(H14058,'Shoe size conversion table'!$J$6:$L$22,2))</f>
        <v>41</v>
      </c>
      <c r="J14058" s="12" t="n">
        <f aca="false">IF(G14058="Male",VLOOKUP(H14058,'Shoe size conversion table'!$B$6:$D$22,3),VLOOKUP(H14058,'Shoe size conversion table'!$J$6:$L$22,3))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MONTH(C14058:C29025)</f>
        <v>11</v>
      </c>
      <c r="O14058" s="8" t="n">
        <f aca="false">K14058*(1-L14058)</f>
        <v>134.1</v>
      </c>
    </row>
    <row r="14059" customFormat="false" ht="11.4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IF(G14059="Male",VLOOKUP(H14059,'Shoe size conversion table'!$B$6:$D$22,2),VLOOKUP(H14059,'Shoe size conversion table'!$J$6:$L$22,2))</f>
        <v>42-43</v>
      </c>
      <c r="J14059" s="12" t="n">
        <f aca="false">IF(G14059="Male",VLOOKUP(H14059,'Shoe size conversion table'!$B$6:$D$22,3),VLOOKUP(H14059,'Shoe size conversion table'!$J$6:$L$22,3))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MONTH(C14059:C29026)</f>
        <v>11</v>
      </c>
      <c r="O14059" s="8" t="n">
        <f aca="false">K14059*(1-L14059)</f>
        <v>189</v>
      </c>
    </row>
    <row r="14060" customFormat="false" ht="11.4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IF(G14060="Male",VLOOKUP(H14060,'Shoe size conversion table'!$B$6:$D$22,2),VLOOKUP(H14060,'Shoe size conversion table'!$J$6:$L$22,2))</f>
        <v>43-44</v>
      </c>
      <c r="J14060" s="12" t="n">
        <f aca="false">IF(G14060="Male",VLOOKUP(H14060,'Shoe size conversion table'!$B$6:$D$22,3),VLOOKUP(H14060,'Shoe size conversion table'!$J$6:$L$22,3))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MONTH(C14060:C29027)</f>
        <v>11</v>
      </c>
      <c r="O14060" s="8" t="n">
        <f aca="false">K14060*(1-L14060)</f>
        <v>84.5</v>
      </c>
    </row>
    <row r="14061" customFormat="false" ht="11.4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IF(G14061="Male",VLOOKUP(H14061,'Shoe size conversion table'!$B$6:$D$22,2),VLOOKUP(H14061,'Shoe size conversion table'!$J$6:$L$22,2))</f>
        <v>40</v>
      </c>
      <c r="J14061" s="12" t="n">
        <f aca="false">IF(G14061="Male",VLOOKUP(H14061,'Shoe size conversion table'!$B$6:$D$22,3),VLOOKUP(H14061,'Shoe size conversion table'!$J$6:$L$22,3))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MONTH(C14061:C29028)</f>
        <v>11</v>
      </c>
      <c r="O14061" s="8" t="n">
        <f aca="false">K14061*(1-L14061)</f>
        <v>149</v>
      </c>
    </row>
    <row r="14062" customFormat="false" ht="11.4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IF(G14062="Male",VLOOKUP(H14062,'Shoe size conversion table'!$B$6:$D$22,2),VLOOKUP(H14062,'Shoe size conversion table'!$J$6:$L$22,2))</f>
        <v>38-39</v>
      </c>
      <c r="J14062" s="12" t="n">
        <f aca="false">IF(G14062="Male",VLOOKUP(H14062,'Shoe size conversion table'!$B$6:$D$22,3),VLOOKUP(H14062,'Shoe size conversion table'!$J$6:$L$22,3))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MONTH(C14062:C29029)</f>
        <v>11</v>
      </c>
      <c r="O14062" s="8" t="n">
        <f aca="false">K14062*(1-L14062)</f>
        <v>199</v>
      </c>
    </row>
    <row r="14063" customFormat="false" ht="11.4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IF(G14063="Male",VLOOKUP(H14063,'Shoe size conversion table'!$B$6:$D$22,2),VLOOKUP(H14063,'Shoe size conversion table'!$J$6:$L$22,2))</f>
        <v>42</v>
      </c>
      <c r="J14063" s="12" t="n">
        <f aca="false">IF(G14063="Male",VLOOKUP(H14063,'Shoe size conversion table'!$B$6:$D$22,3),VLOOKUP(H14063,'Shoe size conversion table'!$J$6:$L$22,3))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MONTH(C14063:C29030)</f>
        <v>11</v>
      </c>
      <c r="O14063" s="8" t="n">
        <f aca="false">K14063*(1-L14063)</f>
        <v>179</v>
      </c>
    </row>
    <row r="14064" customFormat="false" ht="11.4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IF(G14064="Male",VLOOKUP(H14064,'Shoe size conversion table'!$B$6:$D$22,2),VLOOKUP(H14064,'Shoe size conversion table'!$J$6:$L$22,2))</f>
        <v>39</v>
      </c>
      <c r="J14064" s="12" t="n">
        <f aca="false">IF(G14064="Male",VLOOKUP(H14064,'Shoe size conversion table'!$B$6:$D$22,3),VLOOKUP(H14064,'Shoe size conversion table'!$J$6:$L$22,3))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MONTH(C14064:C29031)</f>
        <v>11</v>
      </c>
      <c r="O14064" s="8" t="n">
        <f aca="false">K14064*(1-L14064)</f>
        <v>132.3</v>
      </c>
    </row>
    <row r="14065" customFormat="false" ht="11.4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IF(G14065="Male",VLOOKUP(H14065,'Shoe size conversion table'!$B$6:$D$22,2),VLOOKUP(H14065,'Shoe size conversion table'!$J$6:$L$22,2))</f>
        <v>39</v>
      </c>
      <c r="J14065" s="12" t="n">
        <f aca="false">IF(G14065="Male",VLOOKUP(H14065,'Shoe size conversion table'!$B$6:$D$22,3),VLOOKUP(H14065,'Shoe size conversion table'!$J$6:$L$22,3))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MONTH(C14065:C29032)</f>
        <v>11</v>
      </c>
      <c r="O14065" s="8" t="n">
        <f aca="false">K14065*(1-L14065)</f>
        <v>127.2</v>
      </c>
    </row>
    <row r="14066" customFormat="false" ht="11.4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IF(G14066="Male",VLOOKUP(H14066,'Shoe size conversion table'!$B$6:$D$22,2),VLOOKUP(H14066,'Shoe size conversion table'!$J$6:$L$22,2))</f>
        <v>44-45</v>
      </c>
      <c r="J14066" s="12" t="n">
        <f aca="false">IF(G14066="Male",VLOOKUP(H14066,'Shoe size conversion table'!$B$6:$D$22,3),VLOOKUP(H14066,'Shoe size conversion table'!$J$6:$L$22,3))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MONTH(C14066:C29033)</f>
        <v>11</v>
      </c>
      <c r="O14066" s="8" t="n">
        <f aca="false">K14066*(1-L14066)</f>
        <v>179.1</v>
      </c>
    </row>
    <row r="14067" customFormat="false" ht="11.4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IF(G14067="Male",VLOOKUP(H14067,'Shoe size conversion table'!$B$6:$D$22,2),VLOOKUP(H14067,'Shoe size conversion table'!$J$6:$L$22,2))</f>
        <v>40</v>
      </c>
      <c r="J14067" s="12" t="n">
        <f aca="false">IF(G14067="Male",VLOOKUP(H14067,'Shoe size conversion table'!$B$6:$D$22,3),VLOOKUP(H14067,'Shoe size conversion table'!$J$6:$L$22,3))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MONTH(C14067:C29034)</f>
        <v>11</v>
      </c>
      <c r="O14067" s="8" t="n">
        <f aca="false">K14067*(1-L14067)</f>
        <v>116.1</v>
      </c>
    </row>
    <row r="14068" customFormat="false" ht="11.4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IF(G14068="Male",VLOOKUP(H14068,'Shoe size conversion table'!$B$6:$D$22,2),VLOOKUP(H14068,'Shoe size conversion table'!$J$6:$L$22,2))</f>
        <v>39</v>
      </c>
      <c r="J14068" s="12" t="n">
        <f aca="false">IF(G14068="Male",VLOOKUP(H14068,'Shoe size conversion table'!$B$6:$D$22,3),VLOOKUP(H14068,'Shoe size conversion table'!$J$6:$L$22,3))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MONTH(C14068:C29035)</f>
        <v>11</v>
      </c>
      <c r="O14068" s="8" t="n">
        <f aca="false">K14068*(1-L14068)</f>
        <v>199</v>
      </c>
    </row>
    <row r="14069" customFormat="false" ht="11.4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IF(G14069="Male",VLOOKUP(H14069,'Shoe size conversion table'!$B$6:$D$22,2),VLOOKUP(H14069,'Shoe size conversion table'!$J$6:$L$22,2))</f>
        <v>41</v>
      </c>
      <c r="J14069" s="12" t="n">
        <f aca="false">IF(G14069="Male",VLOOKUP(H14069,'Shoe size conversion table'!$B$6:$D$22,3),VLOOKUP(H14069,'Shoe size conversion table'!$J$6:$L$22,3))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MONTH(C14069:C29036)</f>
        <v>11</v>
      </c>
      <c r="O14069" s="8" t="n">
        <f aca="false">K14069*(1-L14069)</f>
        <v>139</v>
      </c>
    </row>
    <row r="14070" customFormat="false" ht="11.4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IF(G14070="Male",VLOOKUP(H14070,'Shoe size conversion table'!$B$6:$D$22,2),VLOOKUP(H14070,'Shoe size conversion table'!$J$6:$L$22,2))</f>
        <v>38-39</v>
      </c>
      <c r="J14070" s="12" t="n">
        <f aca="false">IF(G14070="Male",VLOOKUP(H14070,'Shoe size conversion table'!$B$6:$D$22,3),VLOOKUP(H14070,'Shoe size conversion table'!$J$6:$L$22,3))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MONTH(C14070:C29037)</f>
        <v>11</v>
      </c>
      <c r="O14070" s="8" t="n">
        <f aca="false">K14070*(1-L14070)</f>
        <v>74.5</v>
      </c>
    </row>
    <row r="14071" customFormat="false" ht="11.4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IF(G14071="Male",VLOOKUP(H14071,'Shoe size conversion table'!$B$6:$D$22,2),VLOOKUP(H14071,'Shoe size conversion table'!$J$6:$L$22,2))</f>
        <v>41-42</v>
      </c>
      <c r="J14071" s="12" t="n">
        <f aca="false">IF(G14071="Male",VLOOKUP(H14071,'Shoe size conversion table'!$B$6:$D$22,3),VLOOKUP(H14071,'Shoe size conversion table'!$J$6:$L$22,3))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MONTH(C14071:C29038)</f>
        <v>11</v>
      </c>
      <c r="O14071" s="8" t="n">
        <f aca="false">K14071*(1-L14071)</f>
        <v>139</v>
      </c>
    </row>
    <row r="14072" customFormat="false" ht="11.4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IF(G14072="Male",VLOOKUP(H14072,'Shoe size conversion table'!$B$6:$D$22,2),VLOOKUP(H14072,'Shoe size conversion table'!$J$6:$L$22,2))</f>
        <v>39-40</v>
      </c>
      <c r="J14072" s="12" t="n">
        <f aca="false">IF(G14072="Male",VLOOKUP(H14072,'Shoe size conversion table'!$B$6:$D$22,3),VLOOKUP(H14072,'Shoe size conversion table'!$J$6:$L$22,3))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MONTH(C14072:C29039)</f>
        <v>11</v>
      </c>
      <c r="O14072" s="8" t="n">
        <f aca="false">K14072*(1-L14072)</f>
        <v>149</v>
      </c>
    </row>
    <row r="14073" customFormat="false" ht="11.4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IF(G14073="Male",VLOOKUP(H14073,'Shoe size conversion table'!$B$6:$D$22,2),VLOOKUP(H14073,'Shoe size conversion table'!$J$6:$L$22,2))</f>
        <v>42</v>
      </c>
      <c r="J14073" s="12" t="n">
        <f aca="false">IF(G14073="Male",VLOOKUP(H14073,'Shoe size conversion table'!$B$6:$D$22,3),VLOOKUP(H14073,'Shoe size conversion table'!$J$6:$L$22,3))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MONTH(C14073:C29040)</f>
        <v>11</v>
      </c>
      <c r="O14073" s="8" t="n">
        <f aca="false">K14073*(1-L14073)</f>
        <v>64.5</v>
      </c>
    </row>
    <row r="14074" customFormat="false" ht="11.4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IF(G14074="Male",VLOOKUP(H14074,'Shoe size conversion table'!$B$6:$D$22,2),VLOOKUP(H14074,'Shoe size conversion table'!$J$6:$L$22,2))</f>
        <v>41</v>
      </c>
      <c r="J14074" s="12" t="n">
        <f aca="false">IF(G14074="Male",VLOOKUP(H14074,'Shoe size conversion table'!$B$6:$D$22,3),VLOOKUP(H14074,'Shoe size conversion table'!$J$6:$L$22,3))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MONTH(C14074:C29041)</f>
        <v>11</v>
      </c>
      <c r="O14074" s="8" t="n">
        <f aca="false">K14074*(1-L14074)</f>
        <v>199</v>
      </c>
    </row>
    <row r="14075" customFormat="false" ht="11.4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IF(G14075="Male",VLOOKUP(H14075,'Shoe size conversion table'!$B$6:$D$22,2),VLOOKUP(H14075,'Shoe size conversion table'!$J$6:$L$22,2))</f>
        <v>39</v>
      </c>
      <c r="J14075" s="12" t="n">
        <f aca="false">IF(G14075="Male",VLOOKUP(H14075,'Shoe size conversion table'!$B$6:$D$22,3),VLOOKUP(H14075,'Shoe size conversion table'!$J$6:$L$22,3))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MONTH(C14075:C29042)</f>
        <v>11</v>
      </c>
      <c r="O14075" s="8" t="n">
        <f aca="false">K14075*(1-L14075)</f>
        <v>159</v>
      </c>
    </row>
    <row r="14076" customFormat="false" ht="11.4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IF(G14076="Male",VLOOKUP(H14076,'Shoe size conversion table'!$B$6:$D$22,2),VLOOKUP(H14076,'Shoe size conversion table'!$J$6:$L$22,2))</f>
        <v>38-39</v>
      </c>
      <c r="J14076" s="12" t="n">
        <f aca="false">IF(G14076="Male",VLOOKUP(H14076,'Shoe size conversion table'!$B$6:$D$22,3),VLOOKUP(H14076,'Shoe size conversion table'!$J$6:$L$22,3))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MONTH(C14076:C29043)</f>
        <v>11</v>
      </c>
      <c r="O14076" s="8" t="n">
        <f aca="false">K14076*(1-L14076)</f>
        <v>169</v>
      </c>
    </row>
    <row r="14077" customFormat="false" ht="11.4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IF(G14077="Male",VLOOKUP(H14077,'Shoe size conversion table'!$B$6:$D$22,2),VLOOKUP(H14077,'Shoe size conversion table'!$J$6:$L$22,2))</f>
        <v>42-43</v>
      </c>
      <c r="J14077" s="12" t="n">
        <f aca="false">IF(G14077="Male",VLOOKUP(H14077,'Shoe size conversion table'!$B$6:$D$22,3),VLOOKUP(H14077,'Shoe size conversion table'!$J$6:$L$22,3))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MONTH(C14077:C29044)</f>
        <v>11</v>
      </c>
      <c r="O14077" s="8" t="n">
        <f aca="false">K14077*(1-L14077)</f>
        <v>159</v>
      </c>
    </row>
    <row r="14078" customFormat="false" ht="11.4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IF(G14078="Male",VLOOKUP(H14078,'Shoe size conversion table'!$B$6:$D$22,2),VLOOKUP(H14078,'Shoe size conversion table'!$J$6:$L$22,2))</f>
        <v>43-44</v>
      </c>
      <c r="J14078" s="12" t="n">
        <f aca="false">IF(G14078="Male",VLOOKUP(H14078,'Shoe size conversion table'!$B$6:$D$22,3),VLOOKUP(H14078,'Shoe size conversion table'!$J$6:$L$22,3))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MONTH(C14078:C29045)</f>
        <v>11</v>
      </c>
      <c r="O14078" s="8" t="n">
        <f aca="false">K14078*(1-L14078)</f>
        <v>189</v>
      </c>
    </row>
    <row r="14079" customFormat="false" ht="11.4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IF(G14079="Male",VLOOKUP(H14079,'Shoe size conversion table'!$B$6:$D$22,2),VLOOKUP(H14079,'Shoe size conversion table'!$J$6:$L$22,2))</f>
        <v>38-39</v>
      </c>
      <c r="J14079" s="12" t="n">
        <f aca="false">IF(G14079="Male",VLOOKUP(H14079,'Shoe size conversion table'!$B$6:$D$22,3),VLOOKUP(H14079,'Shoe size conversion table'!$J$6:$L$22,3))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MONTH(C14079:C29046)</f>
        <v>11</v>
      </c>
      <c r="O14079" s="8" t="n">
        <f aca="false">K14079*(1-L14079)</f>
        <v>129</v>
      </c>
    </row>
    <row r="14080" customFormat="false" ht="11.4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IF(G14080="Male",VLOOKUP(H14080,'Shoe size conversion table'!$B$6:$D$22,2),VLOOKUP(H14080,'Shoe size conversion table'!$J$6:$L$22,2))</f>
        <v>37-38</v>
      </c>
      <c r="J14080" s="12" t="n">
        <f aca="false">IF(G14080="Male",VLOOKUP(H14080,'Shoe size conversion table'!$B$6:$D$22,3),VLOOKUP(H14080,'Shoe size conversion table'!$J$6:$L$22,3))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MONTH(C14080:C29047)</f>
        <v>11</v>
      </c>
      <c r="O14080" s="8" t="n">
        <f aca="false">K14080*(1-L14080)</f>
        <v>179</v>
      </c>
    </row>
    <row r="14081" customFormat="false" ht="11.4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IF(G14081="Male",VLOOKUP(H14081,'Shoe size conversion table'!$B$6:$D$22,2),VLOOKUP(H14081,'Shoe size conversion table'!$J$6:$L$22,2))</f>
        <v>41</v>
      </c>
      <c r="J14081" s="12" t="n">
        <f aca="false">IF(G14081="Male",VLOOKUP(H14081,'Shoe size conversion table'!$B$6:$D$22,3),VLOOKUP(H14081,'Shoe size conversion table'!$J$6:$L$22,3))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MONTH(C14081:C29048)</f>
        <v>11</v>
      </c>
      <c r="O14081" s="8" t="n">
        <f aca="false">K14081*(1-L14081)</f>
        <v>149</v>
      </c>
    </row>
    <row r="14082" customFormat="false" ht="11.4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IF(G14082="Male",VLOOKUP(H14082,'Shoe size conversion table'!$B$6:$D$22,2),VLOOKUP(H14082,'Shoe size conversion table'!$J$6:$L$22,2))</f>
        <v>42-43</v>
      </c>
      <c r="J14082" s="12" t="n">
        <f aca="false">IF(G14082="Male",VLOOKUP(H14082,'Shoe size conversion table'!$B$6:$D$22,3),VLOOKUP(H14082,'Shoe size conversion table'!$J$6:$L$22,3))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MONTH(C14082:C29049)</f>
        <v>11</v>
      </c>
      <c r="O14082" s="8" t="n">
        <f aca="false">K14082*(1-L14082)</f>
        <v>161.1</v>
      </c>
    </row>
    <row r="14083" customFormat="false" ht="11.4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IF(G14083="Male",VLOOKUP(H14083,'Shoe size conversion table'!$B$6:$D$22,2),VLOOKUP(H14083,'Shoe size conversion table'!$J$6:$L$22,2))</f>
        <v>38</v>
      </c>
      <c r="J14083" s="12" t="n">
        <f aca="false">IF(G14083="Male",VLOOKUP(H14083,'Shoe size conversion table'!$B$6:$D$22,3),VLOOKUP(H14083,'Shoe size conversion table'!$J$6:$L$22,3))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MONTH(C14083:C29050)</f>
        <v>11</v>
      </c>
      <c r="O14083" s="8" t="n">
        <f aca="false">K14083*(1-L14083)</f>
        <v>99.5</v>
      </c>
    </row>
    <row r="14084" customFormat="false" ht="11.4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IF(G14084="Male",VLOOKUP(H14084,'Shoe size conversion table'!$B$6:$D$22,2),VLOOKUP(H14084,'Shoe size conversion table'!$J$6:$L$22,2))</f>
        <v>42-43</v>
      </c>
      <c r="J14084" s="12" t="n">
        <f aca="false">IF(G14084="Male",VLOOKUP(H14084,'Shoe size conversion table'!$B$6:$D$22,3),VLOOKUP(H14084,'Shoe size conversion table'!$J$6:$L$22,3))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MONTH(C14084:C29051)</f>
        <v>11</v>
      </c>
      <c r="O14084" s="8" t="n">
        <f aca="false">K14084*(1-L14084)</f>
        <v>69.5</v>
      </c>
    </row>
    <row r="14085" customFormat="false" ht="11.4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IF(G14085="Male",VLOOKUP(H14085,'Shoe size conversion table'!$B$6:$D$22,2),VLOOKUP(H14085,'Shoe size conversion table'!$J$6:$L$22,2))</f>
        <v>43</v>
      </c>
      <c r="J14085" s="12" t="n">
        <f aca="false">IF(G14085="Male",VLOOKUP(H14085,'Shoe size conversion table'!$B$6:$D$22,3),VLOOKUP(H14085,'Shoe size conversion table'!$J$6:$L$22,3))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MONTH(C14085:C29052)</f>
        <v>11</v>
      </c>
      <c r="O14085" s="8" t="n">
        <f aca="false">K14085*(1-L14085)</f>
        <v>84.5</v>
      </c>
    </row>
    <row r="14086" customFormat="false" ht="11.4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IF(G14086="Male",VLOOKUP(H14086,'Shoe size conversion table'!$B$6:$D$22,2),VLOOKUP(H14086,'Shoe size conversion table'!$J$6:$L$22,2))</f>
        <v>41-42</v>
      </c>
      <c r="J14086" s="12" t="n">
        <f aca="false">IF(G14086="Male",VLOOKUP(H14086,'Shoe size conversion table'!$B$6:$D$22,3),VLOOKUP(H14086,'Shoe size conversion table'!$J$6:$L$22,3))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MONTH(C14086:C29053)</f>
        <v>11</v>
      </c>
      <c r="O14086" s="8" t="n">
        <f aca="false">K14086*(1-L14086)</f>
        <v>159</v>
      </c>
    </row>
    <row r="14087" customFormat="false" ht="11.4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IF(G14087="Male",VLOOKUP(H14087,'Shoe size conversion table'!$B$6:$D$22,2),VLOOKUP(H14087,'Shoe size conversion table'!$J$6:$L$22,2))</f>
        <v>41</v>
      </c>
      <c r="J14087" s="12" t="n">
        <f aca="false">IF(G14087="Male",VLOOKUP(H14087,'Shoe size conversion table'!$B$6:$D$22,3),VLOOKUP(H14087,'Shoe size conversion table'!$J$6:$L$22,3))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MONTH(C14087:C29054)</f>
        <v>11</v>
      </c>
      <c r="O14087" s="8" t="n">
        <f aca="false">K14087*(1-L14087)</f>
        <v>179</v>
      </c>
    </row>
    <row r="14088" customFormat="false" ht="11.4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IF(G14088="Male",VLOOKUP(H14088,'Shoe size conversion table'!$B$6:$D$22,2),VLOOKUP(H14088,'Shoe size conversion table'!$J$6:$L$22,2))</f>
        <v>38-39</v>
      </c>
      <c r="J14088" s="12" t="n">
        <f aca="false">IF(G14088="Male",VLOOKUP(H14088,'Shoe size conversion table'!$B$6:$D$22,3),VLOOKUP(H14088,'Shoe size conversion table'!$J$6:$L$22,3))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MONTH(C14088:C29055)</f>
        <v>11</v>
      </c>
      <c r="O14088" s="8" t="n">
        <f aca="false">K14088*(1-L14088)</f>
        <v>189</v>
      </c>
    </row>
    <row r="14089" customFormat="false" ht="11.4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IF(G14089="Male",VLOOKUP(H14089,'Shoe size conversion table'!$B$6:$D$22,2),VLOOKUP(H14089,'Shoe size conversion table'!$J$6:$L$22,2))</f>
        <v>42-43</v>
      </c>
      <c r="J14089" s="12" t="n">
        <f aca="false">IF(G14089="Male",VLOOKUP(H14089,'Shoe size conversion table'!$B$6:$D$22,3),VLOOKUP(H14089,'Shoe size conversion table'!$J$6:$L$22,3))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MONTH(C14089:C29056)</f>
        <v>11</v>
      </c>
      <c r="O14089" s="8" t="n">
        <f aca="false">K14089*(1-L14089)</f>
        <v>149</v>
      </c>
    </row>
    <row r="14090" customFormat="false" ht="11.4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IF(G14090="Male",VLOOKUP(H14090,'Shoe size conversion table'!$B$6:$D$22,2),VLOOKUP(H14090,'Shoe size conversion table'!$J$6:$L$22,2))</f>
        <v>42</v>
      </c>
      <c r="J14090" s="12" t="n">
        <f aca="false">IF(G14090="Male",VLOOKUP(H14090,'Shoe size conversion table'!$B$6:$D$22,3),VLOOKUP(H14090,'Shoe size conversion table'!$J$6:$L$22,3))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MONTH(C14090:C29057)</f>
        <v>11</v>
      </c>
      <c r="O14090" s="8" t="n">
        <f aca="false">K14090*(1-L14090)</f>
        <v>111.3</v>
      </c>
    </row>
    <row r="14091" customFormat="false" ht="11.4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IF(G14091="Male",VLOOKUP(H14091,'Shoe size conversion table'!$B$6:$D$22,2),VLOOKUP(H14091,'Shoe size conversion table'!$J$6:$L$22,2))</f>
        <v>41</v>
      </c>
      <c r="J14091" s="12" t="n">
        <f aca="false">IF(G14091="Male",VLOOKUP(H14091,'Shoe size conversion table'!$B$6:$D$22,3),VLOOKUP(H14091,'Shoe size conversion table'!$J$6:$L$22,3))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MONTH(C14091:C29058)</f>
        <v>11</v>
      </c>
      <c r="O14091" s="8" t="n">
        <f aca="false">K14091*(1-L14091)</f>
        <v>139</v>
      </c>
    </row>
    <row r="14092" customFormat="false" ht="11.4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IF(G14092="Male",VLOOKUP(H14092,'Shoe size conversion table'!$B$6:$D$22,2),VLOOKUP(H14092,'Shoe size conversion table'!$J$6:$L$22,2))</f>
        <v>47</v>
      </c>
      <c r="J14092" s="12" t="n">
        <f aca="false">IF(G14092="Male",VLOOKUP(H14092,'Shoe size conversion table'!$B$6:$D$22,3),VLOOKUP(H14092,'Shoe size conversion table'!$J$6:$L$22,3))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MONTH(C14092:C29059)</f>
        <v>11</v>
      </c>
      <c r="O14092" s="8" t="n">
        <f aca="false">K14092*(1-L14092)</f>
        <v>189</v>
      </c>
    </row>
    <row r="14093" customFormat="false" ht="11.4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IF(G14093="Male",VLOOKUP(H14093,'Shoe size conversion table'!$B$6:$D$22,2),VLOOKUP(H14093,'Shoe size conversion table'!$J$6:$L$22,2))</f>
        <v>44-45</v>
      </c>
      <c r="J14093" s="12" t="n">
        <f aca="false">IF(G14093="Male",VLOOKUP(H14093,'Shoe size conversion table'!$B$6:$D$22,3),VLOOKUP(H14093,'Shoe size conversion table'!$J$6:$L$22,3))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MONTH(C14093:C29060)</f>
        <v>11</v>
      </c>
      <c r="O14093" s="8" t="n">
        <f aca="false">K14093*(1-L14093)</f>
        <v>143.1</v>
      </c>
    </row>
    <row r="14094" customFormat="false" ht="11.4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IF(G14094="Male",VLOOKUP(H14094,'Shoe size conversion table'!$B$6:$D$22,2),VLOOKUP(H14094,'Shoe size conversion table'!$J$6:$L$22,2))</f>
        <v>40</v>
      </c>
      <c r="J14094" s="12" t="n">
        <f aca="false">IF(G14094="Male",VLOOKUP(H14094,'Shoe size conversion table'!$B$6:$D$22,3),VLOOKUP(H14094,'Shoe size conversion table'!$J$6:$L$22,3))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MONTH(C14094:C29061)</f>
        <v>11</v>
      </c>
      <c r="O14094" s="8" t="n">
        <f aca="false">K14094*(1-L14094)</f>
        <v>104.3</v>
      </c>
    </row>
    <row r="14095" customFormat="false" ht="11.4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IF(G14095="Male",VLOOKUP(H14095,'Shoe size conversion table'!$B$6:$D$22,2),VLOOKUP(H14095,'Shoe size conversion table'!$J$6:$L$22,2))</f>
        <v>42-43</v>
      </c>
      <c r="J14095" s="12" t="n">
        <f aca="false">IF(G14095="Male",VLOOKUP(H14095,'Shoe size conversion table'!$B$6:$D$22,3),VLOOKUP(H14095,'Shoe size conversion table'!$J$6:$L$22,3))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MONTH(C14095:C29062)</f>
        <v>11</v>
      </c>
      <c r="O14095" s="8" t="n">
        <f aca="false">K14095*(1-L14095)</f>
        <v>74.5</v>
      </c>
    </row>
    <row r="14096" customFormat="false" ht="11.4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IF(G14096="Male",VLOOKUP(H14096,'Shoe size conversion table'!$B$6:$D$22,2),VLOOKUP(H14096,'Shoe size conversion table'!$J$6:$L$22,2))</f>
        <v>42-43</v>
      </c>
      <c r="J14096" s="12" t="n">
        <f aca="false">IF(G14096="Male",VLOOKUP(H14096,'Shoe size conversion table'!$B$6:$D$22,3),VLOOKUP(H14096,'Shoe size conversion table'!$J$6:$L$22,3))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MONTH(C14096:C29063)</f>
        <v>11</v>
      </c>
      <c r="O14096" s="8" t="n">
        <f aca="false">K14096*(1-L14096)</f>
        <v>159</v>
      </c>
    </row>
    <row r="14097" customFormat="false" ht="11.4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IF(G14097="Male",VLOOKUP(H14097,'Shoe size conversion table'!$B$6:$D$22,2),VLOOKUP(H14097,'Shoe size conversion table'!$J$6:$L$22,2))</f>
        <v>44</v>
      </c>
      <c r="J14097" s="12" t="n">
        <f aca="false">IF(G14097="Male",VLOOKUP(H14097,'Shoe size conversion table'!$B$6:$D$22,3),VLOOKUP(H14097,'Shoe size conversion table'!$J$6:$L$22,3))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MONTH(C14097:C29064)</f>
        <v>11</v>
      </c>
      <c r="O14097" s="8" t="n">
        <f aca="false">K14097*(1-L14097)</f>
        <v>159.2</v>
      </c>
    </row>
    <row r="14098" customFormat="false" ht="11.4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IF(G14098="Male",VLOOKUP(H14098,'Shoe size conversion table'!$B$6:$D$22,2),VLOOKUP(H14098,'Shoe size conversion table'!$J$6:$L$22,2))</f>
        <v>40-41</v>
      </c>
      <c r="J14098" s="12" t="n">
        <f aca="false">IF(G14098="Male",VLOOKUP(H14098,'Shoe size conversion table'!$B$6:$D$22,3),VLOOKUP(H14098,'Shoe size conversion table'!$J$6:$L$22,3))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MONTH(C14098:C29065)</f>
        <v>11</v>
      </c>
      <c r="O14098" s="8" t="n">
        <f aca="false">K14098*(1-L14098)</f>
        <v>179</v>
      </c>
    </row>
    <row r="14099" customFormat="false" ht="11.4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IF(G14099="Male",VLOOKUP(H14099,'Shoe size conversion table'!$B$6:$D$22,2),VLOOKUP(H14099,'Shoe size conversion table'!$J$6:$L$22,2))</f>
        <v>39-40</v>
      </c>
      <c r="J14099" s="12" t="n">
        <f aca="false">IF(G14099="Male",VLOOKUP(H14099,'Shoe size conversion table'!$B$6:$D$22,3),VLOOKUP(H14099,'Shoe size conversion table'!$J$6:$L$22,3))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MONTH(C14099:C29066)</f>
        <v>11</v>
      </c>
      <c r="O14099" s="8" t="n">
        <f aca="false">K14099*(1-L14099)</f>
        <v>149</v>
      </c>
    </row>
    <row r="14100" customFormat="false" ht="11.4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IF(G14100="Male",VLOOKUP(H14100,'Shoe size conversion table'!$B$6:$D$22,2),VLOOKUP(H14100,'Shoe size conversion table'!$J$6:$L$22,2))</f>
        <v>42-43</v>
      </c>
      <c r="J14100" s="12" t="n">
        <f aca="false">IF(G14100="Male",VLOOKUP(H14100,'Shoe size conversion table'!$B$6:$D$22,3),VLOOKUP(H14100,'Shoe size conversion table'!$J$6:$L$22,3))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MONTH(C14100:C29067)</f>
        <v>11</v>
      </c>
      <c r="O14100" s="8" t="n">
        <f aca="false">K14100*(1-L14100)</f>
        <v>103.2</v>
      </c>
    </row>
    <row r="14101" customFormat="false" ht="11.4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IF(G14101="Male",VLOOKUP(H14101,'Shoe size conversion table'!$B$6:$D$22,2),VLOOKUP(H14101,'Shoe size conversion table'!$J$6:$L$22,2))</f>
        <v>42-43</v>
      </c>
      <c r="J14101" s="12" t="n">
        <f aca="false">IF(G14101="Male",VLOOKUP(H14101,'Shoe size conversion table'!$B$6:$D$22,3),VLOOKUP(H14101,'Shoe size conversion table'!$J$6:$L$22,3))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MONTH(C14101:C29068)</f>
        <v>11</v>
      </c>
      <c r="O14101" s="8" t="n">
        <f aca="false">K14101*(1-L14101)</f>
        <v>179.1</v>
      </c>
    </row>
    <row r="14102" customFormat="false" ht="11.4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IF(G14102="Male",VLOOKUP(H14102,'Shoe size conversion table'!$B$6:$D$22,2),VLOOKUP(H14102,'Shoe size conversion table'!$J$6:$L$22,2))</f>
        <v>38</v>
      </c>
      <c r="J14102" s="12" t="n">
        <f aca="false">IF(G14102="Male",VLOOKUP(H14102,'Shoe size conversion table'!$B$6:$D$22,3),VLOOKUP(H14102,'Shoe size conversion table'!$J$6:$L$22,3))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MONTH(C14102:C29069)</f>
        <v>11</v>
      </c>
      <c r="O14102" s="8" t="n">
        <f aca="false">K14102*(1-L14102)</f>
        <v>149</v>
      </c>
    </row>
    <row r="14103" customFormat="false" ht="11.4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IF(G14103="Male",VLOOKUP(H14103,'Shoe size conversion table'!$B$6:$D$22,2),VLOOKUP(H14103,'Shoe size conversion table'!$J$6:$L$22,2))</f>
        <v>39</v>
      </c>
      <c r="J14103" s="12" t="n">
        <f aca="false">IF(G14103="Male",VLOOKUP(H14103,'Shoe size conversion table'!$B$6:$D$22,3),VLOOKUP(H14103,'Shoe size conversion table'!$J$6:$L$22,3))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MONTH(C14103:C29070)</f>
        <v>11</v>
      </c>
      <c r="O14103" s="8" t="n">
        <f aca="false">K14103*(1-L14103)</f>
        <v>169</v>
      </c>
    </row>
    <row r="14104" customFormat="false" ht="11.4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IF(G14104="Male",VLOOKUP(H14104,'Shoe size conversion table'!$B$6:$D$22,2),VLOOKUP(H14104,'Shoe size conversion table'!$J$6:$L$22,2))</f>
        <v>42-43</v>
      </c>
      <c r="J14104" s="12" t="n">
        <f aca="false">IF(G14104="Male",VLOOKUP(H14104,'Shoe size conversion table'!$B$6:$D$22,3),VLOOKUP(H14104,'Shoe size conversion table'!$J$6:$L$22,3))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MONTH(C14104:C29071)</f>
        <v>11</v>
      </c>
      <c r="O14104" s="8" t="n">
        <f aca="false">K14104*(1-L14104)</f>
        <v>189</v>
      </c>
    </row>
    <row r="14105" customFormat="false" ht="11.4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IF(G14105="Male",VLOOKUP(H14105,'Shoe size conversion table'!$B$6:$D$22,2),VLOOKUP(H14105,'Shoe size conversion table'!$J$6:$L$22,2))</f>
        <v>42</v>
      </c>
      <c r="J14105" s="12" t="n">
        <f aca="false">IF(G14105="Male",VLOOKUP(H14105,'Shoe size conversion table'!$B$6:$D$22,3),VLOOKUP(H14105,'Shoe size conversion table'!$J$6:$L$22,3))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MONTH(C14105:C29072)</f>
        <v>11</v>
      </c>
      <c r="O14105" s="8" t="n">
        <f aca="false">K14105*(1-L14105)</f>
        <v>84.5</v>
      </c>
    </row>
    <row r="14106" customFormat="false" ht="11.4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IF(G14106="Male",VLOOKUP(H14106,'Shoe size conversion table'!$B$6:$D$22,2),VLOOKUP(H14106,'Shoe size conversion table'!$J$6:$L$22,2))</f>
        <v>40</v>
      </c>
      <c r="J14106" s="12" t="n">
        <f aca="false">IF(G14106="Male",VLOOKUP(H14106,'Shoe size conversion table'!$B$6:$D$22,3),VLOOKUP(H14106,'Shoe size conversion table'!$J$6:$L$22,3))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MONTH(C14106:C29073)</f>
        <v>11</v>
      </c>
      <c r="O14106" s="8" t="n">
        <f aca="false">K14106*(1-L14106)</f>
        <v>179</v>
      </c>
    </row>
    <row r="14107" customFormat="false" ht="11.4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IF(G14107="Male",VLOOKUP(H14107,'Shoe size conversion table'!$B$6:$D$22,2),VLOOKUP(H14107,'Shoe size conversion table'!$J$6:$L$22,2))</f>
        <v>41</v>
      </c>
      <c r="J14107" s="12" t="n">
        <f aca="false">IF(G14107="Male",VLOOKUP(H14107,'Shoe size conversion table'!$B$6:$D$22,3),VLOOKUP(H14107,'Shoe size conversion table'!$J$6:$L$22,3))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MONTH(C14107:C29074)</f>
        <v>11</v>
      </c>
      <c r="O14107" s="8" t="n">
        <f aca="false">K14107*(1-L14107)</f>
        <v>139</v>
      </c>
    </row>
    <row r="14108" customFormat="false" ht="11.4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IF(G14108="Male",VLOOKUP(H14108,'Shoe size conversion table'!$B$6:$D$22,2),VLOOKUP(H14108,'Shoe size conversion table'!$J$6:$L$22,2))</f>
        <v>42-43</v>
      </c>
      <c r="J14108" s="12" t="n">
        <f aca="false">IF(G14108="Male",VLOOKUP(H14108,'Shoe size conversion table'!$B$6:$D$22,3),VLOOKUP(H14108,'Shoe size conversion table'!$J$6:$L$22,3))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MONTH(C14108:C29075)</f>
        <v>11</v>
      </c>
      <c r="O14108" s="8" t="n">
        <f aca="false">K14108*(1-L14108)</f>
        <v>139.3</v>
      </c>
    </row>
    <row r="14109" customFormat="false" ht="11.4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IF(G14109="Male",VLOOKUP(H14109,'Shoe size conversion table'!$B$6:$D$22,2),VLOOKUP(H14109,'Shoe size conversion table'!$J$6:$L$22,2))</f>
        <v>47</v>
      </c>
      <c r="J14109" s="12" t="n">
        <f aca="false">IF(G14109="Male",VLOOKUP(H14109,'Shoe size conversion table'!$B$6:$D$22,3),VLOOKUP(H14109,'Shoe size conversion table'!$J$6:$L$22,3))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MONTH(C14109:C29076)</f>
        <v>11</v>
      </c>
      <c r="O14109" s="8" t="n">
        <f aca="false">K14109*(1-L14109)</f>
        <v>69.5</v>
      </c>
    </row>
    <row r="14110" customFormat="false" ht="11.4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IF(G14110="Male",VLOOKUP(H14110,'Shoe size conversion table'!$B$6:$D$22,2),VLOOKUP(H14110,'Shoe size conversion table'!$J$6:$L$22,2))</f>
        <v>42-43</v>
      </c>
      <c r="J14110" s="12" t="n">
        <f aca="false">IF(G14110="Male",VLOOKUP(H14110,'Shoe size conversion table'!$B$6:$D$22,3),VLOOKUP(H14110,'Shoe size conversion table'!$J$6:$L$22,3))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MONTH(C14110:C29077)</f>
        <v>11</v>
      </c>
      <c r="O14110" s="8" t="n">
        <f aca="false">K14110*(1-L14110)</f>
        <v>179</v>
      </c>
    </row>
    <row r="14111" customFormat="false" ht="11.4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IF(G14111="Male",VLOOKUP(H14111,'Shoe size conversion table'!$B$6:$D$22,2),VLOOKUP(H14111,'Shoe size conversion table'!$J$6:$L$22,2))</f>
        <v>38-39</v>
      </c>
      <c r="J14111" s="12" t="n">
        <f aca="false">IF(G14111="Male",VLOOKUP(H14111,'Shoe size conversion table'!$B$6:$D$22,3),VLOOKUP(H14111,'Shoe size conversion table'!$J$6:$L$22,3))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MONTH(C14111:C29078)</f>
        <v>11</v>
      </c>
      <c r="O14111" s="8" t="n">
        <f aca="false">K14111*(1-L14111)</f>
        <v>129</v>
      </c>
    </row>
    <row r="14112" customFormat="false" ht="11.4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IF(G14112="Male",VLOOKUP(H14112,'Shoe size conversion table'!$B$6:$D$22,2),VLOOKUP(H14112,'Shoe size conversion table'!$J$6:$L$22,2))</f>
        <v>42-43</v>
      </c>
      <c r="J14112" s="12" t="n">
        <f aca="false">IF(G14112="Male",VLOOKUP(H14112,'Shoe size conversion table'!$B$6:$D$22,3),VLOOKUP(H14112,'Shoe size conversion table'!$J$6:$L$22,3))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MONTH(C14112:C29079)</f>
        <v>11</v>
      </c>
      <c r="O14112" s="8" t="n">
        <f aca="false">K14112*(1-L14112)</f>
        <v>159</v>
      </c>
    </row>
    <row r="14113" customFormat="false" ht="11.4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IF(G14113="Male",VLOOKUP(H14113,'Shoe size conversion table'!$B$6:$D$22,2),VLOOKUP(H14113,'Shoe size conversion table'!$J$6:$L$22,2))</f>
        <v>43</v>
      </c>
      <c r="J14113" s="12" t="n">
        <f aca="false">IF(G14113="Male",VLOOKUP(H14113,'Shoe size conversion table'!$B$6:$D$22,3),VLOOKUP(H14113,'Shoe size conversion table'!$J$6:$L$22,3))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MONTH(C14113:C29080)</f>
        <v>11</v>
      </c>
      <c r="O14113" s="8" t="n">
        <f aca="false">K14113*(1-L14113)</f>
        <v>149</v>
      </c>
    </row>
    <row r="14114" customFormat="false" ht="11.4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IF(G14114="Male",VLOOKUP(H14114,'Shoe size conversion table'!$B$6:$D$22,2),VLOOKUP(H14114,'Shoe size conversion table'!$J$6:$L$22,2))</f>
        <v>42-43</v>
      </c>
      <c r="J14114" s="12" t="n">
        <f aca="false">IF(G14114="Male",VLOOKUP(H14114,'Shoe size conversion table'!$B$6:$D$22,3),VLOOKUP(H14114,'Shoe size conversion table'!$J$6:$L$22,3))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MONTH(C14114:C29081)</f>
        <v>11</v>
      </c>
      <c r="O14114" s="8" t="n">
        <f aca="false">K14114*(1-L14114)</f>
        <v>139</v>
      </c>
    </row>
    <row r="14115" customFormat="false" ht="11.4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IF(G14115="Male",VLOOKUP(H14115,'Shoe size conversion table'!$B$6:$D$22,2),VLOOKUP(H14115,'Shoe size conversion table'!$J$6:$L$22,2))</f>
        <v>38</v>
      </c>
      <c r="J14115" s="12" t="n">
        <f aca="false">IF(G14115="Male",VLOOKUP(H14115,'Shoe size conversion table'!$B$6:$D$22,3),VLOOKUP(H14115,'Shoe size conversion table'!$J$6:$L$22,3))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MONTH(C14115:C29082)</f>
        <v>11</v>
      </c>
      <c r="O14115" s="8" t="n">
        <f aca="false">K14115*(1-L14115)</f>
        <v>139</v>
      </c>
    </row>
    <row r="14116" customFormat="false" ht="11.4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IF(G14116="Male",VLOOKUP(H14116,'Shoe size conversion table'!$B$6:$D$22,2),VLOOKUP(H14116,'Shoe size conversion table'!$J$6:$L$22,2))</f>
        <v>42</v>
      </c>
      <c r="J14116" s="12" t="n">
        <f aca="false">IF(G14116="Male",VLOOKUP(H14116,'Shoe size conversion table'!$B$6:$D$22,3),VLOOKUP(H14116,'Shoe size conversion table'!$J$6:$L$22,3))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MONTH(C14116:C29083)</f>
        <v>11</v>
      </c>
      <c r="O14116" s="8" t="n">
        <f aca="false">K14116*(1-L14116)</f>
        <v>159</v>
      </c>
    </row>
    <row r="14117" customFormat="false" ht="11.4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IF(G14117="Male",VLOOKUP(H14117,'Shoe size conversion table'!$B$6:$D$22,2),VLOOKUP(H14117,'Shoe size conversion table'!$J$6:$L$22,2))</f>
        <v>43-44</v>
      </c>
      <c r="J14117" s="12" t="n">
        <f aca="false">IF(G14117="Male",VLOOKUP(H14117,'Shoe size conversion table'!$B$6:$D$22,3),VLOOKUP(H14117,'Shoe size conversion table'!$J$6:$L$22,3))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MONTH(C14117:C29084)</f>
        <v>11</v>
      </c>
      <c r="O14117" s="8" t="n">
        <f aca="false">K14117*(1-L14117)</f>
        <v>152.1</v>
      </c>
    </row>
    <row r="14118" customFormat="false" ht="11.4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IF(G14118="Male",VLOOKUP(H14118,'Shoe size conversion table'!$B$6:$D$22,2),VLOOKUP(H14118,'Shoe size conversion table'!$J$6:$L$22,2))</f>
        <v>43</v>
      </c>
      <c r="J14118" s="12" t="n">
        <f aca="false">IF(G14118="Male",VLOOKUP(H14118,'Shoe size conversion table'!$B$6:$D$22,3),VLOOKUP(H14118,'Shoe size conversion table'!$J$6:$L$22,3))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MONTH(C14118:C29085)</f>
        <v>11</v>
      </c>
      <c r="O14118" s="8" t="n">
        <f aca="false">K14118*(1-L14118)</f>
        <v>159</v>
      </c>
    </row>
    <row r="14119" customFormat="false" ht="11.4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IF(G14119="Male",VLOOKUP(H14119,'Shoe size conversion table'!$B$6:$D$22,2),VLOOKUP(H14119,'Shoe size conversion table'!$J$6:$L$22,2))</f>
        <v>44</v>
      </c>
      <c r="J14119" s="12" t="n">
        <f aca="false">IF(G14119="Male",VLOOKUP(H14119,'Shoe size conversion table'!$B$6:$D$22,3),VLOOKUP(H14119,'Shoe size conversion table'!$J$6:$L$22,3))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MONTH(C14119:C29086)</f>
        <v>11</v>
      </c>
      <c r="O14119" s="8" t="n">
        <f aca="false">K14119*(1-L14119)</f>
        <v>169</v>
      </c>
    </row>
    <row r="14120" customFormat="false" ht="11.4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IF(G14120="Male",VLOOKUP(H14120,'Shoe size conversion table'!$B$6:$D$22,2),VLOOKUP(H14120,'Shoe size conversion table'!$J$6:$L$22,2))</f>
        <v>43-44</v>
      </c>
      <c r="J14120" s="12" t="n">
        <f aca="false">IF(G14120="Male",VLOOKUP(H14120,'Shoe size conversion table'!$B$6:$D$22,3),VLOOKUP(H14120,'Shoe size conversion table'!$J$6:$L$22,3))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MONTH(C14120:C29087)</f>
        <v>11</v>
      </c>
      <c r="O14120" s="8" t="n">
        <f aca="false">K14120*(1-L14120)</f>
        <v>139.3</v>
      </c>
    </row>
    <row r="14121" customFormat="false" ht="11.4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IF(G14121="Male",VLOOKUP(H14121,'Shoe size conversion table'!$B$6:$D$22,2),VLOOKUP(H14121,'Shoe size conversion table'!$J$6:$L$22,2))</f>
        <v>43</v>
      </c>
      <c r="J14121" s="12" t="n">
        <f aca="false">IF(G14121="Male",VLOOKUP(H14121,'Shoe size conversion table'!$B$6:$D$22,3),VLOOKUP(H14121,'Shoe size conversion table'!$J$6:$L$22,3))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MONTH(C14121:C29088)</f>
        <v>11</v>
      </c>
      <c r="O14121" s="8" t="n">
        <f aca="false">K14121*(1-L14121)</f>
        <v>159</v>
      </c>
    </row>
    <row r="14122" customFormat="false" ht="11.4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IF(G14122="Male",VLOOKUP(H14122,'Shoe size conversion table'!$B$6:$D$22,2),VLOOKUP(H14122,'Shoe size conversion table'!$J$6:$L$22,2))</f>
        <v>48</v>
      </c>
      <c r="J14122" s="12" t="n">
        <f aca="false">IF(G14122="Male",VLOOKUP(H14122,'Shoe size conversion table'!$B$6:$D$22,3),VLOOKUP(H14122,'Shoe size conversion table'!$J$6:$L$22,3))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MONTH(C14122:C29089)</f>
        <v>11</v>
      </c>
      <c r="O14122" s="8" t="n">
        <f aca="false">K14122*(1-L14122)</f>
        <v>129</v>
      </c>
    </row>
    <row r="14123" customFormat="false" ht="11.4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IF(G14123="Male",VLOOKUP(H14123,'Shoe size conversion table'!$B$6:$D$22,2),VLOOKUP(H14123,'Shoe size conversion table'!$J$6:$L$22,2))</f>
        <v>37-38</v>
      </c>
      <c r="J14123" s="12" t="n">
        <f aca="false">IF(G14123="Male",VLOOKUP(H14123,'Shoe size conversion table'!$B$6:$D$22,3),VLOOKUP(H14123,'Shoe size conversion table'!$J$6:$L$22,3))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MONTH(C14123:C29090)</f>
        <v>11</v>
      </c>
      <c r="O14123" s="8" t="n">
        <f aca="false">K14123*(1-L14123)</f>
        <v>199</v>
      </c>
    </row>
    <row r="14124" customFormat="false" ht="11.4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IF(G14124="Male",VLOOKUP(H14124,'Shoe size conversion table'!$B$6:$D$22,2),VLOOKUP(H14124,'Shoe size conversion table'!$J$6:$L$22,2))</f>
        <v>43</v>
      </c>
      <c r="J14124" s="12" t="n">
        <f aca="false">IF(G14124="Male",VLOOKUP(H14124,'Shoe size conversion table'!$B$6:$D$22,3),VLOOKUP(H14124,'Shoe size conversion table'!$J$6:$L$22,3))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MONTH(C14124:C29091)</f>
        <v>11</v>
      </c>
      <c r="O14124" s="8" t="n">
        <f aca="false">K14124*(1-L14124)</f>
        <v>125.3</v>
      </c>
    </row>
    <row r="14125" customFormat="false" ht="11.4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IF(G14125="Male",VLOOKUP(H14125,'Shoe size conversion table'!$B$6:$D$22,2),VLOOKUP(H14125,'Shoe size conversion table'!$J$6:$L$22,2))</f>
        <v>41-42</v>
      </c>
      <c r="J14125" s="12" t="n">
        <f aca="false">IF(G14125="Male",VLOOKUP(H14125,'Shoe size conversion table'!$B$6:$D$22,3),VLOOKUP(H14125,'Shoe size conversion table'!$J$6:$L$22,3))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MONTH(C14125:C29092)</f>
        <v>11</v>
      </c>
      <c r="O14125" s="8" t="n">
        <f aca="false">K14125*(1-L14125)</f>
        <v>159</v>
      </c>
    </row>
    <row r="14126" customFormat="false" ht="11.4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IF(G14126="Male",VLOOKUP(H14126,'Shoe size conversion table'!$B$6:$D$22,2),VLOOKUP(H14126,'Shoe size conversion table'!$J$6:$L$22,2))</f>
        <v>43-44</v>
      </c>
      <c r="J14126" s="12" t="n">
        <f aca="false">IF(G14126="Male",VLOOKUP(H14126,'Shoe size conversion table'!$B$6:$D$22,3),VLOOKUP(H14126,'Shoe size conversion table'!$J$6:$L$22,3))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MONTH(C14126:C29093)</f>
        <v>11</v>
      </c>
      <c r="O14126" s="8" t="n">
        <f aca="false">K14126*(1-L14126)</f>
        <v>90.3</v>
      </c>
    </row>
    <row r="14127" customFormat="false" ht="11.4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IF(G14127="Male",VLOOKUP(H14127,'Shoe size conversion table'!$B$6:$D$22,2),VLOOKUP(H14127,'Shoe size conversion table'!$J$6:$L$22,2))</f>
        <v>40-41</v>
      </c>
      <c r="J14127" s="12" t="n">
        <f aca="false">IF(G14127="Male",VLOOKUP(H14127,'Shoe size conversion table'!$B$6:$D$22,3),VLOOKUP(H14127,'Shoe size conversion table'!$J$6:$L$22,3))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MONTH(C14127:C29094)</f>
        <v>11</v>
      </c>
      <c r="O14127" s="8" t="n">
        <f aca="false">K14127*(1-L14127)</f>
        <v>79.5</v>
      </c>
    </row>
    <row r="14128" customFormat="false" ht="11.4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IF(G14128="Male",VLOOKUP(H14128,'Shoe size conversion table'!$B$6:$D$22,2),VLOOKUP(H14128,'Shoe size conversion table'!$J$6:$L$22,2))</f>
        <v>38-39</v>
      </c>
      <c r="J14128" s="12" t="n">
        <f aca="false">IF(G14128="Male",VLOOKUP(H14128,'Shoe size conversion table'!$B$6:$D$22,3),VLOOKUP(H14128,'Shoe size conversion table'!$J$6:$L$22,3))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MONTH(C14128:C29095)</f>
        <v>11</v>
      </c>
      <c r="O14128" s="8" t="n">
        <f aca="false">K14128*(1-L14128)</f>
        <v>116.1</v>
      </c>
    </row>
    <row r="14129" customFormat="false" ht="11.4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IF(G14129="Male",VLOOKUP(H14129,'Shoe size conversion table'!$B$6:$D$22,2),VLOOKUP(H14129,'Shoe size conversion table'!$J$6:$L$22,2))</f>
        <v>43</v>
      </c>
      <c r="J14129" s="12" t="n">
        <f aca="false">IF(G14129="Male",VLOOKUP(H14129,'Shoe size conversion table'!$B$6:$D$22,3),VLOOKUP(H14129,'Shoe size conversion table'!$J$6:$L$22,3))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MONTH(C14129:C29096)</f>
        <v>11</v>
      </c>
      <c r="O14129" s="8" t="n">
        <f aca="false">K14129*(1-L14129)</f>
        <v>84.5</v>
      </c>
    </row>
    <row r="14130" customFormat="false" ht="11.4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IF(G14130="Male",VLOOKUP(H14130,'Shoe size conversion table'!$B$6:$D$22,2),VLOOKUP(H14130,'Shoe size conversion table'!$J$6:$L$22,2))</f>
        <v>38-39</v>
      </c>
      <c r="J14130" s="12" t="n">
        <f aca="false">IF(G14130="Male",VLOOKUP(H14130,'Shoe size conversion table'!$B$6:$D$22,3),VLOOKUP(H14130,'Shoe size conversion table'!$J$6:$L$22,3))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MONTH(C14130:C29097)</f>
        <v>11</v>
      </c>
      <c r="O14130" s="8" t="n">
        <f aca="false">K14130*(1-L14130)</f>
        <v>169</v>
      </c>
    </row>
    <row r="14131" customFormat="false" ht="11.4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IF(G14131="Male",VLOOKUP(H14131,'Shoe size conversion table'!$B$6:$D$22,2),VLOOKUP(H14131,'Shoe size conversion table'!$J$6:$L$22,2))</f>
        <v>44-45</v>
      </c>
      <c r="J14131" s="12" t="n">
        <f aca="false">IF(G14131="Male",VLOOKUP(H14131,'Shoe size conversion table'!$B$6:$D$22,3),VLOOKUP(H14131,'Shoe size conversion table'!$J$6:$L$22,3))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MONTH(C14131:C29098)</f>
        <v>11</v>
      </c>
      <c r="O14131" s="8" t="n">
        <f aca="false">K14131*(1-L14131)</f>
        <v>104.3</v>
      </c>
    </row>
    <row r="14132" customFormat="false" ht="11.4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IF(G14132="Male",VLOOKUP(H14132,'Shoe size conversion table'!$B$6:$D$22,2),VLOOKUP(H14132,'Shoe size conversion table'!$J$6:$L$22,2))</f>
        <v>42-43</v>
      </c>
      <c r="J14132" s="12" t="n">
        <f aca="false">IF(G14132="Male",VLOOKUP(H14132,'Shoe size conversion table'!$B$6:$D$22,3),VLOOKUP(H14132,'Shoe size conversion table'!$J$6:$L$22,3))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MONTH(C14132:C29099)</f>
        <v>11</v>
      </c>
      <c r="O14132" s="8" t="n">
        <f aca="false">K14132*(1-L14132)</f>
        <v>69.5</v>
      </c>
    </row>
    <row r="14133" customFormat="false" ht="11.4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IF(G14133="Male",VLOOKUP(H14133,'Shoe size conversion table'!$B$6:$D$22,2),VLOOKUP(H14133,'Shoe size conversion table'!$J$6:$L$22,2))</f>
        <v>44</v>
      </c>
      <c r="J14133" s="12" t="n">
        <f aca="false">IF(G14133="Male",VLOOKUP(H14133,'Shoe size conversion table'!$B$6:$D$22,3),VLOOKUP(H14133,'Shoe size conversion table'!$J$6:$L$22,3))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MONTH(C14133:C29100)</f>
        <v>11</v>
      </c>
      <c r="O14133" s="8" t="n">
        <f aca="false">K14133*(1-L14133)</f>
        <v>179</v>
      </c>
    </row>
    <row r="14134" customFormat="false" ht="11.4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IF(G14134="Male",VLOOKUP(H14134,'Shoe size conversion table'!$B$6:$D$22,2),VLOOKUP(H14134,'Shoe size conversion table'!$J$6:$L$22,2))</f>
        <v>43</v>
      </c>
      <c r="J14134" s="12" t="n">
        <f aca="false">IF(G14134="Male",VLOOKUP(H14134,'Shoe size conversion table'!$B$6:$D$22,3),VLOOKUP(H14134,'Shoe size conversion table'!$J$6:$L$22,3))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MONTH(C14134:C29101)</f>
        <v>11</v>
      </c>
      <c r="O14134" s="8" t="n">
        <f aca="false">K14134*(1-L14134)</f>
        <v>179</v>
      </c>
    </row>
    <row r="14135" customFormat="false" ht="11.4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IF(G14135="Male",VLOOKUP(H14135,'Shoe size conversion table'!$B$6:$D$22,2),VLOOKUP(H14135,'Shoe size conversion table'!$J$6:$L$22,2))</f>
        <v>42-43</v>
      </c>
      <c r="J14135" s="12" t="n">
        <f aca="false">IF(G14135="Male",VLOOKUP(H14135,'Shoe size conversion table'!$B$6:$D$22,3),VLOOKUP(H14135,'Shoe size conversion table'!$J$6:$L$22,3))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MONTH(C14135:C29102)</f>
        <v>11</v>
      </c>
      <c r="O14135" s="8" t="n">
        <f aca="false">K14135*(1-L14135)</f>
        <v>111.2</v>
      </c>
    </row>
    <row r="14136" customFormat="false" ht="11.4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IF(G14136="Male",VLOOKUP(H14136,'Shoe size conversion table'!$B$6:$D$22,2),VLOOKUP(H14136,'Shoe size conversion table'!$J$6:$L$22,2))</f>
        <v>43</v>
      </c>
      <c r="J14136" s="12" t="n">
        <f aca="false">IF(G14136="Male",VLOOKUP(H14136,'Shoe size conversion table'!$B$6:$D$22,3),VLOOKUP(H14136,'Shoe size conversion table'!$J$6:$L$22,3))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MONTH(C14136:C29103)</f>
        <v>11</v>
      </c>
      <c r="O14136" s="8" t="n">
        <f aca="false">K14136*(1-L14136)</f>
        <v>64.5</v>
      </c>
    </row>
    <row r="14137" customFormat="false" ht="11.4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IF(G14137="Male",VLOOKUP(H14137,'Shoe size conversion table'!$B$6:$D$22,2),VLOOKUP(H14137,'Shoe size conversion table'!$J$6:$L$22,2))</f>
        <v>42</v>
      </c>
      <c r="J14137" s="12" t="n">
        <f aca="false">IF(G14137="Male",VLOOKUP(H14137,'Shoe size conversion table'!$B$6:$D$22,3),VLOOKUP(H14137,'Shoe size conversion table'!$J$6:$L$22,3))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MONTH(C14137:C29104)</f>
        <v>11</v>
      </c>
      <c r="O14137" s="8" t="n">
        <f aca="false">K14137*(1-L14137)</f>
        <v>139</v>
      </c>
    </row>
    <row r="14138" customFormat="false" ht="11.4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IF(G14138="Male",VLOOKUP(H14138,'Shoe size conversion table'!$B$6:$D$22,2),VLOOKUP(H14138,'Shoe size conversion table'!$J$6:$L$22,2))</f>
        <v>43-44</v>
      </c>
      <c r="J14138" s="12" t="n">
        <f aca="false">IF(G14138="Male",VLOOKUP(H14138,'Shoe size conversion table'!$B$6:$D$22,3),VLOOKUP(H14138,'Shoe size conversion table'!$J$6:$L$22,3))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MONTH(C14138:C29105)</f>
        <v>11</v>
      </c>
      <c r="O14138" s="8" t="n">
        <f aca="false">K14138*(1-L14138)</f>
        <v>139.3</v>
      </c>
    </row>
    <row r="14139" customFormat="false" ht="11.4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IF(G14139="Male",VLOOKUP(H14139,'Shoe size conversion table'!$B$6:$D$22,2),VLOOKUP(H14139,'Shoe size conversion table'!$J$6:$L$22,2))</f>
        <v>42-43</v>
      </c>
      <c r="J14139" s="12" t="n">
        <f aca="false">IF(G14139="Male",VLOOKUP(H14139,'Shoe size conversion table'!$B$6:$D$22,3),VLOOKUP(H14139,'Shoe size conversion table'!$J$6:$L$22,3))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MONTH(C14139:C29106)</f>
        <v>11</v>
      </c>
      <c r="O14139" s="8" t="n">
        <f aca="false">K14139*(1-L14139)</f>
        <v>179.1</v>
      </c>
    </row>
    <row r="14140" customFormat="false" ht="11.4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IF(G14140="Male",VLOOKUP(H14140,'Shoe size conversion table'!$B$6:$D$22,2),VLOOKUP(H14140,'Shoe size conversion table'!$J$6:$L$22,2))</f>
        <v>48</v>
      </c>
      <c r="J14140" s="12" t="n">
        <f aca="false">IF(G14140="Male",VLOOKUP(H14140,'Shoe size conversion table'!$B$6:$D$22,3),VLOOKUP(H14140,'Shoe size conversion table'!$J$6:$L$22,3))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MONTH(C14140:C29107)</f>
        <v>11</v>
      </c>
      <c r="O14140" s="8" t="n">
        <f aca="false">K14140*(1-L14140)</f>
        <v>129</v>
      </c>
    </row>
    <row r="14141" customFormat="false" ht="11.4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IF(G14141="Male",VLOOKUP(H14141,'Shoe size conversion table'!$B$6:$D$22,2),VLOOKUP(H14141,'Shoe size conversion table'!$J$6:$L$22,2))</f>
        <v>40</v>
      </c>
      <c r="J14141" s="12" t="n">
        <f aca="false">IF(G14141="Male",VLOOKUP(H14141,'Shoe size conversion table'!$B$6:$D$22,3),VLOOKUP(H14141,'Shoe size conversion table'!$J$6:$L$22,3))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MONTH(C14141:C29108)</f>
        <v>11</v>
      </c>
      <c r="O14141" s="8" t="n">
        <f aca="false">K14141*(1-L14141)</f>
        <v>135.2</v>
      </c>
    </row>
    <row r="14142" customFormat="false" ht="11.4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IF(G14142="Male",VLOOKUP(H14142,'Shoe size conversion table'!$B$6:$D$22,2),VLOOKUP(H14142,'Shoe size conversion table'!$J$6:$L$22,2))</f>
        <v>44-45</v>
      </c>
      <c r="J14142" s="12" t="n">
        <f aca="false">IF(G14142="Male",VLOOKUP(H14142,'Shoe size conversion table'!$B$6:$D$22,3),VLOOKUP(H14142,'Shoe size conversion table'!$J$6:$L$22,3))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MONTH(C14142:C29109)</f>
        <v>11</v>
      </c>
      <c r="O14142" s="8" t="n">
        <f aca="false">K14142*(1-L14142)</f>
        <v>149</v>
      </c>
    </row>
    <row r="14143" customFormat="false" ht="11.4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IF(G14143="Male",VLOOKUP(H14143,'Shoe size conversion table'!$B$6:$D$22,2),VLOOKUP(H14143,'Shoe size conversion table'!$J$6:$L$22,2))</f>
        <v>44</v>
      </c>
      <c r="J14143" s="12" t="n">
        <f aca="false">IF(G14143="Male",VLOOKUP(H14143,'Shoe size conversion table'!$B$6:$D$22,3),VLOOKUP(H14143,'Shoe size conversion table'!$J$6:$L$22,3))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MONTH(C14143:C29110)</f>
        <v>11</v>
      </c>
      <c r="O14143" s="8" t="n">
        <f aca="false">K14143*(1-L14143)</f>
        <v>169</v>
      </c>
    </row>
    <row r="14144" customFormat="false" ht="11.4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IF(G14144="Male",VLOOKUP(H14144,'Shoe size conversion table'!$B$6:$D$22,2),VLOOKUP(H14144,'Shoe size conversion table'!$J$6:$L$22,2))</f>
        <v>38</v>
      </c>
      <c r="J14144" s="12" t="n">
        <f aca="false">IF(G14144="Male",VLOOKUP(H14144,'Shoe size conversion table'!$B$6:$D$22,3),VLOOKUP(H14144,'Shoe size conversion table'!$J$6:$L$22,3))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MONTH(C14144:C29111)</f>
        <v>11</v>
      </c>
      <c r="O14144" s="8" t="n">
        <f aca="false">K14144*(1-L14144)</f>
        <v>170.1</v>
      </c>
    </row>
    <row r="14145" customFormat="false" ht="11.4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IF(G14145="Male",VLOOKUP(H14145,'Shoe size conversion table'!$B$6:$D$22,2),VLOOKUP(H14145,'Shoe size conversion table'!$J$6:$L$22,2))</f>
        <v>38-39</v>
      </c>
      <c r="J14145" s="12" t="n">
        <f aca="false">IF(G14145="Male",VLOOKUP(H14145,'Shoe size conversion table'!$B$6:$D$22,3),VLOOKUP(H14145,'Shoe size conversion table'!$J$6:$L$22,3))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MONTH(C14145:C29112)</f>
        <v>11</v>
      </c>
      <c r="O14145" s="8" t="n">
        <f aca="false">K14145*(1-L14145)</f>
        <v>199</v>
      </c>
    </row>
    <row r="14146" customFormat="false" ht="11.4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IF(G14146="Male",VLOOKUP(H14146,'Shoe size conversion table'!$B$6:$D$22,2),VLOOKUP(H14146,'Shoe size conversion table'!$J$6:$L$22,2))</f>
        <v>43-44</v>
      </c>
      <c r="J14146" s="12" t="n">
        <f aca="false">IF(G14146="Male",VLOOKUP(H14146,'Shoe size conversion table'!$B$6:$D$22,3),VLOOKUP(H14146,'Shoe size conversion table'!$J$6:$L$22,3))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MONTH(C14146:C29113)</f>
        <v>11</v>
      </c>
      <c r="O14146" s="8" t="n">
        <f aca="false">K14146*(1-L14146)</f>
        <v>89.5</v>
      </c>
    </row>
    <row r="14147" customFormat="false" ht="11.4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IF(G14147="Male",VLOOKUP(H14147,'Shoe size conversion table'!$B$6:$D$22,2),VLOOKUP(H14147,'Shoe size conversion table'!$J$6:$L$22,2))</f>
        <v>44-45</v>
      </c>
      <c r="J14147" s="12" t="n">
        <f aca="false">IF(G14147="Male",VLOOKUP(H14147,'Shoe size conversion table'!$B$6:$D$22,3),VLOOKUP(H14147,'Shoe size conversion table'!$J$6:$L$22,3))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MONTH(C14147:C29114)</f>
        <v>11</v>
      </c>
      <c r="O14147" s="8" t="n">
        <f aca="false">K14147*(1-L14147)</f>
        <v>199</v>
      </c>
    </row>
    <row r="14148" customFormat="false" ht="11.4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IF(G14148="Male",VLOOKUP(H14148,'Shoe size conversion table'!$B$6:$D$22,2),VLOOKUP(H14148,'Shoe size conversion table'!$J$6:$L$22,2))</f>
        <v>43</v>
      </c>
      <c r="J14148" s="12" t="n">
        <f aca="false">IF(G14148="Male",VLOOKUP(H14148,'Shoe size conversion table'!$B$6:$D$22,3),VLOOKUP(H14148,'Shoe size conversion table'!$J$6:$L$22,3))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MONTH(C14148:C29115)</f>
        <v>11</v>
      </c>
      <c r="O14148" s="8" t="n">
        <f aca="false">K14148*(1-L14148)</f>
        <v>74.5</v>
      </c>
    </row>
    <row r="14149" customFormat="false" ht="11.4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IF(G14149="Male",VLOOKUP(H14149,'Shoe size conversion table'!$B$6:$D$22,2),VLOOKUP(H14149,'Shoe size conversion table'!$J$6:$L$22,2))</f>
        <v>38-39</v>
      </c>
      <c r="J14149" s="12" t="n">
        <f aca="false">IF(G14149="Male",VLOOKUP(H14149,'Shoe size conversion table'!$B$6:$D$22,3),VLOOKUP(H14149,'Shoe size conversion table'!$J$6:$L$22,3))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MONTH(C14149:C29116)</f>
        <v>11</v>
      </c>
      <c r="O14149" s="8" t="n">
        <f aca="false">K14149*(1-L14149)</f>
        <v>116.1</v>
      </c>
    </row>
    <row r="14150" customFormat="false" ht="11.4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IF(G14150="Male",VLOOKUP(H14150,'Shoe size conversion table'!$B$6:$D$22,2),VLOOKUP(H14150,'Shoe size conversion table'!$J$6:$L$22,2))</f>
        <v>39</v>
      </c>
      <c r="J14150" s="12" t="n">
        <f aca="false">IF(G14150="Male",VLOOKUP(H14150,'Shoe size conversion table'!$B$6:$D$22,3),VLOOKUP(H14150,'Shoe size conversion table'!$J$6:$L$22,3))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MONTH(C14150:C29117)</f>
        <v>11</v>
      </c>
      <c r="O14150" s="8" t="n">
        <f aca="false">K14150*(1-L14150)</f>
        <v>199</v>
      </c>
    </row>
    <row r="14151" customFormat="false" ht="11.4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IF(G14151="Male",VLOOKUP(H14151,'Shoe size conversion table'!$B$6:$D$22,2),VLOOKUP(H14151,'Shoe size conversion table'!$J$6:$L$22,2))</f>
        <v>47</v>
      </c>
      <c r="J14151" s="12" t="n">
        <f aca="false">IF(G14151="Male",VLOOKUP(H14151,'Shoe size conversion table'!$B$6:$D$22,3),VLOOKUP(H14151,'Shoe size conversion table'!$J$6:$L$22,3))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MONTH(C14151:C29118)</f>
        <v>11</v>
      </c>
      <c r="O14151" s="8" t="n">
        <f aca="false">K14151*(1-L14151)</f>
        <v>189</v>
      </c>
    </row>
    <row r="14152" customFormat="false" ht="11.4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IF(G14152="Male",VLOOKUP(H14152,'Shoe size conversion table'!$B$6:$D$22,2),VLOOKUP(H14152,'Shoe size conversion table'!$J$6:$L$22,2))</f>
        <v>42</v>
      </c>
      <c r="J14152" s="12" t="n">
        <f aca="false">IF(G14152="Male",VLOOKUP(H14152,'Shoe size conversion table'!$B$6:$D$22,3),VLOOKUP(H14152,'Shoe size conversion table'!$J$6:$L$22,3))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MONTH(C14152:C29119)</f>
        <v>11</v>
      </c>
      <c r="O14152" s="8" t="n">
        <f aca="false">K14152*(1-L14152)</f>
        <v>84.5</v>
      </c>
    </row>
    <row r="14153" customFormat="false" ht="11.4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IF(G14153="Male",VLOOKUP(H14153,'Shoe size conversion table'!$B$6:$D$22,2),VLOOKUP(H14153,'Shoe size conversion table'!$J$6:$L$22,2))</f>
        <v>41</v>
      </c>
      <c r="J14153" s="12" t="n">
        <f aca="false">IF(G14153="Male",VLOOKUP(H14153,'Shoe size conversion table'!$B$6:$D$22,3),VLOOKUP(H14153,'Shoe size conversion table'!$J$6:$L$22,3))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MONTH(C14153:C29120)</f>
        <v>11</v>
      </c>
      <c r="O14153" s="8" t="n">
        <f aca="false">K14153*(1-L14153)</f>
        <v>199</v>
      </c>
    </row>
    <row r="14154" customFormat="false" ht="11.4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IF(G14154="Male",VLOOKUP(H14154,'Shoe size conversion table'!$B$6:$D$22,2),VLOOKUP(H14154,'Shoe size conversion table'!$J$6:$L$22,2))</f>
        <v>39</v>
      </c>
      <c r="J14154" s="12" t="n">
        <f aca="false">IF(G14154="Male",VLOOKUP(H14154,'Shoe size conversion table'!$B$6:$D$22,3),VLOOKUP(H14154,'Shoe size conversion table'!$J$6:$L$22,3))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MONTH(C14154:C29121)</f>
        <v>11</v>
      </c>
      <c r="O14154" s="8" t="n">
        <f aca="false">K14154*(1-L14154)</f>
        <v>169</v>
      </c>
    </row>
    <row r="14155" customFormat="false" ht="11.4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IF(G14155="Male",VLOOKUP(H14155,'Shoe size conversion table'!$B$6:$D$22,2),VLOOKUP(H14155,'Shoe size conversion table'!$J$6:$L$22,2))</f>
        <v>43</v>
      </c>
      <c r="J14155" s="12" t="n">
        <f aca="false">IF(G14155="Male",VLOOKUP(H14155,'Shoe size conversion table'!$B$6:$D$22,3),VLOOKUP(H14155,'Shoe size conversion table'!$J$6:$L$22,3))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MONTH(C14155:C29122)</f>
        <v>11</v>
      </c>
      <c r="O14155" s="8" t="n">
        <f aca="false">K14155*(1-L14155)</f>
        <v>170.1</v>
      </c>
    </row>
    <row r="14156" customFormat="false" ht="11.4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IF(G14156="Male",VLOOKUP(H14156,'Shoe size conversion table'!$B$6:$D$22,2),VLOOKUP(H14156,'Shoe size conversion table'!$J$6:$L$22,2))</f>
        <v>38-39</v>
      </c>
      <c r="J14156" s="12" t="n">
        <f aca="false">IF(G14156="Male",VLOOKUP(H14156,'Shoe size conversion table'!$B$6:$D$22,3),VLOOKUP(H14156,'Shoe size conversion table'!$J$6:$L$22,3))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MONTH(C14156:C29123)</f>
        <v>11</v>
      </c>
      <c r="O14156" s="8" t="n">
        <f aca="false">K14156*(1-L14156)</f>
        <v>111.2</v>
      </c>
    </row>
    <row r="14157" customFormat="false" ht="11.4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IF(G14157="Male",VLOOKUP(H14157,'Shoe size conversion table'!$B$6:$D$22,2),VLOOKUP(H14157,'Shoe size conversion table'!$J$6:$L$22,2))</f>
        <v>43-44</v>
      </c>
      <c r="J14157" s="12" t="n">
        <f aca="false">IF(G14157="Male",VLOOKUP(H14157,'Shoe size conversion table'!$B$6:$D$22,3),VLOOKUP(H14157,'Shoe size conversion table'!$J$6:$L$22,3))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MONTH(C14157:C29124)</f>
        <v>11</v>
      </c>
      <c r="O14157" s="8" t="n">
        <f aca="false">K14157*(1-L14157)</f>
        <v>143.1</v>
      </c>
    </row>
    <row r="14158" customFormat="false" ht="11.4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IF(G14158="Male",VLOOKUP(H14158,'Shoe size conversion table'!$B$6:$D$22,2),VLOOKUP(H14158,'Shoe size conversion table'!$J$6:$L$22,2))</f>
        <v>42</v>
      </c>
      <c r="J14158" s="12" t="n">
        <f aca="false">IF(G14158="Male",VLOOKUP(H14158,'Shoe size conversion table'!$B$6:$D$22,3),VLOOKUP(H14158,'Shoe size conversion table'!$J$6:$L$22,3))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MONTH(C14158:C29125)</f>
        <v>11</v>
      </c>
      <c r="O14158" s="8" t="n">
        <f aca="false">K14158*(1-L14158)</f>
        <v>132.3</v>
      </c>
    </row>
    <row r="14159" customFormat="false" ht="11.4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IF(G14159="Male",VLOOKUP(H14159,'Shoe size conversion table'!$B$6:$D$22,2),VLOOKUP(H14159,'Shoe size conversion table'!$J$6:$L$22,2))</f>
        <v>40</v>
      </c>
      <c r="J14159" s="12" t="n">
        <f aca="false">IF(G14159="Male",VLOOKUP(H14159,'Shoe size conversion table'!$B$6:$D$22,3),VLOOKUP(H14159,'Shoe size conversion table'!$J$6:$L$22,3))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MONTH(C14159:C29126)</f>
        <v>11</v>
      </c>
      <c r="O14159" s="8" t="n">
        <f aca="false">K14159*(1-L14159)</f>
        <v>64.5</v>
      </c>
    </row>
    <row r="14160" customFormat="false" ht="11.4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IF(G14160="Male",VLOOKUP(H14160,'Shoe size conversion table'!$B$6:$D$22,2),VLOOKUP(H14160,'Shoe size conversion table'!$J$6:$L$22,2))</f>
        <v>39-40</v>
      </c>
      <c r="J14160" s="12" t="n">
        <f aca="false">IF(G14160="Male",VLOOKUP(H14160,'Shoe size conversion table'!$B$6:$D$22,3),VLOOKUP(H14160,'Shoe size conversion table'!$J$6:$L$22,3))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MONTH(C14160:C29127)</f>
        <v>11</v>
      </c>
      <c r="O14160" s="8" t="n">
        <f aca="false">K14160*(1-L14160)</f>
        <v>199</v>
      </c>
    </row>
    <row r="14161" customFormat="false" ht="11.4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IF(G14161="Male",VLOOKUP(H14161,'Shoe size conversion table'!$B$6:$D$22,2),VLOOKUP(H14161,'Shoe size conversion table'!$J$6:$L$22,2))</f>
        <v>38</v>
      </c>
      <c r="J14161" s="12" t="n">
        <f aca="false">IF(G14161="Male",VLOOKUP(H14161,'Shoe size conversion table'!$B$6:$D$22,3),VLOOKUP(H14161,'Shoe size conversion table'!$J$6:$L$22,3))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MONTH(C14161:C29128)</f>
        <v>11</v>
      </c>
      <c r="O14161" s="8" t="n">
        <f aca="false">K14161*(1-L14161)</f>
        <v>169</v>
      </c>
    </row>
    <row r="14162" customFormat="false" ht="11.4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IF(G14162="Male",VLOOKUP(H14162,'Shoe size conversion table'!$B$6:$D$22,2),VLOOKUP(H14162,'Shoe size conversion table'!$J$6:$L$22,2))</f>
        <v>44</v>
      </c>
      <c r="J14162" s="12" t="n">
        <f aca="false">IF(G14162="Male",VLOOKUP(H14162,'Shoe size conversion table'!$B$6:$D$22,3),VLOOKUP(H14162,'Shoe size conversion table'!$J$6:$L$22,3))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MONTH(C14162:C29129)</f>
        <v>11</v>
      </c>
      <c r="O14162" s="8" t="n">
        <f aca="false">K14162*(1-L14162)</f>
        <v>169</v>
      </c>
    </row>
    <row r="14163" customFormat="false" ht="11.4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IF(G14163="Male",VLOOKUP(H14163,'Shoe size conversion table'!$B$6:$D$22,2),VLOOKUP(H14163,'Shoe size conversion table'!$J$6:$L$22,2))</f>
        <v>42-43</v>
      </c>
      <c r="J14163" s="12" t="n">
        <f aca="false">IF(G14163="Male",VLOOKUP(H14163,'Shoe size conversion table'!$B$6:$D$22,3),VLOOKUP(H14163,'Shoe size conversion table'!$J$6:$L$22,3))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MONTH(C14163:C29130)</f>
        <v>11</v>
      </c>
      <c r="O14163" s="8" t="n">
        <f aca="false">K14163*(1-L14163)</f>
        <v>179.1</v>
      </c>
    </row>
    <row r="14164" customFormat="false" ht="11.4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IF(G14164="Male",VLOOKUP(H14164,'Shoe size conversion table'!$B$6:$D$22,2),VLOOKUP(H14164,'Shoe size conversion table'!$J$6:$L$22,2))</f>
        <v>48</v>
      </c>
      <c r="J14164" s="12" t="n">
        <f aca="false">IF(G14164="Male",VLOOKUP(H14164,'Shoe size conversion table'!$B$6:$D$22,3),VLOOKUP(H14164,'Shoe size conversion table'!$J$6:$L$22,3))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MONTH(C14164:C29131)</f>
        <v>11</v>
      </c>
      <c r="O14164" s="8" t="n">
        <f aca="false">K14164*(1-L14164)</f>
        <v>129</v>
      </c>
    </row>
    <row r="14165" customFormat="false" ht="11.4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IF(G14165="Male",VLOOKUP(H14165,'Shoe size conversion table'!$B$6:$D$22,2),VLOOKUP(H14165,'Shoe size conversion table'!$J$6:$L$22,2))</f>
        <v>37-38</v>
      </c>
      <c r="J14165" s="12" t="n">
        <f aca="false">IF(G14165="Male",VLOOKUP(H14165,'Shoe size conversion table'!$B$6:$D$22,3),VLOOKUP(H14165,'Shoe size conversion table'!$J$6:$L$22,3))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MONTH(C14165:C29132)</f>
        <v>11</v>
      </c>
      <c r="O14165" s="8" t="n">
        <f aca="false">K14165*(1-L14165)</f>
        <v>149</v>
      </c>
    </row>
    <row r="14166" customFormat="false" ht="11.4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IF(G14166="Male",VLOOKUP(H14166,'Shoe size conversion table'!$B$6:$D$22,2),VLOOKUP(H14166,'Shoe size conversion table'!$J$6:$L$22,2))</f>
        <v>39</v>
      </c>
      <c r="J14166" s="12" t="n">
        <f aca="false">IF(G14166="Male",VLOOKUP(H14166,'Shoe size conversion table'!$B$6:$D$22,3),VLOOKUP(H14166,'Shoe size conversion table'!$J$6:$L$22,3))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MONTH(C14166:C29133)</f>
        <v>11</v>
      </c>
      <c r="O14166" s="8" t="n">
        <f aca="false">K14166*(1-L14166)</f>
        <v>111.2</v>
      </c>
    </row>
    <row r="14167" customFormat="false" ht="11.4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IF(G14167="Male",VLOOKUP(H14167,'Shoe size conversion table'!$B$6:$D$22,2),VLOOKUP(H14167,'Shoe size conversion table'!$J$6:$L$22,2))</f>
        <v>39-40</v>
      </c>
      <c r="J14167" s="12" t="n">
        <f aca="false">IF(G14167="Male",VLOOKUP(H14167,'Shoe size conversion table'!$B$6:$D$22,3),VLOOKUP(H14167,'Shoe size conversion table'!$J$6:$L$22,3))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MONTH(C14167:C29134)</f>
        <v>11</v>
      </c>
      <c r="O14167" s="8" t="n">
        <f aca="false">K14167*(1-L14167)</f>
        <v>129</v>
      </c>
    </row>
    <row r="14168" customFormat="false" ht="11.4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IF(G14168="Male",VLOOKUP(H14168,'Shoe size conversion table'!$B$6:$D$22,2),VLOOKUP(H14168,'Shoe size conversion table'!$J$6:$L$22,2))</f>
        <v>39-40</v>
      </c>
      <c r="J14168" s="12" t="n">
        <f aca="false">IF(G14168="Male",VLOOKUP(H14168,'Shoe size conversion table'!$B$6:$D$22,3),VLOOKUP(H14168,'Shoe size conversion table'!$J$6:$L$22,3))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MONTH(C14168:C29135)</f>
        <v>11</v>
      </c>
      <c r="O14168" s="8" t="n">
        <f aca="false">K14168*(1-L14168)</f>
        <v>159</v>
      </c>
    </row>
    <row r="14169" customFormat="false" ht="11.4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IF(G14169="Male",VLOOKUP(H14169,'Shoe size conversion table'!$B$6:$D$22,2),VLOOKUP(H14169,'Shoe size conversion table'!$J$6:$L$22,2))</f>
        <v>39</v>
      </c>
      <c r="J14169" s="12" t="n">
        <f aca="false">IF(G14169="Male",VLOOKUP(H14169,'Shoe size conversion table'!$B$6:$D$22,3),VLOOKUP(H14169,'Shoe size conversion table'!$J$6:$L$22,3))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MONTH(C14169:C29136)</f>
        <v>11</v>
      </c>
      <c r="O14169" s="8" t="n">
        <f aca="false">K14169*(1-L14169)</f>
        <v>170.1</v>
      </c>
    </row>
    <row r="14170" customFormat="false" ht="11.4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IF(G14170="Male",VLOOKUP(H14170,'Shoe size conversion table'!$B$6:$D$22,2),VLOOKUP(H14170,'Shoe size conversion table'!$J$6:$L$22,2))</f>
        <v>42</v>
      </c>
      <c r="J14170" s="12" t="n">
        <f aca="false">IF(G14170="Male",VLOOKUP(H14170,'Shoe size conversion table'!$B$6:$D$22,3),VLOOKUP(H14170,'Shoe size conversion table'!$J$6:$L$22,3))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MONTH(C14170:C29137)</f>
        <v>11</v>
      </c>
      <c r="O14170" s="8" t="n">
        <f aca="false">K14170*(1-L14170)</f>
        <v>169</v>
      </c>
    </row>
    <row r="14171" customFormat="false" ht="11.4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IF(G14171="Male",VLOOKUP(H14171,'Shoe size conversion table'!$B$6:$D$22,2),VLOOKUP(H14171,'Shoe size conversion table'!$J$6:$L$22,2))</f>
        <v>44</v>
      </c>
      <c r="J14171" s="12" t="n">
        <f aca="false">IF(G14171="Male",VLOOKUP(H14171,'Shoe size conversion table'!$B$6:$D$22,3),VLOOKUP(H14171,'Shoe size conversion table'!$J$6:$L$22,3))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MONTH(C14171:C29138)</f>
        <v>11</v>
      </c>
      <c r="O14171" s="8" t="n">
        <f aca="false">K14171*(1-L14171)</f>
        <v>103.2</v>
      </c>
    </row>
    <row r="14172" customFormat="false" ht="11.4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IF(G14172="Male",VLOOKUP(H14172,'Shoe size conversion table'!$B$6:$D$22,2),VLOOKUP(H14172,'Shoe size conversion table'!$J$6:$L$22,2))</f>
        <v>42-43</v>
      </c>
      <c r="J14172" s="12" t="n">
        <f aca="false">IF(G14172="Male",VLOOKUP(H14172,'Shoe size conversion table'!$B$6:$D$22,3),VLOOKUP(H14172,'Shoe size conversion table'!$J$6:$L$22,3))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MONTH(C14172:C29139)</f>
        <v>11</v>
      </c>
      <c r="O14172" s="8" t="n">
        <f aca="false">K14172*(1-L14172)</f>
        <v>79.5</v>
      </c>
    </row>
    <row r="14173" customFormat="false" ht="11.4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IF(G14173="Male",VLOOKUP(H14173,'Shoe size conversion table'!$B$6:$D$22,2),VLOOKUP(H14173,'Shoe size conversion table'!$J$6:$L$22,2))</f>
        <v>44</v>
      </c>
      <c r="J14173" s="12" t="n">
        <f aca="false">IF(G14173="Male",VLOOKUP(H14173,'Shoe size conversion table'!$B$6:$D$22,3),VLOOKUP(H14173,'Shoe size conversion table'!$J$6:$L$22,3))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MONTH(C14173:C29140)</f>
        <v>11</v>
      </c>
      <c r="O14173" s="8" t="n">
        <f aca="false">K14173*(1-L14173)</f>
        <v>119.2</v>
      </c>
    </row>
    <row r="14174" customFormat="false" ht="11.4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IF(G14174="Male",VLOOKUP(H14174,'Shoe size conversion table'!$B$6:$D$22,2),VLOOKUP(H14174,'Shoe size conversion table'!$J$6:$L$22,2))</f>
        <v>40</v>
      </c>
      <c r="J14174" s="12" t="n">
        <f aca="false">IF(G14174="Male",VLOOKUP(H14174,'Shoe size conversion table'!$B$6:$D$22,3),VLOOKUP(H14174,'Shoe size conversion table'!$J$6:$L$22,3))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MONTH(C14174:C29141)</f>
        <v>11</v>
      </c>
      <c r="O14174" s="8" t="n">
        <f aca="false">K14174*(1-L14174)</f>
        <v>111.2</v>
      </c>
    </row>
    <row r="14175" customFormat="false" ht="11.4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IF(G14175="Male",VLOOKUP(H14175,'Shoe size conversion table'!$B$6:$D$22,2),VLOOKUP(H14175,'Shoe size conversion table'!$J$6:$L$22,2))</f>
        <v>42-43</v>
      </c>
      <c r="J14175" s="12" t="n">
        <f aca="false">IF(G14175="Male",VLOOKUP(H14175,'Shoe size conversion table'!$B$6:$D$22,3),VLOOKUP(H14175,'Shoe size conversion table'!$J$6:$L$22,3))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MONTH(C14175:C29142)</f>
        <v>11</v>
      </c>
      <c r="O14175" s="8" t="n">
        <f aca="false">K14175*(1-L14175)</f>
        <v>189</v>
      </c>
    </row>
    <row r="14176" customFormat="false" ht="11.4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IF(G14176="Male",VLOOKUP(H14176,'Shoe size conversion table'!$B$6:$D$22,2),VLOOKUP(H14176,'Shoe size conversion table'!$J$6:$L$22,2))</f>
        <v>37</v>
      </c>
      <c r="J14176" s="12" t="n">
        <f aca="false">IF(G14176="Male",VLOOKUP(H14176,'Shoe size conversion table'!$B$6:$D$22,3),VLOOKUP(H14176,'Shoe size conversion table'!$J$6:$L$22,3))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MONTH(C14176:C29143)</f>
        <v>11</v>
      </c>
      <c r="O14176" s="8" t="n">
        <f aca="false">K14176*(1-L14176)</f>
        <v>129</v>
      </c>
    </row>
    <row r="14177" customFormat="false" ht="11.4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IF(G14177="Male",VLOOKUP(H14177,'Shoe size conversion table'!$B$6:$D$22,2),VLOOKUP(H14177,'Shoe size conversion table'!$J$6:$L$22,2))</f>
        <v>42-43</v>
      </c>
      <c r="J14177" s="12" t="n">
        <f aca="false">IF(G14177="Male",VLOOKUP(H14177,'Shoe size conversion table'!$B$6:$D$22,3),VLOOKUP(H14177,'Shoe size conversion table'!$J$6:$L$22,3))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MONTH(C14177:C29144)</f>
        <v>11</v>
      </c>
      <c r="O14177" s="8" t="n">
        <f aca="false">K14177*(1-L14177)</f>
        <v>179</v>
      </c>
    </row>
    <row r="14178" customFormat="false" ht="11.4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IF(G14178="Male",VLOOKUP(H14178,'Shoe size conversion table'!$B$6:$D$22,2),VLOOKUP(H14178,'Shoe size conversion table'!$J$6:$L$22,2))</f>
        <v>42-43</v>
      </c>
      <c r="J14178" s="12" t="n">
        <f aca="false">IF(G14178="Male",VLOOKUP(H14178,'Shoe size conversion table'!$B$6:$D$22,3),VLOOKUP(H14178,'Shoe size conversion table'!$J$6:$L$22,3))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MONTH(C14178:C29145)</f>
        <v>11</v>
      </c>
      <c r="O14178" s="8" t="n">
        <f aca="false">K14178*(1-L14178)</f>
        <v>189</v>
      </c>
    </row>
    <row r="14179" customFormat="false" ht="11.4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IF(G14179="Male",VLOOKUP(H14179,'Shoe size conversion table'!$B$6:$D$22,2),VLOOKUP(H14179,'Shoe size conversion table'!$J$6:$L$22,2))</f>
        <v>42-43</v>
      </c>
      <c r="J14179" s="12" t="n">
        <f aca="false">IF(G14179="Male",VLOOKUP(H14179,'Shoe size conversion table'!$B$6:$D$22,3),VLOOKUP(H14179,'Shoe size conversion table'!$J$6:$L$22,3))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MONTH(C14179:C29146)</f>
        <v>11</v>
      </c>
      <c r="O14179" s="8" t="n">
        <f aca="false">K14179*(1-L14179)</f>
        <v>149</v>
      </c>
    </row>
    <row r="14180" customFormat="false" ht="11.4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IF(G14180="Male",VLOOKUP(H14180,'Shoe size conversion table'!$B$6:$D$22,2),VLOOKUP(H14180,'Shoe size conversion table'!$J$6:$L$22,2))</f>
        <v>43</v>
      </c>
      <c r="J14180" s="12" t="n">
        <f aca="false">IF(G14180="Male",VLOOKUP(H14180,'Shoe size conversion table'!$B$6:$D$22,3),VLOOKUP(H14180,'Shoe size conversion table'!$J$6:$L$22,3))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MONTH(C14180:C29147)</f>
        <v>11</v>
      </c>
      <c r="O14180" s="8" t="n">
        <f aca="false">K14180*(1-L14180)</f>
        <v>189</v>
      </c>
    </row>
    <row r="14181" customFormat="false" ht="11.4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IF(G14181="Male",VLOOKUP(H14181,'Shoe size conversion table'!$B$6:$D$22,2),VLOOKUP(H14181,'Shoe size conversion table'!$J$6:$L$22,2))</f>
        <v>40</v>
      </c>
      <c r="J14181" s="12" t="n">
        <f aca="false">IF(G14181="Male",VLOOKUP(H14181,'Shoe size conversion table'!$B$6:$D$22,3),VLOOKUP(H14181,'Shoe size conversion table'!$J$6:$L$22,3))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MONTH(C14181:C29148)</f>
        <v>11</v>
      </c>
      <c r="O14181" s="8" t="n">
        <f aca="false">K14181*(1-L14181)</f>
        <v>139</v>
      </c>
    </row>
    <row r="14182" customFormat="false" ht="11.4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IF(G14182="Male",VLOOKUP(H14182,'Shoe size conversion table'!$B$6:$D$22,2),VLOOKUP(H14182,'Shoe size conversion table'!$J$6:$L$22,2))</f>
        <v>38-39</v>
      </c>
      <c r="J14182" s="12" t="n">
        <f aca="false">IF(G14182="Male",VLOOKUP(H14182,'Shoe size conversion table'!$B$6:$D$22,3),VLOOKUP(H14182,'Shoe size conversion table'!$J$6:$L$22,3))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MONTH(C14182:C29149)</f>
        <v>11</v>
      </c>
      <c r="O14182" s="8" t="n">
        <f aca="false">K14182*(1-L14182)</f>
        <v>199</v>
      </c>
    </row>
    <row r="14183" customFormat="false" ht="11.4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IF(G14183="Male",VLOOKUP(H14183,'Shoe size conversion table'!$B$6:$D$22,2),VLOOKUP(H14183,'Shoe size conversion table'!$J$6:$L$22,2))</f>
        <v>39-40</v>
      </c>
      <c r="J14183" s="12" t="n">
        <f aca="false">IF(G14183="Male",VLOOKUP(H14183,'Shoe size conversion table'!$B$6:$D$22,3),VLOOKUP(H14183,'Shoe size conversion table'!$J$6:$L$22,3))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MONTH(C14183:C29150)</f>
        <v>11</v>
      </c>
      <c r="O14183" s="8" t="n">
        <f aca="false">K14183*(1-L14183)</f>
        <v>199</v>
      </c>
    </row>
    <row r="14184" customFormat="false" ht="11.4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IF(G14184="Male",VLOOKUP(H14184,'Shoe size conversion table'!$B$6:$D$22,2),VLOOKUP(H14184,'Shoe size conversion table'!$J$6:$L$22,2))</f>
        <v>45</v>
      </c>
      <c r="J14184" s="12" t="n">
        <f aca="false">IF(G14184="Male",VLOOKUP(H14184,'Shoe size conversion table'!$B$6:$D$22,3),VLOOKUP(H14184,'Shoe size conversion table'!$J$6:$L$22,3))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MONTH(C14184:C29151)</f>
        <v>11</v>
      </c>
      <c r="O14184" s="8" t="n">
        <f aca="false">K14184*(1-L14184)</f>
        <v>143.2</v>
      </c>
    </row>
    <row r="14185" customFormat="false" ht="11.4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IF(G14185="Male",VLOOKUP(H14185,'Shoe size conversion table'!$B$6:$D$22,2),VLOOKUP(H14185,'Shoe size conversion table'!$J$6:$L$22,2))</f>
        <v>43-44</v>
      </c>
      <c r="J14185" s="12" t="n">
        <f aca="false">IF(G14185="Male",VLOOKUP(H14185,'Shoe size conversion table'!$B$6:$D$22,3),VLOOKUP(H14185,'Shoe size conversion table'!$J$6:$L$22,3))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MONTH(C14185:C29152)</f>
        <v>11</v>
      </c>
      <c r="O14185" s="8" t="n">
        <f aca="false">K14185*(1-L14185)</f>
        <v>169</v>
      </c>
    </row>
    <row r="14186" customFormat="false" ht="11.4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IF(G14186="Male",VLOOKUP(H14186,'Shoe size conversion table'!$B$6:$D$22,2),VLOOKUP(H14186,'Shoe size conversion table'!$J$6:$L$22,2))</f>
        <v>41-42</v>
      </c>
      <c r="J14186" s="12" t="n">
        <f aca="false">IF(G14186="Male",VLOOKUP(H14186,'Shoe size conversion table'!$B$6:$D$22,3),VLOOKUP(H14186,'Shoe size conversion table'!$J$6:$L$22,3))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MONTH(C14186:C29153)</f>
        <v>11</v>
      </c>
      <c r="O14186" s="8" t="n">
        <f aca="false">K14186*(1-L14186)</f>
        <v>159</v>
      </c>
    </row>
    <row r="14187" customFormat="false" ht="11.4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IF(G14187="Male",VLOOKUP(H14187,'Shoe size conversion table'!$B$6:$D$22,2),VLOOKUP(H14187,'Shoe size conversion table'!$J$6:$L$22,2))</f>
        <v>43</v>
      </c>
      <c r="J14187" s="12" t="n">
        <f aca="false">IF(G14187="Male",VLOOKUP(H14187,'Shoe size conversion table'!$B$6:$D$22,3),VLOOKUP(H14187,'Shoe size conversion table'!$J$6:$L$22,3))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MONTH(C14187:C29154)</f>
        <v>11</v>
      </c>
      <c r="O14187" s="8" t="n">
        <f aca="false">K14187*(1-L14187)</f>
        <v>199</v>
      </c>
    </row>
    <row r="14188" customFormat="false" ht="11.4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IF(G14188="Male",VLOOKUP(H14188,'Shoe size conversion table'!$B$6:$D$22,2),VLOOKUP(H14188,'Shoe size conversion table'!$J$6:$L$22,2))</f>
        <v>44-45</v>
      </c>
      <c r="J14188" s="12" t="n">
        <f aca="false">IF(G14188="Male",VLOOKUP(H14188,'Shoe size conversion table'!$B$6:$D$22,3),VLOOKUP(H14188,'Shoe size conversion table'!$J$6:$L$22,3))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MONTH(C14188:C29155)</f>
        <v>11</v>
      </c>
      <c r="O14188" s="8" t="n">
        <f aca="false">K14188*(1-L14188)</f>
        <v>129</v>
      </c>
    </row>
    <row r="14189" customFormat="false" ht="11.4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IF(G14189="Male",VLOOKUP(H14189,'Shoe size conversion table'!$B$6:$D$22,2),VLOOKUP(H14189,'Shoe size conversion table'!$J$6:$L$22,2))</f>
        <v>38</v>
      </c>
      <c r="J14189" s="12" t="n">
        <f aca="false">IF(G14189="Male",VLOOKUP(H14189,'Shoe size conversion table'!$B$6:$D$22,3),VLOOKUP(H14189,'Shoe size conversion table'!$J$6:$L$22,3))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MONTH(C14189:C29156)</f>
        <v>11</v>
      </c>
      <c r="O14189" s="8" t="n">
        <f aca="false">K14189*(1-L14189)</f>
        <v>179</v>
      </c>
    </row>
    <row r="14190" customFormat="false" ht="11.4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IF(G14190="Male",VLOOKUP(H14190,'Shoe size conversion table'!$B$6:$D$22,2),VLOOKUP(H14190,'Shoe size conversion table'!$J$6:$L$22,2))</f>
        <v>43-44</v>
      </c>
      <c r="J14190" s="12" t="n">
        <f aca="false">IF(G14190="Male",VLOOKUP(H14190,'Shoe size conversion table'!$B$6:$D$22,3),VLOOKUP(H14190,'Shoe size conversion table'!$J$6:$L$22,3))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MONTH(C14190:C29157)</f>
        <v>11</v>
      </c>
      <c r="O14190" s="8" t="n">
        <f aca="false">K14190*(1-L14190)</f>
        <v>139</v>
      </c>
    </row>
    <row r="14191" customFormat="false" ht="11.4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IF(G14191="Male",VLOOKUP(H14191,'Shoe size conversion table'!$B$6:$D$22,2),VLOOKUP(H14191,'Shoe size conversion table'!$J$6:$L$22,2))</f>
        <v>39-40</v>
      </c>
      <c r="J14191" s="12" t="n">
        <f aca="false">IF(G14191="Male",VLOOKUP(H14191,'Shoe size conversion table'!$B$6:$D$22,3),VLOOKUP(H14191,'Shoe size conversion table'!$J$6:$L$22,3))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MONTH(C14191:C29158)</f>
        <v>11</v>
      </c>
      <c r="O14191" s="8" t="n">
        <f aca="false">K14191*(1-L14191)</f>
        <v>169</v>
      </c>
    </row>
    <row r="14192" customFormat="false" ht="11.4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IF(G14192="Male",VLOOKUP(H14192,'Shoe size conversion table'!$B$6:$D$22,2),VLOOKUP(H14192,'Shoe size conversion table'!$J$6:$L$22,2))</f>
        <v>42-43</v>
      </c>
      <c r="J14192" s="12" t="n">
        <f aca="false">IF(G14192="Male",VLOOKUP(H14192,'Shoe size conversion table'!$B$6:$D$22,3),VLOOKUP(H14192,'Shoe size conversion table'!$J$6:$L$22,3))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MONTH(C14192:C29159)</f>
        <v>11</v>
      </c>
      <c r="O14192" s="8" t="n">
        <f aca="false">K14192*(1-L14192)</f>
        <v>159</v>
      </c>
    </row>
    <row r="14193" customFormat="false" ht="11.4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IF(G14193="Male",VLOOKUP(H14193,'Shoe size conversion table'!$B$6:$D$22,2),VLOOKUP(H14193,'Shoe size conversion table'!$J$6:$L$22,2))</f>
        <v>44-45</v>
      </c>
      <c r="J14193" s="12" t="n">
        <f aca="false">IF(G14193="Male",VLOOKUP(H14193,'Shoe size conversion table'!$B$6:$D$22,3),VLOOKUP(H14193,'Shoe size conversion table'!$J$6:$L$22,3))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MONTH(C14193:C29160)</f>
        <v>11</v>
      </c>
      <c r="O14193" s="8" t="n">
        <f aca="false">K14193*(1-L14193)</f>
        <v>64.5</v>
      </c>
    </row>
    <row r="14194" customFormat="false" ht="11.4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IF(G14194="Male",VLOOKUP(H14194,'Shoe size conversion table'!$B$6:$D$22,2),VLOOKUP(H14194,'Shoe size conversion table'!$J$6:$L$22,2))</f>
        <v>42</v>
      </c>
      <c r="J14194" s="12" t="n">
        <f aca="false">IF(G14194="Male",VLOOKUP(H14194,'Shoe size conversion table'!$B$6:$D$22,3),VLOOKUP(H14194,'Shoe size conversion table'!$J$6:$L$22,3))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MONTH(C14194:C29161)</f>
        <v>11</v>
      </c>
      <c r="O14194" s="8" t="n">
        <f aca="false">K14194*(1-L14194)</f>
        <v>143.2</v>
      </c>
    </row>
    <row r="14195" customFormat="false" ht="11.4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IF(G14195="Male",VLOOKUP(H14195,'Shoe size conversion table'!$B$6:$D$22,2),VLOOKUP(H14195,'Shoe size conversion table'!$J$6:$L$22,2))</f>
        <v>38-39</v>
      </c>
      <c r="J14195" s="12" t="n">
        <f aca="false">IF(G14195="Male",VLOOKUP(H14195,'Shoe size conversion table'!$B$6:$D$22,3),VLOOKUP(H14195,'Shoe size conversion table'!$J$6:$L$22,3))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MONTH(C14195:C29162)</f>
        <v>11</v>
      </c>
      <c r="O14195" s="8" t="n">
        <f aca="false">K14195*(1-L14195)</f>
        <v>189</v>
      </c>
    </row>
    <row r="14196" customFormat="false" ht="11.4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IF(G14196="Male",VLOOKUP(H14196,'Shoe size conversion table'!$B$6:$D$22,2),VLOOKUP(H14196,'Shoe size conversion table'!$J$6:$L$22,2))</f>
        <v>39</v>
      </c>
      <c r="J14196" s="12" t="n">
        <f aca="false">IF(G14196="Male",VLOOKUP(H14196,'Shoe size conversion table'!$B$6:$D$22,3),VLOOKUP(H14196,'Shoe size conversion table'!$J$6:$L$22,3))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MONTH(C14196:C29163)</f>
        <v>11</v>
      </c>
      <c r="O14196" s="8" t="n">
        <f aca="false">K14196*(1-L14196)</f>
        <v>97.3</v>
      </c>
    </row>
    <row r="14197" customFormat="false" ht="11.4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IF(G14197="Male",VLOOKUP(H14197,'Shoe size conversion table'!$B$6:$D$22,2),VLOOKUP(H14197,'Shoe size conversion table'!$J$6:$L$22,2))</f>
        <v>42</v>
      </c>
      <c r="J14197" s="12" t="n">
        <f aca="false">IF(G14197="Male",VLOOKUP(H14197,'Shoe size conversion table'!$B$6:$D$22,3),VLOOKUP(H14197,'Shoe size conversion table'!$J$6:$L$22,3))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MONTH(C14197:C29164)</f>
        <v>11</v>
      </c>
      <c r="O14197" s="8" t="n">
        <f aca="false">K14197*(1-L14197)</f>
        <v>118.3</v>
      </c>
    </row>
    <row r="14198" customFormat="false" ht="11.4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IF(G14198="Male",VLOOKUP(H14198,'Shoe size conversion table'!$B$6:$D$22,2),VLOOKUP(H14198,'Shoe size conversion table'!$J$6:$L$22,2))</f>
        <v>38-39</v>
      </c>
      <c r="J14198" s="12" t="n">
        <f aca="false">IF(G14198="Male",VLOOKUP(H14198,'Shoe size conversion table'!$B$6:$D$22,3),VLOOKUP(H14198,'Shoe size conversion table'!$J$6:$L$22,3))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MONTH(C14198:C29165)</f>
        <v>11</v>
      </c>
      <c r="O14198" s="8" t="n">
        <f aca="false">K14198*(1-L14198)</f>
        <v>104.3</v>
      </c>
    </row>
    <row r="14199" customFormat="false" ht="11.4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IF(G14199="Male",VLOOKUP(H14199,'Shoe size conversion table'!$B$6:$D$22,2),VLOOKUP(H14199,'Shoe size conversion table'!$J$6:$L$22,2))</f>
        <v>43</v>
      </c>
      <c r="J14199" s="12" t="n">
        <f aca="false">IF(G14199="Male",VLOOKUP(H14199,'Shoe size conversion table'!$B$6:$D$22,3),VLOOKUP(H14199,'Shoe size conversion table'!$J$6:$L$22,3))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MONTH(C14199:C29166)</f>
        <v>11</v>
      </c>
      <c r="O14199" s="8" t="n">
        <f aca="false">K14199*(1-L14199)</f>
        <v>151.2</v>
      </c>
    </row>
    <row r="14200" customFormat="false" ht="11.4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IF(G14200="Male",VLOOKUP(H14200,'Shoe size conversion table'!$B$6:$D$22,2),VLOOKUP(H14200,'Shoe size conversion table'!$J$6:$L$22,2))</f>
        <v>42-43</v>
      </c>
      <c r="J14200" s="12" t="n">
        <f aca="false">IF(G14200="Male",VLOOKUP(H14200,'Shoe size conversion table'!$B$6:$D$22,3),VLOOKUP(H14200,'Shoe size conversion table'!$J$6:$L$22,3))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MONTH(C14200:C29167)</f>
        <v>11</v>
      </c>
      <c r="O14200" s="8" t="n">
        <f aca="false">K14200*(1-L14200)</f>
        <v>104.3</v>
      </c>
    </row>
    <row r="14201" customFormat="false" ht="11.4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IF(G14201="Male",VLOOKUP(H14201,'Shoe size conversion table'!$B$6:$D$22,2),VLOOKUP(H14201,'Shoe size conversion table'!$J$6:$L$22,2))</f>
        <v>41</v>
      </c>
      <c r="J14201" s="12" t="n">
        <f aca="false">IF(G14201="Male",VLOOKUP(H14201,'Shoe size conversion table'!$B$6:$D$22,3),VLOOKUP(H14201,'Shoe size conversion table'!$J$6:$L$22,3))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MONTH(C14201:C29168)</f>
        <v>11</v>
      </c>
      <c r="O14201" s="8" t="n">
        <f aca="false">K14201*(1-L14201)</f>
        <v>151.2</v>
      </c>
    </row>
    <row r="14202" customFormat="false" ht="11.4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IF(G14202="Male",VLOOKUP(H14202,'Shoe size conversion table'!$B$6:$D$22,2),VLOOKUP(H14202,'Shoe size conversion table'!$J$6:$L$22,2))</f>
        <v>38-39</v>
      </c>
      <c r="J14202" s="12" t="n">
        <f aca="false">IF(G14202="Male",VLOOKUP(H14202,'Shoe size conversion table'!$B$6:$D$22,3),VLOOKUP(H14202,'Shoe size conversion table'!$J$6:$L$22,3))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MONTH(C14202:C29169)</f>
        <v>11</v>
      </c>
      <c r="O14202" s="8" t="n">
        <f aca="false">K14202*(1-L14202)</f>
        <v>69.5</v>
      </c>
    </row>
    <row r="14203" customFormat="false" ht="11.4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IF(G14203="Male",VLOOKUP(H14203,'Shoe size conversion table'!$B$6:$D$22,2),VLOOKUP(H14203,'Shoe size conversion table'!$J$6:$L$22,2))</f>
        <v>39</v>
      </c>
      <c r="J14203" s="12" t="n">
        <f aca="false">IF(G14203="Male",VLOOKUP(H14203,'Shoe size conversion table'!$B$6:$D$22,3),VLOOKUP(H14203,'Shoe size conversion table'!$J$6:$L$22,3))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MONTH(C14203:C29170)</f>
        <v>11</v>
      </c>
      <c r="O14203" s="8" t="n">
        <f aca="false">K14203*(1-L14203)</f>
        <v>97.3</v>
      </c>
    </row>
    <row r="14204" customFormat="false" ht="11.4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IF(G14204="Male",VLOOKUP(H14204,'Shoe size conversion table'!$B$6:$D$22,2),VLOOKUP(H14204,'Shoe size conversion table'!$J$6:$L$22,2))</f>
        <v>42-43</v>
      </c>
      <c r="J14204" s="12" t="n">
        <f aca="false">IF(G14204="Male",VLOOKUP(H14204,'Shoe size conversion table'!$B$6:$D$22,3),VLOOKUP(H14204,'Shoe size conversion table'!$J$6:$L$22,3))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MONTH(C14204:C29171)</f>
        <v>11</v>
      </c>
      <c r="O14204" s="8" t="n">
        <f aca="false">K14204*(1-L14204)</f>
        <v>139</v>
      </c>
    </row>
    <row r="14205" customFormat="false" ht="11.4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IF(G14205="Male",VLOOKUP(H14205,'Shoe size conversion table'!$B$6:$D$22,2),VLOOKUP(H14205,'Shoe size conversion table'!$J$6:$L$22,2))</f>
        <v>42-43</v>
      </c>
      <c r="J14205" s="12" t="n">
        <f aca="false">IF(G14205="Male",VLOOKUP(H14205,'Shoe size conversion table'!$B$6:$D$22,3),VLOOKUP(H14205,'Shoe size conversion table'!$J$6:$L$22,3))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MONTH(C14205:C29172)</f>
        <v>11</v>
      </c>
      <c r="O14205" s="8" t="n">
        <f aca="false">K14205*(1-L14205)</f>
        <v>189</v>
      </c>
    </row>
    <row r="14206" customFormat="false" ht="11.4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IF(G14206="Male",VLOOKUP(H14206,'Shoe size conversion table'!$B$6:$D$22,2),VLOOKUP(H14206,'Shoe size conversion table'!$J$6:$L$22,2))</f>
        <v>43-44</v>
      </c>
      <c r="J14206" s="12" t="n">
        <f aca="false">IF(G14206="Male",VLOOKUP(H14206,'Shoe size conversion table'!$B$6:$D$22,3),VLOOKUP(H14206,'Shoe size conversion table'!$J$6:$L$22,3))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MONTH(C14206:C29173)</f>
        <v>11</v>
      </c>
      <c r="O14206" s="8" t="n">
        <f aca="false">K14206*(1-L14206)</f>
        <v>139</v>
      </c>
    </row>
    <row r="14207" customFormat="false" ht="11.4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IF(G14207="Male",VLOOKUP(H14207,'Shoe size conversion table'!$B$6:$D$22,2),VLOOKUP(H14207,'Shoe size conversion table'!$J$6:$L$22,2))</f>
        <v>39-40</v>
      </c>
      <c r="J14207" s="12" t="n">
        <f aca="false">IF(G14207="Male",VLOOKUP(H14207,'Shoe size conversion table'!$B$6:$D$22,3),VLOOKUP(H14207,'Shoe size conversion table'!$J$6:$L$22,3))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MONTH(C14207:C29174)</f>
        <v>11</v>
      </c>
      <c r="O14207" s="8" t="n">
        <f aca="false">K14207*(1-L14207)</f>
        <v>149</v>
      </c>
    </row>
    <row r="14208" customFormat="false" ht="11.4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IF(G14208="Male",VLOOKUP(H14208,'Shoe size conversion table'!$B$6:$D$22,2),VLOOKUP(H14208,'Shoe size conversion table'!$J$6:$L$22,2))</f>
        <v>38-39</v>
      </c>
      <c r="J14208" s="12" t="n">
        <f aca="false">IF(G14208="Male",VLOOKUP(H14208,'Shoe size conversion table'!$B$6:$D$22,3),VLOOKUP(H14208,'Shoe size conversion table'!$J$6:$L$22,3))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MONTH(C14208:C29175)</f>
        <v>11</v>
      </c>
      <c r="O14208" s="8" t="n">
        <f aca="false">K14208*(1-L14208)</f>
        <v>179</v>
      </c>
    </row>
    <row r="14209" customFormat="false" ht="11.4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IF(G14209="Male",VLOOKUP(H14209,'Shoe size conversion table'!$B$6:$D$22,2),VLOOKUP(H14209,'Shoe size conversion table'!$J$6:$L$22,2))</f>
        <v>44-45</v>
      </c>
      <c r="J14209" s="12" t="n">
        <f aca="false">IF(G14209="Male",VLOOKUP(H14209,'Shoe size conversion table'!$B$6:$D$22,3),VLOOKUP(H14209,'Shoe size conversion table'!$J$6:$L$22,3))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MONTH(C14209:C29176)</f>
        <v>11</v>
      </c>
      <c r="O14209" s="8" t="n">
        <f aca="false">K14209*(1-L14209)</f>
        <v>143.1</v>
      </c>
    </row>
    <row r="14210" customFormat="false" ht="11.4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IF(G14210="Male",VLOOKUP(H14210,'Shoe size conversion table'!$B$6:$D$22,2),VLOOKUP(H14210,'Shoe size conversion table'!$J$6:$L$22,2))</f>
        <v>42</v>
      </c>
      <c r="J14210" s="12" t="n">
        <f aca="false">IF(G14210="Male",VLOOKUP(H14210,'Shoe size conversion table'!$B$6:$D$22,3),VLOOKUP(H14210,'Shoe size conversion table'!$J$6:$L$22,3))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MONTH(C14210:C29177)</f>
        <v>11</v>
      </c>
      <c r="O14210" s="8" t="n">
        <f aca="false">K14210*(1-L14210)</f>
        <v>129</v>
      </c>
    </row>
    <row r="14211" customFormat="false" ht="11.4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IF(G14211="Male",VLOOKUP(H14211,'Shoe size conversion table'!$B$6:$D$22,2),VLOOKUP(H14211,'Shoe size conversion table'!$J$6:$L$22,2))</f>
        <v>37</v>
      </c>
      <c r="J14211" s="12" t="n">
        <f aca="false">IF(G14211="Male",VLOOKUP(H14211,'Shoe size conversion table'!$B$6:$D$22,3),VLOOKUP(H14211,'Shoe size conversion table'!$J$6:$L$22,3))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MONTH(C14211:C29178)</f>
        <v>11</v>
      </c>
      <c r="O14211" s="8" t="n">
        <f aca="false">K14211*(1-L14211)</f>
        <v>169</v>
      </c>
    </row>
    <row r="14212" customFormat="false" ht="11.4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IF(G14212="Male",VLOOKUP(H14212,'Shoe size conversion table'!$B$6:$D$22,2),VLOOKUP(H14212,'Shoe size conversion table'!$J$6:$L$22,2))</f>
        <v>43</v>
      </c>
      <c r="J14212" s="12" t="n">
        <f aca="false">IF(G14212="Male",VLOOKUP(H14212,'Shoe size conversion table'!$B$6:$D$22,3),VLOOKUP(H14212,'Shoe size conversion table'!$J$6:$L$22,3))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MONTH(C14212:C29179)</f>
        <v>11</v>
      </c>
      <c r="O14212" s="8" t="n">
        <f aca="false">K14212*(1-L14212)</f>
        <v>74.5</v>
      </c>
    </row>
    <row r="14213" customFormat="false" ht="11.4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IF(G14213="Male",VLOOKUP(H14213,'Shoe size conversion table'!$B$6:$D$22,2),VLOOKUP(H14213,'Shoe size conversion table'!$J$6:$L$22,2))</f>
        <v>39</v>
      </c>
      <c r="J14213" s="12" t="n">
        <f aca="false">IF(G14213="Male",VLOOKUP(H14213,'Shoe size conversion table'!$B$6:$D$22,3),VLOOKUP(H14213,'Shoe size conversion table'!$J$6:$L$22,3))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MONTH(C14213:C29180)</f>
        <v>11</v>
      </c>
      <c r="O14213" s="8" t="n">
        <f aca="false">K14213*(1-L14213)</f>
        <v>129</v>
      </c>
    </row>
    <row r="14214" customFormat="false" ht="11.4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IF(G14214="Male",VLOOKUP(H14214,'Shoe size conversion table'!$B$6:$D$22,2),VLOOKUP(H14214,'Shoe size conversion table'!$J$6:$L$22,2))</f>
        <v>38</v>
      </c>
      <c r="J14214" s="12" t="n">
        <f aca="false">IF(G14214="Male",VLOOKUP(H14214,'Shoe size conversion table'!$B$6:$D$22,3),VLOOKUP(H14214,'Shoe size conversion table'!$J$6:$L$22,3))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MONTH(C14214:C29181)</f>
        <v>11</v>
      </c>
      <c r="O14214" s="8" t="n">
        <f aca="false">K14214*(1-L14214)</f>
        <v>129</v>
      </c>
    </row>
    <row r="14215" customFormat="false" ht="11.4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IF(G14215="Male",VLOOKUP(H14215,'Shoe size conversion table'!$B$6:$D$22,2),VLOOKUP(H14215,'Shoe size conversion table'!$J$6:$L$22,2))</f>
        <v>38-39</v>
      </c>
      <c r="J14215" s="12" t="n">
        <f aca="false">IF(G14215="Male",VLOOKUP(H14215,'Shoe size conversion table'!$B$6:$D$22,3),VLOOKUP(H14215,'Shoe size conversion table'!$J$6:$L$22,3))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MONTH(C14215:C29182)</f>
        <v>11</v>
      </c>
      <c r="O14215" s="8" t="n">
        <f aca="false">K14215*(1-L14215)</f>
        <v>159</v>
      </c>
    </row>
    <row r="14216" customFormat="false" ht="11.4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IF(G14216="Male",VLOOKUP(H14216,'Shoe size conversion table'!$B$6:$D$22,2),VLOOKUP(H14216,'Shoe size conversion table'!$J$6:$L$22,2))</f>
        <v>38</v>
      </c>
      <c r="J14216" s="12" t="n">
        <f aca="false">IF(G14216="Male",VLOOKUP(H14216,'Shoe size conversion table'!$B$6:$D$22,3),VLOOKUP(H14216,'Shoe size conversion table'!$J$6:$L$22,3))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MONTH(C14216:C29183)</f>
        <v>11</v>
      </c>
      <c r="O14216" s="8" t="n">
        <f aca="false">K14216*(1-L14216)</f>
        <v>159</v>
      </c>
    </row>
    <row r="14217" customFormat="false" ht="11.4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IF(G14217="Male",VLOOKUP(H14217,'Shoe size conversion table'!$B$6:$D$22,2),VLOOKUP(H14217,'Shoe size conversion table'!$J$6:$L$22,2))</f>
        <v>43-44</v>
      </c>
      <c r="J14217" s="12" t="n">
        <f aca="false">IF(G14217="Male",VLOOKUP(H14217,'Shoe size conversion table'!$B$6:$D$22,3),VLOOKUP(H14217,'Shoe size conversion table'!$J$6:$L$22,3))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MONTH(C14217:C29184)</f>
        <v>11</v>
      </c>
      <c r="O14217" s="8" t="n">
        <f aca="false">K14217*(1-L14217)</f>
        <v>90.3</v>
      </c>
    </row>
    <row r="14218" customFormat="false" ht="11.4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IF(G14218="Male",VLOOKUP(H14218,'Shoe size conversion table'!$B$6:$D$22,2),VLOOKUP(H14218,'Shoe size conversion table'!$J$6:$L$22,2))</f>
        <v>39</v>
      </c>
      <c r="J14218" s="12" t="n">
        <f aca="false">IF(G14218="Male",VLOOKUP(H14218,'Shoe size conversion table'!$B$6:$D$22,3),VLOOKUP(H14218,'Shoe size conversion table'!$J$6:$L$22,3))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MONTH(C14218:C29185)</f>
        <v>11</v>
      </c>
      <c r="O14218" s="8" t="n">
        <f aca="false">K14218*(1-L14218)</f>
        <v>69.5</v>
      </c>
    </row>
    <row r="14219" customFormat="false" ht="11.4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IF(G14219="Male",VLOOKUP(H14219,'Shoe size conversion table'!$B$6:$D$22,2),VLOOKUP(H14219,'Shoe size conversion table'!$J$6:$L$22,2))</f>
        <v>42-43</v>
      </c>
      <c r="J14219" s="12" t="n">
        <f aca="false">IF(G14219="Male",VLOOKUP(H14219,'Shoe size conversion table'!$B$6:$D$22,3),VLOOKUP(H14219,'Shoe size conversion table'!$J$6:$L$22,3))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MONTH(C14219:C29186)</f>
        <v>11</v>
      </c>
      <c r="O14219" s="8" t="n">
        <f aca="false">K14219*(1-L14219)</f>
        <v>139.3</v>
      </c>
    </row>
    <row r="14220" customFormat="false" ht="11.4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IF(G14220="Male",VLOOKUP(H14220,'Shoe size conversion table'!$B$6:$D$22,2),VLOOKUP(H14220,'Shoe size conversion table'!$J$6:$L$22,2))</f>
        <v>37-38</v>
      </c>
      <c r="J14220" s="12" t="n">
        <f aca="false">IF(G14220="Male",VLOOKUP(H14220,'Shoe size conversion table'!$B$6:$D$22,3),VLOOKUP(H14220,'Shoe size conversion table'!$J$6:$L$22,3))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MONTH(C14220:C29187)</f>
        <v>11</v>
      </c>
      <c r="O14220" s="8" t="n">
        <f aca="false">K14220*(1-L14220)</f>
        <v>159</v>
      </c>
    </row>
    <row r="14221" customFormat="false" ht="11.4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IF(G14221="Male",VLOOKUP(H14221,'Shoe size conversion table'!$B$6:$D$22,2),VLOOKUP(H14221,'Shoe size conversion table'!$J$6:$L$22,2))</f>
        <v>43-44</v>
      </c>
      <c r="J14221" s="12" t="n">
        <f aca="false">IF(G14221="Male",VLOOKUP(H14221,'Shoe size conversion table'!$B$6:$D$22,3),VLOOKUP(H14221,'Shoe size conversion table'!$J$6:$L$22,3))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MONTH(C14221:C29188)</f>
        <v>11</v>
      </c>
      <c r="O14221" s="8" t="n">
        <f aca="false">K14221*(1-L14221)</f>
        <v>139</v>
      </c>
    </row>
    <row r="14222" customFormat="false" ht="11.4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IF(G14222="Male",VLOOKUP(H14222,'Shoe size conversion table'!$B$6:$D$22,2),VLOOKUP(H14222,'Shoe size conversion table'!$J$6:$L$22,2))</f>
        <v>44</v>
      </c>
      <c r="J14222" s="12" t="n">
        <f aca="false">IF(G14222="Male",VLOOKUP(H14222,'Shoe size conversion table'!$B$6:$D$22,3),VLOOKUP(H14222,'Shoe size conversion table'!$J$6:$L$22,3))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MONTH(C14222:C29189)</f>
        <v>11</v>
      </c>
      <c r="O14222" s="8" t="n">
        <f aca="false">K14222*(1-L14222)</f>
        <v>159.2</v>
      </c>
    </row>
    <row r="14223" customFormat="false" ht="11.4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IF(G14223="Male",VLOOKUP(H14223,'Shoe size conversion table'!$B$6:$D$22,2),VLOOKUP(H14223,'Shoe size conversion table'!$J$6:$L$22,2))</f>
        <v>48</v>
      </c>
      <c r="J14223" s="12" t="n">
        <f aca="false">IF(G14223="Male",VLOOKUP(H14223,'Shoe size conversion table'!$B$6:$D$22,3),VLOOKUP(H14223,'Shoe size conversion table'!$J$6:$L$22,3))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MONTH(C14223:C29190)</f>
        <v>11</v>
      </c>
      <c r="O14223" s="8" t="n">
        <f aca="false">K14223*(1-L14223)</f>
        <v>129</v>
      </c>
    </row>
    <row r="14224" customFormat="false" ht="11.4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IF(G14224="Male",VLOOKUP(H14224,'Shoe size conversion table'!$B$6:$D$22,2),VLOOKUP(H14224,'Shoe size conversion table'!$J$6:$L$22,2))</f>
        <v>38-39</v>
      </c>
      <c r="J14224" s="12" t="n">
        <f aca="false">IF(G14224="Male",VLOOKUP(H14224,'Shoe size conversion table'!$B$6:$D$22,3),VLOOKUP(H14224,'Shoe size conversion table'!$J$6:$L$22,3))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MONTH(C14224:C29191)</f>
        <v>11</v>
      </c>
      <c r="O14224" s="8" t="n">
        <f aca="false">K14224*(1-L14224)</f>
        <v>99.5</v>
      </c>
    </row>
    <row r="14225" customFormat="false" ht="11.4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IF(G14225="Male",VLOOKUP(H14225,'Shoe size conversion table'!$B$6:$D$22,2),VLOOKUP(H14225,'Shoe size conversion table'!$J$6:$L$22,2))</f>
        <v>39</v>
      </c>
      <c r="J14225" s="12" t="n">
        <f aca="false">IF(G14225="Male",VLOOKUP(H14225,'Shoe size conversion table'!$B$6:$D$22,3),VLOOKUP(H14225,'Shoe size conversion table'!$J$6:$L$22,3))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MONTH(C14225:C29192)</f>
        <v>11</v>
      </c>
      <c r="O14225" s="8" t="n">
        <f aca="false">K14225*(1-L14225)</f>
        <v>161.1</v>
      </c>
    </row>
    <row r="14226" customFormat="false" ht="11.4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IF(G14226="Male",VLOOKUP(H14226,'Shoe size conversion table'!$B$6:$D$22,2),VLOOKUP(H14226,'Shoe size conversion table'!$J$6:$L$22,2))</f>
        <v>38-39</v>
      </c>
      <c r="J14226" s="12" t="n">
        <f aca="false">IF(G14226="Male",VLOOKUP(H14226,'Shoe size conversion table'!$B$6:$D$22,3),VLOOKUP(H14226,'Shoe size conversion table'!$J$6:$L$22,3))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MONTH(C14226:C29193)</f>
        <v>11</v>
      </c>
      <c r="O14226" s="8" t="n">
        <f aca="false">K14226*(1-L14226)</f>
        <v>134.1</v>
      </c>
    </row>
    <row r="14227" customFormat="false" ht="11.4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IF(G14227="Male",VLOOKUP(H14227,'Shoe size conversion table'!$B$6:$D$22,2),VLOOKUP(H14227,'Shoe size conversion table'!$J$6:$L$22,2))</f>
        <v>42-43</v>
      </c>
      <c r="J14227" s="12" t="n">
        <f aca="false">IF(G14227="Male",VLOOKUP(H14227,'Shoe size conversion table'!$B$6:$D$22,3),VLOOKUP(H14227,'Shoe size conversion table'!$J$6:$L$22,3))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MONTH(C14227:C29194)</f>
        <v>11</v>
      </c>
      <c r="O14227" s="8" t="n">
        <f aca="false">K14227*(1-L14227)</f>
        <v>179</v>
      </c>
    </row>
    <row r="14228" customFormat="false" ht="11.4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IF(G14228="Male",VLOOKUP(H14228,'Shoe size conversion table'!$B$6:$D$22,2),VLOOKUP(H14228,'Shoe size conversion table'!$J$6:$L$22,2))</f>
        <v>43</v>
      </c>
      <c r="J14228" s="12" t="n">
        <f aca="false">IF(G14228="Male",VLOOKUP(H14228,'Shoe size conversion table'!$B$6:$D$22,3),VLOOKUP(H14228,'Shoe size conversion table'!$J$6:$L$22,3))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MONTH(C14228:C29195)</f>
        <v>11</v>
      </c>
      <c r="O14228" s="8" t="n">
        <f aca="false">K14228*(1-L14228)</f>
        <v>169</v>
      </c>
    </row>
    <row r="14229" customFormat="false" ht="11.4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IF(G14229="Male",VLOOKUP(H14229,'Shoe size conversion table'!$B$6:$D$22,2),VLOOKUP(H14229,'Shoe size conversion table'!$J$6:$L$22,2))</f>
        <v>38-39</v>
      </c>
      <c r="J14229" s="12" t="n">
        <f aca="false">IF(G14229="Male",VLOOKUP(H14229,'Shoe size conversion table'!$B$6:$D$22,3),VLOOKUP(H14229,'Shoe size conversion table'!$J$6:$L$22,3))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MONTH(C14229:C29196)</f>
        <v>11</v>
      </c>
      <c r="O14229" s="8" t="n">
        <f aca="false">K14229*(1-L14229)</f>
        <v>179</v>
      </c>
    </row>
    <row r="14230" customFormat="false" ht="11.4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IF(G14230="Male",VLOOKUP(H14230,'Shoe size conversion table'!$B$6:$D$22,2),VLOOKUP(H14230,'Shoe size conversion table'!$J$6:$L$22,2))</f>
        <v>44</v>
      </c>
      <c r="J14230" s="12" t="n">
        <f aca="false">IF(G14230="Male",VLOOKUP(H14230,'Shoe size conversion table'!$B$6:$D$22,3),VLOOKUP(H14230,'Shoe size conversion table'!$J$6:$L$22,3))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MONTH(C14230:C29197)</f>
        <v>11</v>
      </c>
      <c r="O14230" s="8" t="n">
        <f aca="false">K14230*(1-L14230)</f>
        <v>97.3</v>
      </c>
    </row>
    <row r="14231" customFormat="false" ht="11.4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IF(G14231="Male",VLOOKUP(H14231,'Shoe size conversion table'!$B$6:$D$22,2),VLOOKUP(H14231,'Shoe size conversion table'!$J$6:$L$22,2))</f>
        <v>39</v>
      </c>
      <c r="J14231" s="12" t="n">
        <f aca="false">IF(G14231="Male",VLOOKUP(H14231,'Shoe size conversion table'!$B$6:$D$22,3),VLOOKUP(H14231,'Shoe size conversion table'!$J$6:$L$22,3))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MONTH(C14231:C29198)</f>
        <v>11</v>
      </c>
      <c r="O14231" s="8" t="n">
        <f aca="false">K14231*(1-L14231)</f>
        <v>125.3</v>
      </c>
    </row>
    <row r="14232" customFormat="false" ht="11.4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IF(G14232="Male",VLOOKUP(H14232,'Shoe size conversion table'!$B$6:$D$22,2),VLOOKUP(H14232,'Shoe size conversion table'!$J$6:$L$22,2))</f>
        <v>43-44</v>
      </c>
      <c r="J14232" s="12" t="n">
        <f aca="false">IF(G14232="Male",VLOOKUP(H14232,'Shoe size conversion table'!$B$6:$D$22,3),VLOOKUP(H14232,'Shoe size conversion table'!$J$6:$L$22,3))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MONTH(C14232:C29199)</f>
        <v>11</v>
      </c>
      <c r="O14232" s="8" t="n">
        <f aca="false">K14232*(1-L14232)</f>
        <v>69.5</v>
      </c>
    </row>
    <row r="14233" customFormat="false" ht="11.4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IF(G14233="Male",VLOOKUP(H14233,'Shoe size conversion table'!$B$6:$D$22,2),VLOOKUP(H14233,'Shoe size conversion table'!$J$6:$L$22,2))</f>
        <v>40-41</v>
      </c>
      <c r="J14233" s="12" t="n">
        <f aca="false">IF(G14233="Male",VLOOKUP(H14233,'Shoe size conversion table'!$B$6:$D$22,3),VLOOKUP(H14233,'Shoe size conversion table'!$J$6:$L$22,3))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MONTH(C14233:C29200)</f>
        <v>11</v>
      </c>
      <c r="O14233" s="8" t="n">
        <f aca="false">K14233*(1-L14233)</f>
        <v>118.3</v>
      </c>
    </row>
    <row r="14234" customFormat="false" ht="11.4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IF(G14234="Male",VLOOKUP(H14234,'Shoe size conversion table'!$B$6:$D$22,2),VLOOKUP(H14234,'Shoe size conversion table'!$J$6:$L$22,2))</f>
        <v>36</v>
      </c>
      <c r="J14234" s="12" t="n">
        <f aca="false">IF(G14234="Male",VLOOKUP(H14234,'Shoe size conversion table'!$B$6:$D$22,3),VLOOKUP(H14234,'Shoe size conversion table'!$J$6:$L$22,3))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MONTH(C14234:C29201)</f>
        <v>11</v>
      </c>
      <c r="O14234" s="8" t="n">
        <f aca="false">K14234*(1-L14234)</f>
        <v>170.1</v>
      </c>
    </row>
    <row r="14235" customFormat="false" ht="11.4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IF(G14235="Male",VLOOKUP(H14235,'Shoe size conversion table'!$B$6:$D$22,2),VLOOKUP(H14235,'Shoe size conversion table'!$J$6:$L$22,2))</f>
        <v>38-39</v>
      </c>
      <c r="J14235" s="12" t="n">
        <f aca="false">IF(G14235="Male",VLOOKUP(H14235,'Shoe size conversion table'!$B$6:$D$22,3),VLOOKUP(H14235,'Shoe size conversion table'!$J$6:$L$22,3))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MONTH(C14235:C29202)</f>
        <v>11</v>
      </c>
      <c r="O14235" s="8" t="n">
        <f aca="false">K14235*(1-L14235)</f>
        <v>135.2</v>
      </c>
    </row>
    <row r="14236" customFormat="false" ht="11.4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IF(G14236="Male",VLOOKUP(H14236,'Shoe size conversion table'!$B$6:$D$22,2),VLOOKUP(H14236,'Shoe size conversion table'!$J$6:$L$22,2))</f>
        <v>39</v>
      </c>
      <c r="J14236" s="12" t="n">
        <f aca="false">IF(G14236="Male",VLOOKUP(H14236,'Shoe size conversion table'!$B$6:$D$22,3),VLOOKUP(H14236,'Shoe size conversion table'!$J$6:$L$22,3))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MONTH(C14236:C29203)</f>
        <v>11</v>
      </c>
      <c r="O14236" s="8" t="n">
        <f aca="false">K14236*(1-L14236)</f>
        <v>199</v>
      </c>
    </row>
    <row r="14237" customFormat="false" ht="11.4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IF(G14237="Male",VLOOKUP(H14237,'Shoe size conversion table'!$B$6:$D$22,2),VLOOKUP(H14237,'Shoe size conversion table'!$J$6:$L$22,2))</f>
        <v>38</v>
      </c>
      <c r="J14237" s="12" t="n">
        <f aca="false">IF(G14237="Male",VLOOKUP(H14237,'Shoe size conversion table'!$B$6:$D$22,3),VLOOKUP(H14237,'Shoe size conversion table'!$J$6:$L$22,3))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MONTH(C14237:C29204)</f>
        <v>11</v>
      </c>
      <c r="O14237" s="8" t="n">
        <f aca="false">K14237*(1-L14237)</f>
        <v>111.2</v>
      </c>
    </row>
    <row r="14238" customFormat="false" ht="11.4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IF(G14238="Male",VLOOKUP(H14238,'Shoe size conversion table'!$B$6:$D$22,2),VLOOKUP(H14238,'Shoe size conversion table'!$J$6:$L$22,2))</f>
        <v>40</v>
      </c>
      <c r="J14238" s="12" t="n">
        <f aca="false">IF(G14238="Male",VLOOKUP(H14238,'Shoe size conversion table'!$B$6:$D$22,3),VLOOKUP(H14238,'Shoe size conversion table'!$J$6:$L$22,3))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MONTH(C14238:C29205)</f>
        <v>11</v>
      </c>
      <c r="O14238" s="8" t="n">
        <f aca="false">K14238*(1-L14238)</f>
        <v>129</v>
      </c>
    </row>
    <row r="14239" customFormat="false" ht="11.4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IF(G14239="Male",VLOOKUP(H14239,'Shoe size conversion table'!$B$6:$D$22,2),VLOOKUP(H14239,'Shoe size conversion table'!$J$6:$L$22,2))</f>
        <v>39</v>
      </c>
      <c r="J14239" s="12" t="n">
        <f aca="false">IF(G14239="Male",VLOOKUP(H14239,'Shoe size conversion table'!$B$6:$D$22,3),VLOOKUP(H14239,'Shoe size conversion table'!$J$6:$L$22,3))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MONTH(C14239:C29206)</f>
        <v>11</v>
      </c>
      <c r="O14239" s="8" t="n">
        <f aca="false">K14239*(1-L14239)</f>
        <v>116.1</v>
      </c>
    </row>
    <row r="14240" customFormat="false" ht="11.4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IF(G14240="Male",VLOOKUP(H14240,'Shoe size conversion table'!$B$6:$D$22,2),VLOOKUP(H14240,'Shoe size conversion table'!$J$6:$L$22,2))</f>
        <v>40</v>
      </c>
      <c r="J14240" s="12" t="n">
        <f aca="false">IF(G14240="Male",VLOOKUP(H14240,'Shoe size conversion table'!$B$6:$D$22,3),VLOOKUP(H14240,'Shoe size conversion table'!$J$6:$L$22,3))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MONTH(C14240:C29207)</f>
        <v>11</v>
      </c>
      <c r="O14240" s="8" t="n">
        <f aca="false">K14240*(1-L14240)</f>
        <v>103.2</v>
      </c>
    </row>
    <row r="14241" customFormat="false" ht="11.4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IF(G14241="Male",VLOOKUP(H14241,'Shoe size conversion table'!$B$6:$D$22,2),VLOOKUP(H14241,'Shoe size conversion table'!$J$6:$L$22,2))</f>
        <v>39</v>
      </c>
      <c r="J14241" s="12" t="n">
        <f aca="false">IF(G14241="Male",VLOOKUP(H14241,'Shoe size conversion table'!$B$6:$D$22,3),VLOOKUP(H14241,'Shoe size conversion table'!$J$6:$L$22,3))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MONTH(C14241:C29208)</f>
        <v>11</v>
      </c>
      <c r="O14241" s="8" t="n">
        <f aca="false">K14241*(1-L14241)</f>
        <v>159</v>
      </c>
    </row>
    <row r="14242" customFormat="false" ht="11.4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IF(G14242="Male",VLOOKUP(H14242,'Shoe size conversion table'!$B$6:$D$22,2),VLOOKUP(H14242,'Shoe size conversion table'!$J$6:$L$22,2))</f>
        <v>44-45</v>
      </c>
      <c r="J14242" s="12" t="n">
        <f aca="false">IF(G14242="Male",VLOOKUP(H14242,'Shoe size conversion table'!$B$6:$D$22,3),VLOOKUP(H14242,'Shoe size conversion table'!$J$6:$L$22,3))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MONTH(C14242:C29209)</f>
        <v>11</v>
      </c>
      <c r="O14242" s="8" t="n">
        <f aca="false">K14242*(1-L14242)</f>
        <v>199</v>
      </c>
    </row>
    <row r="14243" customFormat="false" ht="11.4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IF(G14243="Male",VLOOKUP(H14243,'Shoe size conversion table'!$B$6:$D$22,2),VLOOKUP(H14243,'Shoe size conversion table'!$J$6:$L$22,2))</f>
        <v>42-43</v>
      </c>
      <c r="J14243" s="12" t="n">
        <f aca="false">IF(G14243="Male",VLOOKUP(H14243,'Shoe size conversion table'!$B$6:$D$22,3),VLOOKUP(H14243,'Shoe size conversion table'!$J$6:$L$22,3))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MONTH(C14243:C29210)</f>
        <v>11</v>
      </c>
      <c r="O14243" s="8" t="n">
        <f aca="false">K14243*(1-L14243)</f>
        <v>74.5</v>
      </c>
    </row>
    <row r="14244" customFormat="false" ht="11.4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IF(G14244="Male",VLOOKUP(H14244,'Shoe size conversion table'!$B$6:$D$22,2),VLOOKUP(H14244,'Shoe size conversion table'!$J$6:$L$22,2))</f>
        <v>37-38</v>
      </c>
      <c r="J14244" s="12" t="n">
        <f aca="false">IF(G14244="Male",VLOOKUP(H14244,'Shoe size conversion table'!$B$6:$D$22,3),VLOOKUP(H14244,'Shoe size conversion table'!$J$6:$L$22,3))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MONTH(C14244:C29211)</f>
        <v>11</v>
      </c>
      <c r="O14244" s="8" t="n">
        <f aca="false">K14244*(1-L14244)</f>
        <v>127.2</v>
      </c>
    </row>
    <row r="14245" customFormat="false" ht="11.4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IF(G14245="Male",VLOOKUP(H14245,'Shoe size conversion table'!$B$6:$D$22,2),VLOOKUP(H14245,'Shoe size conversion table'!$J$6:$L$22,2))</f>
        <v>42</v>
      </c>
      <c r="J14245" s="12" t="n">
        <f aca="false">IF(G14245="Male",VLOOKUP(H14245,'Shoe size conversion table'!$B$6:$D$22,3),VLOOKUP(H14245,'Shoe size conversion table'!$J$6:$L$22,3))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MONTH(C14245:C29212)</f>
        <v>11</v>
      </c>
      <c r="O14245" s="8" t="n">
        <f aca="false">K14245*(1-L14245)</f>
        <v>159</v>
      </c>
    </row>
    <row r="14246" customFormat="false" ht="11.4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IF(G14246="Male",VLOOKUP(H14246,'Shoe size conversion table'!$B$6:$D$22,2),VLOOKUP(H14246,'Shoe size conversion table'!$J$6:$L$22,2))</f>
        <v>42-43</v>
      </c>
      <c r="J14246" s="12" t="n">
        <f aca="false">IF(G14246="Male",VLOOKUP(H14246,'Shoe size conversion table'!$B$6:$D$22,3),VLOOKUP(H14246,'Shoe size conversion table'!$J$6:$L$22,3))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MONTH(C14246:C29213)</f>
        <v>11</v>
      </c>
      <c r="O14246" s="8" t="n">
        <f aca="false">K14246*(1-L14246)</f>
        <v>199</v>
      </c>
    </row>
    <row r="14247" customFormat="false" ht="11.4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IF(G14247="Male",VLOOKUP(H14247,'Shoe size conversion table'!$B$6:$D$22,2),VLOOKUP(H14247,'Shoe size conversion table'!$J$6:$L$22,2))</f>
        <v>44</v>
      </c>
      <c r="J14247" s="12" t="n">
        <f aca="false">IF(G14247="Male",VLOOKUP(H14247,'Shoe size conversion table'!$B$6:$D$22,3),VLOOKUP(H14247,'Shoe size conversion table'!$J$6:$L$22,3))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MONTH(C14247:C29214)</f>
        <v>11</v>
      </c>
      <c r="O14247" s="8" t="n">
        <f aca="false">K14247*(1-L14247)</f>
        <v>69.5</v>
      </c>
    </row>
    <row r="14248" customFormat="false" ht="11.4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IF(G14248="Male",VLOOKUP(H14248,'Shoe size conversion table'!$B$6:$D$22,2),VLOOKUP(H14248,'Shoe size conversion table'!$J$6:$L$22,2))</f>
        <v>44-45</v>
      </c>
      <c r="J14248" s="12" t="n">
        <f aca="false">IF(G14248="Male",VLOOKUP(H14248,'Shoe size conversion table'!$B$6:$D$22,3),VLOOKUP(H14248,'Shoe size conversion table'!$J$6:$L$22,3))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MONTH(C14248:C29215)</f>
        <v>11</v>
      </c>
      <c r="O14248" s="8" t="n">
        <f aca="false">K14248*(1-L14248)</f>
        <v>189</v>
      </c>
    </row>
    <row r="14249" customFormat="false" ht="11.4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IF(G14249="Male",VLOOKUP(H14249,'Shoe size conversion table'!$B$6:$D$22,2),VLOOKUP(H14249,'Shoe size conversion table'!$J$6:$L$22,2))</f>
        <v>41-42</v>
      </c>
      <c r="J14249" s="12" t="n">
        <f aca="false">IF(G14249="Male",VLOOKUP(H14249,'Shoe size conversion table'!$B$6:$D$22,3),VLOOKUP(H14249,'Shoe size conversion table'!$J$6:$L$22,3))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MONTH(C14249:C29216)</f>
        <v>11</v>
      </c>
      <c r="O14249" s="8" t="n">
        <f aca="false">K14249*(1-L14249)</f>
        <v>129</v>
      </c>
    </row>
    <row r="14250" customFormat="false" ht="11.4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IF(G14250="Male",VLOOKUP(H14250,'Shoe size conversion table'!$B$6:$D$22,2),VLOOKUP(H14250,'Shoe size conversion table'!$J$6:$L$22,2))</f>
        <v>42</v>
      </c>
      <c r="J14250" s="12" t="n">
        <f aca="false">IF(G14250="Male",VLOOKUP(H14250,'Shoe size conversion table'!$B$6:$D$22,3),VLOOKUP(H14250,'Shoe size conversion table'!$J$6:$L$22,3))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MONTH(C14250:C29217)</f>
        <v>11</v>
      </c>
      <c r="O14250" s="8" t="n">
        <f aca="false">K14250*(1-L14250)</f>
        <v>179</v>
      </c>
    </row>
    <row r="14251" customFormat="false" ht="11.4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IF(G14251="Male",VLOOKUP(H14251,'Shoe size conversion table'!$B$6:$D$22,2),VLOOKUP(H14251,'Shoe size conversion table'!$J$6:$L$22,2))</f>
        <v>43</v>
      </c>
      <c r="J14251" s="12" t="n">
        <f aca="false">IF(G14251="Male",VLOOKUP(H14251,'Shoe size conversion table'!$B$6:$D$22,3),VLOOKUP(H14251,'Shoe size conversion table'!$J$6:$L$22,3))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MONTH(C14251:C29218)</f>
        <v>11</v>
      </c>
      <c r="O14251" s="8" t="n">
        <f aca="false">K14251*(1-L14251)</f>
        <v>149</v>
      </c>
    </row>
    <row r="14252" customFormat="false" ht="11.4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IF(G14252="Male",VLOOKUP(H14252,'Shoe size conversion table'!$B$6:$D$22,2),VLOOKUP(H14252,'Shoe size conversion table'!$J$6:$L$22,2))</f>
        <v>41-42</v>
      </c>
      <c r="J14252" s="12" t="n">
        <f aca="false">IF(G14252="Male",VLOOKUP(H14252,'Shoe size conversion table'!$B$6:$D$22,3),VLOOKUP(H14252,'Shoe size conversion table'!$J$6:$L$22,3))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MONTH(C14252:C29219)</f>
        <v>11</v>
      </c>
      <c r="O14252" s="8" t="n">
        <f aca="false">K14252*(1-L14252)</f>
        <v>69.5</v>
      </c>
    </row>
    <row r="14253" customFormat="false" ht="11.4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IF(G14253="Male",VLOOKUP(H14253,'Shoe size conversion table'!$B$6:$D$22,2),VLOOKUP(H14253,'Shoe size conversion table'!$J$6:$L$22,2))</f>
        <v>43</v>
      </c>
      <c r="J14253" s="12" t="n">
        <f aca="false">IF(G14253="Male",VLOOKUP(H14253,'Shoe size conversion table'!$B$6:$D$22,3),VLOOKUP(H14253,'Shoe size conversion table'!$J$6:$L$22,3))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MONTH(C14253:C29220)</f>
        <v>11</v>
      </c>
      <c r="O14253" s="8" t="n">
        <f aca="false">K14253*(1-L14253)</f>
        <v>74.5</v>
      </c>
    </row>
    <row r="14254" customFormat="false" ht="11.4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IF(G14254="Male",VLOOKUP(H14254,'Shoe size conversion table'!$B$6:$D$22,2),VLOOKUP(H14254,'Shoe size conversion table'!$J$6:$L$22,2))</f>
        <v>43</v>
      </c>
      <c r="J14254" s="12" t="n">
        <f aca="false">IF(G14254="Male",VLOOKUP(H14254,'Shoe size conversion table'!$B$6:$D$22,3),VLOOKUP(H14254,'Shoe size conversion table'!$J$6:$L$22,3))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MONTH(C14254:C29221)</f>
        <v>11</v>
      </c>
      <c r="O14254" s="8" t="n">
        <f aca="false">K14254*(1-L14254)</f>
        <v>189</v>
      </c>
    </row>
    <row r="14255" customFormat="false" ht="11.4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IF(G14255="Male",VLOOKUP(H14255,'Shoe size conversion table'!$B$6:$D$22,2),VLOOKUP(H14255,'Shoe size conversion table'!$J$6:$L$22,2))</f>
        <v>39-40</v>
      </c>
      <c r="J14255" s="12" t="n">
        <f aca="false">IF(G14255="Male",VLOOKUP(H14255,'Shoe size conversion table'!$B$6:$D$22,3),VLOOKUP(H14255,'Shoe size conversion table'!$J$6:$L$22,3))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MONTH(C14255:C29222)</f>
        <v>11</v>
      </c>
      <c r="O14255" s="8" t="n">
        <f aca="false">K14255*(1-L14255)</f>
        <v>129</v>
      </c>
    </row>
    <row r="14256" customFormat="false" ht="11.4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IF(G14256="Male",VLOOKUP(H14256,'Shoe size conversion table'!$B$6:$D$22,2),VLOOKUP(H14256,'Shoe size conversion table'!$J$6:$L$22,2))</f>
        <v>43-44</v>
      </c>
      <c r="J14256" s="12" t="n">
        <f aca="false">IF(G14256="Male",VLOOKUP(H14256,'Shoe size conversion table'!$B$6:$D$22,3),VLOOKUP(H14256,'Shoe size conversion table'!$J$6:$L$22,3))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MONTH(C14256:C29223)</f>
        <v>11</v>
      </c>
      <c r="O14256" s="8" t="n">
        <f aca="false">K14256*(1-L14256)</f>
        <v>139</v>
      </c>
    </row>
    <row r="14257" customFormat="false" ht="11.4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IF(G14257="Male",VLOOKUP(H14257,'Shoe size conversion table'!$B$6:$D$22,2),VLOOKUP(H14257,'Shoe size conversion table'!$J$6:$L$22,2))</f>
        <v>43-44</v>
      </c>
      <c r="J14257" s="12" t="n">
        <f aca="false">IF(G14257="Male",VLOOKUP(H14257,'Shoe size conversion table'!$B$6:$D$22,3),VLOOKUP(H14257,'Shoe size conversion table'!$J$6:$L$22,3))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MONTH(C14257:C29224)</f>
        <v>11</v>
      </c>
      <c r="O14257" s="8" t="n">
        <f aca="false">K14257*(1-L14257)</f>
        <v>90.3</v>
      </c>
    </row>
    <row r="14258" customFormat="false" ht="11.4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IF(G14258="Male",VLOOKUP(H14258,'Shoe size conversion table'!$B$6:$D$22,2),VLOOKUP(H14258,'Shoe size conversion table'!$J$6:$L$22,2))</f>
        <v>43</v>
      </c>
      <c r="J14258" s="12" t="n">
        <f aca="false">IF(G14258="Male",VLOOKUP(H14258,'Shoe size conversion table'!$B$6:$D$22,3),VLOOKUP(H14258,'Shoe size conversion table'!$J$6:$L$22,3))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MONTH(C14258:C29225)</f>
        <v>11</v>
      </c>
      <c r="O14258" s="8" t="n">
        <f aca="false">K14258*(1-L14258)</f>
        <v>127.2</v>
      </c>
    </row>
    <row r="14259" customFormat="false" ht="11.4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IF(G14259="Male",VLOOKUP(H14259,'Shoe size conversion table'!$B$6:$D$22,2),VLOOKUP(H14259,'Shoe size conversion table'!$J$6:$L$22,2))</f>
        <v>38-39</v>
      </c>
      <c r="J14259" s="12" t="n">
        <f aca="false">IF(G14259="Male",VLOOKUP(H14259,'Shoe size conversion table'!$B$6:$D$22,3),VLOOKUP(H14259,'Shoe size conversion table'!$J$6:$L$22,3))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MONTH(C14259:C29226)</f>
        <v>11</v>
      </c>
      <c r="O14259" s="8" t="n">
        <f aca="false">K14259*(1-L14259)</f>
        <v>64.5</v>
      </c>
    </row>
    <row r="14260" customFormat="false" ht="11.4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IF(G14260="Male",VLOOKUP(H14260,'Shoe size conversion table'!$B$6:$D$22,2),VLOOKUP(H14260,'Shoe size conversion table'!$J$6:$L$22,2))</f>
        <v>43</v>
      </c>
      <c r="J14260" s="12" t="n">
        <f aca="false">IF(G14260="Male",VLOOKUP(H14260,'Shoe size conversion table'!$B$6:$D$22,3),VLOOKUP(H14260,'Shoe size conversion table'!$J$6:$L$22,3))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MONTH(C14260:C29227)</f>
        <v>11</v>
      </c>
      <c r="O14260" s="8" t="n">
        <f aca="false">K14260*(1-L14260)</f>
        <v>179</v>
      </c>
    </row>
    <row r="14261" customFormat="false" ht="11.4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IF(G14261="Male",VLOOKUP(H14261,'Shoe size conversion table'!$B$6:$D$22,2),VLOOKUP(H14261,'Shoe size conversion table'!$J$6:$L$22,2))</f>
        <v>42-43</v>
      </c>
      <c r="J14261" s="12" t="n">
        <f aca="false">IF(G14261="Male",VLOOKUP(H14261,'Shoe size conversion table'!$B$6:$D$22,3),VLOOKUP(H14261,'Shoe size conversion table'!$J$6:$L$22,3))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MONTH(C14261:C29228)</f>
        <v>11</v>
      </c>
      <c r="O14261" s="8" t="n">
        <f aca="false">K14261*(1-L14261)</f>
        <v>74.5</v>
      </c>
    </row>
    <row r="14262" customFormat="false" ht="11.4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IF(G14262="Male",VLOOKUP(H14262,'Shoe size conversion table'!$B$6:$D$22,2),VLOOKUP(H14262,'Shoe size conversion table'!$J$6:$L$22,2))</f>
        <v>38-39</v>
      </c>
      <c r="J14262" s="12" t="n">
        <f aca="false">IF(G14262="Male",VLOOKUP(H14262,'Shoe size conversion table'!$B$6:$D$22,3),VLOOKUP(H14262,'Shoe size conversion table'!$J$6:$L$22,3))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MONTH(C14262:C29229)</f>
        <v>11</v>
      </c>
      <c r="O14262" s="8" t="n">
        <f aca="false">K14262*(1-L14262)</f>
        <v>179</v>
      </c>
    </row>
    <row r="14263" customFormat="false" ht="11.4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IF(G14263="Male",VLOOKUP(H14263,'Shoe size conversion table'!$B$6:$D$22,2),VLOOKUP(H14263,'Shoe size conversion table'!$J$6:$L$22,2))</f>
        <v>46</v>
      </c>
      <c r="J14263" s="12" t="n">
        <f aca="false">IF(G14263="Male",VLOOKUP(H14263,'Shoe size conversion table'!$B$6:$D$22,3),VLOOKUP(H14263,'Shoe size conversion table'!$J$6:$L$22,3))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MONTH(C14263:C29230)</f>
        <v>11</v>
      </c>
      <c r="O14263" s="8" t="n">
        <f aca="false">K14263*(1-L14263)</f>
        <v>159</v>
      </c>
    </row>
    <row r="14264" customFormat="false" ht="11.4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IF(G14264="Male",VLOOKUP(H14264,'Shoe size conversion table'!$B$6:$D$22,2),VLOOKUP(H14264,'Shoe size conversion table'!$J$6:$L$22,2))</f>
        <v>43-44</v>
      </c>
      <c r="J14264" s="12" t="n">
        <f aca="false">IF(G14264="Male",VLOOKUP(H14264,'Shoe size conversion table'!$B$6:$D$22,3),VLOOKUP(H14264,'Shoe size conversion table'!$J$6:$L$22,3))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MONTH(C14264:C29231)</f>
        <v>11</v>
      </c>
      <c r="O14264" s="8" t="n">
        <f aca="false">K14264*(1-L14264)</f>
        <v>189</v>
      </c>
    </row>
    <row r="14265" customFormat="false" ht="11.4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IF(G14265="Male",VLOOKUP(H14265,'Shoe size conversion table'!$B$6:$D$22,2),VLOOKUP(H14265,'Shoe size conversion table'!$J$6:$L$22,2))</f>
        <v>37</v>
      </c>
      <c r="J14265" s="12" t="n">
        <f aca="false">IF(G14265="Male",VLOOKUP(H14265,'Shoe size conversion table'!$B$6:$D$22,3),VLOOKUP(H14265,'Shoe size conversion table'!$J$6:$L$22,3))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MONTH(C14265:C29232)</f>
        <v>11</v>
      </c>
      <c r="O14265" s="8" t="n">
        <f aca="false">K14265*(1-L14265)</f>
        <v>149</v>
      </c>
    </row>
    <row r="14266" customFormat="false" ht="11.4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IF(G14266="Male",VLOOKUP(H14266,'Shoe size conversion table'!$B$6:$D$22,2),VLOOKUP(H14266,'Shoe size conversion table'!$J$6:$L$22,2))</f>
        <v>39</v>
      </c>
      <c r="J14266" s="12" t="n">
        <f aca="false">IF(G14266="Male",VLOOKUP(H14266,'Shoe size conversion table'!$B$6:$D$22,3),VLOOKUP(H14266,'Shoe size conversion table'!$J$6:$L$22,3))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MONTH(C14266:C29233)</f>
        <v>11</v>
      </c>
      <c r="O14266" s="8" t="n">
        <f aca="false">K14266*(1-L14266)</f>
        <v>189</v>
      </c>
    </row>
    <row r="14267" customFormat="false" ht="11.4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IF(G14267="Male",VLOOKUP(H14267,'Shoe size conversion table'!$B$6:$D$22,2),VLOOKUP(H14267,'Shoe size conversion table'!$J$6:$L$22,2))</f>
        <v>40</v>
      </c>
      <c r="J14267" s="12" t="n">
        <f aca="false">IF(G14267="Male",VLOOKUP(H14267,'Shoe size conversion table'!$B$6:$D$22,3),VLOOKUP(H14267,'Shoe size conversion table'!$J$6:$L$22,3))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MONTH(C14267:C29234)</f>
        <v>11</v>
      </c>
      <c r="O14267" s="8" t="n">
        <f aca="false">K14267*(1-L14267)</f>
        <v>199</v>
      </c>
    </row>
    <row r="14268" customFormat="false" ht="11.4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IF(G14268="Male",VLOOKUP(H14268,'Shoe size conversion table'!$B$6:$D$22,2),VLOOKUP(H14268,'Shoe size conversion table'!$J$6:$L$22,2))</f>
        <v>42-43</v>
      </c>
      <c r="J14268" s="12" t="n">
        <f aca="false">IF(G14268="Male",VLOOKUP(H14268,'Shoe size conversion table'!$B$6:$D$22,3),VLOOKUP(H14268,'Shoe size conversion table'!$J$6:$L$22,3))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MONTH(C14268:C29235)</f>
        <v>11</v>
      </c>
      <c r="O14268" s="8" t="n">
        <f aca="false">K14268*(1-L14268)</f>
        <v>189</v>
      </c>
    </row>
    <row r="14269" customFormat="false" ht="11.4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IF(G14269="Male",VLOOKUP(H14269,'Shoe size conversion table'!$B$6:$D$22,2),VLOOKUP(H14269,'Shoe size conversion table'!$J$6:$L$22,2))</f>
        <v>42-43</v>
      </c>
      <c r="J14269" s="12" t="n">
        <f aca="false">IF(G14269="Male",VLOOKUP(H14269,'Shoe size conversion table'!$B$6:$D$22,3),VLOOKUP(H14269,'Shoe size conversion table'!$J$6:$L$22,3))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MONTH(C14269:C29236)</f>
        <v>11</v>
      </c>
      <c r="O14269" s="8" t="n">
        <f aca="false">K14269*(1-L14269)</f>
        <v>139</v>
      </c>
    </row>
    <row r="14270" customFormat="false" ht="11.4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IF(G14270="Male",VLOOKUP(H14270,'Shoe size conversion table'!$B$6:$D$22,2),VLOOKUP(H14270,'Shoe size conversion table'!$J$6:$L$22,2))</f>
        <v>38</v>
      </c>
      <c r="J14270" s="12" t="n">
        <f aca="false">IF(G14270="Male",VLOOKUP(H14270,'Shoe size conversion table'!$B$6:$D$22,3),VLOOKUP(H14270,'Shoe size conversion table'!$J$6:$L$22,3))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MONTH(C14270:C29237)</f>
        <v>11</v>
      </c>
      <c r="O14270" s="8" t="n">
        <f aca="false">K14270*(1-L14270)</f>
        <v>143.2</v>
      </c>
    </row>
    <row r="14271" customFormat="false" ht="11.4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IF(G14271="Male",VLOOKUP(H14271,'Shoe size conversion table'!$B$6:$D$22,2),VLOOKUP(H14271,'Shoe size conversion table'!$J$6:$L$22,2))</f>
        <v>43</v>
      </c>
      <c r="J14271" s="12" t="n">
        <f aca="false">IF(G14271="Male",VLOOKUP(H14271,'Shoe size conversion table'!$B$6:$D$22,3),VLOOKUP(H14271,'Shoe size conversion table'!$J$6:$L$22,3))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MONTH(C14271:C29238)</f>
        <v>11</v>
      </c>
      <c r="O14271" s="8" t="n">
        <f aca="false">K14271*(1-L14271)</f>
        <v>64.5</v>
      </c>
    </row>
    <row r="14272" customFormat="false" ht="11.4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IF(G14272="Male",VLOOKUP(H14272,'Shoe size conversion table'!$B$6:$D$22,2),VLOOKUP(H14272,'Shoe size conversion table'!$J$6:$L$22,2))</f>
        <v>38</v>
      </c>
      <c r="J14272" s="12" t="n">
        <f aca="false">IF(G14272="Male",VLOOKUP(H14272,'Shoe size conversion table'!$B$6:$D$22,3),VLOOKUP(H14272,'Shoe size conversion table'!$J$6:$L$22,3))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MONTH(C14272:C29239)</f>
        <v>11</v>
      </c>
      <c r="O14272" s="8" t="n">
        <f aca="false">K14272*(1-L14272)</f>
        <v>179</v>
      </c>
    </row>
    <row r="14273" customFormat="false" ht="11.4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IF(G14273="Male",VLOOKUP(H14273,'Shoe size conversion table'!$B$6:$D$22,2),VLOOKUP(H14273,'Shoe size conversion table'!$J$6:$L$22,2))</f>
        <v>40</v>
      </c>
      <c r="J14273" s="12" t="n">
        <f aca="false">IF(G14273="Male",VLOOKUP(H14273,'Shoe size conversion table'!$B$6:$D$22,3),VLOOKUP(H14273,'Shoe size conversion table'!$J$6:$L$22,3))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MONTH(C14273:C29240)</f>
        <v>11</v>
      </c>
      <c r="O14273" s="8" t="n">
        <f aca="false">K14273*(1-L14273)</f>
        <v>64.5</v>
      </c>
    </row>
    <row r="14274" customFormat="false" ht="11.4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IF(G14274="Male",VLOOKUP(H14274,'Shoe size conversion table'!$B$6:$D$22,2),VLOOKUP(H14274,'Shoe size conversion table'!$J$6:$L$22,2))</f>
        <v>41-42</v>
      </c>
      <c r="J14274" s="12" t="n">
        <f aca="false">IF(G14274="Male",VLOOKUP(H14274,'Shoe size conversion table'!$B$6:$D$22,3),VLOOKUP(H14274,'Shoe size conversion table'!$J$6:$L$22,3))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MONTH(C14274:C29241)</f>
        <v>11</v>
      </c>
      <c r="O14274" s="8" t="n">
        <f aca="false">K14274*(1-L14274)</f>
        <v>169</v>
      </c>
    </row>
    <row r="14275" customFormat="false" ht="11.4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IF(G14275="Male",VLOOKUP(H14275,'Shoe size conversion table'!$B$6:$D$22,2),VLOOKUP(H14275,'Shoe size conversion table'!$J$6:$L$22,2))</f>
        <v>39</v>
      </c>
      <c r="J14275" s="12" t="n">
        <f aca="false">IF(G14275="Male",VLOOKUP(H14275,'Shoe size conversion table'!$B$6:$D$22,3),VLOOKUP(H14275,'Shoe size conversion table'!$J$6:$L$22,3))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MONTH(C14275:C29242)</f>
        <v>11</v>
      </c>
      <c r="O14275" s="8" t="n">
        <f aca="false">K14275*(1-L14275)</f>
        <v>143.2</v>
      </c>
    </row>
    <row r="14276" customFormat="false" ht="11.4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IF(G14276="Male",VLOOKUP(H14276,'Shoe size conversion table'!$B$6:$D$22,2),VLOOKUP(H14276,'Shoe size conversion table'!$J$6:$L$22,2))</f>
        <v>42-43</v>
      </c>
      <c r="J14276" s="12" t="n">
        <f aca="false">IF(G14276="Male",VLOOKUP(H14276,'Shoe size conversion table'!$B$6:$D$22,3),VLOOKUP(H14276,'Shoe size conversion table'!$J$6:$L$22,3))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MONTH(C14276:C29243)</f>
        <v>11</v>
      </c>
      <c r="O14276" s="8" t="n">
        <f aca="false">K14276*(1-L14276)</f>
        <v>189</v>
      </c>
    </row>
    <row r="14277" customFormat="false" ht="11.4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IF(G14277="Male",VLOOKUP(H14277,'Shoe size conversion table'!$B$6:$D$22,2),VLOOKUP(H14277,'Shoe size conversion table'!$J$6:$L$22,2))</f>
        <v>41-42</v>
      </c>
      <c r="J14277" s="12" t="n">
        <f aca="false">IF(G14277="Male",VLOOKUP(H14277,'Shoe size conversion table'!$B$6:$D$22,3),VLOOKUP(H14277,'Shoe size conversion table'!$J$6:$L$22,3))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MONTH(C14277:C29244)</f>
        <v>11</v>
      </c>
      <c r="O14277" s="8" t="n">
        <f aca="false">K14277*(1-L14277)</f>
        <v>189</v>
      </c>
    </row>
    <row r="14278" customFormat="false" ht="11.4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IF(G14278="Male",VLOOKUP(H14278,'Shoe size conversion table'!$B$6:$D$22,2),VLOOKUP(H14278,'Shoe size conversion table'!$J$6:$L$22,2))</f>
        <v>43</v>
      </c>
      <c r="J14278" s="12" t="n">
        <f aca="false">IF(G14278="Male",VLOOKUP(H14278,'Shoe size conversion table'!$B$6:$D$22,3),VLOOKUP(H14278,'Shoe size conversion table'!$J$6:$L$22,3))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MONTH(C14278:C29245)</f>
        <v>11</v>
      </c>
      <c r="O14278" s="8" t="n">
        <f aca="false">K14278*(1-L14278)</f>
        <v>169</v>
      </c>
    </row>
    <row r="14279" customFormat="false" ht="11.4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IF(G14279="Male",VLOOKUP(H14279,'Shoe size conversion table'!$B$6:$D$22,2),VLOOKUP(H14279,'Shoe size conversion table'!$J$6:$L$22,2))</f>
        <v>40</v>
      </c>
      <c r="J14279" s="12" t="n">
        <f aca="false">IF(G14279="Male",VLOOKUP(H14279,'Shoe size conversion table'!$B$6:$D$22,3),VLOOKUP(H14279,'Shoe size conversion table'!$J$6:$L$22,3))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MONTH(C14279:C29246)</f>
        <v>11</v>
      </c>
      <c r="O14279" s="8" t="n">
        <f aca="false">K14279*(1-L14279)</f>
        <v>111.2</v>
      </c>
    </row>
    <row r="14280" customFormat="false" ht="11.4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IF(G14280="Male",VLOOKUP(H14280,'Shoe size conversion table'!$B$6:$D$22,2),VLOOKUP(H14280,'Shoe size conversion table'!$J$6:$L$22,2))</f>
        <v>39</v>
      </c>
      <c r="J14280" s="12" t="n">
        <f aca="false">IF(G14280="Male",VLOOKUP(H14280,'Shoe size conversion table'!$B$6:$D$22,3),VLOOKUP(H14280,'Shoe size conversion table'!$J$6:$L$22,3))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MONTH(C14280:C29247)</f>
        <v>11</v>
      </c>
      <c r="O14280" s="8" t="n">
        <f aca="false">K14280*(1-L14280)</f>
        <v>99.5</v>
      </c>
    </row>
    <row r="14281" customFormat="false" ht="11.4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IF(G14281="Male",VLOOKUP(H14281,'Shoe size conversion table'!$B$6:$D$22,2),VLOOKUP(H14281,'Shoe size conversion table'!$J$6:$L$22,2))</f>
        <v>41</v>
      </c>
      <c r="J14281" s="12" t="n">
        <f aca="false">IF(G14281="Male",VLOOKUP(H14281,'Shoe size conversion table'!$B$6:$D$22,3),VLOOKUP(H14281,'Shoe size conversion table'!$J$6:$L$22,3))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MONTH(C14281:C29248)</f>
        <v>11</v>
      </c>
      <c r="O14281" s="8" t="n">
        <f aca="false">K14281*(1-L14281)</f>
        <v>139</v>
      </c>
    </row>
    <row r="14282" customFormat="false" ht="11.4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IF(G14282="Male",VLOOKUP(H14282,'Shoe size conversion table'!$B$6:$D$22,2),VLOOKUP(H14282,'Shoe size conversion table'!$J$6:$L$22,2))</f>
        <v>38-39</v>
      </c>
      <c r="J14282" s="12" t="n">
        <f aca="false">IF(G14282="Male",VLOOKUP(H14282,'Shoe size conversion table'!$B$6:$D$22,3),VLOOKUP(H14282,'Shoe size conversion table'!$J$6:$L$22,3))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MONTH(C14282:C29249)</f>
        <v>11</v>
      </c>
      <c r="O14282" s="8" t="n">
        <f aca="false">K14282*(1-L14282)</f>
        <v>199</v>
      </c>
    </row>
    <row r="14283" customFormat="false" ht="11.4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IF(G14283="Male",VLOOKUP(H14283,'Shoe size conversion table'!$B$6:$D$22,2),VLOOKUP(H14283,'Shoe size conversion table'!$J$6:$L$22,2))</f>
        <v>42-43</v>
      </c>
      <c r="J14283" s="12" t="n">
        <f aca="false">IF(G14283="Male",VLOOKUP(H14283,'Shoe size conversion table'!$B$6:$D$22,3),VLOOKUP(H14283,'Shoe size conversion table'!$J$6:$L$22,3))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MONTH(C14283:C29250)</f>
        <v>11</v>
      </c>
      <c r="O14283" s="8" t="n">
        <f aca="false">K14283*(1-L14283)</f>
        <v>74.5</v>
      </c>
    </row>
    <row r="14284" customFormat="false" ht="11.4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IF(G14284="Male",VLOOKUP(H14284,'Shoe size conversion table'!$B$6:$D$22,2),VLOOKUP(H14284,'Shoe size conversion table'!$J$6:$L$22,2))</f>
        <v>41</v>
      </c>
      <c r="J14284" s="12" t="n">
        <f aca="false">IF(G14284="Male",VLOOKUP(H14284,'Shoe size conversion table'!$B$6:$D$22,3),VLOOKUP(H14284,'Shoe size conversion table'!$J$6:$L$22,3))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MONTH(C14284:C29251)</f>
        <v>11</v>
      </c>
      <c r="O14284" s="8" t="n">
        <f aca="false">K14284*(1-L14284)</f>
        <v>149</v>
      </c>
    </row>
    <row r="14285" customFormat="false" ht="11.4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IF(G14285="Male",VLOOKUP(H14285,'Shoe size conversion table'!$B$6:$D$22,2),VLOOKUP(H14285,'Shoe size conversion table'!$J$6:$L$22,2))</f>
        <v>38-39</v>
      </c>
      <c r="J14285" s="12" t="n">
        <f aca="false">IF(G14285="Male",VLOOKUP(H14285,'Shoe size conversion table'!$B$6:$D$22,3),VLOOKUP(H14285,'Shoe size conversion table'!$J$6:$L$22,3))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MONTH(C14285:C29252)</f>
        <v>11</v>
      </c>
      <c r="O14285" s="8" t="n">
        <f aca="false">K14285*(1-L14285)</f>
        <v>199</v>
      </c>
    </row>
    <row r="14286" customFormat="false" ht="11.4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IF(G14286="Male",VLOOKUP(H14286,'Shoe size conversion table'!$B$6:$D$22,2),VLOOKUP(H14286,'Shoe size conversion table'!$J$6:$L$22,2))</f>
        <v>43-44</v>
      </c>
      <c r="J14286" s="12" t="n">
        <f aca="false">IF(G14286="Male",VLOOKUP(H14286,'Shoe size conversion table'!$B$6:$D$22,3),VLOOKUP(H14286,'Shoe size conversion table'!$J$6:$L$22,3))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MONTH(C14286:C29253)</f>
        <v>11</v>
      </c>
      <c r="O14286" s="8" t="n">
        <f aca="false">K14286*(1-L14286)</f>
        <v>139</v>
      </c>
    </row>
    <row r="14287" customFormat="false" ht="11.4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IF(G14287="Male",VLOOKUP(H14287,'Shoe size conversion table'!$B$6:$D$22,2),VLOOKUP(H14287,'Shoe size conversion table'!$J$6:$L$22,2))</f>
        <v>42-43</v>
      </c>
      <c r="J14287" s="12" t="n">
        <f aca="false">IF(G14287="Male",VLOOKUP(H14287,'Shoe size conversion table'!$B$6:$D$22,3),VLOOKUP(H14287,'Shoe size conversion table'!$J$6:$L$22,3))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MONTH(C14287:C29254)</f>
        <v>11</v>
      </c>
      <c r="O14287" s="8" t="n">
        <f aca="false">K14287*(1-L14287)</f>
        <v>143.2</v>
      </c>
    </row>
    <row r="14288" customFormat="false" ht="11.4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IF(G14288="Male",VLOOKUP(H14288,'Shoe size conversion table'!$B$6:$D$22,2),VLOOKUP(H14288,'Shoe size conversion table'!$J$6:$L$22,2))</f>
        <v>38</v>
      </c>
      <c r="J14288" s="12" t="n">
        <f aca="false">IF(G14288="Male",VLOOKUP(H14288,'Shoe size conversion table'!$B$6:$D$22,3),VLOOKUP(H14288,'Shoe size conversion table'!$J$6:$L$22,3))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MONTH(C14288:C29255)</f>
        <v>11</v>
      </c>
      <c r="O14288" s="8" t="n">
        <f aca="false">K14288*(1-L14288)</f>
        <v>139.3</v>
      </c>
    </row>
    <row r="14289" customFormat="false" ht="11.4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IF(G14289="Male",VLOOKUP(H14289,'Shoe size conversion table'!$B$6:$D$22,2),VLOOKUP(H14289,'Shoe size conversion table'!$J$6:$L$22,2))</f>
        <v>42</v>
      </c>
      <c r="J14289" s="12" t="n">
        <f aca="false">IF(G14289="Male",VLOOKUP(H14289,'Shoe size conversion table'!$B$6:$D$22,3),VLOOKUP(H14289,'Shoe size conversion table'!$J$6:$L$22,3))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MONTH(C14289:C29256)</f>
        <v>11</v>
      </c>
      <c r="O14289" s="8" t="n">
        <f aca="false">K14289*(1-L14289)</f>
        <v>179</v>
      </c>
    </row>
    <row r="14290" customFormat="false" ht="11.4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IF(G14290="Male",VLOOKUP(H14290,'Shoe size conversion table'!$B$6:$D$22,2),VLOOKUP(H14290,'Shoe size conversion table'!$J$6:$L$22,2))</f>
        <v>38</v>
      </c>
      <c r="J14290" s="12" t="n">
        <f aca="false">IF(G14290="Male",VLOOKUP(H14290,'Shoe size conversion table'!$B$6:$D$22,3),VLOOKUP(H14290,'Shoe size conversion table'!$J$6:$L$22,3))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MONTH(C14290:C29257)</f>
        <v>11</v>
      </c>
      <c r="O14290" s="8" t="n">
        <f aca="false">K14290*(1-L14290)</f>
        <v>179</v>
      </c>
    </row>
    <row r="14291" customFormat="false" ht="11.4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IF(G14291="Male",VLOOKUP(H14291,'Shoe size conversion table'!$B$6:$D$22,2),VLOOKUP(H14291,'Shoe size conversion table'!$J$6:$L$22,2))</f>
        <v>38-39</v>
      </c>
      <c r="J14291" s="12" t="n">
        <f aca="false">IF(G14291="Male",VLOOKUP(H14291,'Shoe size conversion table'!$B$6:$D$22,3),VLOOKUP(H14291,'Shoe size conversion table'!$J$6:$L$22,3))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MONTH(C14291:C29258)</f>
        <v>11</v>
      </c>
      <c r="O14291" s="8" t="n">
        <f aca="false">K14291*(1-L14291)</f>
        <v>89.5</v>
      </c>
    </row>
    <row r="14292" customFormat="false" ht="11.4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IF(G14292="Male",VLOOKUP(H14292,'Shoe size conversion table'!$B$6:$D$22,2),VLOOKUP(H14292,'Shoe size conversion table'!$J$6:$L$22,2))</f>
        <v>39</v>
      </c>
      <c r="J14292" s="12" t="n">
        <f aca="false">IF(G14292="Male",VLOOKUP(H14292,'Shoe size conversion table'!$B$6:$D$22,3),VLOOKUP(H14292,'Shoe size conversion table'!$J$6:$L$22,3))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MONTH(C14292:C29259)</f>
        <v>11</v>
      </c>
      <c r="O14292" s="8" t="n">
        <f aca="false">K14292*(1-L14292)</f>
        <v>199</v>
      </c>
    </row>
    <row r="14293" customFormat="false" ht="11.4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IF(G14293="Male",VLOOKUP(H14293,'Shoe size conversion table'!$B$6:$D$22,2),VLOOKUP(H14293,'Shoe size conversion table'!$J$6:$L$22,2))</f>
        <v>38</v>
      </c>
      <c r="J14293" s="12" t="n">
        <f aca="false">IF(G14293="Male",VLOOKUP(H14293,'Shoe size conversion table'!$B$6:$D$22,3),VLOOKUP(H14293,'Shoe size conversion table'!$J$6:$L$22,3))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MONTH(C14293:C29260)</f>
        <v>11</v>
      </c>
      <c r="O14293" s="8" t="n">
        <f aca="false">K14293*(1-L14293)</f>
        <v>129</v>
      </c>
    </row>
    <row r="14294" customFormat="false" ht="11.4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IF(G14294="Male",VLOOKUP(H14294,'Shoe size conversion table'!$B$6:$D$22,2),VLOOKUP(H14294,'Shoe size conversion table'!$J$6:$L$22,2))</f>
        <v>44-45</v>
      </c>
      <c r="J14294" s="12" t="n">
        <f aca="false">IF(G14294="Male",VLOOKUP(H14294,'Shoe size conversion table'!$B$6:$D$22,3),VLOOKUP(H14294,'Shoe size conversion table'!$J$6:$L$22,3))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MONTH(C14294:C29261)</f>
        <v>11</v>
      </c>
      <c r="O14294" s="8" t="n">
        <f aca="false">K14294*(1-L14294)</f>
        <v>64.5</v>
      </c>
    </row>
    <row r="14295" customFormat="false" ht="11.4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IF(G14295="Male",VLOOKUP(H14295,'Shoe size conversion table'!$B$6:$D$22,2),VLOOKUP(H14295,'Shoe size conversion table'!$J$6:$L$22,2))</f>
        <v>38-39</v>
      </c>
      <c r="J14295" s="12" t="n">
        <f aca="false">IF(G14295="Male",VLOOKUP(H14295,'Shoe size conversion table'!$B$6:$D$22,3),VLOOKUP(H14295,'Shoe size conversion table'!$J$6:$L$22,3))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MONTH(C14295:C29262)</f>
        <v>11</v>
      </c>
      <c r="O14295" s="8" t="n">
        <f aca="false">K14295*(1-L14295)</f>
        <v>159</v>
      </c>
    </row>
    <row r="14296" customFormat="false" ht="11.4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IF(G14296="Male",VLOOKUP(H14296,'Shoe size conversion table'!$B$6:$D$22,2),VLOOKUP(H14296,'Shoe size conversion table'!$J$6:$L$22,2))</f>
        <v>47</v>
      </c>
      <c r="J14296" s="12" t="n">
        <f aca="false">IF(G14296="Male",VLOOKUP(H14296,'Shoe size conversion table'!$B$6:$D$22,3),VLOOKUP(H14296,'Shoe size conversion table'!$J$6:$L$22,3))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MONTH(C14296:C29263)</f>
        <v>11</v>
      </c>
      <c r="O14296" s="8" t="n">
        <f aca="false">K14296*(1-L14296)</f>
        <v>199</v>
      </c>
    </row>
    <row r="14297" customFormat="false" ht="11.4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IF(G14297="Male",VLOOKUP(H14297,'Shoe size conversion table'!$B$6:$D$22,2),VLOOKUP(H14297,'Shoe size conversion table'!$J$6:$L$22,2))</f>
        <v>43-44</v>
      </c>
      <c r="J14297" s="12" t="n">
        <f aca="false">IF(G14297="Male",VLOOKUP(H14297,'Shoe size conversion table'!$B$6:$D$22,3),VLOOKUP(H14297,'Shoe size conversion table'!$J$6:$L$22,3))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MONTH(C14297:C29264)</f>
        <v>11</v>
      </c>
      <c r="O14297" s="8" t="n">
        <f aca="false">K14297*(1-L14297)</f>
        <v>179.1</v>
      </c>
    </row>
    <row r="14298" customFormat="false" ht="11.4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IF(G14298="Male",VLOOKUP(H14298,'Shoe size conversion table'!$B$6:$D$22,2),VLOOKUP(H14298,'Shoe size conversion table'!$J$6:$L$22,2))</f>
        <v>43</v>
      </c>
      <c r="J14298" s="12" t="n">
        <f aca="false">IF(G14298="Male",VLOOKUP(H14298,'Shoe size conversion table'!$B$6:$D$22,3),VLOOKUP(H14298,'Shoe size conversion table'!$J$6:$L$22,3))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MONTH(C14298:C29265)</f>
        <v>11</v>
      </c>
      <c r="O14298" s="8" t="n">
        <f aca="false">K14298*(1-L14298)</f>
        <v>161.1</v>
      </c>
    </row>
    <row r="14299" customFormat="false" ht="11.4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IF(G14299="Male",VLOOKUP(H14299,'Shoe size conversion table'!$B$6:$D$22,2),VLOOKUP(H14299,'Shoe size conversion table'!$J$6:$L$22,2))</f>
        <v>41</v>
      </c>
      <c r="J14299" s="12" t="n">
        <f aca="false">IF(G14299="Male",VLOOKUP(H14299,'Shoe size conversion table'!$B$6:$D$22,3),VLOOKUP(H14299,'Shoe size conversion table'!$J$6:$L$22,3))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MONTH(C14299:C29266)</f>
        <v>11</v>
      </c>
      <c r="O14299" s="8" t="n">
        <f aca="false">K14299*(1-L14299)</f>
        <v>199</v>
      </c>
    </row>
    <row r="14300" customFormat="false" ht="11.4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IF(G14300="Male",VLOOKUP(H14300,'Shoe size conversion table'!$B$6:$D$22,2),VLOOKUP(H14300,'Shoe size conversion table'!$J$6:$L$22,2))</f>
        <v>38-39</v>
      </c>
      <c r="J14300" s="12" t="n">
        <f aca="false">IF(G14300="Male",VLOOKUP(H14300,'Shoe size conversion table'!$B$6:$D$22,3),VLOOKUP(H14300,'Shoe size conversion table'!$J$6:$L$22,3))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MONTH(C14300:C29267)</f>
        <v>11</v>
      </c>
      <c r="O14300" s="8" t="n">
        <f aca="false">K14300*(1-L14300)</f>
        <v>189</v>
      </c>
    </row>
    <row r="14301" customFormat="false" ht="11.4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IF(G14301="Male",VLOOKUP(H14301,'Shoe size conversion table'!$B$6:$D$22,2),VLOOKUP(H14301,'Shoe size conversion table'!$J$6:$L$22,2))</f>
        <v>42-43</v>
      </c>
      <c r="J14301" s="12" t="n">
        <f aca="false">IF(G14301="Male",VLOOKUP(H14301,'Shoe size conversion table'!$B$6:$D$22,3),VLOOKUP(H14301,'Shoe size conversion table'!$J$6:$L$22,3))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MONTH(C14301:C29268)</f>
        <v>11</v>
      </c>
      <c r="O14301" s="8" t="n">
        <f aca="false">K14301*(1-L14301)</f>
        <v>179</v>
      </c>
    </row>
    <row r="14302" customFormat="false" ht="11.4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IF(G14302="Male",VLOOKUP(H14302,'Shoe size conversion table'!$B$6:$D$22,2),VLOOKUP(H14302,'Shoe size conversion table'!$J$6:$L$22,2))</f>
        <v>41-42</v>
      </c>
      <c r="J14302" s="12" t="n">
        <f aca="false">IF(G14302="Male",VLOOKUP(H14302,'Shoe size conversion table'!$B$6:$D$22,3),VLOOKUP(H14302,'Shoe size conversion table'!$J$6:$L$22,3))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MONTH(C14302:C29269)</f>
        <v>11</v>
      </c>
      <c r="O14302" s="8" t="n">
        <f aca="false">K14302*(1-L14302)</f>
        <v>104.3</v>
      </c>
    </row>
    <row r="14303" customFormat="false" ht="11.4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IF(G14303="Male",VLOOKUP(H14303,'Shoe size conversion table'!$B$6:$D$22,2),VLOOKUP(H14303,'Shoe size conversion table'!$J$6:$L$22,2))</f>
        <v>38-39</v>
      </c>
      <c r="J14303" s="12" t="n">
        <f aca="false">IF(G14303="Male",VLOOKUP(H14303,'Shoe size conversion table'!$B$6:$D$22,3),VLOOKUP(H14303,'Shoe size conversion table'!$J$6:$L$22,3))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MONTH(C14303:C29270)</f>
        <v>11</v>
      </c>
      <c r="O14303" s="8" t="n">
        <f aca="false">K14303*(1-L14303)</f>
        <v>189</v>
      </c>
    </row>
    <row r="14304" customFormat="false" ht="11.4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IF(G14304="Male",VLOOKUP(H14304,'Shoe size conversion table'!$B$6:$D$22,2),VLOOKUP(H14304,'Shoe size conversion table'!$J$6:$L$22,2))</f>
        <v>39</v>
      </c>
      <c r="J14304" s="12" t="n">
        <f aca="false">IF(G14304="Male",VLOOKUP(H14304,'Shoe size conversion table'!$B$6:$D$22,3),VLOOKUP(H14304,'Shoe size conversion table'!$J$6:$L$22,3))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MONTH(C14304:C29271)</f>
        <v>11</v>
      </c>
      <c r="O14304" s="8" t="n">
        <f aca="false">K14304*(1-L14304)</f>
        <v>149</v>
      </c>
    </row>
    <row r="14305" customFormat="false" ht="11.4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IF(G14305="Male",VLOOKUP(H14305,'Shoe size conversion table'!$B$6:$D$22,2),VLOOKUP(H14305,'Shoe size conversion table'!$J$6:$L$22,2))</f>
        <v>43-44</v>
      </c>
      <c r="J14305" s="12" t="n">
        <f aca="false">IF(G14305="Male",VLOOKUP(H14305,'Shoe size conversion table'!$B$6:$D$22,3),VLOOKUP(H14305,'Shoe size conversion table'!$J$6:$L$22,3))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MONTH(C14305:C29272)</f>
        <v>11</v>
      </c>
      <c r="O14305" s="8" t="n">
        <f aca="false">K14305*(1-L14305)</f>
        <v>139</v>
      </c>
    </row>
    <row r="14306" customFormat="false" ht="11.4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IF(G14306="Male",VLOOKUP(H14306,'Shoe size conversion table'!$B$6:$D$22,2),VLOOKUP(H14306,'Shoe size conversion table'!$J$6:$L$22,2))</f>
        <v>36</v>
      </c>
      <c r="J14306" s="12" t="n">
        <f aca="false">IF(G14306="Male",VLOOKUP(H14306,'Shoe size conversion table'!$B$6:$D$22,3),VLOOKUP(H14306,'Shoe size conversion table'!$J$6:$L$22,3))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MONTH(C14306:C29273)</f>
        <v>11</v>
      </c>
      <c r="O14306" s="8" t="n">
        <f aca="false">K14306*(1-L14306)</f>
        <v>84.5</v>
      </c>
    </row>
    <row r="14307" customFormat="false" ht="11.4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IF(G14307="Male",VLOOKUP(H14307,'Shoe size conversion table'!$B$6:$D$22,2),VLOOKUP(H14307,'Shoe size conversion table'!$J$6:$L$22,2))</f>
        <v>37-38</v>
      </c>
      <c r="J14307" s="12" t="n">
        <f aca="false">IF(G14307="Male",VLOOKUP(H14307,'Shoe size conversion table'!$B$6:$D$22,3),VLOOKUP(H14307,'Shoe size conversion table'!$J$6:$L$22,3))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MONTH(C14307:C29274)</f>
        <v>11</v>
      </c>
      <c r="O14307" s="8" t="n">
        <f aca="false">K14307*(1-L14307)</f>
        <v>135.2</v>
      </c>
    </row>
    <row r="14308" customFormat="false" ht="11.4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IF(G14308="Male",VLOOKUP(H14308,'Shoe size conversion table'!$B$6:$D$22,2),VLOOKUP(H14308,'Shoe size conversion table'!$J$6:$L$22,2))</f>
        <v>38-39</v>
      </c>
      <c r="J14308" s="12" t="n">
        <f aca="false">IF(G14308="Male",VLOOKUP(H14308,'Shoe size conversion table'!$B$6:$D$22,3),VLOOKUP(H14308,'Shoe size conversion table'!$J$6:$L$22,3))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MONTH(C14308:C29275)</f>
        <v>11</v>
      </c>
      <c r="O14308" s="8" t="n">
        <f aca="false">K14308*(1-L14308)</f>
        <v>179</v>
      </c>
    </row>
    <row r="14309" customFormat="false" ht="11.4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IF(G14309="Male",VLOOKUP(H14309,'Shoe size conversion table'!$B$6:$D$22,2),VLOOKUP(H14309,'Shoe size conversion table'!$J$6:$L$22,2))</f>
        <v>43</v>
      </c>
      <c r="J14309" s="12" t="n">
        <f aca="false">IF(G14309="Male",VLOOKUP(H14309,'Shoe size conversion table'!$B$6:$D$22,3),VLOOKUP(H14309,'Shoe size conversion table'!$J$6:$L$22,3))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MONTH(C14309:C29276)</f>
        <v>11</v>
      </c>
      <c r="O14309" s="8" t="n">
        <f aca="false">K14309*(1-L14309)</f>
        <v>127.2</v>
      </c>
    </row>
    <row r="14310" customFormat="false" ht="11.4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IF(G14310="Male",VLOOKUP(H14310,'Shoe size conversion table'!$B$6:$D$22,2),VLOOKUP(H14310,'Shoe size conversion table'!$J$6:$L$22,2))</f>
        <v>43-44</v>
      </c>
      <c r="J14310" s="12" t="n">
        <f aca="false">IF(G14310="Male",VLOOKUP(H14310,'Shoe size conversion table'!$B$6:$D$22,3),VLOOKUP(H14310,'Shoe size conversion table'!$J$6:$L$22,3))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MONTH(C14310:C29277)</f>
        <v>11</v>
      </c>
      <c r="O14310" s="8" t="n">
        <f aca="false">K14310*(1-L14310)</f>
        <v>189</v>
      </c>
    </row>
    <row r="14311" customFormat="false" ht="11.4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IF(G14311="Male",VLOOKUP(H14311,'Shoe size conversion table'!$B$6:$D$22,2),VLOOKUP(H14311,'Shoe size conversion table'!$J$6:$L$22,2))</f>
        <v>41-42</v>
      </c>
      <c r="J14311" s="12" t="n">
        <f aca="false">IF(G14311="Male",VLOOKUP(H14311,'Shoe size conversion table'!$B$6:$D$22,3),VLOOKUP(H14311,'Shoe size conversion table'!$J$6:$L$22,3))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MONTH(C14311:C29278)</f>
        <v>11</v>
      </c>
      <c r="O14311" s="8" t="n">
        <f aca="false">K14311*(1-L14311)</f>
        <v>139</v>
      </c>
    </row>
    <row r="14312" customFormat="false" ht="11.4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IF(G14312="Male",VLOOKUP(H14312,'Shoe size conversion table'!$B$6:$D$22,2),VLOOKUP(H14312,'Shoe size conversion table'!$J$6:$L$22,2))</f>
        <v>38-39</v>
      </c>
      <c r="J14312" s="12" t="n">
        <f aca="false">IF(G14312="Male",VLOOKUP(H14312,'Shoe size conversion table'!$B$6:$D$22,3),VLOOKUP(H14312,'Shoe size conversion table'!$J$6:$L$22,3))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MONTH(C14312:C29279)</f>
        <v>11</v>
      </c>
      <c r="O14312" s="8" t="n">
        <f aca="false">K14312*(1-L14312)</f>
        <v>199</v>
      </c>
    </row>
    <row r="14313" customFormat="false" ht="11.4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IF(G14313="Male",VLOOKUP(H14313,'Shoe size conversion table'!$B$6:$D$22,2),VLOOKUP(H14313,'Shoe size conversion table'!$J$6:$L$22,2))</f>
        <v>39-40</v>
      </c>
      <c r="J14313" s="12" t="n">
        <f aca="false">IF(G14313="Male",VLOOKUP(H14313,'Shoe size conversion table'!$B$6:$D$22,3),VLOOKUP(H14313,'Shoe size conversion table'!$J$6:$L$22,3))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MONTH(C14313:C29280)</f>
        <v>11</v>
      </c>
      <c r="O14313" s="8" t="n">
        <f aca="false">K14313*(1-L14313)</f>
        <v>97.3</v>
      </c>
    </row>
    <row r="14314" customFormat="false" ht="11.4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IF(G14314="Male",VLOOKUP(H14314,'Shoe size conversion table'!$B$6:$D$22,2),VLOOKUP(H14314,'Shoe size conversion table'!$J$6:$L$22,2))</f>
        <v>36</v>
      </c>
      <c r="J14314" s="12" t="n">
        <f aca="false">IF(G14314="Male",VLOOKUP(H14314,'Shoe size conversion table'!$B$6:$D$22,3),VLOOKUP(H14314,'Shoe size conversion table'!$J$6:$L$22,3))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MONTH(C14314:C29281)</f>
        <v>11</v>
      </c>
      <c r="O14314" s="8" t="n">
        <f aca="false">K14314*(1-L14314)</f>
        <v>159</v>
      </c>
    </row>
    <row r="14315" customFormat="false" ht="11.4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IF(G14315="Male",VLOOKUP(H14315,'Shoe size conversion table'!$B$6:$D$22,2),VLOOKUP(H14315,'Shoe size conversion table'!$J$6:$L$22,2))</f>
        <v>43</v>
      </c>
      <c r="J14315" s="12" t="n">
        <f aca="false">IF(G14315="Male",VLOOKUP(H14315,'Shoe size conversion table'!$B$6:$D$22,3),VLOOKUP(H14315,'Shoe size conversion table'!$J$6:$L$22,3))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MONTH(C14315:C29282)</f>
        <v>11</v>
      </c>
      <c r="O14315" s="8" t="n">
        <f aca="false">K14315*(1-L14315)</f>
        <v>125.1</v>
      </c>
    </row>
    <row r="14316" customFormat="false" ht="11.4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IF(G14316="Male",VLOOKUP(H14316,'Shoe size conversion table'!$B$6:$D$22,2),VLOOKUP(H14316,'Shoe size conversion table'!$J$6:$L$22,2))</f>
        <v>40</v>
      </c>
      <c r="J14316" s="12" t="n">
        <f aca="false">IF(G14316="Male",VLOOKUP(H14316,'Shoe size conversion table'!$B$6:$D$22,3),VLOOKUP(H14316,'Shoe size conversion table'!$J$6:$L$22,3))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MONTH(C14316:C29283)</f>
        <v>11</v>
      </c>
      <c r="O14316" s="8" t="n">
        <f aca="false">K14316*(1-L14316)</f>
        <v>119.2</v>
      </c>
    </row>
    <row r="14317" customFormat="false" ht="11.4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IF(G14317="Male",VLOOKUP(H14317,'Shoe size conversion table'!$B$6:$D$22,2),VLOOKUP(H14317,'Shoe size conversion table'!$J$6:$L$22,2))</f>
        <v>37-38</v>
      </c>
      <c r="J14317" s="12" t="n">
        <f aca="false">IF(G14317="Male",VLOOKUP(H14317,'Shoe size conversion table'!$B$6:$D$22,3),VLOOKUP(H14317,'Shoe size conversion table'!$J$6:$L$22,3))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MONTH(C14317:C29284)</f>
        <v>11</v>
      </c>
      <c r="O14317" s="8" t="n">
        <f aca="false">K14317*(1-L14317)</f>
        <v>139</v>
      </c>
    </row>
    <row r="14318" customFormat="false" ht="11.4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IF(G14318="Male",VLOOKUP(H14318,'Shoe size conversion table'!$B$6:$D$22,2),VLOOKUP(H14318,'Shoe size conversion table'!$J$6:$L$22,2))</f>
        <v>35</v>
      </c>
      <c r="J14318" s="12" t="n">
        <f aca="false">IF(G14318="Male",VLOOKUP(H14318,'Shoe size conversion table'!$B$6:$D$22,3),VLOOKUP(H14318,'Shoe size conversion table'!$J$6:$L$22,3))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MONTH(C14318:C29285)</f>
        <v>11</v>
      </c>
      <c r="O14318" s="8" t="n">
        <f aca="false">K14318*(1-L14318)</f>
        <v>149</v>
      </c>
    </row>
    <row r="14319" customFormat="false" ht="11.4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IF(G14319="Male",VLOOKUP(H14319,'Shoe size conversion table'!$B$6:$D$22,2),VLOOKUP(H14319,'Shoe size conversion table'!$J$6:$L$22,2))</f>
        <v>42-43</v>
      </c>
      <c r="J14319" s="12" t="n">
        <f aca="false">IF(G14319="Male",VLOOKUP(H14319,'Shoe size conversion table'!$B$6:$D$22,3),VLOOKUP(H14319,'Shoe size conversion table'!$J$6:$L$22,3))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MONTH(C14319:C29286)</f>
        <v>11</v>
      </c>
      <c r="O14319" s="8" t="n">
        <f aca="false">K14319*(1-L14319)</f>
        <v>99.5</v>
      </c>
    </row>
    <row r="14320" customFormat="false" ht="11.4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IF(G14320="Male",VLOOKUP(H14320,'Shoe size conversion table'!$B$6:$D$22,2),VLOOKUP(H14320,'Shoe size conversion table'!$J$6:$L$22,2))</f>
        <v>43</v>
      </c>
      <c r="J14320" s="12" t="n">
        <f aca="false">IF(G14320="Male",VLOOKUP(H14320,'Shoe size conversion table'!$B$6:$D$22,3),VLOOKUP(H14320,'Shoe size conversion table'!$J$6:$L$22,3))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MONTH(C14320:C29287)</f>
        <v>11</v>
      </c>
      <c r="O14320" s="8" t="n">
        <f aca="false">K14320*(1-L14320)</f>
        <v>169</v>
      </c>
    </row>
    <row r="14321" customFormat="false" ht="11.4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IF(G14321="Male",VLOOKUP(H14321,'Shoe size conversion table'!$B$6:$D$22,2),VLOOKUP(H14321,'Shoe size conversion table'!$J$6:$L$22,2))</f>
        <v>38-39</v>
      </c>
      <c r="J14321" s="12" t="n">
        <f aca="false">IF(G14321="Male",VLOOKUP(H14321,'Shoe size conversion table'!$B$6:$D$22,3),VLOOKUP(H14321,'Shoe size conversion table'!$J$6:$L$22,3))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MONTH(C14321:C29288)</f>
        <v>11</v>
      </c>
      <c r="O14321" s="8" t="n">
        <f aca="false">K14321*(1-L14321)</f>
        <v>116.1</v>
      </c>
    </row>
    <row r="14322" customFormat="false" ht="11.4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IF(G14322="Male",VLOOKUP(H14322,'Shoe size conversion table'!$B$6:$D$22,2),VLOOKUP(H14322,'Shoe size conversion table'!$J$6:$L$22,2))</f>
        <v>40</v>
      </c>
      <c r="J14322" s="12" t="n">
        <f aca="false">IF(G14322="Male",VLOOKUP(H14322,'Shoe size conversion table'!$B$6:$D$22,3),VLOOKUP(H14322,'Shoe size conversion table'!$J$6:$L$22,3))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MONTH(C14322:C29289)</f>
        <v>11</v>
      </c>
      <c r="O14322" s="8" t="n">
        <f aca="false">K14322*(1-L14322)</f>
        <v>143.1</v>
      </c>
    </row>
    <row r="14323" customFormat="false" ht="11.4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IF(G14323="Male",VLOOKUP(H14323,'Shoe size conversion table'!$B$6:$D$22,2),VLOOKUP(H14323,'Shoe size conversion table'!$J$6:$L$22,2))</f>
        <v>43</v>
      </c>
      <c r="J14323" s="12" t="n">
        <f aca="false">IF(G14323="Male",VLOOKUP(H14323,'Shoe size conversion table'!$B$6:$D$22,3),VLOOKUP(H14323,'Shoe size conversion table'!$J$6:$L$22,3))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MONTH(C14323:C29290)</f>
        <v>11</v>
      </c>
      <c r="O14323" s="8" t="n">
        <f aca="false">K14323*(1-L14323)</f>
        <v>143.2</v>
      </c>
    </row>
    <row r="14324" customFormat="false" ht="11.4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IF(G14324="Male",VLOOKUP(H14324,'Shoe size conversion table'!$B$6:$D$22,2),VLOOKUP(H14324,'Shoe size conversion table'!$J$6:$L$22,2))</f>
        <v>48</v>
      </c>
      <c r="J14324" s="12" t="n">
        <f aca="false">IF(G14324="Male",VLOOKUP(H14324,'Shoe size conversion table'!$B$6:$D$22,3),VLOOKUP(H14324,'Shoe size conversion table'!$J$6:$L$22,3))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MONTH(C14324:C29291)</f>
        <v>11</v>
      </c>
      <c r="O14324" s="8" t="n">
        <f aca="false">K14324*(1-L14324)</f>
        <v>199</v>
      </c>
    </row>
    <row r="14325" customFormat="false" ht="11.4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IF(G14325="Male",VLOOKUP(H14325,'Shoe size conversion table'!$B$6:$D$22,2),VLOOKUP(H14325,'Shoe size conversion table'!$J$6:$L$22,2))</f>
        <v>39</v>
      </c>
      <c r="J14325" s="12" t="n">
        <f aca="false">IF(G14325="Male",VLOOKUP(H14325,'Shoe size conversion table'!$B$6:$D$22,3),VLOOKUP(H14325,'Shoe size conversion table'!$J$6:$L$22,3))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MONTH(C14325:C29292)</f>
        <v>11</v>
      </c>
      <c r="O14325" s="8" t="n">
        <f aca="false">K14325*(1-L14325)</f>
        <v>149</v>
      </c>
    </row>
    <row r="14326" customFormat="false" ht="11.4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IF(G14326="Male",VLOOKUP(H14326,'Shoe size conversion table'!$B$6:$D$22,2),VLOOKUP(H14326,'Shoe size conversion table'!$J$6:$L$22,2))</f>
        <v>41-42</v>
      </c>
      <c r="J14326" s="12" t="n">
        <f aca="false">IF(G14326="Male",VLOOKUP(H14326,'Shoe size conversion table'!$B$6:$D$22,3),VLOOKUP(H14326,'Shoe size conversion table'!$J$6:$L$22,3))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MONTH(C14326:C29293)</f>
        <v>11</v>
      </c>
      <c r="O14326" s="8" t="n">
        <f aca="false">K14326*(1-L14326)</f>
        <v>111.3</v>
      </c>
    </row>
    <row r="14327" customFormat="false" ht="11.4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IF(G14327="Male",VLOOKUP(H14327,'Shoe size conversion table'!$B$6:$D$22,2),VLOOKUP(H14327,'Shoe size conversion table'!$J$6:$L$22,2))</f>
        <v>39</v>
      </c>
      <c r="J14327" s="12" t="n">
        <f aca="false">IF(G14327="Male",VLOOKUP(H14327,'Shoe size conversion table'!$B$6:$D$22,3),VLOOKUP(H14327,'Shoe size conversion table'!$J$6:$L$22,3))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MONTH(C14327:C29294)</f>
        <v>11</v>
      </c>
      <c r="O14327" s="8" t="n">
        <f aca="false">K14327*(1-L14327)</f>
        <v>189</v>
      </c>
    </row>
    <row r="14328" customFormat="false" ht="11.4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IF(G14328="Male",VLOOKUP(H14328,'Shoe size conversion table'!$B$6:$D$22,2),VLOOKUP(H14328,'Shoe size conversion table'!$J$6:$L$22,2))</f>
        <v>38-39</v>
      </c>
      <c r="J14328" s="12" t="n">
        <f aca="false">IF(G14328="Male",VLOOKUP(H14328,'Shoe size conversion table'!$B$6:$D$22,3),VLOOKUP(H14328,'Shoe size conversion table'!$J$6:$L$22,3))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MONTH(C14328:C29295)</f>
        <v>11</v>
      </c>
      <c r="O14328" s="8" t="n">
        <f aca="false">K14328*(1-L14328)</f>
        <v>151.2</v>
      </c>
    </row>
    <row r="14329" customFormat="false" ht="11.4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IF(G14329="Male",VLOOKUP(H14329,'Shoe size conversion table'!$B$6:$D$22,2),VLOOKUP(H14329,'Shoe size conversion table'!$J$6:$L$22,2))</f>
        <v>43</v>
      </c>
      <c r="J14329" s="12" t="n">
        <f aca="false">IF(G14329="Male",VLOOKUP(H14329,'Shoe size conversion table'!$B$6:$D$22,3),VLOOKUP(H14329,'Shoe size conversion table'!$J$6:$L$22,3))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MONTH(C14329:C29296)</f>
        <v>11</v>
      </c>
      <c r="O14329" s="8" t="n">
        <f aca="false">K14329*(1-L14329)</f>
        <v>199</v>
      </c>
    </row>
    <row r="14330" customFormat="false" ht="11.4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IF(G14330="Male",VLOOKUP(H14330,'Shoe size conversion table'!$B$6:$D$22,2),VLOOKUP(H14330,'Shoe size conversion table'!$J$6:$L$22,2))</f>
        <v>43</v>
      </c>
      <c r="J14330" s="12" t="n">
        <f aca="false">IF(G14330="Male",VLOOKUP(H14330,'Shoe size conversion table'!$B$6:$D$22,3),VLOOKUP(H14330,'Shoe size conversion table'!$J$6:$L$22,3))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MONTH(C14330:C29297)</f>
        <v>11</v>
      </c>
      <c r="O14330" s="8" t="n">
        <f aca="false">K14330*(1-L14330)</f>
        <v>169</v>
      </c>
    </row>
    <row r="14331" customFormat="false" ht="11.4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IF(G14331="Male",VLOOKUP(H14331,'Shoe size conversion table'!$B$6:$D$22,2),VLOOKUP(H14331,'Shoe size conversion table'!$J$6:$L$22,2))</f>
        <v>46</v>
      </c>
      <c r="J14331" s="12" t="n">
        <f aca="false">IF(G14331="Male",VLOOKUP(H14331,'Shoe size conversion table'!$B$6:$D$22,3),VLOOKUP(H14331,'Shoe size conversion table'!$J$6:$L$22,3))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MONTH(C14331:C29298)</f>
        <v>11</v>
      </c>
      <c r="O14331" s="8" t="n">
        <f aca="false">K14331*(1-L14331)</f>
        <v>97.3</v>
      </c>
    </row>
    <row r="14332" customFormat="false" ht="11.4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IF(G14332="Male",VLOOKUP(H14332,'Shoe size conversion table'!$B$6:$D$22,2),VLOOKUP(H14332,'Shoe size conversion table'!$J$6:$L$22,2))</f>
        <v>42</v>
      </c>
      <c r="J14332" s="12" t="n">
        <f aca="false">IF(G14332="Male",VLOOKUP(H14332,'Shoe size conversion table'!$B$6:$D$22,3),VLOOKUP(H14332,'Shoe size conversion table'!$J$6:$L$22,3))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MONTH(C14332:C29299)</f>
        <v>11</v>
      </c>
      <c r="O14332" s="8" t="n">
        <f aca="false">K14332*(1-L14332)</f>
        <v>79.5</v>
      </c>
    </row>
    <row r="14333" customFormat="false" ht="11.4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IF(G14333="Male",VLOOKUP(H14333,'Shoe size conversion table'!$B$6:$D$22,2),VLOOKUP(H14333,'Shoe size conversion table'!$J$6:$L$22,2))</f>
        <v>38-39</v>
      </c>
      <c r="J14333" s="12" t="n">
        <f aca="false">IF(G14333="Male",VLOOKUP(H14333,'Shoe size conversion table'!$B$6:$D$22,3),VLOOKUP(H14333,'Shoe size conversion table'!$J$6:$L$22,3))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MONTH(C14333:C29300)</f>
        <v>11</v>
      </c>
      <c r="O14333" s="8" t="n">
        <f aca="false">K14333*(1-L14333)</f>
        <v>170.1</v>
      </c>
    </row>
    <row r="14334" customFormat="false" ht="11.4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IF(G14334="Male",VLOOKUP(H14334,'Shoe size conversion table'!$B$6:$D$22,2),VLOOKUP(H14334,'Shoe size conversion table'!$J$6:$L$22,2))</f>
        <v>47</v>
      </c>
      <c r="J14334" s="12" t="n">
        <f aca="false">IF(G14334="Male",VLOOKUP(H14334,'Shoe size conversion table'!$B$6:$D$22,3),VLOOKUP(H14334,'Shoe size conversion table'!$J$6:$L$22,3))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MONTH(C14334:C29301)</f>
        <v>11</v>
      </c>
      <c r="O14334" s="8" t="n">
        <f aca="false">K14334*(1-L14334)</f>
        <v>199</v>
      </c>
    </row>
    <row r="14335" customFormat="false" ht="11.4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IF(G14335="Male",VLOOKUP(H14335,'Shoe size conversion table'!$B$6:$D$22,2),VLOOKUP(H14335,'Shoe size conversion table'!$J$6:$L$22,2))</f>
        <v>38-39</v>
      </c>
      <c r="J14335" s="12" t="n">
        <f aca="false">IF(G14335="Male",VLOOKUP(H14335,'Shoe size conversion table'!$B$6:$D$22,3),VLOOKUP(H14335,'Shoe size conversion table'!$J$6:$L$22,3))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MONTH(C14335:C29302)</f>
        <v>11</v>
      </c>
      <c r="O14335" s="8" t="n">
        <f aca="false">K14335*(1-L14335)</f>
        <v>132.3</v>
      </c>
    </row>
    <row r="14336" customFormat="false" ht="11.4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IF(G14336="Male",VLOOKUP(H14336,'Shoe size conversion table'!$B$6:$D$22,2),VLOOKUP(H14336,'Shoe size conversion table'!$J$6:$L$22,2))</f>
        <v>41-42</v>
      </c>
      <c r="J14336" s="12" t="n">
        <f aca="false">IF(G14336="Male",VLOOKUP(H14336,'Shoe size conversion table'!$B$6:$D$22,3),VLOOKUP(H14336,'Shoe size conversion table'!$J$6:$L$22,3))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MONTH(C14336:C29303)</f>
        <v>11</v>
      </c>
      <c r="O14336" s="8" t="n">
        <f aca="false">K14336*(1-L14336)</f>
        <v>179</v>
      </c>
    </row>
    <row r="14337" customFormat="false" ht="11.4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IF(G14337="Male",VLOOKUP(H14337,'Shoe size conversion table'!$B$6:$D$22,2),VLOOKUP(H14337,'Shoe size conversion table'!$J$6:$L$22,2))</f>
        <v>39</v>
      </c>
      <c r="J14337" s="12" t="n">
        <f aca="false">IF(G14337="Male",VLOOKUP(H14337,'Shoe size conversion table'!$B$6:$D$22,3),VLOOKUP(H14337,'Shoe size conversion table'!$J$6:$L$22,3))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MONTH(C14337:C29304)</f>
        <v>11</v>
      </c>
      <c r="O14337" s="8" t="n">
        <f aca="false">K14337*(1-L14337)</f>
        <v>161.1</v>
      </c>
    </row>
    <row r="14338" customFormat="false" ht="11.4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IF(G14338="Male",VLOOKUP(H14338,'Shoe size conversion table'!$B$6:$D$22,2),VLOOKUP(H14338,'Shoe size conversion table'!$J$6:$L$22,2))</f>
        <v>38-39</v>
      </c>
      <c r="J14338" s="12" t="n">
        <f aca="false">IF(G14338="Male",VLOOKUP(H14338,'Shoe size conversion table'!$B$6:$D$22,3),VLOOKUP(H14338,'Shoe size conversion table'!$J$6:$L$22,3))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MONTH(C14338:C29305)</f>
        <v>11</v>
      </c>
      <c r="O14338" s="8" t="n">
        <f aca="false">K14338*(1-L14338)</f>
        <v>179</v>
      </c>
    </row>
    <row r="14339" customFormat="false" ht="11.4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IF(G14339="Male",VLOOKUP(H14339,'Shoe size conversion table'!$B$6:$D$22,2),VLOOKUP(H14339,'Shoe size conversion table'!$J$6:$L$22,2))</f>
        <v>43</v>
      </c>
      <c r="J14339" s="12" t="n">
        <f aca="false">IF(G14339="Male",VLOOKUP(H14339,'Shoe size conversion table'!$B$6:$D$22,3),VLOOKUP(H14339,'Shoe size conversion table'!$J$6:$L$22,3))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MONTH(C14339:C29306)</f>
        <v>11</v>
      </c>
      <c r="O14339" s="8" t="n">
        <f aca="false">K14339*(1-L14339)</f>
        <v>129</v>
      </c>
    </row>
    <row r="14340" customFormat="false" ht="11.4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IF(G14340="Male",VLOOKUP(H14340,'Shoe size conversion table'!$B$6:$D$22,2),VLOOKUP(H14340,'Shoe size conversion table'!$J$6:$L$22,2))</f>
        <v>43</v>
      </c>
      <c r="J14340" s="12" t="n">
        <f aca="false">IF(G14340="Male",VLOOKUP(H14340,'Shoe size conversion table'!$B$6:$D$22,3),VLOOKUP(H14340,'Shoe size conversion table'!$J$6:$L$22,3))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MONTH(C14340:C29307)</f>
        <v>11</v>
      </c>
      <c r="O14340" s="8" t="n">
        <f aca="false">K14340*(1-L14340)</f>
        <v>125.3</v>
      </c>
    </row>
    <row r="14341" customFormat="false" ht="11.4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IF(G14341="Male",VLOOKUP(H14341,'Shoe size conversion table'!$B$6:$D$22,2),VLOOKUP(H14341,'Shoe size conversion table'!$J$6:$L$22,2))</f>
        <v>39-40</v>
      </c>
      <c r="J14341" s="12" t="n">
        <f aca="false">IF(G14341="Male",VLOOKUP(H14341,'Shoe size conversion table'!$B$6:$D$22,3),VLOOKUP(H14341,'Shoe size conversion table'!$J$6:$L$22,3))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MONTH(C14341:C29308)</f>
        <v>11</v>
      </c>
      <c r="O14341" s="8" t="n">
        <f aca="false">K14341*(1-L14341)</f>
        <v>94.5</v>
      </c>
    </row>
    <row r="14342" customFormat="false" ht="11.4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IF(G14342="Male",VLOOKUP(H14342,'Shoe size conversion table'!$B$6:$D$22,2),VLOOKUP(H14342,'Shoe size conversion table'!$J$6:$L$22,2))</f>
        <v>43-44</v>
      </c>
      <c r="J14342" s="12" t="n">
        <f aca="false">IF(G14342="Male",VLOOKUP(H14342,'Shoe size conversion table'!$B$6:$D$22,3),VLOOKUP(H14342,'Shoe size conversion table'!$J$6:$L$22,3))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MONTH(C14342:C29309)</f>
        <v>11</v>
      </c>
      <c r="O14342" s="8" t="n">
        <f aca="false">K14342*(1-L14342)</f>
        <v>139</v>
      </c>
    </row>
    <row r="14343" customFormat="false" ht="11.4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IF(G14343="Male",VLOOKUP(H14343,'Shoe size conversion table'!$B$6:$D$22,2),VLOOKUP(H14343,'Shoe size conversion table'!$J$6:$L$22,2))</f>
        <v>44</v>
      </c>
      <c r="J14343" s="12" t="n">
        <f aca="false">IF(G14343="Male",VLOOKUP(H14343,'Shoe size conversion table'!$B$6:$D$22,3),VLOOKUP(H14343,'Shoe size conversion table'!$J$6:$L$22,3))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MONTH(C14343:C29310)</f>
        <v>11</v>
      </c>
      <c r="O14343" s="8" t="n">
        <f aca="false">K14343*(1-L14343)</f>
        <v>159</v>
      </c>
    </row>
    <row r="14344" customFormat="false" ht="11.4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IF(G14344="Male",VLOOKUP(H14344,'Shoe size conversion table'!$B$6:$D$22,2),VLOOKUP(H14344,'Shoe size conversion table'!$J$6:$L$22,2))</f>
        <v>38-39</v>
      </c>
      <c r="J14344" s="12" t="n">
        <f aca="false">IF(G14344="Male",VLOOKUP(H14344,'Shoe size conversion table'!$B$6:$D$22,3),VLOOKUP(H14344,'Shoe size conversion table'!$J$6:$L$22,3))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MONTH(C14344:C29311)</f>
        <v>11</v>
      </c>
      <c r="O14344" s="8" t="n">
        <f aca="false">K14344*(1-L14344)</f>
        <v>149</v>
      </c>
    </row>
    <row r="14345" customFormat="false" ht="11.4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IF(G14345="Male",VLOOKUP(H14345,'Shoe size conversion table'!$B$6:$D$22,2),VLOOKUP(H14345,'Shoe size conversion table'!$J$6:$L$22,2))</f>
        <v>40</v>
      </c>
      <c r="J14345" s="12" t="n">
        <f aca="false">IF(G14345="Male",VLOOKUP(H14345,'Shoe size conversion table'!$B$6:$D$22,3),VLOOKUP(H14345,'Shoe size conversion table'!$J$6:$L$22,3))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MONTH(C14345:C29312)</f>
        <v>11</v>
      </c>
      <c r="O14345" s="8" t="n">
        <f aca="false">K14345*(1-L14345)</f>
        <v>90.3</v>
      </c>
    </row>
    <row r="14346" customFormat="false" ht="11.4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IF(G14346="Male",VLOOKUP(H14346,'Shoe size conversion table'!$B$6:$D$22,2),VLOOKUP(H14346,'Shoe size conversion table'!$J$6:$L$22,2))</f>
        <v>42-43</v>
      </c>
      <c r="J14346" s="12" t="n">
        <f aca="false">IF(G14346="Male",VLOOKUP(H14346,'Shoe size conversion table'!$B$6:$D$22,3),VLOOKUP(H14346,'Shoe size conversion table'!$J$6:$L$22,3))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MONTH(C14346:C29313)</f>
        <v>11</v>
      </c>
      <c r="O14346" s="8" t="n">
        <f aca="false">K14346*(1-L14346)</f>
        <v>74.5</v>
      </c>
    </row>
    <row r="14347" customFormat="false" ht="11.4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IF(G14347="Male",VLOOKUP(H14347,'Shoe size conversion table'!$B$6:$D$22,2),VLOOKUP(H14347,'Shoe size conversion table'!$J$6:$L$22,2))</f>
        <v>42-43</v>
      </c>
      <c r="J14347" s="12" t="n">
        <f aca="false">IF(G14347="Male",VLOOKUP(H14347,'Shoe size conversion table'!$B$6:$D$22,3),VLOOKUP(H14347,'Shoe size conversion table'!$J$6:$L$22,3))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MONTH(C14347:C29314)</f>
        <v>11</v>
      </c>
      <c r="O14347" s="8" t="n">
        <f aca="false">K14347*(1-L14347)</f>
        <v>189</v>
      </c>
    </row>
    <row r="14348" customFormat="false" ht="11.4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IF(G14348="Male",VLOOKUP(H14348,'Shoe size conversion table'!$B$6:$D$22,2),VLOOKUP(H14348,'Shoe size conversion table'!$J$6:$L$22,2))</f>
        <v>39</v>
      </c>
      <c r="J14348" s="12" t="n">
        <f aca="false">IF(G14348="Male",VLOOKUP(H14348,'Shoe size conversion table'!$B$6:$D$22,3),VLOOKUP(H14348,'Shoe size conversion table'!$J$6:$L$22,3))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MONTH(C14348:C29315)</f>
        <v>11</v>
      </c>
      <c r="O14348" s="8" t="n">
        <f aca="false">K14348*(1-L14348)</f>
        <v>159</v>
      </c>
    </row>
    <row r="14349" customFormat="false" ht="11.4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IF(G14349="Male",VLOOKUP(H14349,'Shoe size conversion table'!$B$6:$D$22,2),VLOOKUP(H14349,'Shoe size conversion table'!$J$6:$L$22,2))</f>
        <v>43-44</v>
      </c>
      <c r="J14349" s="12" t="n">
        <f aca="false">IF(G14349="Male",VLOOKUP(H14349,'Shoe size conversion table'!$B$6:$D$22,3),VLOOKUP(H14349,'Shoe size conversion table'!$J$6:$L$22,3))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MONTH(C14349:C29316)</f>
        <v>11</v>
      </c>
      <c r="O14349" s="8" t="n">
        <f aca="false">K14349*(1-L14349)</f>
        <v>189</v>
      </c>
    </row>
    <row r="14350" customFormat="false" ht="11.4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IF(G14350="Male",VLOOKUP(H14350,'Shoe size conversion table'!$B$6:$D$22,2),VLOOKUP(H14350,'Shoe size conversion table'!$J$6:$L$22,2))</f>
        <v>42</v>
      </c>
      <c r="J14350" s="12" t="n">
        <f aca="false">IF(G14350="Male",VLOOKUP(H14350,'Shoe size conversion table'!$B$6:$D$22,3),VLOOKUP(H14350,'Shoe size conversion table'!$J$6:$L$22,3))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MONTH(C14350:C29317)</f>
        <v>11</v>
      </c>
      <c r="O14350" s="8" t="n">
        <f aca="false">K14350*(1-L14350)</f>
        <v>189</v>
      </c>
    </row>
    <row r="14351" customFormat="false" ht="11.4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IF(G14351="Male",VLOOKUP(H14351,'Shoe size conversion table'!$B$6:$D$22,2),VLOOKUP(H14351,'Shoe size conversion table'!$J$6:$L$22,2))</f>
        <v>43</v>
      </c>
      <c r="J14351" s="12" t="n">
        <f aca="false">IF(G14351="Male",VLOOKUP(H14351,'Shoe size conversion table'!$B$6:$D$22,3),VLOOKUP(H14351,'Shoe size conversion table'!$J$6:$L$22,3))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MONTH(C14351:C29318)</f>
        <v>11</v>
      </c>
      <c r="O14351" s="8" t="n">
        <f aca="false">K14351*(1-L14351)</f>
        <v>129</v>
      </c>
    </row>
    <row r="14352" customFormat="false" ht="11.4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IF(G14352="Male",VLOOKUP(H14352,'Shoe size conversion table'!$B$6:$D$22,2),VLOOKUP(H14352,'Shoe size conversion table'!$J$6:$L$22,2))</f>
        <v>39-40</v>
      </c>
      <c r="J14352" s="12" t="n">
        <f aca="false">IF(G14352="Male",VLOOKUP(H14352,'Shoe size conversion table'!$B$6:$D$22,3),VLOOKUP(H14352,'Shoe size conversion table'!$J$6:$L$22,3))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MONTH(C14352:C29319)</f>
        <v>11</v>
      </c>
      <c r="O14352" s="8" t="n">
        <f aca="false">K14352*(1-L14352)</f>
        <v>103.2</v>
      </c>
    </row>
    <row r="14353" customFormat="false" ht="11.4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IF(G14353="Male",VLOOKUP(H14353,'Shoe size conversion table'!$B$6:$D$22,2),VLOOKUP(H14353,'Shoe size conversion table'!$J$6:$L$22,2))</f>
        <v>38</v>
      </c>
      <c r="J14353" s="12" t="n">
        <f aca="false">IF(G14353="Male",VLOOKUP(H14353,'Shoe size conversion table'!$B$6:$D$22,3),VLOOKUP(H14353,'Shoe size conversion table'!$J$6:$L$22,3))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MONTH(C14353:C29320)</f>
        <v>11</v>
      </c>
      <c r="O14353" s="8" t="n">
        <f aca="false">K14353*(1-L14353)</f>
        <v>149</v>
      </c>
    </row>
    <row r="14354" customFormat="false" ht="11.4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IF(G14354="Male",VLOOKUP(H14354,'Shoe size conversion table'!$B$6:$D$22,2),VLOOKUP(H14354,'Shoe size conversion table'!$J$6:$L$22,2))</f>
        <v>37-38</v>
      </c>
      <c r="J14354" s="12" t="n">
        <f aca="false">IF(G14354="Male",VLOOKUP(H14354,'Shoe size conversion table'!$B$6:$D$22,3),VLOOKUP(H14354,'Shoe size conversion table'!$J$6:$L$22,3))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MONTH(C14354:C29321)</f>
        <v>11</v>
      </c>
      <c r="O14354" s="8" t="n">
        <f aca="false">K14354*(1-L14354)</f>
        <v>169</v>
      </c>
    </row>
    <row r="14355" customFormat="false" ht="11.4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IF(G14355="Male",VLOOKUP(H14355,'Shoe size conversion table'!$B$6:$D$22,2),VLOOKUP(H14355,'Shoe size conversion table'!$J$6:$L$22,2))</f>
        <v>38</v>
      </c>
      <c r="J14355" s="12" t="n">
        <f aca="false">IF(G14355="Male",VLOOKUP(H14355,'Shoe size conversion table'!$B$6:$D$22,3),VLOOKUP(H14355,'Shoe size conversion table'!$J$6:$L$22,3))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MONTH(C14355:C29322)</f>
        <v>11</v>
      </c>
      <c r="O14355" s="8" t="n">
        <f aca="false">K14355*(1-L14355)</f>
        <v>139.3</v>
      </c>
    </row>
    <row r="14356" customFormat="false" ht="11.4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IF(G14356="Male",VLOOKUP(H14356,'Shoe size conversion table'!$B$6:$D$22,2),VLOOKUP(H14356,'Shoe size conversion table'!$J$6:$L$22,2))</f>
        <v>42</v>
      </c>
      <c r="J14356" s="12" t="n">
        <f aca="false">IF(G14356="Male",VLOOKUP(H14356,'Shoe size conversion table'!$B$6:$D$22,3),VLOOKUP(H14356,'Shoe size conversion table'!$J$6:$L$22,3))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MONTH(C14356:C29323)</f>
        <v>11</v>
      </c>
      <c r="O14356" s="8" t="n">
        <f aca="false">K14356*(1-L14356)</f>
        <v>139</v>
      </c>
    </row>
    <row r="14357" customFormat="false" ht="11.4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IF(G14357="Male",VLOOKUP(H14357,'Shoe size conversion table'!$B$6:$D$22,2),VLOOKUP(H14357,'Shoe size conversion table'!$J$6:$L$22,2))</f>
        <v>39</v>
      </c>
      <c r="J14357" s="12" t="n">
        <f aca="false">IF(G14357="Male",VLOOKUP(H14357,'Shoe size conversion table'!$B$6:$D$22,3),VLOOKUP(H14357,'Shoe size conversion table'!$J$6:$L$22,3))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MONTH(C14357:C29324)</f>
        <v>11</v>
      </c>
      <c r="O14357" s="8" t="n">
        <f aca="false">K14357*(1-L14357)</f>
        <v>111.3</v>
      </c>
    </row>
    <row r="14358" customFormat="false" ht="11.4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IF(G14358="Male",VLOOKUP(H14358,'Shoe size conversion table'!$B$6:$D$22,2),VLOOKUP(H14358,'Shoe size conversion table'!$J$6:$L$22,2))</f>
        <v>41</v>
      </c>
      <c r="J14358" s="12" t="n">
        <f aca="false">IF(G14358="Male",VLOOKUP(H14358,'Shoe size conversion table'!$B$6:$D$22,3),VLOOKUP(H14358,'Shoe size conversion table'!$J$6:$L$22,3))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MONTH(C14358:C29325)</f>
        <v>11</v>
      </c>
      <c r="O14358" s="8" t="n">
        <f aca="false">K14358*(1-L14358)</f>
        <v>189</v>
      </c>
    </row>
    <row r="14359" customFormat="false" ht="11.4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IF(G14359="Male",VLOOKUP(H14359,'Shoe size conversion table'!$B$6:$D$22,2),VLOOKUP(H14359,'Shoe size conversion table'!$J$6:$L$22,2))</f>
        <v>42-43</v>
      </c>
      <c r="J14359" s="12" t="n">
        <f aca="false">IF(G14359="Male",VLOOKUP(H14359,'Shoe size conversion table'!$B$6:$D$22,3),VLOOKUP(H14359,'Shoe size conversion table'!$J$6:$L$22,3))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MONTH(C14359:C29326)</f>
        <v>11</v>
      </c>
      <c r="O14359" s="8" t="n">
        <f aca="false">K14359*(1-L14359)</f>
        <v>132.3</v>
      </c>
    </row>
    <row r="14360" customFormat="false" ht="11.4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IF(G14360="Male",VLOOKUP(H14360,'Shoe size conversion table'!$B$6:$D$22,2),VLOOKUP(H14360,'Shoe size conversion table'!$J$6:$L$22,2))</f>
        <v>38</v>
      </c>
      <c r="J14360" s="12" t="n">
        <f aca="false">IF(G14360="Male",VLOOKUP(H14360,'Shoe size conversion table'!$B$6:$D$22,3),VLOOKUP(H14360,'Shoe size conversion table'!$J$6:$L$22,3))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MONTH(C14360:C29327)</f>
        <v>11</v>
      </c>
      <c r="O14360" s="8" t="n">
        <f aca="false">K14360*(1-L14360)</f>
        <v>179</v>
      </c>
    </row>
    <row r="14361" customFormat="false" ht="11.4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IF(G14361="Male",VLOOKUP(H14361,'Shoe size conversion table'!$B$6:$D$22,2),VLOOKUP(H14361,'Shoe size conversion table'!$J$6:$L$22,2))</f>
        <v>42-43</v>
      </c>
      <c r="J14361" s="12" t="n">
        <f aca="false">IF(G14361="Male",VLOOKUP(H14361,'Shoe size conversion table'!$B$6:$D$22,3),VLOOKUP(H14361,'Shoe size conversion table'!$J$6:$L$22,3))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MONTH(C14361:C29328)</f>
        <v>11</v>
      </c>
      <c r="O14361" s="8" t="n">
        <f aca="false">K14361*(1-L14361)</f>
        <v>64.5</v>
      </c>
    </row>
    <row r="14362" customFormat="false" ht="11.4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IF(G14362="Male",VLOOKUP(H14362,'Shoe size conversion table'!$B$6:$D$22,2),VLOOKUP(H14362,'Shoe size conversion table'!$J$6:$L$22,2))</f>
        <v>41</v>
      </c>
      <c r="J14362" s="12" t="n">
        <f aca="false">IF(G14362="Male",VLOOKUP(H14362,'Shoe size conversion table'!$B$6:$D$22,3),VLOOKUP(H14362,'Shoe size conversion table'!$J$6:$L$22,3))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MONTH(C14362:C29329)</f>
        <v>11</v>
      </c>
      <c r="O14362" s="8" t="n">
        <f aca="false">K14362*(1-L14362)</f>
        <v>170.1</v>
      </c>
    </row>
    <row r="14363" customFormat="false" ht="11.4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IF(G14363="Male",VLOOKUP(H14363,'Shoe size conversion table'!$B$6:$D$22,2),VLOOKUP(H14363,'Shoe size conversion table'!$J$6:$L$22,2))</f>
        <v>43-44</v>
      </c>
      <c r="J14363" s="12" t="n">
        <f aca="false">IF(G14363="Male",VLOOKUP(H14363,'Shoe size conversion table'!$B$6:$D$22,3),VLOOKUP(H14363,'Shoe size conversion table'!$J$6:$L$22,3))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MONTH(C14363:C29330)</f>
        <v>11</v>
      </c>
      <c r="O14363" s="8" t="n">
        <f aca="false">K14363*(1-L14363)</f>
        <v>159</v>
      </c>
    </row>
    <row r="14364" customFormat="false" ht="11.4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IF(G14364="Male",VLOOKUP(H14364,'Shoe size conversion table'!$B$6:$D$22,2),VLOOKUP(H14364,'Shoe size conversion table'!$J$6:$L$22,2))</f>
        <v>38-39</v>
      </c>
      <c r="J14364" s="12" t="n">
        <f aca="false">IF(G14364="Male",VLOOKUP(H14364,'Shoe size conversion table'!$B$6:$D$22,3),VLOOKUP(H14364,'Shoe size conversion table'!$J$6:$L$22,3))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MONTH(C14364:C29331)</f>
        <v>11</v>
      </c>
      <c r="O14364" s="8" t="n">
        <f aca="false">K14364*(1-L14364)</f>
        <v>125.3</v>
      </c>
    </row>
    <row r="14365" customFormat="false" ht="11.4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IF(G14365="Male",VLOOKUP(H14365,'Shoe size conversion table'!$B$6:$D$22,2),VLOOKUP(H14365,'Shoe size conversion table'!$J$6:$L$22,2))</f>
        <v>40</v>
      </c>
      <c r="J14365" s="12" t="n">
        <f aca="false">IF(G14365="Male",VLOOKUP(H14365,'Shoe size conversion table'!$B$6:$D$22,3),VLOOKUP(H14365,'Shoe size conversion table'!$J$6:$L$22,3))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MONTH(C14365:C29332)</f>
        <v>11</v>
      </c>
      <c r="O14365" s="8" t="n">
        <f aca="false">K14365*(1-L14365)</f>
        <v>79.5</v>
      </c>
    </row>
    <row r="14366" customFormat="false" ht="11.4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IF(G14366="Male",VLOOKUP(H14366,'Shoe size conversion table'!$B$6:$D$22,2),VLOOKUP(H14366,'Shoe size conversion table'!$J$6:$L$22,2))</f>
        <v>42-43</v>
      </c>
      <c r="J14366" s="12" t="n">
        <f aca="false">IF(G14366="Male",VLOOKUP(H14366,'Shoe size conversion table'!$B$6:$D$22,3),VLOOKUP(H14366,'Shoe size conversion table'!$J$6:$L$22,3))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MONTH(C14366:C29333)</f>
        <v>11</v>
      </c>
      <c r="O14366" s="8" t="n">
        <f aca="false">K14366*(1-L14366)</f>
        <v>159.2</v>
      </c>
    </row>
    <row r="14367" customFormat="false" ht="11.4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IF(G14367="Male",VLOOKUP(H14367,'Shoe size conversion table'!$B$6:$D$22,2),VLOOKUP(H14367,'Shoe size conversion table'!$J$6:$L$22,2))</f>
        <v>43-44</v>
      </c>
      <c r="J14367" s="12" t="n">
        <f aca="false">IF(G14367="Male",VLOOKUP(H14367,'Shoe size conversion table'!$B$6:$D$22,3),VLOOKUP(H14367,'Shoe size conversion table'!$J$6:$L$22,3))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MONTH(C14367:C29334)</f>
        <v>11</v>
      </c>
      <c r="O14367" s="8" t="n">
        <f aca="false">K14367*(1-L14367)</f>
        <v>199</v>
      </c>
    </row>
    <row r="14368" customFormat="false" ht="11.4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IF(G14368="Male",VLOOKUP(H14368,'Shoe size conversion table'!$B$6:$D$22,2),VLOOKUP(H14368,'Shoe size conversion table'!$J$6:$L$22,2))</f>
        <v>38-39</v>
      </c>
      <c r="J14368" s="12" t="n">
        <f aca="false">IF(G14368="Male",VLOOKUP(H14368,'Shoe size conversion table'!$B$6:$D$22,3),VLOOKUP(H14368,'Shoe size conversion table'!$J$6:$L$22,3))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MONTH(C14368:C29335)</f>
        <v>11</v>
      </c>
      <c r="O14368" s="8" t="n">
        <f aca="false">K14368*(1-L14368)</f>
        <v>159</v>
      </c>
    </row>
    <row r="14369" customFormat="false" ht="11.4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IF(G14369="Male",VLOOKUP(H14369,'Shoe size conversion table'!$B$6:$D$22,2),VLOOKUP(H14369,'Shoe size conversion table'!$J$6:$L$22,2))</f>
        <v>42-43</v>
      </c>
      <c r="J14369" s="12" t="n">
        <f aca="false">IF(G14369="Male",VLOOKUP(H14369,'Shoe size conversion table'!$B$6:$D$22,3),VLOOKUP(H14369,'Shoe size conversion table'!$J$6:$L$22,3))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MONTH(C14369:C29336)</f>
        <v>11</v>
      </c>
      <c r="O14369" s="8" t="n">
        <f aca="false">K14369*(1-L14369)</f>
        <v>139</v>
      </c>
    </row>
    <row r="14370" customFormat="false" ht="11.4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IF(G14370="Male",VLOOKUP(H14370,'Shoe size conversion table'!$B$6:$D$22,2),VLOOKUP(H14370,'Shoe size conversion table'!$J$6:$L$22,2))</f>
        <v>43-44</v>
      </c>
      <c r="J14370" s="12" t="n">
        <f aca="false">IF(G14370="Male",VLOOKUP(H14370,'Shoe size conversion table'!$B$6:$D$22,3),VLOOKUP(H14370,'Shoe size conversion table'!$J$6:$L$22,3))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MONTH(C14370:C29337)</f>
        <v>11</v>
      </c>
      <c r="O14370" s="8" t="n">
        <f aca="false">K14370*(1-L14370)</f>
        <v>199</v>
      </c>
    </row>
    <row r="14371" customFormat="false" ht="11.4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IF(G14371="Male",VLOOKUP(H14371,'Shoe size conversion table'!$B$6:$D$22,2),VLOOKUP(H14371,'Shoe size conversion table'!$J$6:$L$22,2))</f>
        <v>44</v>
      </c>
      <c r="J14371" s="12" t="n">
        <f aca="false">IF(G14371="Male",VLOOKUP(H14371,'Shoe size conversion table'!$B$6:$D$22,3),VLOOKUP(H14371,'Shoe size conversion table'!$J$6:$L$22,3))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MONTH(C14371:C29338)</f>
        <v>11</v>
      </c>
      <c r="O14371" s="8" t="n">
        <f aca="false">K14371*(1-L14371)</f>
        <v>129</v>
      </c>
    </row>
    <row r="14372" customFormat="false" ht="11.4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IF(G14372="Male",VLOOKUP(H14372,'Shoe size conversion table'!$B$6:$D$22,2),VLOOKUP(H14372,'Shoe size conversion table'!$J$6:$L$22,2))</f>
        <v>37-38</v>
      </c>
      <c r="J14372" s="12" t="n">
        <f aca="false">IF(G14372="Male",VLOOKUP(H14372,'Shoe size conversion table'!$B$6:$D$22,3),VLOOKUP(H14372,'Shoe size conversion table'!$J$6:$L$22,3))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MONTH(C14372:C29339)</f>
        <v>11</v>
      </c>
      <c r="O14372" s="8" t="n">
        <f aca="false">K14372*(1-L14372)</f>
        <v>132.3</v>
      </c>
    </row>
    <row r="14373" customFormat="false" ht="11.4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IF(G14373="Male",VLOOKUP(H14373,'Shoe size conversion table'!$B$6:$D$22,2),VLOOKUP(H14373,'Shoe size conversion table'!$J$6:$L$22,2))</f>
        <v>39-40</v>
      </c>
      <c r="J14373" s="12" t="n">
        <f aca="false">IF(G14373="Male",VLOOKUP(H14373,'Shoe size conversion table'!$B$6:$D$22,3),VLOOKUP(H14373,'Shoe size conversion table'!$J$6:$L$22,3))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MONTH(C14373:C29340)</f>
        <v>11</v>
      </c>
      <c r="O14373" s="8" t="n">
        <f aca="false">K14373*(1-L14373)</f>
        <v>129</v>
      </c>
    </row>
    <row r="14374" customFormat="false" ht="11.4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IF(G14374="Male",VLOOKUP(H14374,'Shoe size conversion table'!$B$6:$D$22,2),VLOOKUP(H14374,'Shoe size conversion table'!$J$6:$L$22,2))</f>
        <v>46</v>
      </c>
      <c r="J14374" s="12" t="n">
        <f aca="false">IF(G14374="Male",VLOOKUP(H14374,'Shoe size conversion table'!$B$6:$D$22,3),VLOOKUP(H14374,'Shoe size conversion table'!$J$6:$L$22,3))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MONTH(C14374:C29341)</f>
        <v>11</v>
      </c>
      <c r="O14374" s="8" t="n">
        <f aca="false">K14374*(1-L14374)</f>
        <v>149</v>
      </c>
    </row>
    <row r="14375" customFormat="false" ht="11.4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IF(G14375="Male",VLOOKUP(H14375,'Shoe size conversion table'!$B$6:$D$22,2),VLOOKUP(H14375,'Shoe size conversion table'!$J$6:$L$22,2))</f>
        <v>38-39</v>
      </c>
      <c r="J14375" s="12" t="n">
        <f aca="false">IF(G14375="Male",VLOOKUP(H14375,'Shoe size conversion table'!$B$6:$D$22,3),VLOOKUP(H14375,'Shoe size conversion table'!$J$6:$L$22,3))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MONTH(C14375:C29342)</f>
        <v>11</v>
      </c>
      <c r="O14375" s="8" t="n">
        <f aca="false">K14375*(1-L14375)</f>
        <v>170.1</v>
      </c>
    </row>
    <row r="14376" customFormat="false" ht="11.4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IF(G14376="Male",VLOOKUP(H14376,'Shoe size conversion table'!$B$6:$D$22,2),VLOOKUP(H14376,'Shoe size conversion table'!$J$6:$L$22,2))</f>
        <v>39</v>
      </c>
      <c r="J14376" s="12" t="n">
        <f aca="false">IF(G14376="Male",VLOOKUP(H14376,'Shoe size conversion table'!$B$6:$D$22,3),VLOOKUP(H14376,'Shoe size conversion table'!$J$6:$L$22,3))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MONTH(C14376:C29343)</f>
        <v>11</v>
      </c>
      <c r="O14376" s="8" t="n">
        <f aca="false">K14376*(1-L14376)</f>
        <v>159</v>
      </c>
    </row>
    <row r="14377" customFormat="false" ht="11.4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IF(G14377="Male",VLOOKUP(H14377,'Shoe size conversion table'!$B$6:$D$22,2),VLOOKUP(H14377,'Shoe size conversion table'!$J$6:$L$22,2))</f>
        <v>39-40</v>
      </c>
      <c r="J14377" s="12" t="n">
        <f aca="false">IF(G14377="Male",VLOOKUP(H14377,'Shoe size conversion table'!$B$6:$D$22,3),VLOOKUP(H14377,'Shoe size conversion table'!$J$6:$L$22,3))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MONTH(C14377:C29344)</f>
        <v>11</v>
      </c>
      <c r="O14377" s="8" t="n">
        <f aca="false">K14377*(1-L14377)</f>
        <v>104.3</v>
      </c>
    </row>
    <row r="14378" customFormat="false" ht="11.4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IF(G14378="Male",VLOOKUP(H14378,'Shoe size conversion table'!$B$6:$D$22,2),VLOOKUP(H14378,'Shoe size conversion table'!$J$6:$L$22,2))</f>
        <v>44</v>
      </c>
      <c r="J14378" s="12" t="n">
        <f aca="false">IF(G14378="Male",VLOOKUP(H14378,'Shoe size conversion table'!$B$6:$D$22,3),VLOOKUP(H14378,'Shoe size conversion table'!$J$6:$L$22,3))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MONTH(C14378:C29345)</f>
        <v>11</v>
      </c>
      <c r="O14378" s="8" t="n">
        <f aca="false">K14378*(1-L14378)</f>
        <v>179</v>
      </c>
    </row>
    <row r="14379" customFormat="false" ht="11.4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IF(G14379="Male",VLOOKUP(H14379,'Shoe size conversion table'!$B$6:$D$22,2),VLOOKUP(H14379,'Shoe size conversion table'!$J$6:$L$22,2))</f>
        <v>42-43</v>
      </c>
      <c r="J14379" s="12" t="n">
        <f aca="false">IF(G14379="Male",VLOOKUP(H14379,'Shoe size conversion table'!$B$6:$D$22,3),VLOOKUP(H14379,'Shoe size conversion table'!$J$6:$L$22,3))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MONTH(C14379:C29346)</f>
        <v>11</v>
      </c>
      <c r="O14379" s="8" t="n">
        <f aca="false">K14379*(1-L14379)</f>
        <v>179</v>
      </c>
    </row>
    <row r="14380" customFormat="false" ht="11.4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IF(G14380="Male",VLOOKUP(H14380,'Shoe size conversion table'!$B$6:$D$22,2),VLOOKUP(H14380,'Shoe size conversion table'!$J$6:$L$22,2))</f>
        <v>40</v>
      </c>
      <c r="J14380" s="12" t="n">
        <f aca="false">IF(G14380="Male",VLOOKUP(H14380,'Shoe size conversion table'!$B$6:$D$22,3),VLOOKUP(H14380,'Shoe size conversion table'!$J$6:$L$22,3))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MONTH(C14380:C29347)</f>
        <v>11</v>
      </c>
      <c r="O14380" s="8" t="n">
        <f aca="false">K14380*(1-L14380)</f>
        <v>64.5</v>
      </c>
    </row>
    <row r="14381" customFormat="false" ht="11.4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IF(G14381="Male",VLOOKUP(H14381,'Shoe size conversion table'!$B$6:$D$22,2),VLOOKUP(H14381,'Shoe size conversion table'!$J$6:$L$22,2))</f>
        <v>43</v>
      </c>
      <c r="J14381" s="12" t="n">
        <f aca="false">IF(G14381="Male",VLOOKUP(H14381,'Shoe size conversion table'!$B$6:$D$22,3),VLOOKUP(H14381,'Shoe size conversion table'!$J$6:$L$22,3))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MONTH(C14381:C29348)</f>
        <v>11</v>
      </c>
      <c r="O14381" s="8" t="n">
        <f aca="false">K14381*(1-L14381)</f>
        <v>189</v>
      </c>
    </row>
    <row r="14382" customFormat="false" ht="11.4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IF(G14382="Male",VLOOKUP(H14382,'Shoe size conversion table'!$B$6:$D$22,2),VLOOKUP(H14382,'Shoe size conversion table'!$J$6:$L$22,2))</f>
        <v>42-43</v>
      </c>
      <c r="J14382" s="12" t="n">
        <f aca="false">IF(G14382="Male",VLOOKUP(H14382,'Shoe size conversion table'!$B$6:$D$22,3),VLOOKUP(H14382,'Shoe size conversion table'!$J$6:$L$22,3))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MONTH(C14382:C29349)</f>
        <v>11</v>
      </c>
      <c r="O14382" s="8" t="n">
        <f aca="false">K14382*(1-L14382)</f>
        <v>179</v>
      </c>
    </row>
    <row r="14383" customFormat="false" ht="11.4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IF(G14383="Male",VLOOKUP(H14383,'Shoe size conversion table'!$B$6:$D$22,2),VLOOKUP(H14383,'Shoe size conversion table'!$J$6:$L$22,2))</f>
        <v>42-43</v>
      </c>
      <c r="J14383" s="12" t="n">
        <f aca="false">IF(G14383="Male",VLOOKUP(H14383,'Shoe size conversion table'!$B$6:$D$22,3),VLOOKUP(H14383,'Shoe size conversion table'!$J$6:$L$22,3))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MONTH(C14383:C29350)</f>
        <v>11</v>
      </c>
      <c r="O14383" s="8" t="n">
        <f aca="false">K14383*(1-L14383)</f>
        <v>189</v>
      </c>
    </row>
    <row r="14384" customFormat="false" ht="11.4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IF(G14384="Male",VLOOKUP(H14384,'Shoe size conversion table'!$B$6:$D$22,2),VLOOKUP(H14384,'Shoe size conversion table'!$J$6:$L$22,2))</f>
        <v>43</v>
      </c>
      <c r="J14384" s="12" t="n">
        <f aca="false">IF(G14384="Male",VLOOKUP(H14384,'Shoe size conversion table'!$B$6:$D$22,3),VLOOKUP(H14384,'Shoe size conversion table'!$J$6:$L$22,3))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MONTH(C14384:C29351)</f>
        <v>11</v>
      </c>
      <c r="O14384" s="8" t="n">
        <f aca="false">K14384*(1-L14384)</f>
        <v>84.5</v>
      </c>
    </row>
    <row r="14385" customFormat="false" ht="11.4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IF(G14385="Male",VLOOKUP(H14385,'Shoe size conversion table'!$B$6:$D$22,2),VLOOKUP(H14385,'Shoe size conversion table'!$J$6:$L$22,2))</f>
        <v>42-43</v>
      </c>
      <c r="J14385" s="12" t="n">
        <f aca="false">IF(G14385="Male",VLOOKUP(H14385,'Shoe size conversion table'!$B$6:$D$22,3),VLOOKUP(H14385,'Shoe size conversion table'!$J$6:$L$22,3))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MONTH(C14385:C29352)</f>
        <v>11</v>
      </c>
      <c r="O14385" s="8" t="n">
        <f aca="false">K14385*(1-L14385)</f>
        <v>189</v>
      </c>
    </row>
    <row r="14386" customFormat="false" ht="11.4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IF(G14386="Male",VLOOKUP(H14386,'Shoe size conversion table'!$B$6:$D$22,2),VLOOKUP(H14386,'Shoe size conversion table'!$J$6:$L$22,2))</f>
        <v>41-42</v>
      </c>
      <c r="J14386" s="12" t="n">
        <f aca="false">IF(G14386="Male",VLOOKUP(H14386,'Shoe size conversion table'!$B$6:$D$22,3),VLOOKUP(H14386,'Shoe size conversion table'!$J$6:$L$22,3))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MONTH(C14386:C29353)</f>
        <v>11</v>
      </c>
      <c r="O14386" s="8" t="n">
        <f aca="false">K14386*(1-L14386)</f>
        <v>104.3</v>
      </c>
    </row>
    <row r="14387" customFormat="false" ht="11.4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IF(G14387="Male",VLOOKUP(H14387,'Shoe size conversion table'!$B$6:$D$22,2),VLOOKUP(H14387,'Shoe size conversion table'!$J$6:$L$22,2))</f>
        <v>42-43</v>
      </c>
      <c r="J14387" s="12" t="n">
        <f aca="false">IF(G14387="Male",VLOOKUP(H14387,'Shoe size conversion table'!$B$6:$D$22,3),VLOOKUP(H14387,'Shoe size conversion table'!$J$6:$L$22,3))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MONTH(C14387:C29354)</f>
        <v>11</v>
      </c>
      <c r="O14387" s="8" t="n">
        <f aca="false">K14387*(1-L14387)</f>
        <v>179</v>
      </c>
    </row>
    <row r="14388" customFormat="false" ht="11.4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IF(G14388="Male",VLOOKUP(H14388,'Shoe size conversion table'!$B$6:$D$22,2),VLOOKUP(H14388,'Shoe size conversion table'!$J$6:$L$22,2))</f>
        <v>39</v>
      </c>
      <c r="J14388" s="12" t="n">
        <f aca="false">IF(G14388="Male",VLOOKUP(H14388,'Shoe size conversion table'!$B$6:$D$22,3),VLOOKUP(H14388,'Shoe size conversion table'!$J$6:$L$22,3))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MONTH(C14388:C29355)</f>
        <v>11</v>
      </c>
      <c r="O14388" s="8" t="n">
        <f aca="false">K14388*(1-L14388)</f>
        <v>199</v>
      </c>
    </row>
    <row r="14389" customFormat="false" ht="11.4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IF(G14389="Male",VLOOKUP(H14389,'Shoe size conversion table'!$B$6:$D$22,2),VLOOKUP(H14389,'Shoe size conversion table'!$J$6:$L$22,2))</f>
        <v>38</v>
      </c>
      <c r="J14389" s="12" t="n">
        <f aca="false">IF(G14389="Male",VLOOKUP(H14389,'Shoe size conversion table'!$B$6:$D$22,3),VLOOKUP(H14389,'Shoe size conversion table'!$J$6:$L$22,3))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MONTH(C14389:C29356)</f>
        <v>11</v>
      </c>
      <c r="O14389" s="8" t="n">
        <f aca="false">K14389*(1-L14389)</f>
        <v>143.2</v>
      </c>
    </row>
    <row r="14390" customFormat="false" ht="11.4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IF(G14390="Male",VLOOKUP(H14390,'Shoe size conversion table'!$B$6:$D$22,2),VLOOKUP(H14390,'Shoe size conversion table'!$J$6:$L$22,2))</f>
        <v>39-40</v>
      </c>
      <c r="J14390" s="12" t="n">
        <f aca="false">IF(G14390="Male",VLOOKUP(H14390,'Shoe size conversion table'!$B$6:$D$22,3),VLOOKUP(H14390,'Shoe size conversion table'!$J$6:$L$22,3))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MONTH(C14390:C29357)</f>
        <v>11</v>
      </c>
      <c r="O14390" s="8" t="n">
        <f aca="false">K14390*(1-L14390)</f>
        <v>159</v>
      </c>
    </row>
    <row r="14391" customFormat="false" ht="11.4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IF(G14391="Male",VLOOKUP(H14391,'Shoe size conversion table'!$B$6:$D$22,2),VLOOKUP(H14391,'Shoe size conversion table'!$J$6:$L$22,2))</f>
        <v>38-39</v>
      </c>
      <c r="J14391" s="12" t="n">
        <f aca="false">IF(G14391="Male",VLOOKUP(H14391,'Shoe size conversion table'!$B$6:$D$22,3),VLOOKUP(H14391,'Shoe size conversion table'!$J$6:$L$22,3))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MONTH(C14391:C29358)</f>
        <v>11</v>
      </c>
      <c r="O14391" s="8" t="n">
        <f aca="false">K14391*(1-L14391)</f>
        <v>159</v>
      </c>
    </row>
    <row r="14392" customFormat="false" ht="11.4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IF(G14392="Male",VLOOKUP(H14392,'Shoe size conversion table'!$B$6:$D$22,2),VLOOKUP(H14392,'Shoe size conversion table'!$J$6:$L$22,2))</f>
        <v>43</v>
      </c>
      <c r="J14392" s="12" t="n">
        <f aca="false">IF(G14392="Male",VLOOKUP(H14392,'Shoe size conversion table'!$B$6:$D$22,3),VLOOKUP(H14392,'Shoe size conversion table'!$J$6:$L$22,3))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MONTH(C14392:C29359)</f>
        <v>11</v>
      </c>
      <c r="O14392" s="8" t="n">
        <f aca="false">K14392*(1-L14392)</f>
        <v>143.1</v>
      </c>
    </row>
    <row r="14393" customFormat="false" ht="11.4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IF(G14393="Male",VLOOKUP(H14393,'Shoe size conversion table'!$B$6:$D$22,2),VLOOKUP(H14393,'Shoe size conversion table'!$J$6:$L$22,2))</f>
        <v>37</v>
      </c>
      <c r="J14393" s="12" t="n">
        <f aca="false">IF(G14393="Male",VLOOKUP(H14393,'Shoe size conversion table'!$B$6:$D$22,3),VLOOKUP(H14393,'Shoe size conversion table'!$J$6:$L$22,3))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MONTH(C14393:C29360)</f>
        <v>11</v>
      </c>
      <c r="O14393" s="8" t="n">
        <f aca="false">K14393*(1-L14393)</f>
        <v>159</v>
      </c>
    </row>
    <row r="14394" customFormat="false" ht="11.4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IF(G14394="Male",VLOOKUP(H14394,'Shoe size conversion table'!$B$6:$D$22,2),VLOOKUP(H14394,'Shoe size conversion table'!$J$6:$L$22,2))</f>
        <v>41-42</v>
      </c>
      <c r="J14394" s="12" t="n">
        <f aca="false">IF(G14394="Male",VLOOKUP(H14394,'Shoe size conversion table'!$B$6:$D$22,3),VLOOKUP(H14394,'Shoe size conversion table'!$J$6:$L$22,3))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MONTH(C14394:C29361)</f>
        <v>11</v>
      </c>
      <c r="O14394" s="8" t="n">
        <f aca="false">K14394*(1-L14394)</f>
        <v>139</v>
      </c>
    </row>
    <row r="14395" customFormat="false" ht="11.4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IF(G14395="Male",VLOOKUP(H14395,'Shoe size conversion table'!$B$6:$D$22,2),VLOOKUP(H14395,'Shoe size conversion table'!$J$6:$L$22,2))</f>
        <v>42</v>
      </c>
      <c r="J14395" s="12" t="n">
        <f aca="false">IF(G14395="Male",VLOOKUP(H14395,'Shoe size conversion table'!$B$6:$D$22,3),VLOOKUP(H14395,'Shoe size conversion table'!$J$6:$L$22,3))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MONTH(C14395:C29362)</f>
        <v>11</v>
      </c>
      <c r="O14395" s="8" t="n">
        <f aca="false">K14395*(1-L14395)</f>
        <v>169</v>
      </c>
    </row>
    <row r="14396" customFormat="false" ht="11.4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IF(G14396="Male",VLOOKUP(H14396,'Shoe size conversion table'!$B$6:$D$22,2),VLOOKUP(H14396,'Shoe size conversion table'!$J$6:$L$22,2))</f>
        <v>37</v>
      </c>
      <c r="J14396" s="12" t="n">
        <f aca="false">IF(G14396="Male",VLOOKUP(H14396,'Shoe size conversion table'!$B$6:$D$22,3),VLOOKUP(H14396,'Shoe size conversion table'!$J$6:$L$22,3))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MONTH(C14396:C29363)</f>
        <v>11</v>
      </c>
      <c r="O14396" s="8" t="n">
        <f aca="false">K14396*(1-L14396)</f>
        <v>189</v>
      </c>
    </row>
    <row r="14397" customFormat="false" ht="11.4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IF(G14397="Male",VLOOKUP(H14397,'Shoe size conversion table'!$B$6:$D$22,2),VLOOKUP(H14397,'Shoe size conversion table'!$J$6:$L$22,2))</f>
        <v>43-44</v>
      </c>
      <c r="J14397" s="12" t="n">
        <f aca="false">IF(G14397="Male",VLOOKUP(H14397,'Shoe size conversion table'!$B$6:$D$22,3),VLOOKUP(H14397,'Shoe size conversion table'!$J$6:$L$22,3))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MONTH(C14397:C29364)</f>
        <v>11</v>
      </c>
      <c r="O14397" s="8" t="n">
        <f aca="false">K14397*(1-L14397)</f>
        <v>159</v>
      </c>
    </row>
    <row r="14398" customFormat="false" ht="11.4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IF(G14398="Male",VLOOKUP(H14398,'Shoe size conversion table'!$B$6:$D$22,2),VLOOKUP(H14398,'Shoe size conversion table'!$J$6:$L$22,2))</f>
        <v>43</v>
      </c>
      <c r="J14398" s="12" t="n">
        <f aca="false">IF(G14398="Male",VLOOKUP(H14398,'Shoe size conversion table'!$B$6:$D$22,3),VLOOKUP(H14398,'Shoe size conversion table'!$J$6:$L$22,3))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MONTH(C14398:C29365)</f>
        <v>11</v>
      </c>
      <c r="O14398" s="8" t="n">
        <f aca="false">K14398*(1-L14398)</f>
        <v>199</v>
      </c>
    </row>
    <row r="14399" customFormat="false" ht="11.4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IF(G14399="Male",VLOOKUP(H14399,'Shoe size conversion table'!$B$6:$D$22,2),VLOOKUP(H14399,'Shoe size conversion table'!$J$6:$L$22,2))</f>
        <v>44-45</v>
      </c>
      <c r="J14399" s="12" t="n">
        <f aca="false">IF(G14399="Male",VLOOKUP(H14399,'Shoe size conversion table'!$B$6:$D$22,3),VLOOKUP(H14399,'Shoe size conversion table'!$J$6:$L$22,3))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MONTH(C14399:C29366)</f>
        <v>11</v>
      </c>
      <c r="O14399" s="8" t="n">
        <f aca="false">K14399*(1-L14399)</f>
        <v>189</v>
      </c>
    </row>
    <row r="14400" customFormat="false" ht="11.4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IF(G14400="Male",VLOOKUP(H14400,'Shoe size conversion table'!$B$6:$D$22,2),VLOOKUP(H14400,'Shoe size conversion table'!$J$6:$L$22,2))</f>
        <v>44</v>
      </c>
      <c r="J14400" s="12" t="n">
        <f aca="false">IF(G14400="Male",VLOOKUP(H14400,'Shoe size conversion table'!$B$6:$D$22,3),VLOOKUP(H14400,'Shoe size conversion table'!$J$6:$L$22,3))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MONTH(C14400:C29367)</f>
        <v>11</v>
      </c>
      <c r="O14400" s="8" t="n">
        <f aca="false">K14400*(1-L14400)</f>
        <v>169</v>
      </c>
    </row>
    <row r="14401" customFormat="false" ht="11.4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IF(G14401="Male",VLOOKUP(H14401,'Shoe size conversion table'!$B$6:$D$22,2),VLOOKUP(H14401,'Shoe size conversion table'!$J$6:$L$22,2))</f>
        <v>41</v>
      </c>
      <c r="J14401" s="12" t="n">
        <f aca="false">IF(G14401="Male",VLOOKUP(H14401,'Shoe size conversion table'!$B$6:$D$22,3),VLOOKUP(H14401,'Shoe size conversion table'!$J$6:$L$22,3))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MONTH(C14401:C29368)</f>
        <v>11</v>
      </c>
      <c r="O14401" s="8" t="n">
        <f aca="false">K14401*(1-L14401)</f>
        <v>104.3</v>
      </c>
    </row>
    <row r="14402" customFormat="false" ht="11.4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IF(G14402="Male",VLOOKUP(H14402,'Shoe size conversion table'!$B$6:$D$22,2),VLOOKUP(H14402,'Shoe size conversion table'!$J$6:$L$22,2))</f>
        <v>42</v>
      </c>
      <c r="J14402" s="12" t="n">
        <f aca="false">IF(G14402="Male",VLOOKUP(H14402,'Shoe size conversion table'!$B$6:$D$22,3),VLOOKUP(H14402,'Shoe size conversion table'!$J$6:$L$22,3))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MONTH(C14402:C29369)</f>
        <v>11</v>
      </c>
      <c r="O14402" s="8" t="n">
        <f aca="false">K14402*(1-L14402)</f>
        <v>159</v>
      </c>
    </row>
    <row r="14403" customFormat="false" ht="11.4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IF(G14403="Male",VLOOKUP(H14403,'Shoe size conversion table'!$B$6:$D$22,2),VLOOKUP(H14403,'Shoe size conversion table'!$J$6:$L$22,2))</f>
        <v>45</v>
      </c>
      <c r="J14403" s="12" t="n">
        <f aca="false">IF(G14403="Male",VLOOKUP(H14403,'Shoe size conversion table'!$B$6:$D$22,3),VLOOKUP(H14403,'Shoe size conversion table'!$J$6:$L$22,3))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MONTH(C14403:C29370)</f>
        <v>11</v>
      </c>
      <c r="O14403" s="8" t="n">
        <f aca="false">K14403*(1-L14403)</f>
        <v>104.3</v>
      </c>
    </row>
    <row r="14404" customFormat="false" ht="11.4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IF(G14404="Male",VLOOKUP(H14404,'Shoe size conversion table'!$B$6:$D$22,2),VLOOKUP(H14404,'Shoe size conversion table'!$J$6:$L$22,2))</f>
        <v>39</v>
      </c>
      <c r="J14404" s="12" t="n">
        <f aca="false">IF(G14404="Male",VLOOKUP(H14404,'Shoe size conversion table'!$B$6:$D$22,3),VLOOKUP(H14404,'Shoe size conversion table'!$J$6:$L$22,3))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MONTH(C14404:C29371)</f>
        <v>11</v>
      </c>
      <c r="O14404" s="8" t="n">
        <f aca="false">K14404*(1-L14404)</f>
        <v>159</v>
      </c>
    </row>
    <row r="14405" customFormat="false" ht="11.4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IF(G14405="Male",VLOOKUP(H14405,'Shoe size conversion table'!$B$6:$D$22,2),VLOOKUP(H14405,'Shoe size conversion table'!$J$6:$L$22,2))</f>
        <v>42</v>
      </c>
      <c r="J14405" s="12" t="n">
        <f aca="false">IF(G14405="Male",VLOOKUP(H14405,'Shoe size conversion table'!$B$6:$D$22,3),VLOOKUP(H14405,'Shoe size conversion table'!$J$6:$L$22,3))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MONTH(C14405:C29372)</f>
        <v>11</v>
      </c>
      <c r="O14405" s="8" t="n">
        <f aca="false">K14405*(1-L14405)</f>
        <v>189</v>
      </c>
    </row>
    <row r="14406" customFormat="false" ht="11.4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IF(G14406="Male",VLOOKUP(H14406,'Shoe size conversion table'!$B$6:$D$22,2),VLOOKUP(H14406,'Shoe size conversion table'!$J$6:$L$22,2))</f>
        <v>37</v>
      </c>
      <c r="J14406" s="12" t="n">
        <f aca="false">IF(G14406="Male",VLOOKUP(H14406,'Shoe size conversion table'!$B$6:$D$22,3),VLOOKUP(H14406,'Shoe size conversion table'!$J$6:$L$22,3))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MONTH(C14406:C29373)</f>
        <v>11</v>
      </c>
      <c r="O14406" s="8" t="n">
        <f aca="false">K14406*(1-L14406)</f>
        <v>84.5</v>
      </c>
    </row>
    <row r="14407" customFormat="false" ht="11.4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IF(G14407="Male",VLOOKUP(H14407,'Shoe size conversion table'!$B$6:$D$22,2),VLOOKUP(H14407,'Shoe size conversion table'!$J$6:$L$22,2))</f>
        <v>44-45</v>
      </c>
      <c r="J14407" s="12" t="n">
        <f aca="false">IF(G14407="Male",VLOOKUP(H14407,'Shoe size conversion table'!$B$6:$D$22,3),VLOOKUP(H14407,'Shoe size conversion table'!$J$6:$L$22,3))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MONTH(C14407:C29374)</f>
        <v>11</v>
      </c>
      <c r="O14407" s="8" t="n">
        <f aca="false">K14407*(1-L14407)</f>
        <v>125.1</v>
      </c>
    </row>
    <row r="14408" customFormat="false" ht="11.4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IF(G14408="Male",VLOOKUP(H14408,'Shoe size conversion table'!$B$6:$D$22,2),VLOOKUP(H14408,'Shoe size conversion table'!$J$6:$L$22,2))</f>
        <v>39-40</v>
      </c>
      <c r="J14408" s="12" t="n">
        <f aca="false">IF(G14408="Male",VLOOKUP(H14408,'Shoe size conversion table'!$B$6:$D$22,3),VLOOKUP(H14408,'Shoe size conversion table'!$J$6:$L$22,3))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MONTH(C14408:C29375)</f>
        <v>11</v>
      </c>
      <c r="O14408" s="8" t="n">
        <f aca="false">K14408*(1-L14408)</f>
        <v>179</v>
      </c>
    </row>
    <row r="14409" customFormat="false" ht="11.4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IF(G14409="Male",VLOOKUP(H14409,'Shoe size conversion table'!$B$6:$D$22,2),VLOOKUP(H14409,'Shoe size conversion table'!$J$6:$L$22,2))</f>
        <v>43-44</v>
      </c>
      <c r="J14409" s="12" t="n">
        <f aca="false">IF(G14409="Male",VLOOKUP(H14409,'Shoe size conversion table'!$B$6:$D$22,3),VLOOKUP(H14409,'Shoe size conversion table'!$J$6:$L$22,3))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MONTH(C14409:C29376)</f>
        <v>11</v>
      </c>
      <c r="O14409" s="8" t="n">
        <f aca="false">K14409*(1-L14409)</f>
        <v>149</v>
      </c>
    </row>
    <row r="14410" customFormat="false" ht="11.4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IF(G14410="Male",VLOOKUP(H14410,'Shoe size conversion table'!$B$6:$D$22,2),VLOOKUP(H14410,'Shoe size conversion table'!$J$6:$L$22,2))</f>
        <v>44-45</v>
      </c>
      <c r="J14410" s="12" t="n">
        <f aca="false">IF(G14410="Male",VLOOKUP(H14410,'Shoe size conversion table'!$B$6:$D$22,3),VLOOKUP(H14410,'Shoe size conversion table'!$J$6:$L$22,3))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MONTH(C14410:C29377)</f>
        <v>11</v>
      </c>
      <c r="O14410" s="8" t="n">
        <f aca="false">K14410*(1-L14410)</f>
        <v>169</v>
      </c>
    </row>
    <row r="14411" customFormat="false" ht="11.4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IF(G14411="Male",VLOOKUP(H14411,'Shoe size conversion table'!$B$6:$D$22,2),VLOOKUP(H14411,'Shoe size conversion table'!$J$6:$L$22,2))</f>
        <v>37</v>
      </c>
      <c r="J14411" s="12" t="n">
        <f aca="false">IF(G14411="Male",VLOOKUP(H14411,'Shoe size conversion table'!$B$6:$D$22,3),VLOOKUP(H14411,'Shoe size conversion table'!$J$6:$L$22,3))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MONTH(C14411:C29378)</f>
        <v>11</v>
      </c>
      <c r="O14411" s="8" t="n">
        <f aca="false">K14411*(1-L14411)</f>
        <v>189</v>
      </c>
    </row>
    <row r="14412" customFormat="false" ht="11.4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IF(G14412="Male",VLOOKUP(H14412,'Shoe size conversion table'!$B$6:$D$22,2),VLOOKUP(H14412,'Shoe size conversion table'!$J$6:$L$22,2))</f>
        <v>43-44</v>
      </c>
      <c r="J14412" s="12" t="n">
        <f aca="false">IF(G14412="Male",VLOOKUP(H14412,'Shoe size conversion table'!$B$6:$D$22,3),VLOOKUP(H14412,'Shoe size conversion table'!$J$6:$L$22,3))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MONTH(C14412:C29379)</f>
        <v>11</v>
      </c>
      <c r="O14412" s="8" t="n">
        <f aca="false">K14412*(1-L14412)</f>
        <v>129</v>
      </c>
    </row>
    <row r="14413" customFormat="false" ht="11.4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IF(G14413="Male",VLOOKUP(H14413,'Shoe size conversion table'!$B$6:$D$22,2),VLOOKUP(H14413,'Shoe size conversion table'!$J$6:$L$22,2))</f>
        <v>43-44</v>
      </c>
      <c r="J14413" s="12" t="n">
        <f aca="false">IF(G14413="Male",VLOOKUP(H14413,'Shoe size conversion table'!$B$6:$D$22,3),VLOOKUP(H14413,'Shoe size conversion table'!$J$6:$L$22,3))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MONTH(C14413:C29380)</f>
        <v>11</v>
      </c>
      <c r="O14413" s="8" t="n">
        <f aca="false">K14413*(1-L14413)</f>
        <v>129</v>
      </c>
    </row>
    <row r="14414" customFormat="false" ht="11.4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IF(G14414="Male",VLOOKUP(H14414,'Shoe size conversion table'!$B$6:$D$22,2),VLOOKUP(H14414,'Shoe size conversion table'!$J$6:$L$22,2))</f>
        <v>43</v>
      </c>
      <c r="J14414" s="12" t="n">
        <f aca="false">IF(G14414="Male",VLOOKUP(H14414,'Shoe size conversion table'!$B$6:$D$22,3),VLOOKUP(H14414,'Shoe size conversion table'!$J$6:$L$22,3))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MONTH(C14414:C29381)</f>
        <v>11</v>
      </c>
      <c r="O14414" s="8" t="n">
        <f aca="false">K14414*(1-L14414)</f>
        <v>189</v>
      </c>
    </row>
    <row r="14415" customFormat="false" ht="11.4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IF(G14415="Male",VLOOKUP(H14415,'Shoe size conversion table'!$B$6:$D$22,2),VLOOKUP(H14415,'Shoe size conversion table'!$J$6:$L$22,2))</f>
        <v>42-43</v>
      </c>
      <c r="J14415" s="12" t="n">
        <f aca="false">IF(G14415="Male",VLOOKUP(H14415,'Shoe size conversion table'!$B$6:$D$22,3),VLOOKUP(H14415,'Shoe size conversion table'!$J$6:$L$22,3))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MONTH(C14415:C29382)</f>
        <v>11</v>
      </c>
      <c r="O14415" s="8" t="n">
        <f aca="false">K14415*(1-L14415)</f>
        <v>139.3</v>
      </c>
    </row>
    <row r="14416" customFormat="false" ht="11.4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IF(G14416="Male",VLOOKUP(H14416,'Shoe size conversion table'!$B$6:$D$22,2),VLOOKUP(H14416,'Shoe size conversion table'!$J$6:$L$22,2))</f>
        <v>43</v>
      </c>
      <c r="J14416" s="12" t="n">
        <f aca="false">IF(G14416="Male",VLOOKUP(H14416,'Shoe size conversion table'!$B$6:$D$22,3),VLOOKUP(H14416,'Shoe size conversion table'!$J$6:$L$22,3))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MONTH(C14416:C29383)</f>
        <v>11</v>
      </c>
      <c r="O14416" s="8" t="n">
        <f aca="false">K14416*(1-L14416)</f>
        <v>97.3</v>
      </c>
    </row>
    <row r="14417" customFormat="false" ht="11.4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IF(G14417="Male",VLOOKUP(H14417,'Shoe size conversion table'!$B$6:$D$22,2),VLOOKUP(H14417,'Shoe size conversion table'!$J$6:$L$22,2))</f>
        <v>38-39</v>
      </c>
      <c r="J14417" s="12" t="n">
        <f aca="false">IF(G14417="Male",VLOOKUP(H14417,'Shoe size conversion table'!$B$6:$D$22,3),VLOOKUP(H14417,'Shoe size conversion table'!$J$6:$L$22,3))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MONTH(C14417:C29384)</f>
        <v>11</v>
      </c>
      <c r="O14417" s="8" t="n">
        <f aca="false">K14417*(1-L14417)</f>
        <v>149</v>
      </c>
    </row>
    <row r="14418" customFormat="false" ht="11.4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IF(G14418="Male",VLOOKUP(H14418,'Shoe size conversion table'!$B$6:$D$22,2),VLOOKUP(H14418,'Shoe size conversion table'!$J$6:$L$22,2))</f>
        <v>39-40</v>
      </c>
      <c r="J14418" s="12" t="n">
        <f aca="false">IF(G14418="Male",VLOOKUP(H14418,'Shoe size conversion table'!$B$6:$D$22,3),VLOOKUP(H14418,'Shoe size conversion table'!$J$6:$L$22,3))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MONTH(C14418:C29385)</f>
        <v>11</v>
      </c>
      <c r="O14418" s="8" t="n">
        <f aca="false">K14418*(1-L14418)</f>
        <v>179</v>
      </c>
    </row>
    <row r="14419" customFormat="false" ht="11.4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IF(G14419="Male",VLOOKUP(H14419,'Shoe size conversion table'!$B$6:$D$22,2),VLOOKUP(H14419,'Shoe size conversion table'!$J$6:$L$22,2))</f>
        <v>40-41</v>
      </c>
      <c r="J14419" s="12" t="n">
        <f aca="false">IF(G14419="Male",VLOOKUP(H14419,'Shoe size conversion table'!$B$6:$D$22,3),VLOOKUP(H14419,'Shoe size conversion table'!$J$6:$L$22,3))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MONTH(C14419:C29386)</f>
        <v>11</v>
      </c>
      <c r="O14419" s="8" t="n">
        <f aca="false">K14419*(1-L14419)</f>
        <v>169</v>
      </c>
    </row>
    <row r="14420" customFormat="false" ht="11.4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IF(G14420="Male",VLOOKUP(H14420,'Shoe size conversion table'!$B$6:$D$22,2),VLOOKUP(H14420,'Shoe size conversion table'!$J$6:$L$22,2))</f>
        <v>39-40</v>
      </c>
      <c r="J14420" s="12" t="n">
        <f aca="false">IF(G14420="Male",VLOOKUP(H14420,'Shoe size conversion table'!$B$6:$D$22,3),VLOOKUP(H14420,'Shoe size conversion table'!$J$6:$L$22,3))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MONTH(C14420:C29387)</f>
        <v>11</v>
      </c>
      <c r="O14420" s="8" t="n">
        <f aca="false">K14420*(1-L14420)</f>
        <v>139</v>
      </c>
    </row>
    <row r="14421" customFormat="false" ht="11.4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IF(G14421="Male",VLOOKUP(H14421,'Shoe size conversion table'!$B$6:$D$22,2),VLOOKUP(H14421,'Shoe size conversion table'!$J$6:$L$22,2))</f>
        <v>43</v>
      </c>
      <c r="J14421" s="12" t="n">
        <f aca="false">IF(G14421="Male",VLOOKUP(H14421,'Shoe size conversion table'!$B$6:$D$22,3),VLOOKUP(H14421,'Shoe size conversion table'!$J$6:$L$22,3))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MONTH(C14421:C29388)</f>
        <v>11</v>
      </c>
      <c r="O14421" s="8" t="n">
        <f aca="false">K14421*(1-L14421)</f>
        <v>152.1</v>
      </c>
    </row>
    <row r="14422" customFormat="false" ht="11.4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IF(G14422="Male",VLOOKUP(H14422,'Shoe size conversion table'!$B$6:$D$22,2),VLOOKUP(H14422,'Shoe size conversion table'!$J$6:$L$22,2))</f>
        <v>43-44</v>
      </c>
      <c r="J14422" s="12" t="n">
        <f aca="false">IF(G14422="Male",VLOOKUP(H14422,'Shoe size conversion table'!$B$6:$D$22,3),VLOOKUP(H14422,'Shoe size conversion table'!$J$6:$L$22,3))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MONTH(C14422:C29389)</f>
        <v>11</v>
      </c>
      <c r="O14422" s="8" t="n">
        <f aca="false">K14422*(1-L14422)</f>
        <v>129</v>
      </c>
    </row>
    <row r="14423" customFormat="false" ht="11.4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IF(G14423="Male",VLOOKUP(H14423,'Shoe size conversion table'!$B$6:$D$22,2),VLOOKUP(H14423,'Shoe size conversion table'!$J$6:$L$22,2))</f>
        <v>43-44</v>
      </c>
      <c r="J14423" s="12" t="n">
        <f aca="false">IF(G14423="Male",VLOOKUP(H14423,'Shoe size conversion table'!$B$6:$D$22,3),VLOOKUP(H14423,'Shoe size conversion table'!$J$6:$L$22,3))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MONTH(C14423:C29390)</f>
        <v>11</v>
      </c>
      <c r="O14423" s="8" t="n">
        <f aca="false">K14423*(1-L14423)</f>
        <v>199</v>
      </c>
    </row>
    <row r="14424" customFormat="false" ht="11.4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IF(G14424="Male",VLOOKUP(H14424,'Shoe size conversion table'!$B$6:$D$22,2),VLOOKUP(H14424,'Shoe size conversion table'!$J$6:$L$22,2))</f>
        <v>42-43</v>
      </c>
      <c r="J14424" s="12" t="n">
        <f aca="false">IF(G14424="Male",VLOOKUP(H14424,'Shoe size conversion table'!$B$6:$D$22,3),VLOOKUP(H14424,'Shoe size conversion table'!$J$6:$L$22,3))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MONTH(C14424:C29391)</f>
        <v>11</v>
      </c>
      <c r="O14424" s="8" t="n">
        <f aca="false">K14424*(1-L14424)</f>
        <v>129</v>
      </c>
    </row>
    <row r="14425" customFormat="false" ht="11.4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IF(G14425="Male",VLOOKUP(H14425,'Shoe size conversion table'!$B$6:$D$22,2),VLOOKUP(H14425,'Shoe size conversion table'!$J$6:$L$22,2))</f>
        <v>38-39</v>
      </c>
      <c r="J14425" s="12" t="n">
        <f aca="false">IF(G14425="Male",VLOOKUP(H14425,'Shoe size conversion table'!$B$6:$D$22,3),VLOOKUP(H14425,'Shoe size conversion table'!$J$6:$L$22,3))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MONTH(C14425:C29392)</f>
        <v>11</v>
      </c>
      <c r="O14425" s="8" t="n">
        <f aca="false">K14425*(1-L14425)</f>
        <v>161.1</v>
      </c>
    </row>
    <row r="14426" customFormat="false" ht="11.4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IF(G14426="Male",VLOOKUP(H14426,'Shoe size conversion table'!$B$6:$D$22,2),VLOOKUP(H14426,'Shoe size conversion table'!$J$6:$L$22,2))</f>
        <v>43</v>
      </c>
      <c r="J14426" s="12" t="n">
        <f aca="false">IF(G14426="Male",VLOOKUP(H14426,'Shoe size conversion table'!$B$6:$D$22,3),VLOOKUP(H14426,'Shoe size conversion table'!$J$6:$L$22,3))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MONTH(C14426:C29393)</f>
        <v>11</v>
      </c>
      <c r="O14426" s="8" t="n">
        <f aca="false">K14426*(1-L14426)</f>
        <v>143.2</v>
      </c>
    </row>
    <row r="14427" customFormat="false" ht="11.4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IF(G14427="Male",VLOOKUP(H14427,'Shoe size conversion table'!$B$6:$D$22,2),VLOOKUP(H14427,'Shoe size conversion table'!$J$6:$L$22,2))</f>
        <v>42-43</v>
      </c>
      <c r="J14427" s="12" t="n">
        <f aca="false">IF(G14427="Male",VLOOKUP(H14427,'Shoe size conversion table'!$B$6:$D$22,3),VLOOKUP(H14427,'Shoe size conversion table'!$J$6:$L$22,3))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MONTH(C14427:C29394)</f>
        <v>11</v>
      </c>
      <c r="O14427" s="8" t="n">
        <f aca="false">K14427*(1-L14427)</f>
        <v>64.5</v>
      </c>
    </row>
    <row r="14428" customFormat="false" ht="11.4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IF(G14428="Male",VLOOKUP(H14428,'Shoe size conversion table'!$B$6:$D$22,2),VLOOKUP(H14428,'Shoe size conversion table'!$J$6:$L$22,2))</f>
        <v>38</v>
      </c>
      <c r="J14428" s="12" t="n">
        <f aca="false">IF(G14428="Male",VLOOKUP(H14428,'Shoe size conversion table'!$B$6:$D$22,3),VLOOKUP(H14428,'Shoe size conversion table'!$J$6:$L$22,3))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MONTH(C14428:C29395)</f>
        <v>11</v>
      </c>
      <c r="O14428" s="8" t="n">
        <f aca="false">K14428*(1-L14428)</f>
        <v>89.5</v>
      </c>
    </row>
    <row r="14429" customFormat="false" ht="11.4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IF(G14429="Male",VLOOKUP(H14429,'Shoe size conversion table'!$B$6:$D$22,2),VLOOKUP(H14429,'Shoe size conversion table'!$J$6:$L$22,2))</f>
        <v>46</v>
      </c>
      <c r="J14429" s="12" t="n">
        <f aca="false">IF(G14429="Male",VLOOKUP(H14429,'Shoe size conversion table'!$B$6:$D$22,3),VLOOKUP(H14429,'Shoe size conversion table'!$J$6:$L$22,3))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MONTH(C14429:C29396)</f>
        <v>11</v>
      </c>
      <c r="O14429" s="8" t="n">
        <f aca="false">K14429*(1-L14429)</f>
        <v>97.3</v>
      </c>
    </row>
    <row r="14430" customFormat="false" ht="11.4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IF(G14430="Male",VLOOKUP(H14430,'Shoe size conversion table'!$B$6:$D$22,2),VLOOKUP(H14430,'Shoe size conversion table'!$J$6:$L$22,2))</f>
        <v>43-44</v>
      </c>
      <c r="J14430" s="12" t="n">
        <f aca="false">IF(G14430="Male",VLOOKUP(H14430,'Shoe size conversion table'!$B$6:$D$22,3),VLOOKUP(H14430,'Shoe size conversion table'!$J$6:$L$22,3))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MONTH(C14430:C29397)</f>
        <v>11</v>
      </c>
      <c r="O14430" s="8" t="n">
        <f aca="false">K14430*(1-L14430)</f>
        <v>179.1</v>
      </c>
    </row>
    <row r="14431" customFormat="false" ht="11.4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IF(G14431="Male",VLOOKUP(H14431,'Shoe size conversion table'!$B$6:$D$22,2),VLOOKUP(H14431,'Shoe size conversion table'!$J$6:$L$22,2))</f>
        <v>39</v>
      </c>
      <c r="J14431" s="12" t="n">
        <f aca="false">IF(G14431="Male",VLOOKUP(H14431,'Shoe size conversion table'!$B$6:$D$22,3),VLOOKUP(H14431,'Shoe size conversion table'!$J$6:$L$22,3))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MONTH(C14431:C29398)</f>
        <v>11</v>
      </c>
      <c r="O14431" s="8" t="n">
        <f aca="false">K14431*(1-L14431)</f>
        <v>199</v>
      </c>
    </row>
    <row r="14432" customFormat="false" ht="11.4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IF(G14432="Male",VLOOKUP(H14432,'Shoe size conversion table'!$B$6:$D$22,2),VLOOKUP(H14432,'Shoe size conversion table'!$J$6:$L$22,2))</f>
        <v>42-43</v>
      </c>
      <c r="J14432" s="12" t="n">
        <f aca="false">IF(G14432="Male",VLOOKUP(H14432,'Shoe size conversion table'!$B$6:$D$22,3),VLOOKUP(H14432,'Shoe size conversion table'!$J$6:$L$22,3))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MONTH(C14432:C29399)</f>
        <v>11</v>
      </c>
      <c r="O14432" s="8" t="n">
        <f aca="false">K14432*(1-L14432)</f>
        <v>179</v>
      </c>
    </row>
    <row r="14433" customFormat="false" ht="11.4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IF(G14433="Male",VLOOKUP(H14433,'Shoe size conversion table'!$B$6:$D$22,2),VLOOKUP(H14433,'Shoe size conversion table'!$J$6:$L$22,2))</f>
        <v>41-42</v>
      </c>
      <c r="J14433" s="12" t="n">
        <f aca="false">IF(G14433="Male",VLOOKUP(H14433,'Shoe size conversion table'!$B$6:$D$22,3),VLOOKUP(H14433,'Shoe size conversion table'!$J$6:$L$22,3))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MONTH(C14433:C29400)</f>
        <v>11</v>
      </c>
      <c r="O14433" s="8" t="n">
        <f aca="false">K14433*(1-L14433)</f>
        <v>139</v>
      </c>
    </row>
    <row r="14434" customFormat="false" ht="11.4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IF(G14434="Male",VLOOKUP(H14434,'Shoe size conversion table'!$B$6:$D$22,2),VLOOKUP(H14434,'Shoe size conversion table'!$J$6:$L$22,2))</f>
        <v>44</v>
      </c>
      <c r="J14434" s="12" t="n">
        <f aca="false">IF(G14434="Male",VLOOKUP(H14434,'Shoe size conversion table'!$B$6:$D$22,3),VLOOKUP(H14434,'Shoe size conversion table'!$J$6:$L$22,3))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MONTH(C14434:C29401)</f>
        <v>11</v>
      </c>
      <c r="O14434" s="8" t="n">
        <f aca="false">K14434*(1-L14434)</f>
        <v>159</v>
      </c>
    </row>
    <row r="14435" customFormat="false" ht="11.4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IF(G14435="Male",VLOOKUP(H14435,'Shoe size conversion table'!$B$6:$D$22,2),VLOOKUP(H14435,'Shoe size conversion table'!$J$6:$L$22,2))</f>
        <v>42-43</v>
      </c>
      <c r="J14435" s="12" t="n">
        <f aca="false">IF(G14435="Male",VLOOKUP(H14435,'Shoe size conversion table'!$B$6:$D$22,3),VLOOKUP(H14435,'Shoe size conversion table'!$J$6:$L$22,3))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MONTH(C14435:C29402)</f>
        <v>11</v>
      </c>
      <c r="O14435" s="8" t="n">
        <f aca="false">K14435*(1-L14435)</f>
        <v>169</v>
      </c>
    </row>
    <row r="14436" customFormat="false" ht="11.4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IF(G14436="Male",VLOOKUP(H14436,'Shoe size conversion table'!$B$6:$D$22,2),VLOOKUP(H14436,'Shoe size conversion table'!$J$6:$L$22,2))</f>
        <v>37</v>
      </c>
      <c r="J14436" s="12" t="n">
        <f aca="false">IF(G14436="Male",VLOOKUP(H14436,'Shoe size conversion table'!$B$6:$D$22,3),VLOOKUP(H14436,'Shoe size conversion table'!$J$6:$L$22,3))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MONTH(C14436:C29403)</f>
        <v>11</v>
      </c>
      <c r="O14436" s="8" t="n">
        <f aca="false">K14436*(1-L14436)</f>
        <v>74.5</v>
      </c>
    </row>
    <row r="14437" customFormat="false" ht="11.4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IF(G14437="Male",VLOOKUP(H14437,'Shoe size conversion table'!$B$6:$D$22,2),VLOOKUP(H14437,'Shoe size conversion table'!$J$6:$L$22,2))</f>
        <v>39</v>
      </c>
      <c r="J14437" s="12" t="n">
        <f aca="false">IF(G14437="Male",VLOOKUP(H14437,'Shoe size conversion table'!$B$6:$D$22,3),VLOOKUP(H14437,'Shoe size conversion table'!$J$6:$L$22,3))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MONTH(C14437:C29404)</f>
        <v>11</v>
      </c>
      <c r="O14437" s="8" t="n">
        <f aca="false">K14437*(1-L14437)</f>
        <v>169</v>
      </c>
    </row>
    <row r="14438" customFormat="false" ht="11.4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IF(G14438="Male",VLOOKUP(H14438,'Shoe size conversion table'!$B$6:$D$22,2),VLOOKUP(H14438,'Shoe size conversion table'!$J$6:$L$22,2))</f>
        <v>43-44</v>
      </c>
      <c r="J14438" s="12" t="n">
        <f aca="false">IF(G14438="Male",VLOOKUP(H14438,'Shoe size conversion table'!$B$6:$D$22,3),VLOOKUP(H14438,'Shoe size conversion table'!$J$6:$L$22,3))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MONTH(C14438:C29405)</f>
        <v>11</v>
      </c>
      <c r="O14438" s="8" t="n">
        <f aca="false">K14438*(1-L14438)</f>
        <v>149</v>
      </c>
    </row>
    <row r="14439" customFormat="false" ht="11.4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IF(G14439="Male",VLOOKUP(H14439,'Shoe size conversion table'!$B$6:$D$22,2),VLOOKUP(H14439,'Shoe size conversion table'!$J$6:$L$22,2))</f>
        <v>38-39</v>
      </c>
      <c r="J14439" s="12" t="n">
        <f aca="false">IF(G14439="Male",VLOOKUP(H14439,'Shoe size conversion table'!$B$6:$D$22,3),VLOOKUP(H14439,'Shoe size conversion table'!$J$6:$L$22,3))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MONTH(C14439:C29406)</f>
        <v>11</v>
      </c>
      <c r="O14439" s="8" t="n">
        <f aca="false">K14439*(1-L14439)</f>
        <v>169</v>
      </c>
    </row>
    <row r="14440" customFormat="false" ht="11.4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IF(G14440="Male",VLOOKUP(H14440,'Shoe size conversion table'!$B$6:$D$22,2),VLOOKUP(H14440,'Shoe size conversion table'!$J$6:$L$22,2))</f>
        <v>42</v>
      </c>
      <c r="J14440" s="12" t="n">
        <f aca="false">IF(G14440="Male",VLOOKUP(H14440,'Shoe size conversion table'!$B$6:$D$22,3),VLOOKUP(H14440,'Shoe size conversion table'!$J$6:$L$22,3))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MONTH(C14440:C29407)</f>
        <v>11</v>
      </c>
      <c r="O14440" s="8" t="n">
        <f aca="false">K14440*(1-L14440)</f>
        <v>189</v>
      </c>
    </row>
    <row r="14441" customFormat="false" ht="11.4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IF(G14441="Male",VLOOKUP(H14441,'Shoe size conversion table'!$B$6:$D$22,2),VLOOKUP(H14441,'Shoe size conversion table'!$J$6:$L$22,2))</f>
        <v>42-43</v>
      </c>
      <c r="J14441" s="12" t="n">
        <f aca="false">IF(G14441="Male",VLOOKUP(H14441,'Shoe size conversion table'!$B$6:$D$22,3),VLOOKUP(H14441,'Shoe size conversion table'!$J$6:$L$22,3))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MONTH(C14441:C29408)</f>
        <v>11</v>
      </c>
      <c r="O14441" s="8" t="n">
        <f aca="false">K14441*(1-L14441)</f>
        <v>84.5</v>
      </c>
    </row>
    <row r="14442" customFormat="false" ht="11.4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IF(G14442="Male",VLOOKUP(H14442,'Shoe size conversion table'!$B$6:$D$22,2),VLOOKUP(H14442,'Shoe size conversion table'!$J$6:$L$22,2))</f>
        <v>42</v>
      </c>
      <c r="J14442" s="12" t="n">
        <f aca="false">IF(G14442="Male",VLOOKUP(H14442,'Shoe size conversion table'!$B$6:$D$22,3),VLOOKUP(H14442,'Shoe size conversion table'!$J$6:$L$22,3))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MONTH(C14442:C29409)</f>
        <v>11</v>
      </c>
      <c r="O14442" s="8" t="n">
        <f aca="false">K14442*(1-L14442)</f>
        <v>97.3</v>
      </c>
    </row>
    <row r="14443" customFormat="false" ht="11.4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IF(G14443="Male",VLOOKUP(H14443,'Shoe size conversion table'!$B$6:$D$22,2),VLOOKUP(H14443,'Shoe size conversion table'!$J$6:$L$22,2))</f>
        <v>43-44</v>
      </c>
      <c r="J14443" s="12" t="n">
        <f aca="false">IF(G14443="Male",VLOOKUP(H14443,'Shoe size conversion table'!$B$6:$D$22,3),VLOOKUP(H14443,'Shoe size conversion table'!$J$6:$L$22,3))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MONTH(C14443:C29410)</f>
        <v>11</v>
      </c>
      <c r="O14443" s="8" t="n">
        <f aca="false">K14443*(1-L14443)</f>
        <v>90.3</v>
      </c>
    </row>
    <row r="14444" customFormat="false" ht="11.4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IF(G14444="Male",VLOOKUP(H14444,'Shoe size conversion table'!$B$6:$D$22,2),VLOOKUP(H14444,'Shoe size conversion table'!$J$6:$L$22,2))</f>
        <v>39</v>
      </c>
      <c r="J14444" s="12" t="n">
        <f aca="false">IF(G14444="Male",VLOOKUP(H14444,'Shoe size conversion table'!$B$6:$D$22,3),VLOOKUP(H14444,'Shoe size conversion table'!$J$6:$L$22,3))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MONTH(C14444:C29411)</f>
        <v>11</v>
      </c>
      <c r="O14444" s="8" t="n">
        <f aca="false">K14444*(1-L14444)</f>
        <v>134.1</v>
      </c>
    </row>
    <row r="14445" customFormat="false" ht="11.4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IF(G14445="Male",VLOOKUP(H14445,'Shoe size conversion table'!$B$6:$D$22,2),VLOOKUP(H14445,'Shoe size conversion table'!$J$6:$L$22,2))</f>
        <v>41</v>
      </c>
      <c r="J14445" s="12" t="n">
        <f aca="false">IF(G14445="Male",VLOOKUP(H14445,'Shoe size conversion table'!$B$6:$D$22,3),VLOOKUP(H14445,'Shoe size conversion table'!$J$6:$L$22,3))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MONTH(C14445:C29412)</f>
        <v>11</v>
      </c>
      <c r="O14445" s="8" t="n">
        <f aca="false">K14445*(1-L14445)</f>
        <v>169</v>
      </c>
    </row>
    <row r="14446" customFormat="false" ht="11.4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IF(G14446="Male",VLOOKUP(H14446,'Shoe size conversion table'!$B$6:$D$22,2),VLOOKUP(H14446,'Shoe size conversion table'!$J$6:$L$22,2))</f>
        <v>42</v>
      </c>
      <c r="J14446" s="12" t="n">
        <f aca="false">IF(G14446="Male",VLOOKUP(H14446,'Shoe size conversion table'!$B$6:$D$22,3),VLOOKUP(H14446,'Shoe size conversion table'!$J$6:$L$22,3))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MONTH(C14446:C29413)</f>
        <v>11</v>
      </c>
      <c r="O14446" s="8" t="n">
        <f aca="false">K14446*(1-L14446)</f>
        <v>99.5</v>
      </c>
    </row>
    <row r="14447" customFormat="false" ht="11.4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IF(G14447="Male",VLOOKUP(H14447,'Shoe size conversion table'!$B$6:$D$22,2),VLOOKUP(H14447,'Shoe size conversion table'!$J$6:$L$22,2))</f>
        <v>39</v>
      </c>
      <c r="J14447" s="12" t="n">
        <f aca="false">IF(G14447="Male",VLOOKUP(H14447,'Shoe size conversion table'!$B$6:$D$22,3),VLOOKUP(H14447,'Shoe size conversion table'!$J$6:$L$22,3))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MONTH(C14447:C29414)</f>
        <v>11</v>
      </c>
      <c r="O14447" s="8" t="n">
        <f aca="false">K14447*(1-L14447)</f>
        <v>189</v>
      </c>
    </row>
    <row r="14448" customFormat="false" ht="11.4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IF(G14448="Male",VLOOKUP(H14448,'Shoe size conversion table'!$B$6:$D$22,2),VLOOKUP(H14448,'Shoe size conversion table'!$J$6:$L$22,2))</f>
        <v>45</v>
      </c>
      <c r="J14448" s="12" t="n">
        <f aca="false">IF(G14448="Male",VLOOKUP(H14448,'Shoe size conversion table'!$B$6:$D$22,3),VLOOKUP(H14448,'Shoe size conversion table'!$J$6:$L$22,3))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MONTH(C14448:C29415)</f>
        <v>11</v>
      </c>
      <c r="O14448" s="8" t="n">
        <f aca="false">K14448*(1-L14448)</f>
        <v>159</v>
      </c>
    </row>
    <row r="14449" customFormat="false" ht="11.4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IF(G14449="Male",VLOOKUP(H14449,'Shoe size conversion table'!$B$6:$D$22,2),VLOOKUP(H14449,'Shoe size conversion table'!$J$6:$L$22,2))</f>
        <v>37-38</v>
      </c>
      <c r="J14449" s="12" t="n">
        <f aca="false">IF(G14449="Male",VLOOKUP(H14449,'Shoe size conversion table'!$B$6:$D$22,3),VLOOKUP(H14449,'Shoe size conversion table'!$J$6:$L$22,3))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MONTH(C14449:C29416)</f>
        <v>11</v>
      </c>
      <c r="O14449" s="8" t="n">
        <f aca="false">K14449*(1-L14449)</f>
        <v>179.1</v>
      </c>
    </row>
    <row r="14450" customFormat="false" ht="11.4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IF(G14450="Male",VLOOKUP(H14450,'Shoe size conversion table'!$B$6:$D$22,2),VLOOKUP(H14450,'Shoe size conversion table'!$J$6:$L$22,2))</f>
        <v>38-39</v>
      </c>
      <c r="J14450" s="12" t="n">
        <f aca="false">IF(G14450="Male",VLOOKUP(H14450,'Shoe size conversion table'!$B$6:$D$22,3),VLOOKUP(H14450,'Shoe size conversion table'!$J$6:$L$22,3))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MONTH(C14450:C29417)</f>
        <v>11</v>
      </c>
      <c r="O14450" s="8" t="n">
        <f aca="false">K14450*(1-L14450)</f>
        <v>111.2</v>
      </c>
    </row>
    <row r="14451" customFormat="false" ht="11.4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IF(G14451="Male",VLOOKUP(H14451,'Shoe size conversion table'!$B$6:$D$22,2),VLOOKUP(H14451,'Shoe size conversion table'!$J$6:$L$22,2))</f>
        <v>41-42</v>
      </c>
      <c r="J14451" s="12" t="n">
        <f aca="false">IF(G14451="Male",VLOOKUP(H14451,'Shoe size conversion table'!$B$6:$D$22,3),VLOOKUP(H14451,'Shoe size conversion table'!$J$6:$L$22,3))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MONTH(C14451:C29418)</f>
        <v>11</v>
      </c>
      <c r="O14451" s="8" t="n">
        <f aca="false">K14451*(1-L14451)</f>
        <v>89.5</v>
      </c>
    </row>
    <row r="14452" customFormat="false" ht="11.4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IF(G14452="Male",VLOOKUP(H14452,'Shoe size conversion table'!$B$6:$D$22,2),VLOOKUP(H14452,'Shoe size conversion table'!$J$6:$L$22,2))</f>
        <v>39-40</v>
      </c>
      <c r="J14452" s="12" t="n">
        <f aca="false">IF(G14452="Male",VLOOKUP(H14452,'Shoe size conversion table'!$B$6:$D$22,3),VLOOKUP(H14452,'Shoe size conversion table'!$J$6:$L$22,3))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MONTH(C14452:C29419)</f>
        <v>11</v>
      </c>
      <c r="O14452" s="8" t="n">
        <f aca="false">K14452*(1-L14452)</f>
        <v>135.2</v>
      </c>
    </row>
    <row r="14453" customFormat="false" ht="11.4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IF(G14453="Male",VLOOKUP(H14453,'Shoe size conversion table'!$B$6:$D$22,2),VLOOKUP(H14453,'Shoe size conversion table'!$J$6:$L$22,2))</f>
        <v>38-39</v>
      </c>
      <c r="J14453" s="12" t="n">
        <f aca="false">IF(G14453="Male",VLOOKUP(H14453,'Shoe size conversion table'!$B$6:$D$22,3),VLOOKUP(H14453,'Shoe size conversion table'!$J$6:$L$22,3))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MONTH(C14453:C29420)</f>
        <v>11</v>
      </c>
      <c r="O14453" s="8" t="n">
        <f aca="false">K14453*(1-L14453)</f>
        <v>199</v>
      </c>
    </row>
    <row r="14454" customFormat="false" ht="11.4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IF(G14454="Male",VLOOKUP(H14454,'Shoe size conversion table'!$B$6:$D$22,2),VLOOKUP(H14454,'Shoe size conversion table'!$J$6:$L$22,2))</f>
        <v>41-42</v>
      </c>
      <c r="J14454" s="12" t="n">
        <f aca="false">IF(G14454="Male",VLOOKUP(H14454,'Shoe size conversion table'!$B$6:$D$22,3),VLOOKUP(H14454,'Shoe size conversion table'!$J$6:$L$22,3))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MONTH(C14454:C29421)</f>
        <v>11</v>
      </c>
      <c r="O14454" s="8" t="n">
        <f aca="false">K14454*(1-L14454)</f>
        <v>179</v>
      </c>
    </row>
    <row r="14455" customFormat="false" ht="11.4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IF(G14455="Male",VLOOKUP(H14455,'Shoe size conversion table'!$B$6:$D$22,2),VLOOKUP(H14455,'Shoe size conversion table'!$J$6:$L$22,2))</f>
        <v>44</v>
      </c>
      <c r="J14455" s="12" t="n">
        <f aca="false">IF(G14455="Male",VLOOKUP(H14455,'Shoe size conversion table'!$B$6:$D$22,3),VLOOKUP(H14455,'Shoe size conversion table'!$J$6:$L$22,3))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MONTH(C14455:C29422)</f>
        <v>11</v>
      </c>
      <c r="O14455" s="8" t="n">
        <f aca="false">K14455*(1-L14455)</f>
        <v>129</v>
      </c>
    </row>
    <row r="14456" customFormat="false" ht="11.4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IF(G14456="Male",VLOOKUP(H14456,'Shoe size conversion table'!$B$6:$D$22,2),VLOOKUP(H14456,'Shoe size conversion table'!$J$6:$L$22,2))</f>
        <v>42-43</v>
      </c>
      <c r="J14456" s="12" t="n">
        <f aca="false">IF(G14456="Male",VLOOKUP(H14456,'Shoe size conversion table'!$B$6:$D$22,3),VLOOKUP(H14456,'Shoe size conversion table'!$J$6:$L$22,3))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MONTH(C14456:C29423)</f>
        <v>11</v>
      </c>
      <c r="O14456" s="8" t="n">
        <f aca="false">K14456*(1-L14456)</f>
        <v>103.2</v>
      </c>
    </row>
    <row r="14457" customFormat="false" ht="11.4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IF(G14457="Male",VLOOKUP(H14457,'Shoe size conversion table'!$B$6:$D$22,2),VLOOKUP(H14457,'Shoe size conversion table'!$J$6:$L$22,2))</f>
        <v>39</v>
      </c>
      <c r="J14457" s="12" t="n">
        <f aca="false">IF(G14457="Male",VLOOKUP(H14457,'Shoe size conversion table'!$B$6:$D$22,3),VLOOKUP(H14457,'Shoe size conversion table'!$J$6:$L$22,3))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MONTH(C14457:C29424)</f>
        <v>11</v>
      </c>
      <c r="O14457" s="8" t="n">
        <f aca="false">K14457*(1-L14457)</f>
        <v>169</v>
      </c>
    </row>
    <row r="14458" customFormat="false" ht="11.4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IF(G14458="Male",VLOOKUP(H14458,'Shoe size conversion table'!$B$6:$D$22,2),VLOOKUP(H14458,'Shoe size conversion table'!$J$6:$L$22,2))</f>
        <v>38</v>
      </c>
      <c r="J14458" s="12" t="n">
        <f aca="false">IF(G14458="Male",VLOOKUP(H14458,'Shoe size conversion table'!$B$6:$D$22,3),VLOOKUP(H14458,'Shoe size conversion table'!$J$6:$L$22,3))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MONTH(C14458:C29425)</f>
        <v>11</v>
      </c>
      <c r="O14458" s="8" t="n">
        <f aca="false">K14458*(1-L14458)</f>
        <v>179</v>
      </c>
    </row>
    <row r="14459" customFormat="false" ht="11.4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IF(G14459="Male",VLOOKUP(H14459,'Shoe size conversion table'!$B$6:$D$22,2),VLOOKUP(H14459,'Shoe size conversion table'!$J$6:$L$22,2))</f>
        <v>37-38</v>
      </c>
      <c r="J14459" s="12" t="n">
        <f aca="false">IF(G14459="Male",VLOOKUP(H14459,'Shoe size conversion table'!$B$6:$D$22,3),VLOOKUP(H14459,'Shoe size conversion table'!$J$6:$L$22,3))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MONTH(C14459:C29426)</f>
        <v>11</v>
      </c>
      <c r="O14459" s="8" t="n">
        <f aca="false">K14459*(1-L14459)</f>
        <v>139</v>
      </c>
    </row>
    <row r="14460" customFormat="false" ht="11.4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IF(G14460="Male",VLOOKUP(H14460,'Shoe size conversion table'!$B$6:$D$22,2),VLOOKUP(H14460,'Shoe size conversion table'!$J$6:$L$22,2))</f>
        <v>46</v>
      </c>
      <c r="J14460" s="12" t="n">
        <f aca="false">IF(G14460="Male",VLOOKUP(H14460,'Shoe size conversion table'!$B$6:$D$22,3),VLOOKUP(H14460,'Shoe size conversion table'!$J$6:$L$22,3))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MONTH(C14460:C29427)</f>
        <v>11</v>
      </c>
      <c r="O14460" s="8" t="n">
        <f aca="false">K14460*(1-L14460)</f>
        <v>97.3</v>
      </c>
    </row>
    <row r="14461" customFormat="false" ht="11.4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IF(G14461="Male",VLOOKUP(H14461,'Shoe size conversion table'!$B$6:$D$22,2),VLOOKUP(H14461,'Shoe size conversion table'!$J$6:$L$22,2))</f>
        <v>44-45</v>
      </c>
      <c r="J14461" s="12" t="n">
        <f aca="false">IF(G14461="Male",VLOOKUP(H14461,'Shoe size conversion table'!$B$6:$D$22,3),VLOOKUP(H14461,'Shoe size conversion table'!$J$6:$L$22,3))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MONTH(C14461:C29428)</f>
        <v>11</v>
      </c>
      <c r="O14461" s="8" t="n">
        <f aca="false">K14461*(1-L14461)</f>
        <v>125.1</v>
      </c>
    </row>
    <row r="14462" customFormat="false" ht="11.4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IF(G14462="Male",VLOOKUP(H14462,'Shoe size conversion table'!$B$6:$D$22,2),VLOOKUP(H14462,'Shoe size conversion table'!$J$6:$L$22,2))</f>
        <v>44</v>
      </c>
      <c r="J14462" s="12" t="n">
        <f aca="false">IF(G14462="Male",VLOOKUP(H14462,'Shoe size conversion table'!$B$6:$D$22,3),VLOOKUP(H14462,'Shoe size conversion table'!$J$6:$L$22,3))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MONTH(C14462:C29429)</f>
        <v>11</v>
      </c>
      <c r="O14462" s="8" t="n">
        <f aca="false">K14462*(1-L14462)</f>
        <v>139</v>
      </c>
    </row>
    <row r="14463" customFormat="false" ht="11.4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IF(G14463="Male",VLOOKUP(H14463,'Shoe size conversion table'!$B$6:$D$22,2),VLOOKUP(H14463,'Shoe size conversion table'!$J$6:$L$22,2))</f>
        <v>43-44</v>
      </c>
      <c r="J14463" s="12" t="n">
        <f aca="false">IF(G14463="Male",VLOOKUP(H14463,'Shoe size conversion table'!$B$6:$D$22,3),VLOOKUP(H14463,'Shoe size conversion table'!$J$6:$L$22,3))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MONTH(C14463:C29430)</f>
        <v>11</v>
      </c>
      <c r="O14463" s="8" t="n">
        <f aca="false">K14463*(1-L14463)</f>
        <v>84.5</v>
      </c>
    </row>
    <row r="14464" customFormat="false" ht="11.4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IF(G14464="Male",VLOOKUP(H14464,'Shoe size conversion table'!$B$6:$D$22,2),VLOOKUP(H14464,'Shoe size conversion table'!$J$6:$L$22,2))</f>
        <v>41-42</v>
      </c>
      <c r="J14464" s="12" t="n">
        <f aca="false">IF(G14464="Male",VLOOKUP(H14464,'Shoe size conversion table'!$B$6:$D$22,3),VLOOKUP(H14464,'Shoe size conversion table'!$J$6:$L$22,3))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MONTH(C14464:C29431)</f>
        <v>11</v>
      </c>
      <c r="O14464" s="8" t="n">
        <f aca="false">K14464*(1-L14464)</f>
        <v>111.3</v>
      </c>
    </row>
    <row r="14465" customFormat="false" ht="11.4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IF(G14465="Male",VLOOKUP(H14465,'Shoe size conversion table'!$B$6:$D$22,2),VLOOKUP(H14465,'Shoe size conversion table'!$J$6:$L$22,2))</f>
        <v>42-43</v>
      </c>
      <c r="J14465" s="12" t="n">
        <f aca="false">IF(G14465="Male",VLOOKUP(H14465,'Shoe size conversion table'!$B$6:$D$22,3),VLOOKUP(H14465,'Shoe size conversion table'!$J$6:$L$22,3))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MONTH(C14465:C29432)</f>
        <v>11</v>
      </c>
      <c r="O14465" s="8" t="n">
        <f aca="false">K14465*(1-L14465)</f>
        <v>169</v>
      </c>
    </row>
    <row r="14466" customFormat="false" ht="11.4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IF(G14466="Male",VLOOKUP(H14466,'Shoe size conversion table'!$B$6:$D$22,2),VLOOKUP(H14466,'Shoe size conversion table'!$J$6:$L$22,2))</f>
        <v>38</v>
      </c>
      <c r="J14466" s="12" t="n">
        <f aca="false">IF(G14466="Male",VLOOKUP(H14466,'Shoe size conversion table'!$B$6:$D$22,3),VLOOKUP(H14466,'Shoe size conversion table'!$J$6:$L$22,3))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MONTH(C14466:C29433)</f>
        <v>11</v>
      </c>
      <c r="O14466" s="8" t="n">
        <f aca="false">K14466*(1-L14466)</f>
        <v>179.1</v>
      </c>
    </row>
    <row r="14467" customFormat="false" ht="11.4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IF(G14467="Male",VLOOKUP(H14467,'Shoe size conversion table'!$B$6:$D$22,2),VLOOKUP(H14467,'Shoe size conversion table'!$J$6:$L$22,2))</f>
        <v>43</v>
      </c>
      <c r="J14467" s="12" t="n">
        <f aca="false">IF(G14467="Male",VLOOKUP(H14467,'Shoe size conversion table'!$B$6:$D$22,3),VLOOKUP(H14467,'Shoe size conversion table'!$J$6:$L$22,3))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MONTH(C14467:C29434)</f>
        <v>11</v>
      </c>
      <c r="O14467" s="8" t="n">
        <f aca="false">K14467*(1-L14467)</f>
        <v>116.1</v>
      </c>
    </row>
    <row r="14468" customFormat="false" ht="11.4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IF(G14468="Male",VLOOKUP(H14468,'Shoe size conversion table'!$B$6:$D$22,2),VLOOKUP(H14468,'Shoe size conversion table'!$J$6:$L$22,2))</f>
        <v>42</v>
      </c>
      <c r="J14468" s="12" t="n">
        <f aca="false">IF(G14468="Male",VLOOKUP(H14468,'Shoe size conversion table'!$B$6:$D$22,3),VLOOKUP(H14468,'Shoe size conversion table'!$J$6:$L$22,3))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MONTH(C14468:C29435)</f>
        <v>11</v>
      </c>
      <c r="O14468" s="8" t="n">
        <f aca="false">K14468*(1-L14468)</f>
        <v>97.3</v>
      </c>
    </row>
    <row r="14469" customFormat="false" ht="11.4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IF(G14469="Male",VLOOKUP(H14469,'Shoe size conversion table'!$B$6:$D$22,2),VLOOKUP(H14469,'Shoe size conversion table'!$J$6:$L$22,2))</f>
        <v>43</v>
      </c>
      <c r="J14469" s="12" t="n">
        <f aca="false">IF(G14469="Male",VLOOKUP(H14469,'Shoe size conversion table'!$B$6:$D$22,3),VLOOKUP(H14469,'Shoe size conversion table'!$J$6:$L$22,3))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MONTH(C14469:C29436)</f>
        <v>11</v>
      </c>
      <c r="O14469" s="8" t="n">
        <f aca="false">K14469*(1-L14469)</f>
        <v>179</v>
      </c>
    </row>
    <row r="14470" customFormat="false" ht="11.4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IF(G14470="Male",VLOOKUP(H14470,'Shoe size conversion table'!$B$6:$D$22,2),VLOOKUP(H14470,'Shoe size conversion table'!$J$6:$L$22,2))</f>
        <v>39</v>
      </c>
      <c r="J14470" s="12" t="n">
        <f aca="false">IF(G14470="Male",VLOOKUP(H14470,'Shoe size conversion table'!$B$6:$D$22,3),VLOOKUP(H14470,'Shoe size conversion table'!$J$6:$L$22,3))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MONTH(C14470:C29437)</f>
        <v>11</v>
      </c>
      <c r="O14470" s="8" t="n">
        <f aca="false">K14470*(1-L14470)</f>
        <v>151.2</v>
      </c>
    </row>
    <row r="14471" customFormat="false" ht="11.4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IF(G14471="Male",VLOOKUP(H14471,'Shoe size conversion table'!$B$6:$D$22,2),VLOOKUP(H14471,'Shoe size conversion table'!$J$6:$L$22,2))</f>
        <v>43</v>
      </c>
      <c r="J14471" s="12" t="n">
        <f aca="false">IF(G14471="Male",VLOOKUP(H14471,'Shoe size conversion table'!$B$6:$D$22,3),VLOOKUP(H14471,'Shoe size conversion table'!$J$6:$L$22,3))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MONTH(C14471:C29438)</f>
        <v>11</v>
      </c>
      <c r="O14471" s="8" t="n">
        <f aca="false">K14471*(1-L14471)</f>
        <v>152.1</v>
      </c>
    </row>
    <row r="14472" customFormat="false" ht="11.4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IF(G14472="Male",VLOOKUP(H14472,'Shoe size conversion table'!$B$6:$D$22,2),VLOOKUP(H14472,'Shoe size conversion table'!$J$6:$L$22,2))</f>
        <v>45</v>
      </c>
      <c r="J14472" s="12" t="n">
        <f aca="false">IF(G14472="Male",VLOOKUP(H14472,'Shoe size conversion table'!$B$6:$D$22,3),VLOOKUP(H14472,'Shoe size conversion table'!$J$6:$L$22,3))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MONTH(C14472:C29439)</f>
        <v>11</v>
      </c>
      <c r="O14472" s="8" t="n">
        <f aca="false">K14472*(1-L14472)</f>
        <v>159</v>
      </c>
    </row>
    <row r="14473" customFormat="false" ht="11.4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IF(G14473="Male",VLOOKUP(H14473,'Shoe size conversion table'!$B$6:$D$22,2),VLOOKUP(H14473,'Shoe size conversion table'!$J$6:$L$22,2))</f>
        <v>39-40</v>
      </c>
      <c r="J14473" s="12" t="n">
        <f aca="false">IF(G14473="Male",VLOOKUP(H14473,'Shoe size conversion table'!$B$6:$D$22,3),VLOOKUP(H14473,'Shoe size conversion table'!$J$6:$L$22,3))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MONTH(C14473:C29440)</f>
        <v>11</v>
      </c>
      <c r="O14473" s="8" t="n">
        <f aca="false">K14473*(1-L14473)</f>
        <v>189</v>
      </c>
    </row>
    <row r="14474" customFormat="false" ht="11.4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IF(G14474="Male",VLOOKUP(H14474,'Shoe size conversion table'!$B$6:$D$22,2),VLOOKUP(H14474,'Shoe size conversion table'!$J$6:$L$22,2))</f>
        <v>38</v>
      </c>
      <c r="J14474" s="12" t="n">
        <f aca="false">IF(G14474="Male",VLOOKUP(H14474,'Shoe size conversion table'!$B$6:$D$22,3),VLOOKUP(H14474,'Shoe size conversion table'!$J$6:$L$22,3))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MONTH(C14474:C29441)</f>
        <v>11</v>
      </c>
      <c r="O14474" s="8" t="n">
        <f aca="false">K14474*(1-L14474)</f>
        <v>159</v>
      </c>
    </row>
    <row r="14475" customFormat="false" ht="11.4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IF(G14475="Male",VLOOKUP(H14475,'Shoe size conversion table'!$B$6:$D$22,2),VLOOKUP(H14475,'Shoe size conversion table'!$J$6:$L$22,2))</f>
        <v>38</v>
      </c>
      <c r="J14475" s="12" t="n">
        <f aca="false">IF(G14475="Male",VLOOKUP(H14475,'Shoe size conversion table'!$B$6:$D$22,3),VLOOKUP(H14475,'Shoe size conversion table'!$J$6:$L$22,3))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MONTH(C14475:C29442)</f>
        <v>11</v>
      </c>
      <c r="O14475" s="8" t="n">
        <f aca="false">K14475*(1-L14475)</f>
        <v>118.3</v>
      </c>
    </row>
    <row r="14476" customFormat="false" ht="11.4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IF(G14476="Male",VLOOKUP(H14476,'Shoe size conversion table'!$B$6:$D$22,2),VLOOKUP(H14476,'Shoe size conversion table'!$J$6:$L$22,2))</f>
        <v>39</v>
      </c>
      <c r="J14476" s="12" t="n">
        <f aca="false">IF(G14476="Male",VLOOKUP(H14476,'Shoe size conversion table'!$B$6:$D$22,3),VLOOKUP(H14476,'Shoe size conversion table'!$J$6:$L$22,3))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MONTH(C14476:C29443)</f>
        <v>11</v>
      </c>
      <c r="O14476" s="8" t="n">
        <f aca="false">K14476*(1-L14476)</f>
        <v>97.3</v>
      </c>
    </row>
    <row r="14477" customFormat="false" ht="11.4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IF(G14477="Male",VLOOKUP(H14477,'Shoe size conversion table'!$B$6:$D$22,2),VLOOKUP(H14477,'Shoe size conversion table'!$J$6:$L$22,2))</f>
        <v>39</v>
      </c>
      <c r="J14477" s="12" t="n">
        <f aca="false">IF(G14477="Male",VLOOKUP(H14477,'Shoe size conversion table'!$B$6:$D$22,3),VLOOKUP(H14477,'Shoe size conversion table'!$J$6:$L$22,3))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MONTH(C14477:C29444)</f>
        <v>11</v>
      </c>
      <c r="O14477" s="8" t="n">
        <f aca="false">K14477*(1-L14477)</f>
        <v>139.3</v>
      </c>
    </row>
    <row r="14478" customFormat="false" ht="11.4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IF(G14478="Male",VLOOKUP(H14478,'Shoe size conversion table'!$B$6:$D$22,2),VLOOKUP(H14478,'Shoe size conversion table'!$J$6:$L$22,2))</f>
        <v>39</v>
      </c>
      <c r="J14478" s="12" t="n">
        <f aca="false">IF(G14478="Male",VLOOKUP(H14478,'Shoe size conversion table'!$B$6:$D$22,3),VLOOKUP(H14478,'Shoe size conversion table'!$J$6:$L$22,3))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MONTH(C14478:C29445)</f>
        <v>11</v>
      </c>
      <c r="O14478" s="8" t="n">
        <f aca="false">K14478*(1-L14478)</f>
        <v>169</v>
      </c>
    </row>
    <row r="14479" customFormat="false" ht="11.4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IF(G14479="Male",VLOOKUP(H14479,'Shoe size conversion table'!$B$6:$D$22,2),VLOOKUP(H14479,'Shoe size conversion table'!$J$6:$L$22,2))</f>
        <v>39</v>
      </c>
      <c r="J14479" s="12" t="n">
        <f aca="false">IF(G14479="Male",VLOOKUP(H14479,'Shoe size conversion table'!$B$6:$D$22,3),VLOOKUP(H14479,'Shoe size conversion table'!$J$6:$L$22,3))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MONTH(C14479:C29446)</f>
        <v>11</v>
      </c>
      <c r="O14479" s="8" t="n">
        <f aca="false">K14479*(1-L14479)</f>
        <v>189</v>
      </c>
    </row>
    <row r="14480" customFormat="false" ht="11.4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IF(G14480="Male",VLOOKUP(H14480,'Shoe size conversion table'!$B$6:$D$22,2),VLOOKUP(H14480,'Shoe size conversion table'!$J$6:$L$22,2))</f>
        <v>42-43</v>
      </c>
      <c r="J14480" s="12" t="n">
        <f aca="false">IF(G14480="Male",VLOOKUP(H14480,'Shoe size conversion table'!$B$6:$D$22,3),VLOOKUP(H14480,'Shoe size conversion table'!$J$6:$L$22,3))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MONTH(C14480:C29447)</f>
        <v>11</v>
      </c>
      <c r="O14480" s="8" t="n">
        <f aca="false">K14480*(1-L14480)</f>
        <v>189</v>
      </c>
    </row>
    <row r="14481" customFormat="false" ht="11.4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IF(G14481="Male",VLOOKUP(H14481,'Shoe size conversion table'!$B$6:$D$22,2),VLOOKUP(H14481,'Shoe size conversion table'!$J$6:$L$22,2))</f>
        <v>41-42</v>
      </c>
      <c r="J14481" s="12" t="n">
        <f aca="false">IF(G14481="Male",VLOOKUP(H14481,'Shoe size conversion table'!$B$6:$D$22,3),VLOOKUP(H14481,'Shoe size conversion table'!$J$6:$L$22,3))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MONTH(C14481:C29448)</f>
        <v>11</v>
      </c>
      <c r="O14481" s="8" t="n">
        <f aca="false">K14481*(1-L14481)</f>
        <v>111.3</v>
      </c>
    </row>
    <row r="14482" customFormat="false" ht="11.4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IF(G14482="Male",VLOOKUP(H14482,'Shoe size conversion table'!$B$6:$D$22,2),VLOOKUP(H14482,'Shoe size conversion table'!$J$6:$L$22,2))</f>
        <v>42-43</v>
      </c>
      <c r="J14482" s="12" t="n">
        <f aca="false">IF(G14482="Male",VLOOKUP(H14482,'Shoe size conversion table'!$B$6:$D$22,3),VLOOKUP(H14482,'Shoe size conversion table'!$J$6:$L$22,3))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MONTH(C14482:C29449)</f>
        <v>11</v>
      </c>
      <c r="O14482" s="8" t="n">
        <f aca="false">K14482*(1-L14482)</f>
        <v>84.5</v>
      </c>
    </row>
    <row r="14483" customFormat="false" ht="11.4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IF(G14483="Male",VLOOKUP(H14483,'Shoe size conversion table'!$B$6:$D$22,2),VLOOKUP(H14483,'Shoe size conversion table'!$J$6:$L$22,2))</f>
        <v>42</v>
      </c>
      <c r="J14483" s="12" t="n">
        <f aca="false">IF(G14483="Male",VLOOKUP(H14483,'Shoe size conversion table'!$B$6:$D$22,3),VLOOKUP(H14483,'Shoe size conversion table'!$J$6:$L$22,3))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MONTH(C14483:C29450)</f>
        <v>11</v>
      </c>
      <c r="O14483" s="8" t="n">
        <f aca="false">K14483*(1-L14483)</f>
        <v>199</v>
      </c>
    </row>
    <row r="14484" customFormat="false" ht="11.4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IF(G14484="Male",VLOOKUP(H14484,'Shoe size conversion table'!$B$6:$D$22,2),VLOOKUP(H14484,'Shoe size conversion table'!$J$6:$L$22,2))</f>
        <v>42</v>
      </c>
      <c r="J14484" s="12" t="n">
        <f aca="false">IF(G14484="Male",VLOOKUP(H14484,'Shoe size conversion table'!$B$6:$D$22,3),VLOOKUP(H14484,'Shoe size conversion table'!$J$6:$L$22,3))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MONTH(C14484:C29451)</f>
        <v>11</v>
      </c>
      <c r="O14484" s="8" t="n">
        <f aca="false">K14484*(1-L14484)</f>
        <v>127.2</v>
      </c>
    </row>
    <row r="14485" customFormat="false" ht="11.4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IF(G14485="Male",VLOOKUP(H14485,'Shoe size conversion table'!$B$6:$D$22,2),VLOOKUP(H14485,'Shoe size conversion table'!$J$6:$L$22,2))</f>
        <v>40</v>
      </c>
      <c r="J14485" s="12" t="n">
        <f aca="false">IF(G14485="Male",VLOOKUP(H14485,'Shoe size conversion table'!$B$6:$D$22,3),VLOOKUP(H14485,'Shoe size conversion table'!$J$6:$L$22,3))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MONTH(C14485:C29452)</f>
        <v>11</v>
      </c>
      <c r="O14485" s="8" t="n">
        <f aca="false">K14485*(1-L14485)</f>
        <v>169</v>
      </c>
    </row>
    <row r="14486" customFormat="false" ht="11.4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IF(G14486="Male",VLOOKUP(H14486,'Shoe size conversion table'!$B$6:$D$22,2),VLOOKUP(H14486,'Shoe size conversion table'!$J$6:$L$22,2))</f>
        <v>41-42</v>
      </c>
      <c r="J14486" s="12" t="n">
        <f aca="false">IF(G14486="Male",VLOOKUP(H14486,'Shoe size conversion table'!$B$6:$D$22,3),VLOOKUP(H14486,'Shoe size conversion table'!$J$6:$L$22,3))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MONTH(C14486:C29453)</f>
        <v>11</v>
      </c>
      <c r="O14486" s="8" t="n">
        <f aca="false">K14486*(1-L14486)</f>
        <v>89.5</v>
      </c>
    </row>
    <row r="14487" customFormat="false" ht="11.4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IF(G14487="Male",VLOOKUP(H14487,'Shoe size conversion table'!$B$6:$D$22,2),VLOOKUP(H14487,'Shoe size conversion table'!$J$6:$L$22,2))</f>
        <v>39</v>
      </c>
      <c r="J14487" s="12" t="n">
        <f aca="false">IF(G14487="Male",VLOOKUP(H14487,'Shoe size conversion table'!$B$6:$D$22,3),VLOOKUP(H14487,'Shoe size conversion table'!$J$6:$L$22,3))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MONTH(C14487:C29454)</f>
        <v>11</v>
      </c>
      <c r="O14487" s="8" t="n">
        <f aca="false">K14487*(1-L14487)</f>
        <v>119.2</v>
      </c>
    </row>
    <row r="14488" customFormat="false" ht="11.4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IF(G14488="Male",VLOOKUP(H14488,'Shoe size conversion table'!$B$6:$D$22,2),VLOOKUP(H14488,'Shoe size conversion table'!$J$6:$L$22,2))</f>
        <v>41</v>
      </c>
      <c r="J14488" s="12" t="n">
        <f aca="false">IF(G14488="Male",VLOOKUP(H14488,'Shoe size conversion table'!$B$6:$D$22,3),VLOOKUP(H14488,'Shoe size conversion table'!$J$6:$L$22,3))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MONTH(C14488:C29455)</f>
        <v>11</v>
      </c>
      <c r="O14488" s="8" t="n">
        <f aca="false">K14488*(1-L14488)</f>
        <v>179</v>
      </c>
    </row>
    <row r="14489" customFormat="false" ht="11.4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IF(G14489="Male",VLOOKUP(H14489,'Shoe size conversion table'!$B$6:$D$22,2),VLOOKUP(H14489,'Shoe size conversion table'!$J$6:$L$22,2))</f>
        <v>41-42</v>
      </c>
      <c r="J14489" s="12" t="n">
        <f aca="false">IF(G14489="Male",VLOOKUP(H14489,'Shoe size conversion table'!$B$6:$D$22,3),VLOOKUP(H14489,'Shoe size conversion table'!$J$6:$L$22,3))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MONTH(C14489:C29456)</f>
        <v>11</v>
      </c>
      <c r="O14489" s="8" t="n">
        <f aca="false">K14489*(1-L14489)</f>
        <v>139</v>
      </c>
    </row>
    <row r="14490" customFormat="false" ht="11.4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IF(G14490="Male",VLOOKUP(H14490,'Shoe size conversion table'!$B$6:$D$22,2),VLOOKUP(H14490,'Shoe size conversion table'!$J$6:$L$22,2))</f>
        <v>44-45</v>
      </c>
      <c r="J14490" s="12" t="n">
        <f aca="false">IF(G14490="Male",VLOOKUP(H14490,'Shoe size conversion table'!$B$6:$D$22,3),VLOOKUP(H14490,'Shoe size conversion table'!$J$6:$L$22,3))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MONTH(C14490:C29457)</f>
        <v>11</v>
      </c>
      <c r="O14490" s="8" t="n">
        <f aca="false">K14490*(1-L14490)</f>
        <v>69.5</v>
      </c>
    </row>
    <row r="14491" customFormat="false" ht="11.4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IF(G14491="Male",VLOOKUP(H14491,'Shoe size conversion table'!$B$6:$D$22,2),VLOOKUP(H14491,'Shoe size conversion table'!$J$6:$L$22,2))</f>
        <v>48</v>
      </c>
      <c r="J14491" s="12" t="n">
        <f aca="false">IF(G14491="Male",VLOOKUP(H14491,'Shoe size conversion table'!$B$6:$D$22,3),VLOOKUP(H14491,'Shoe size conversion table'!$J$6:$L$22,3))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MONTH(C14491:C29458)</f>
        <v>11</v>
      </c>
      <c r="O14491" s="8" t="n">
        <f aca="false">K14491*(1-L14491)</f>
        <v>129</v>
      </c>
    </row>
    <row r="14492" customFormat="false" ht="11.4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IF(G14492="Male",VLOOKUP(H14492,'Shoe size conversion table'!$B$6:$D$22,2),VLOOKUP(H14492,'Shoe size conversion table'!$J$6:$L$22,2))</f>
        <v>38-39</v>
      </c>
      <c r="J14492" s="12" t="n">
        <f aca="false">IF(G14492="Male",VLOOKUP(H14492,'Shoe size conversion table'!$B$6:$D$22,3),VLOOKUP(H14492,'Shoe size conversion table'!$J$6:$L$22,3))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MONTH(C14492:C29459)</f>
        <v>11</v>
      </c>
      <c r="O14492" s="8" t="n">
        <f aca="false">K14492*(1-L14492)</f>
        <v>94.5</v>
      </c>
    </row>
    <row r="14493" customFormat="false" ht="11.4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IF(G14493="Male",VLOOKUP(H14493,'Shoe size conversion table'!$B$6:$D$22,2),VLOOKUP(H14493,'Shoe size conversion table'!$J$6:$L$22,2))</f>
        <v>42-43</v>
      </c>
      <c r="J14493" s="12" t="n">
        <f aca="false">IF(G14493="Male",VLOOKUP(H14493,'Shoe size conversion table'!$B$6:$D$22,3),VLOOKUP(H14493,'Shoe size conversion table'!$J$6:$L$22,3))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MONTH(C14493:C29460)</f>
        <v>11</v>
      </c>
      <c r="O14493" s="8" t="n">
        <f aca="false">K14493*(1-L14493)</f>
        <v>103.2</v>
      </c>
    </row>
    <row r="14494" customFormat="false" ht="11.4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IF(G14494="Male",VLOOKUP(H14494,'Shoe size conversion table'!$B$6:$D$22,2),VLOOKUP(H14494,'Shoe size conversion table'!$J$6:$L$22,2))</f>
        <v>43</v>
      </c>
      <c r="J14494" s="12" t="n">
        <f aca="false">IF(G14494="Male",VLOOKUP(H14494,'Shoe size conversion table'!$B$6:$D$22,3),VLOOKUP(H14494,'Shoe size conversion table'!$J$6:$L$22,3))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MONTH(C14494:C29461)</f>
        <v>11</v>
      </c>
      <c r="O14494" s="8" t="n">
        <f aca="false">K14494*(1-L14494)</f>
        <v>189</v>
      </c>
    </row>
    <row r="14495" customFormat="false" ht="11.4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IF(G14495="Male",VLOOKUP(H14495,'Shoe size conversion table'!$B$6:$D$22,2),VLOOKUP(H14495,'Shoe size conversion table'!$J$6:$L$22,2))</f>
        <v>42-43</v>
      </c>
      <c r="J14495" s="12" t="n">
        <f aca="false">IF(G14495="Male",VLOOKUP(H14495,'Shoe size conversion table'!$B$6:$D$22,3),VLOOKUP(H14495,'Shoe size conversion table'!$J$6:$L$22,3))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MONTH(C14495:C29462)</f>
        <v>11</v>
      </c>
      <c r="O14495" s="8" t="n">
        <f aca="false">K14495*(1-L14495)</f>
        <v>151.2</v>
      </c>
    </row>
    <row r="14496" customFormat="false" ht="11.4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IF(G14496="Male",VLOOKUP(H14496,'Shoe size conversion table'!$B$6:$D$22,2),VLOOKUP(H14496,'Shoe size conversion table'!$J$6:$L$22,2))</f>
        <v>42-43</v>
      </c>
      <c r="J14496" s="12" t="n">
        <f aca="false">IF(G14496="Male",VLOOKUP(H14496,'Shoe size conversion table'!$B$6:$D$22,3),VLOOKUP(H14496,'Shoe size conversion table'!$J$6:$L$22,3))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MONTH(C14496:C29463)</f>
        <v>11</v>
      </c>
      <c r="O14496" s="8" t="n">
        <f aca="false">K14496*(1-L14496)</f>
        <v>69.5</v>
      </c>
    </row>
    <row r="14497" customFormat="false" ht="11.4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IF(G14497="Male",VLOOKUP(H14497,'Shoe size conversion table'!$B$6:$D$22,2),VLOOKUP(H14497,'Shoe size conversion table'!$J$6:$L$22,2))</f>
        <v>39-40</v>
      </c>
      <c r="J14497" s="12" t="n">
        <f aca="false">IF(G14497="Male",VLOOKUP(H14497,'Shoe size conversion table'!$B$6:$D$22,3),VLOOKUP(H14497,'Shoe size conversion table'!$J$6:$L$22,3))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MONTH(C14497:C29464)</f>
        <v>11</v>
      </c>
      <c r="O14497" s="8" t="n">
        <f aca="false">K14497*(1-L14497)</f>
        <v>129</v>
      </c>
    </row>
    <row r="14498" customFormat="false" ht="11.4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IF(G14498="Male",VLOOKUP(H14498,'Shoe size conversion table'!$B$6:$D$22,2),VLOOKUP(H14498,'Shoe size conversion table'!$J$6:$L$22,2))</f>
        <v>36</v>
      </c>
      <c r="J14498" s="12" t="n">
        <f aca="false">IF(G14498="Male",VLOOKUP(H14498,'Shoe size conversion table'!$B$6:$D$22,3),VLOOKUP(H14498,'Shoe size conversion table'!$J$6:$L$22,3))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MONTH(C14498:C29465)</f>
        <v>11</v>
      </c>
      <c r="O14498" s="8" t="n">
        <f aca="false">K14498*(1-L14498)</f>
        <v>189</v>
      </c>
    </row>
    <row r="14499" customFormat="false" ht="11.4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IF(G14499="Male",VLOOKUP(H14499,'Shoe size conversion table'!$B$6:$D$22,2),VLOOKUP(H14499,'Shoe size conversion table'!$J$6:$L$22,2))</f>
        <v>42-43</v>
      </c>
      <c r="J14499" s="12" t="n">
        <f aca="false">IF(G14499="Male",VLOOKUP(H14499,'Shoe size conversion table'!$B$6:$D$22,3),VLOOKUP(H14499,'Shoe size conversion table'!$J$6:$L$22,3))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MONTH(C14499:C29466)</f>
        <v>11</v>
      </c>
      <c r="O14499" s="8" t="n">
        <f aca="false">K14499*(1-L14499)</f>
        <v>125.1</v>
      </c>
    </row>
    <row r="14500" customFormat="false" ht="11.4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IF(G14500="Male",VLOOKUP(H14500,'Shoe size conversion table'!$B$6:$D$22,2),VLOOKUP(H14500,'Shoe size conversion table'!$J$6:$L$22,2))</f>
        <v>42-43</v>
      </c>
      <c r="J14500" s="12" t="n">
        <f aca="false">IF(G14500="Male",VLOOKUP(H14500,'Shoe size conversion table'!$B$6:$D$22,3),VLOOKUP(H14500,'Shoe size conversion table'!$J$6:$L$22,3))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MONTH(C14500:C29467)</f>
        <v>11</v>
      </c>
      <c r="O14500" s="8" t="n">
        <f aca="false">K14500*(1-L14500)</f>
        <v>84.5</v>
      </c>
    </row>
    <row r="14501" customFormat="false" ht="11.4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IF(G14501="Male",VLOOKUP(H14501,'Shoe size conversion table'!$B$6:$D$22,2),VLOOKUP(H14501,'Shoe size conversion table'!$J$6:$L$22,2))</f>
        <v>43-44</v>
      </c>
      <c r="J14501" s="12" t="n">
        <f aca="false">IF(G14501="Male",VLOOKUP(H14501,'Shoe size conversion table'!$B$6:$D$22,3),VLOOKUP(H14501,'Shoe size conversion table'!$J$6:$L$22,3))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MONTH(C14501:C29468)</f>
        <v>11</v>
      </c>
      <c r="O14501" s="8" t="n">
        <f aca="false">K14501*(1-L14501)</f>
        <v>143.1</v>
      </c>
    </row>
    <row r="14502" customFormat="false" ht="11.4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IF(G14502="Male",VLOOKUP(H14502,'Shoe size conversion table'!$B$6:$D$22,2),VLOOKUP(H14502,'Shoe size conversion table'!$J$6:$L$22,2))</f>
        <v>40</v>
      </c>
      <c r="J14502" s="12" t="n">
        <f aca="false">IF(G14502="Male",VLOOKUP(H14502,'Shoe size conversion table'!$B$6:$D$22,3),VLOOKUP(H14502,'Shoe size conversion table'!$J$6:$L$22,3))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MONTH(C14502:C29469)</f>
        <v>11</v>
      </c>
      <c r="O14502" s="8" t="n">
        <f aca="false">K14502*(1-L14502)</f>
        <v>129</v>
      </c>
    </row>
    <row r="14503" customFormat="false" ht="11.4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IF(G14503="Male",VLOOKUP(H14503,'Shoe size conversion table'!$B$6:$D$22,2),VLOOKUP(H14503,'Shoe size conversion table'!$J$6:$L$22,2))</f>
        <v>44</v>
      </c>
      <c r="J14503" s="12" t="n">
        <f aca="false">IF(G14503="Male",VLOOKUP(H14503,'Shoe size conversion table'!$B$6:$D$22,3),VLOOKUP(H14503,'Shoe size conversion table'!$J$6:$L$22,3))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MONTH(C14503:C29470)</f>
        <v>11</v>
      </c>
      <c r="O14503" s="8" t="n">
        <f aca="false">K14503*(1-L14503)</f>
        <v>139</v>
      </c>
    </row>
    <row r="14504" customFormat="false" ht="11.4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IF(G14504="Male",VLOOKUP(H14504,'Shoe size conversion table'!$B$6:$D$22,2),VLOOKUP(H14504,'Shoe size conversion table'!$J$6:$L$22,2))</f>
        <v>42-43</v>
      </c>
      <c r="J14504" s="12" t="n">
        <f aca="false">IF(G14504="Male",VLOOKUP(H14504,'Shoe size conversion table'!$B$6:$D$22,3),VLOOKUP(H14504,'Shoe size conversion table'!$J$6:$L$22,3))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MONTH(C14504:C29471)</f>
        <v>11</v>
      </c>
      <c r="O14504" s="8" t="n">
        <f aca="false">K14504*(1-L14504)</f>
        <v>139</v>
      </c>
    </row>
    <row r="14505" customFormat="false" ht="11.4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IF(G14505="Male",VLOOKUP(H14505,'Shoe size conversion table'!$B$6:$D$22,2),VLOOKUP(H14505,'Shoe size conversion table'!$J$6:$L$22,2))</f>
        <v>42-43</v>
      </c>
      <c r="J14505" s="12" t="n">
        <f aca="false">IF(G14505="Male",VLOOKUP(H14505,'Shoe size conversion table'!$B$6:$D$22,3),VLOOKUP(H14505,'Shoe size conversion table'!$J$6:$L$22,3))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MONTH(C14505:C29472)</f>
        <v>11</v>
      </c>
      <c r="O14505" s="8" t="n">
        <f aca="false">K14505*(1-L14505)</f>
        <v>170.1</v>
      </c>
    </row>
    <row r="14506" customFormat="false" ht="11.4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IF(G14506="Male",VLOOKUP(H14506,'Shoe size conversion table'!$B$6:$D$22,2),VLOOKUP(H14506,'Shoe size conversion table'!$J$6:$L$22,2))</f>
        <v>38-39</v>
      </c>
      <c r="J14506" s="12" t="n">
        <f aca="false">IF(G14506="Male",VLOOKUP(H14506,'Shoe size conversion table'!$B$6:$D$22,3),VLOOKUP(H14506,'Shoe size conversion table'!$J$6:$L$22,3))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MONTH(C14506:C29473)</f>
        <v>11</v>
      </c>
      <c r="O14506" s="8" t="n">
        <f aca="false">K14506*(1-L14506)</f>
        <v>169</v>
      </c>
    </row>
    <row r="14507" customFormat="false" ht="11.4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IF(G14507="Male",VLOOKUP(H14507,'Shoe size conversion table'!$B$6:$D$22,2),VLOOKUP(H14507,'Shoe size conversion table'!$J$6:$L$22,2))</f>
        <v>39</v>
      </c>
      <c r="J14507" s="12" t="n">
        <f aca="false">IF(G14507="Male",VLOOKUP(H14507,'Shoe size conversion table'!$B$6:$D$22,3),VLOOKUP(H14507,'Shoe size conversion table'!$J$6:$L$22,3))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MONTH(C14507:C29474)</f>
        <v>11</v>
      </c>
      <c r="O14507" s="8" t="n">
        <f aca="false">K14507*(1-L14507)</f>
        <v>179</v>
      </c>
    </row>
    <row r="14508" customFormat="false" ht="11.4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IF(G14508="Male",VLOOKUP(H14508,'Shoe size conversion table'!$B$6:$D$22,2),VLOOKUP(H14508,'Shoe size conversion table'!$J$6:$L$22,2))</f>
        <v>40</v>
      </c>
      <c r="J14508" s="12" t="n">
        <f aca="false">IF(G14508="Male",VLOOKUP(H14508,'Shoe size conversion table'!$B$6:$D$22,3),VLOOKUP(H14508,'Shoe size conversion table'!$J$6:$L$22,3))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MONTH(C14508:C29475)</f>
        <v>11</v>
      </c>
      <c r="O14508" s="8" t="n">
        <f aca="false">K14508*(1-L14508)</f>
        <v>149</v>
      </c>
    </row>
    <row r="14509" customFormat="false" ht="11.4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IF(G14509="Male",VLOOKUP(H14509,'Shoe size conversion table'!$B$6:$D$22,2),VLOOKUP(H14509,'Shoe size conversion table'!$J$6:$L$22,2))</f>
        <v>42-43</v>
      </c>
      <c r="J14509" s="12" t="n">
        <f aca="false">IF(G14509="Male",VLOOKUP(H14509,'Shoe size conversion table'!$B$6:$D$22,3),VLOOKUP(H14509,'Shoe size conversion table'!$J$6:$L$22,3))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MONTH(C14509:C29476)</f>
        <v>12</v>
      </c>
      <c r="O14509" s="8" t="n">
        <f aca="false">K14509*(1-L14509)</f>
        <v>129</v>
      </c>
    </row>
    <row r="14510" customFormat="false" ht="11.4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IF(G14510="Male",VLOOKUP(H14510,'Shoe size conversion table'!$B$6:$D$22,2),VLOOKUP(H14510,'Shoe size conversion table'!$J$6:$L$22,2))</f>
        <v>40</v>
      </c>
      <c r="J14510" s="12" t="n">
        <f aca="false">IF(G14510="Male",VLOOKUP(H14510,'Shoe size conversion table'!$B$6:$D$22,3),VLOOKUP(H14510,'Shoe size conversion table'!$J$6:$L$22,3))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MONTH(C14510:C29477)</f>
        <v>12</v>
      </c>
      <c r="O14510" s="8" t="n">
        <f aca="false">K14510*(1-L14510)</f>
        <v>134.1</v>
      </c>
    </row>
    <row r="14511" customFormat="false" ht="11.4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IF(G14511="Male",VLOOKUP(H14511,'Shoe size conversion table'!$B$6:$D$22,2),VLOOKUP(H14511,'Shoe size conversion table'!$J$6:$L$22,2))</f>
        <v>42</v>
      </c>
      <c r="J14511" s="12" t="n">
        <f aca="false">IF(G14511="Male",VLOOKUP(H14511,'Shoe size conversion table'!$B$6:$D$22,3),VLOOKUP(H14511,'Shoe size conversion table'!$J$6:$L$22,3))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MONTH(C14511:C29478)</f>
        <v>12</v>
      </c>
      <c r="O14511" s="8" t="n">
        <f aca="false">K14511*(1-L14511)</f>
        <v>169</v>
      </c>
    </row>
    <row r="14512" customFormat="false" ht="11.4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IF(G14512="Male",VLOOKUP(H14512,'Shoe size conversion table'!$B$6:$D$22,2),VLOOKUP(H14512,'Shoe size conversion table'!$J$6:$L$22,2))</f>
        <v>39-40</v>
      </c>
      <c r="J14512" s="12" t="n">
        <f aca="false">IF(G14512="Male",VLOOKUP(H14512,'Shoe size conversion table'!$B$6:$D$22,3),VLOOKUP(H14512,'Shoe size conversion table'!$J$6:$L$22,3))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MONTH(C14512:C29479)</f>
        <v>12</v>
      </c>
      <c r="O14512" s="8" t="n">
        <f aca="false">K14512*(1-L14512)</f>
        <v>118.3</v>
      </c>
    </row>
    <row r="14513" customFormat="false" ht="11.4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IF(G14513="Male",VLOOKUP(H14513,'Shoe size conversion table'!$B$6:$D$22,2),VLOOKUP(H14513,'Shoe size conversion table'!$J$6:$L$22,2))</f>
        <v>42-43</v>
      </c>
      <c r="J14513" s="12" t="n">
        <f aca="false">IF(G14513="Male",VLOOKUP(H14513,'Shoe size conversion table'!$B$6:$D$22,3),VLOOKUP(H14513,'Shoe size conversion table'!$J$6:$L$22,3))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MONTH(C14513:C29480)</f>
        <v>12</v>
      </c>
      <c r="O14513" s="8" t="n">
        <f aca="false">K14513*(1-L14513)</f>
        <v>103.2</v>
      </c>
    </row>
    <row r="14514" customFormat="false" ht="11.4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IF(G14514="Male",VLOOKUP(H14514,'Shoe size conversion table'!$B$6:$D$22,2),VLOOKUP(H14514,'Shoe size conversion table'!$J$6:$L$22,2))</f>
        <v>41</v>
      </c>
      <c r="J14514" s="12" t="n">
        <f aca="false">IF(G14514="Male",VLOOKUP(H14514,'Shoe size conversion table'!$B$6:$D$22,3),VLOOKUP(H14514,'Shoe size conversion table'!$J$6:$L$22,3))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MONTH(C14514:C29481)</f>
        <v>12</v>
      </c>
      <c r="O14514" s="8" t="n">
        <f aca="false">K14514*(1-L14514)</f>
        <v>69.5</v>
      </c>
    </row>
    <row r="14515" customFormat="false" ht="11.4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IF(G14515="Male",VLOOKUP(H14515,'Shoe size conversion table'!$B$6:$D$22,2),VLOOKUP(H14515,'Shoe size conversion table'!$J$6:$L$22,2))</f>
        <v>42-43</v>
      </c>
      <c r="J14515" s="12" t="n">
        <f aca="false">IF(G14515="Male",VLOOKUP(H14515,'Shoe size conversion table'!$B$6:$D$22,3),VLOOKUP(H14515,'Shoe size conversion table'!$J$6:$L$22,3))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MONTH(C14515:C29482)</f>
        <v>12</v>
      </c>
      <c r="O14515" s="8" t="n">
        <f aca="false">K14515*(1-L14515)</f>
        <v>189</v>
      </c>
    </row>
    <row r="14516" customFormat="false" ht="11.4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IF(G14516="Male",VLOOKUP(H14516,'Shoe size conversion table'!$B$6:$D$22,2),VLOOKUP(H14516,'Shoe size conversion table'!$J$6:$L$22,2))</f>
        <v>40</v>
      </c>
      <c r="J14516" s="12" t="n">
        <f aca="false">IF(G14516="Male",VLOOKUP(H14516,'Shoe size conversion table'!$B$6:$D$22,3),VLOOKUP(H14516,'Shoe size conversion table'!$J$6:$L$22,3))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MONTH(C14516:C29483)</f>
        <v>12</v>
      </c>
      <c r="O14516" s="8" t="n">
        <f aca="false">K14516*(1-L14516)</f>
        <v>129</v>
      </c>
    </row>
    <row r="14517" customFormat="false" ht="11.4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IF(G14517="Male",VLOOKUP(H14517,'Shoe size conversion table'!$B$6:$D$22,2),VLOOKUP(H14517,'Shoe size conversion table'!$J$6:$L$22,2))</f>
        <v>41-42</v>
      </c>
      <c r="J14517" s="12" t="n">
        <f aca="false">IF(G14517="Male",VLOOKUP(H14517,'Shoe size conversion table'!$B$6:$D$22,3),VLOOKUP(H14517,'Shoe size conversion table'!$J$6:$L$22,3))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MONTH(C14517:C29484)</f>
        <v>12</v>
      </c>
      <c r="O14517" s="8" t="n">
        <f aca="false">K14517*(1-L14517)</f>
        <v>179</v>
      </c>
    </row>
    <row r="14518" customFormat="false" ht="11.4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IF(G14518="Male",VLOOKUP(H14518,'Shoe size conversion table'!$B$6:$D$22,2),VLOOKUP(H14518,'Shoe size conversion table'!$J$6:$L$22,2))</f>
        <v>42-43</v>
      </c>
      <c r="J14518" s="12" t="n">
        <f aca="false">IF(G14518="Male",VLOOKUP(H14518,'Shoe size conversion table'!$B$6:$D$22,3),VLOOKUP(H14518,'Shoe size conversion table'!$J$6:$L$22,3))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MONTH(C14518:C29485)</f>
        <v>12</v>
      </c>
      <c r="O14518" s="8" t="n">
        <f aca="false">K14518*(1-L14518)</f>
        <v>169</v>
      </c>
    </row>
    <row r="14519" customFormat="false" ht="11.4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IF(G14519="Male",VLOOKUP(H14519,'Shoe size conversion table'!$B$6:$D$22,2),VLOOKUP(H14519,'Shoe size conversion table'!$J$6:$L$22,2))</f>
        <v>38-39</v>
      </c>
      <c r="J14519" s="12" t="n">
        <f aca="false">IF(G14519="Male",VLOOKUP(H14519,'Shoe size conversion table'!$B$6:$D$22,3),VLOOKUP(H14519,'Shoe size conversion table'!$J$6:$L$22,3))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MONTH(C14519:C29486)</f>
        <v>12</v>
      </c>
      <c r="O14519" s="8" t="n">
        <f aca="false">K14519*(1-L14519)</f>
        <v>94.5</v>
      </c>
    </row>
    <row r="14520" customFormat="false" ht="11.4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IF(G14520="Male",VLOOKUP(H14520,'Shoe size conversion table'!$B$6:$D$22,2),VLOOKUP(H14520,'Shoe size conversion table'!$J$6:$L$22,2))</f>
        <v>42</v>
      </c>
      <c r="J14520" s="12" t="n">
        <f aca="false">IF(G14520="Male",VLOOKUP(H14520,'Shoe size conversion table'!$B$6:$D$22,3),VLOOKUP(H14520,'Shoe size conversion table'!$J$6:$L$22,3))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MONTH(C14520:C29487)</f>
        <v>12</v>
      </c>
      <c r="O14520" s="8" t="n">
        <f aca="false">K14520*(1-L14520)</f>
        <v>79.5</v>
      </c>
    </row>
    <row r="14521" customFormat="false" ht="11.4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IF(G14521="Male",VLOOKUP(H14521,'Shoe size conversion table'!$B$6:$D$22,2),VLOOKUP(H14521,'Shoe size conversion table'!$J$6:$L$22,2))</f>
        <v>39</v>
      </c>
      <c r="J14521" s="12" t="n">
        <f aca="false">IF(G14521="Male",VLOOKUP(H14521,'Shoe size conversion table'!$B$6:$D$22,3),VLOOKUP(H14521,'Shoe size conversion table'!$J$6:$L$22,3))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MONTH(C14521:C29488)</f>
        <v>12</v>
      </c>
      <c r="O14521" s="8" t="n">
        <f aca="false">K14521*(1-L14521)</f>
        <v>111.3</v>
      </c>
    </row>
    <row r="14522" customFormat="false" ht="11.4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IF(G14522="Male",VLOOKUP(H14522,'Shoe size conversion table'!$B$6:$D$22,2),VLOOKUP(H14522,'Shoe size conversion table'!$J$6:$L$22,2))</f>
        <v>42</v>
      </c>
      <c r="J14522" s="12" t="n">
        <f aca="false">IF(G14522="Male",VLOOKUP(H14522,'Shoe size conversion table'!$B$6:$D$22,3),VLOOKUP(H14522,'Shoe size conversion table'!$J$6:$L$22,3))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MONTH(C14522:C29489)</f>
        <v>12</v>
      </c>
      <c r="O14522" s="8" t="n">
        <f aca="false">K14522*(1-L14522)</f>
        <v>189</v>
      </c>
    </row>
    <row r="14523" customFormat="false" ht="11.4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IF(G14523="Male",VLOOKUP(H14523,'Shoe size conversion table'!$B$6:$D$22,2),VLOOKUP(H14523,'Shoe size conversion table'!$J$6:$L$22,2))</f>
        <v>42</v>
      </c>
      <c r="J14523" s="12" t="n">
        <f aca="false">IF(G14523="Male",VLOOKUP(H14523,'Shoe size conversion table'!$B$6:$D$22,3),VLOOKUP(H14523,'Shoe size conversion table'!$J$6:$L$22,3))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MONTH(C14523:C29490)</f>
        <v>12</v>
      </c>
      <c r="O14523" s="8" t="n">
        <f aca="false">K14523*(1-L14523)</f>
        <v>169</v>
      </c>
    </row>
    <row r="14524" customFormat="false" ht="11.4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IF(G14524="Male",VLOOKUP(H14524,'Shoe size conversion table'!$B$6:$D$22,2),VLOOKUP(H14524,'Shoe size conversion table'!$J$6:$L$22,2))</f>
        <v>42-43</v>
      </c>
      <c r="J14524" s="12" t="n">
        <f aca="false">IF(G14524="Male",VLOOKUP(H14524,'Shoe size conversion table'!$B$6:$D$22,3),VLOOKUP(H14524,'Shoe size conversion table'!$J$6:$L$22,3))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MONTH(C14524:C29491)</f>
        <v>12</v>
      </c>
      <c r="O14524" s="8" t="n">
        <f aca="false">K14524*(1-L14524)</f>
        <v>139</v>
      </c>
    </row>
    <row r="14525" customFormat="false" ht="11.4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IF(G14525="Male",VLOOKUP(H14525,'Shoe size conversion table'!$B$6:$D$22,2),VLOOKUP(H14525,'Shoe size conversion table'!$J$6:$L$22,2))</f>
        <v>39</v>
      </c>
      <c r="J14525" s="12" t="n">
        <f aca="false">IF(G14525="Male",VLOOKUP(H14525,'Shoe size conversion table'!$B$6:$D$22,3),VLOOKUP(H14525,'Shoe size conversion table'!$J$6:$L$22,3))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MONTH(C14525:C29492)</f>
        <v>12</v>
      </c>
      <c r="O14525" s="8" t="n">
        <f aca="false">K14525*(1-L14525)</f>
        <v>159</v>
      </c>
    </row>
    <row r="14526" customFormat="false" ht="11.4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IF(G14526="Male",VLOOKUP(H14526,'Shoe size conversion table'!$B$6:$D$22,2),VLOOKUP(H14526,'Shoe size conversion table'!$J$6:$L$22,2))</f>
        <v>42</v>
      </c>
      <c r="J14526" s="12" t="n">
        <f aca="false">IF(G14526="Male",VLOOKUP(H14526,'Shoe size conversion table'!$B$6:$D$22,3),VLOOKUP(H14526,'Shoe size conversion table'!$J$6:$L$22,3))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MONTH(C14526:C29493)</f>
        <v>12</v>
      </c>
      <c r="O14526" s="8" t="n">
        <f aca="false">K14526*(1-L14526)</f>
        <v>199</v>
      </c>
    </row>
    <row r="14527" customFormat="false" ht="11.4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IF(G14527="Male",VLOOKUP(H14527,'Shoe size conversion table'!$B$6:$D$22,2),VLOOKUP(H14527,'Shoe size conversion table'!$J$6:$L$22,2))</f>
        <v>43</v>
      </c>
      <c r="J14527" s="12" t="n">
        <f aca="false">IF(G14527="Male",VLOOKUP(H14527,'Shoe size conversion table'!$B$6:$D$22,3),VLOOKUP(H14527,'Shoe size conversion table'!$J$6:$L$22,3))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MONTH(C14527:C29494)</f>
        <v>12</v>
      </c>
      <c r="O14527" s="8" t="n">
        <f aca="false">K14527*(1-L14527)</f>
        <v>116.1</v>
      </c>
    </row>
    <row r="14528" customFormat="false" ht="11.4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IF(G14528="Male",VLOOKUP(H14528,'Shoe size conversion table'!$B$6:$D$22,2),VLOOKUP(H14528,'Shoe size conversion table'!$J$6:$L$22,2))</f>
        <v>41-42</v>
      </c>
      <c r="J14528" s="12" t="n">
        <f aca="false">IF(G14528="Male",VLOOKUP(H14528,'Shoe size conversion table'!$B$6:$D$22,3),VLOOKUP(H14528,'Shoe size conversion table'!$J$6:$L$22,3))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MONTH(C14528:C29495)</f>
        <v>12</v>
      </c>
      <c r="O14528" s="8" t="n">
        <f aca="false">K14528*(1-L14528)</f>
        <v>179</v>
      </c>
    </row>
    <row r="14529" customFormat="false" ht="11.4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IF(G14529="Male",VLOOKUP(H14529,'Shoe size conversion table'!$B$6:$D$22,2),VLOOKUP(H14529,'Shoe size conversion table'!$J$6:$L$22,2))</f>
        <v>44</v>
      </c>
      <c r="J14529" s="12" t="n">
        <f aca="false">IF(G14529="Male",VLOOKUP(H14529,'Shoe size conversion table'!$B$6:$D$22,3),VLOOKUP(H14529,'Shoe size conversion table'!$J$6:$L$22,3))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MONTH(C14529:C29496)</f>
        <v>12</v>
      </c>
      <c r="O14529" s="8" t="n">
        <f aca="false">K14529*(1-L14529)</f>
        <v>159</v>
      </c>
    </row>
    <row r="14530" customFormat="false" ht="11.4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IF(G14530="Male",VLOOKUP(H14530,'Shoe size conversion table'!$B$6:$D$22,2),VLOOKUP(H14530,'Shoe size conversion table'!$J$6:$L$22,2))</f>
        <v>41-42</v>
      </c>
      <c r="J14530" s="12" t="n">
        <f aca="false">IF(G14530="Male",VLOOKUP(H14530,'Shoe size conversion table'!$B$6:$D$22,3),VLOOKUP(H14530,'Shoe size conversion table'!$J$6:$L$22,3))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MONTH(C14530:C29497)</f>
        <v>12</v>
      </c>
      <c r="O14530" s="8" t="n">
        <f aca="false">K14530*(1-L14530)</f>
        <v>149</v>
      </c>
    </row>
    <row r="14531" customFormat="false" ht="11.4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IF(G14531="Male",VLOOKUP(H14531,'Shoe size conversion table'!$B$6:$D$22,2),VLOOKUP(H14531,'Shoe size conversion table'!$J$6:$L$22,2))</f>
        <v>41</v>
      </c>
      <c r="J14531" s="12" t="n">
        <f aca="false">IF(G14531="Male",VLOOKUP(H14531,'Shoe size conversion table'!$B$6:$D$22,3),VLOOKUP(H14531,'Shoe size conversion table'!$J$6:$L$22,3))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MONTH(C14531:C29498)</f>
        <v>12</v>
      </c>
      <c r="O14531" s="8" t="n">
        <f aca="false">K14531*(1-L14531)</f>
        <v>189</v>
      </c>
    </row>
    <row r="14532" customFormat="false" ht="11.4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IF(G14532="Male",VLOOKUP(H14532,'Shoe size conversion table'!$B$6:$D$22,2),VLOOKUP(H14532,'Shoe size conversion table'!$J$6:$L$22,2))</f>
        <v>43</v>
      </c>
      <c r="J14532" s="12" t="n">
        <f aca="false">IF(G14532="Male",VLOOKUP(H14532,'Shoe size conversion table'!$B$6:$D$22,3),VLOOKUP(H14532,'Shoe size conversion table'!$J$6:$L$22,3))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MONTH(C14532:C29499)</f>
        <v>12</v>
      </c>
      <c r="O14532" s="8" t="n">
        <f aca="false">K14532*(1-L14532)</f>
        <v>159</v>
      </c>
    </row>
    <row r="14533" customFormat="false" ht="11.4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IF(G14533="Male",VLOOKUP(H14533,'Shoe size conversion table'!$B$6:$D$22,2),VLOOKUP(H14533,'Shoe size conversion table'!$J$6:$L$22,2))</f>
        <v>42</v>
      </c>
      <c r="J14533" s="12" t="n">
        <f aca="false">IF(G14533="Male",VLOOKUP(H14533,'Shoe size conversion table'!$B$6:$D$22,3),VLOOKUP(H14533,'Shoe size conversion table'!$J$6:$L$22,3))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MONTH(C14533:C29500)</f>
        <v>12</v>
      </c>
      <c r="O14533" s="8" t="n">
        <f aca="false">K14533*(1-L14533)</f>
        <v>159</v>
      </c>
    </row>
    <row r="14534" customFormat="false" ht="11.4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IF(G14534="Male",VLOOKUP(H14534,'Shoe size conversion table'!$B$6:$D$22,2),VLOOKUP(H14534,'Shoe size conversion table'!$J$6:$L$22,2))</f>
        <v>42</v>
      </c>
      <c r="J14534" s="12" t="n">
        <f aca="false">IF(G14534="Male",VLOOKUP(H14534,'Shoe size conversion table'!$B$6:$D$22,3),VLOOKUP(H14534,'Shoe size conversion table'!$J$6:$L$22,3))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MONTH(C14534:C29501)</f>
        <v>12</v>
      </c>
      <c r="O14534" s="8" t="n">
        <f aca="false">K14534*(1-L14534)</f>
        <v>132.3</v>
      </c>
    </row>
    <row r="14535" customFormat="false" ht="11.4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IF(G14535="Male",VLOOKUP(H14535,'Shoe size conversion table'!$B$6:$D$22,2),VLOOKUP(H14535,'Shoe size conversion table'!$J$6:$L$22,2))</f>
        <v>41-42</v>
      </c>
      <c r="J14535" s="12" t="n">
        <f aca="false">IF(G14535="Male",VLOOKUP(H14535,'Shoe size conversion table'!$B$6:$D$22,3),VLOOKUP(H14535,'Shoe size conversion table'!$J$6:$L$22,3))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MONTH(C14535:C29502)</f>
        <v>12</v>
      </c>
      <c r="O14535" s="8" t="n">
        <f aca="false">K14535*(1-L14535)</f>
        <v>139</v>
      </c>
    </row>
    <row r="14536" customFormat="false" ht="11.4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IF(G14536="Male",VLOOKUP(H14536,'Shoe size conversion table'!$B$6:$D$22,2),VLOOKUP(H14536,'Shoe size conversion table'!$J$6:$L$22,2))</f>
        <v>37</v>
      </c>
      <c r="J14536" s="12" t="n">
        <f aca="false">IF(G14536="Male",VLOOKUP(H14536,'Shoe size conversion table'!$B$6:$D$22,3),VLOOKUP(H14536,'Shoe size conversion table'!$J$6:$L$22,3))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MONTH(C14536:C29503)</f>
        <v>12</v>
      </c>
      <c r="O14536" s="8" t="n">
        <f aca="false">K14536*(1-L14536)</f>
        <v>199</v>
      </c>
    </row>
    <row r="14537" customFormat="false" ht="11.4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IF(G14537="Male",VLOOKUP(H14537,'Shoe size conversion table'!$B$6:$D$22,2),VLOOKUP(H14537,'Shoe size conversion table'!$J$6:$L$22,2))</f>
        <v>39-40</v>
      </c>
      <c r="J14537" s="12" t="n">
        <f aca="false">IF(G14537="Male",VLOOKUP(H14537,'Shoe size conversion table'!$B$6:$D$22,3),VLOOKUP(H14537,'Shoe size conversion table'!$J$6:$L$22,3))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MONTH(C14537:C29504)</f>
        <v>12</v>
      </c>
      <c r="O14537" s="8" t="n">
        <f aca="false">K14537*(1-L14537)</f>
        <v>79.5</v>
      </c>
    </row>
    <row r="14538" customFormat="false" ht="11.4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IF(G14538="Male",VLOOKUP(H14538,'Shoe size conversion table'!$B$6:$D$22,2),VLOOKUP(H14538,'Shoe size conversion table'!$J$6:$L$22,2))</f>
        <v>43</v>
      </c>
      <c r="J14538" s="12" t="n">
        <f aca="false">IF(G14538="Male",VLOOKUP(H14538,'Shoe size conversion table'!$B$6:$D$22,3),VLOOKUP(H14538,'Shoe size conversion table'!$J$6:$L$22,3))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MONTH(C14538:C29505)</f>
        <v>12</v>
      </c>
      <c r="O14538" s="8" t="n">
        <f aca="false">K14538*(1-L14538)</f>
        <v>179</v>
      </c>
    </row>
    <row r="14539" customFormat="false" ht="11.4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IF(G14539="Male",VLOOKUP(H14539,'Shoe size conversion table'!$B$6:$D$22,2),VLOOKUP(H14539,'Shoe size conversion table'!$J$6:$L$22,2))</f>
        <v>39</v>
      </c>
      <c r="J14539" s="12" t="n">
        <f aca="false">IF(G14539="Male",VLOOKUP(H14539,'Shoe size conversion table'!$B$6:$D$22,3),VLOOKUP(H14539,'Shoe size conversion table'!$J$6:$L$22,3))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MONTH(C14539:C29506)</f>
        <v>12</v>
      </c>
      <c r="O14539" s="8" t="n">
        <f aca="false">K14539*(1-L14539)</f>
        <v>169</v>
      </c>
    </row>
    <row r="14540" customFormat="false" ht="11.4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IF(G14540="Male",VLOOKUP(H14540,'Shoe size conversion table'!$B$6:$D$22,2),VLOOKUP(H14540,'Shoe size conversion table'!$J$6:$L$22,2))</f>
        <v>43-44</v>
      </c>
      <c r="J14540" s="12" t="n">
        <f aca="false">IF(G14540="Male",VLOOKUP(H14540,'Shoe size conversion table'!$B$6:$D$22,3),VLOOKUP(H14540,'Shoe size conversion table'!$J$6:$L$22,3))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MONTH(C14540:C29507)</f>
        <v>12</v>
      </c>
      <c r="O14540" s="8" t="n">
        <f aca="false">K14540*(1-L14540)</f>
        <v>143.1</v>
      </c>
    </row>
    <row r="14541" customFormat="false" ht="11.4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IF(G14541="Male",VLOOKUP(H14541,'Shoe size conversion table'!$B$6:$D$22,2),VLOOKUP(H14541,'Shoe size conversion table'!$J$6:$L$22,2))</f>
        <v>40-41</v>
      </c>
      <c r="J14541" s="12" t="n">
        <f aca="false">IF(G14541="Male",VLOOKUP(H14541,'Shoe size conversion table'!$B$6:$D$22,3),VLOOKUP(H14541,'Shoe size conversion table'!$J$6:$L$22,3))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MONTH(C14541:C29508)</f>
        <v>12</v>
      </c>
      <c r="O14541" s="8" t="n">
        <f aca="false">K14541*(1-L14541)</f>
        <v>125.1</v>
      </c>
    </row>
    <row r="14542" customFormat="false" ht="11.4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IF(G14542="Male",VLOOKUP(H14542,'Shoe size conversion table'!$B$6:$D$22,2),VLOOKUP(H14542,'Shoe size conversion table'!$J$6:$L$22,2))</f>
        <v>41</v>
      </c>
      <c r="J14542" s="12" t="n">
        <f aca="false">IF(G14542="Male",VLOOKUP(H14542,'Shoe size conversion table'!$B$6:$D$22,3),VLOOKUP(H14542,'Shoe size conversion table'!$J$6:$L$22,3))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MONTH(C14542:C29509)</f>
        <v>12</v>
      </c>
      <c r="O14542" s="8" t="n">
        <f aca="false">K14542*(1-L14542)</f>
        <v>189</v>
      </c>
    </row>
    <row r="14543" customFormat="false" ht="11.4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IF(G14543="Male",VLOOKUP(H14543,'Shoe size conversion table'!$B$6:$D$22,2),VLOOKUP(H14543,'Shoe size conversion table'!$J$6:$L$22,2))</f>
        <v>39</v>
      </c>
      <c r="J14543" s="12" t="n">
        <f aca="false">IF(G14543="Male",VLOOKUP(H14543,'Shoe size conversion table'!$B$6:$D$22,3),VLOOKUP(H14543,'Shoe size conversion table'!$J$6:$L$22,3))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MONTH(C14543:C29510)</f>
        <v>12</v>
      </c>
      <c r="O14543" s="8" t="n">
        <f aca="false">K14543*(1-L14543)</f>
        <v>139</v>
      </c>
    </row>
    <row r="14544" customFormat="false" ht="11.4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IF(G14544="Male",VLOOKUP(H14544,'Shoe size conversion table'!$B$6:$D$22,2),VLOOKUP(H14544,'Shoe size conversion table'!$J$6:$L$22,2))</f>
        <v>40</v>
      </c>
      <c r="J14544" s="12" t="n">
        <f aca="false">IF(G14544="Male",VLOOKUP(H14544,'Shoe size conversion table'!$B$6:$D$22,3),VLOOKUP(H14544,'Shoe size conversion table'!$J$6:$L$22,3))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MONTH(C14544:C29511)</f>
        <v>12</v>
      </c>
      <c r="O14544" s="8" t="n">
        <f aca="false">K14544*(1-L14544)</f>
        <v>79.5</v>
      </c>
    </row>
    <row r="14545" customFormat="false" ht="11.4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IF(G14545="Male",VLOOKUP(H14545,'Shoe size conversion table'!$B$6:$D$22,2),VLOOKUP(H14545,'Shoe size conversion table'!$J$6:$L$22,2))</f>
        <v>42</v>
      </c>
      <c r="J14545" s="12" t="n">
        <f aca="false">IF(G14545="Male",VLOOKUP(H14545,'Shoe size conversion table'!$B$6:$D$22,3),VLOOKUP(H14545,'Shoe size conversion table'!$J$6:$L$22,3))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MONTH(C14545:C29512)</f>
        <v>12</v>
      </c>
      <c r="O14545" s="8" t="n">
        <f aca="false">K14545*(1-L14545)</f>
        <v>118.3</v>
      </c>
    </row>
    <row r="14546" customFormat="false" ht="11.4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IF(G14546="Male",VLOOKUP(H14546,'Shoe size conversion table'!$B$6:$D$22,2),VLOOKUP(H14546,'Shoe size conversion table'!$J$6:$L$22,2))</f>
        <v>41-42</v>
      </c>
      <c r="J14546" s="12" t="n">
        <f aca="false">IF(G14546="Male",VLOOKUP(H14546,'Shoe size conversion table'!$B$6:$D$22,3),VLOOKUP(H14546,'Shoe size conversion table'!$J$6:$L$22,3))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MONTH(C14546:C29513)</f>
        <v>12</v>
      </c>
      <c r="O14546" s="8" t="n">
        <f aca="false">K14546*(1-L14546)</f>
        <v>135.2</v>
      </c>
    </row>
    <row r="14547" customFormat="false" ht="11.4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IF(G14547="Male",VLOOKUP(H14547,'Shoe size conversion table'!$B$6:$D$22,2),VLOOKUP(H14547,'Shoe size conversion table'!$J$6:$L$22,2))</f>
        <v>43-44</v>
      </c>
      <c r="J14547" s="12" t="n">
        <f aca="false">IF(G14547="Male",VLOOKUP(H14547,'Shoe size conversion table'!$B$6:$D$22,3),VLOOKUP(H14547,'Shoe size conversion table'!$J$6:$L$22,3))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MONTH(C14547:C29514)</f>
        <v>12</v>
      </c>
      <c r="O14547" s="8" t="n">
        <f aca="false">K14547*(1-L14547)</f>
        <v>169</v>
      </c>
    </row>
    <row r="14548" customFormat="false" ht="11.4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IF(G14548="Male",VLOOKUP(H14548,'Shoe size conversion table'!$B$6:$D$22,2),VLOOKUP(H14548,'Shoe size conversion table'!$J$6:$L$22,2))</f>
        <v>42-43</v>
      </c>
      <c r="J14548" s="12" t="n">
        <f aca="false">IF(G14548="Male",VLOOKUP(H14548,'Shoe size conversion table'!$B$6:$D$22,3),VLOOKUP(H14548,'Shoe size conversion table'!$J$6:$L$22,3))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MONTH(C14548:C29515)</f>
        <v>12</v>
      </c>
      <c r="O14548" s="8" t="n">
        <f aca="false">K14548*(1-L14548)</f>
        <v>199</v>
      </c>
    </row>
    <row r="14549" customFormat="false" ht="11.4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IF(G14549="Male",VLOOKUP(H14549,'Shoe size conversion table'!$B$6:$D$22,2),VLOOKUP(H14549,'Shoe size conversion table'!$J$6:$L$22,2))</f>
        <v>37</v>
      </c>
      <c r="J14549" s="12" t="n">
        <f aca="false">IF(G14549="Male",VLOOKUP(H14549,'Shoe size conversion table'!$B$6:$D$22,3),VLOOKUP(H14549,'Shoe size conversion table'!$J$6:$L$22,3))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MONTH(C14549:C29516)</f>
        <v>12</v>
      </c>
      <c r="O14549" s="8" t="n">
        <f aca="false">K14549*(1-L14549)</f>
        <v>199</v>
      </c>
    </row>
    <row r="14550" customFormat="false" ht="11.4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IF(G14550="Male",VLOOKUP(H14550,'Shoe size conversion table'!$B$6:$D$22,2),VLOOKUP(H14550,'Shoe size conversion table'!$J$6:$L$22,2))</f>
        <v>43-44</v>
      </c>
      <c r="J14550" s="12" t="n">
        <f aca="false">IF(G14550="Male",VLOOKUP(H14550,'Shoe size conversion table'!$B$6:$D$22,3),VLOOKUP(H14550,'Shoe size conversion table'!$J$6:$L$22,3))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MONTH(C14550:C29517)</f>
        <v>12</v>
      </c>
      <c r="O14550" s="8" t="n">
        <f aca="false">K14550*(1-L14550)</f>
        <v>129</v>
      </c>
    </row>
    <row r="14551" customFormat="false" ht="11.4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IF(G14551="Male",VLOOKUP(H14551,'Shoe size conversion table'!$B$6:$D$22,2),VLOOKUP(H14551,'Shoe size conversion table'!$J$6:$L$22,2))</f>
        <v>39-40</v>
      </c>
      <c r="J14551" s="12" t="n">
        <f aca="false">IF(G14551="Male",VLOOKUP(H14551,'Shoe size conversion table'!$B$6:$D$22,3),VLOOKUP(H14551,'Shoe size conversion table'!$J$6:$L$22,3))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MONTH(C14551:C29518)</f>
        <v>12</v>
      </c>
      <c r="O14551" s="8" t="n">
        <f aca="false">K14551*(1-L14551)</f>
        <v>129</v>
      </c>
    </row>
    <row r="14552" customFormat="false" ht="11.4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IF(G14552="Male",VLOOKUP(H14552,'Shoe size conversion table'!$B$6:$D$22,2),VLOOKUP(H14552,'Shoe size conversion table'!$J$6:$L$22,2))</f>
        <v>39-40</v>
      </c>
      <c r="J14552" s="12" t="n">
        <f aca="false">IF(G14552="Male",VLOOKUP(H14552,'Shoe size conversion table'!$B$6:$D$22,3),VLOOKUP(H14552,'Shoe size conversion table'!$J$6:$L$22,3))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MONTH(C14552:C29519)</f>
        <v>12</v>
      </c>
      <c r="O14552" s="8" t="n">
        <f aca="false">K14552*(1-L14552)</f>
        <v>169</v>
      </c>
    </row>
    <row r="14553" customFormat="false" ht="11.4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IF(G14553="Male",VLOOKUP(H14553,'Shoe size conversion table'!$B$6:$D$22,2),VLOOKUP(H14553,'Shoe size conversion table'!$J$6:$L$22,2))</f>
        <v>41</v>
      </c>
      <c r="J14553" s="12" t="n">
        <f aca="false">IF(G14553="Male",VLOOKUP(H14553,'Shoe size conversion table'!$B$6:$D$22,3),VLOOKUP(H14553,'Shoe size conversion table'!$J$6:$L$22,3))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MONTH(C14553:C29520)</f>
        <v>12</v>
      </c>
      <c r="O14553" s="8" t="n">
        <f aca="false">K14553*(1-L14553)</f>
        <v>179</v>
      </c>
    </row>
    <row r="14554" customFormat="false" ht="11.4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IF(G14554="Male",VLOOKUP(H14554,'Shoe size conversion table'!$B$6:$D$22,2),VLOOKUP(H14554,'Shoe size conversion table'!$J$6:$L$22,2))</f>
        <v>42</v>
      </c>
      <c r="J14554" s="12" t="n">
        <f aca="false">IF(G14554="Male",VLOOKUP(H14554,'Shoe size conversion table'!$B$6:$D$22,3),VLOOKUP(H14554,'Shoe size conversion table'!$J$6:$L$22,3))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MONTH(C14554:C29521)</f>
        <v>12</v>
      </c>
      <c r="O14554" s="8" t="n">
        <f aca="false">K14554*(1-L14554)</f>
        <v>97.3</v>
      </c>
    </row>
    <row r="14555" customFormat="false" ht="11.4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IF(G14555="Male",VLOOKUP(H14555,'Shoe size conversion table'!$B$6:$D$22,2),VLOOKUP(H14555,'Shoe size conversion table'!$J$6:$L$22,2))</f>
        <v>36</v>
      </c>
      <c r="J14555" s="12" t="n">
        <f aca="false">IF(G14555="Male",VLOOKUP(H14555,'Shoe size conversion table'!$B$6:$D$22,3),VLOOKUP(H14555,'Shoe size conversion table'!$J$6:$L$22,3))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MONTH(C14555:C29522)</f>
        <v>12</v>
      </c>
      <c r="O14555" s="8" t="n">
        <f aca="false">K14555*(1-L14555)</f>
        <v>179</v>
      </c>
    </row>
    <row r="14556" customFormat="false" ht="11.4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IF(G14556="Male",VLOOKUP(H14556,'Shoe size conversion table'!$B$6:$D$22,2),VLOOKUP(H14556,'Shoe size conversion table'!$J$6:$L$22,2))</f>
        <v>40</v>
      </c>
      <c r="J14556" s="12" t="n">
        <f aca="false">IF(G14556="Male",VLOOKUP(H14556,'Shoe size conversion table'!$B$6:$D$22,3),VLOOKUP(H14556,'Shoe size conversion table'!$J$6:$L$22,3))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MONTH(C14556:C29523)</f>
        <v>12</v>
      </c>
      <c r="O14556" s="8" t="n">
        <f aca="false">K14556*(1-L14556)</f>
        <v>132.3</v>
      </c>
    </row>
    <row r="14557" customFormat="false" ht="11.4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IF(G14557="Male",VLOOKUP(H14557,'Shoe size conversion table'!$B$6:$D$22,2),VLOOKUP(H14557,'Shoe size conversion table'!$J$6:$L$22,2))</f>
        <v>42-43</v>
      </c>
      <c r="J14557" s="12" t="n">
        <f aca="false">IF(G14557="Male",VLOOKUP(H14557,'Shoe size conversion table'!$B$6:$D$22,3),VLOOKUP(H14557,'Shoe size conversion table'!$J$6:$L$22,3))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MONTH(C14557:C29524)</f>
        <v>12</v>
      </c>
      <c r="O14557" s="8" t="n">
        <f aca="false">K14557*(1-L14557)</f>
        <v>159.2</v>
      </c>
    </row>
    <row r="14558" customFormat="false" ht="11.4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IF(G14558="Male",VLOOKUP(H14558,'Shoe size conversion table'!$B$6:$D$22,2),VLOOKUP(H14558,'Shoe size conversion table'!$J$6:$L$22,2))</f>
        <v>39</v>
      </c>
      <c r="J14558" s="12" t="n">
        <f aca="false">IF(G14558="Male",VLOOKUP(H14558,'Shoe size conversion table'!$B$6:$D$22,3),VLOOKUP(H14558,'Shoe size conversion table'!$J$6:$L$22,3))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MONTH(C14558:C29525)</f>
        <v>12</v>
      </c>
      <c r="O14558" s="8" t="n">
        <f aca="false">K14558*(1-L14558)</f>
        <v>189</v>
      </c>
    </row>
    <row r="14559" customFormat="false" ht="11.4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IF(G14559="Male",VLOOKUP(H14559,'Shoe size conversion table'!$B$6:$D$22,2),VLOOKUP(H14559,'Shoe size conversion table'!$J$6:$L$22,2))</f>
        <v>39</v>
      </c>
      <c r="J14559" s="12" t="n">
        <f aca="false">IF(G14559="Male",VLOOKUP(H14559,'Shoe size conversion table'!$B$6:$D$22,3),VLOOKUP(H14559,'Shoe size conversion table'!$J$6:$L$22,3))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MONTH(C14559:C29526)</f>
        <v>12</v>
      </c>
      <c r="O14559" s="8" t="n">
        <f aca="false">K14559*(1-L14559)</f>
        <v>111.3</v>
      </c>
    </row>
    <row r="14560" customFormat="false" ht="11.4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IF(G14560="Male",VLOOKUP(H14560,'Shoe size conversion table'!$B$6:$D$22,2),VLOOKUP(H14560,'Shoe size conversion table'!$J$6:$L$22,2))</f>
        <v>41-42</v>
      </c>
      <c r="J14560" s="12" t="n">
        <f aca="false">IF(G14560="Male",VLOOKUP(H14560,'Shoe size conversion table'!$B$6:$D$22,3),VLOOKUP(H14560,'Shoe size conversion table'!$J$6:$L$22,3))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MONTH(C14560:C29527)</f>
        <v>12</v>
      </c>
      <c r="O14560" s="8" t="n">
        <f aca="false">K14560*(1-L14560)</f>
        <v>179</v>
      </c>
    </row>
    <row r="14561" customFormat="false" ht="11.4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IF(G14561="Male",VLOOKUP(H14561,'Shoe size conversion table'!$B$6:$D$22,2),VLOOKUP(H14561,'Shoe size conversion table'!$J$6:$L$22,2))</f>
        <v>36-37</v>
      </c>
      <c r="J14561" s="12" t="n">
        <f aca="false">IF(G14561="Male",VLOOKUP(H14561,'Shoe size conversion table'!$B$6:$D$22,3),VLOOKUP(H14561,'Shoe size conversion table'!$J$6:$L$22,3))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MONTH(C14561:C29528)</f>
        <v>12</v>
      </c>
      <c r="O14561" s="8" t="n">
        <f aca="false">K14561*(1-L14561)</f>
        <v>79.5</v>
      </c>
    </row>
    <row r="14562" customFormat="false" ht="11.4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IF(G14562="Male",VLOOKUP(H14562,'Shoe size conversion table'!$B$6:$D$22,2),VLOOKUP(H14562,'Shoe size conversion table'!$J$6:$L$22,2))</f>
        <v>37</v>
      </c>
      <c r="J14562" s="12" t="n">
        <f aca="false">IF(G14562="Male",VLOOKUP(H14562,'Shoe size conversion table'!$B$6:$D$22,3),VLOOKUP(H14562,'Shoe size conversion table'!$J$6:$L$22,3))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MONTH(C14562:C29529)</f>
        <v>12</v>
      </c>
      <c r="O14562" s="8" t="n">
        <f aca="false">K14562*(1-L14562)</f>
        <v>125.1</v>
      </c>
    </row>
    <row r="14563" customFormat="false" ht="11.4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IF(G14563="Male",VLOOKUP(H14563,'Shoe size conversion table'!$B$6:$D$22,2),VLOOKUP(H14563,'Shoe size conversion table'!$J$6:$L$22,2))</f>
        <v>38-39</v>
      </c>
      <c r="J14563" s="12" t="n">
        <f aca="false">IF(G14563="Male",VLOOKUP(H14563,'Shoe size conversion table'!$B$6:$D$22,3),VLOOKUP(H14563,'Shoe size conversion table'!$J$6:$L$22,3))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MONTH(C14563:C29530)</f>
        <v>12</v>
      </c>
      <c r="O14563" s="8" t="n">
        <f aca="false">K14563*(1-L14563)</f>
        <v>127.2</v>
      </c>
    </row>
    <row r="14564" customFormat="false" ht="11.4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IF(G14564="Male",VLOOKUP(H14564,'Shoe size conversion table'!$B$6:$D$22,2),VLOOKUP(H14564,'Shoe size conversion table'!$J$6:$L$22,2))</f>
        <v>42</v>
      </c>
      <c r="J14564" s="12" t="n">
        <f aca="false">IF(G14564="Male",VLOOKUP(H14564,'Shoe size conversion table'!$B$6:$D$22,3),VLOOKUP(H14564,'Shoe size conversion table'!$J$6:$L$22,3))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MONTH(C14564:C29531)</f>
        <v>12</v>
      </c>
      <c r="O14564" s="8" t="n">
        <f aca="false">K14564*(1-L14564)</f>
        <v>99.5</v>
      </c>
    </row>
    <row r="14565" customFormat="false" ht="11.4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IF(G14565="Male",VLOOKUP(H14565,'Shoe size conversion table'!$B$6:$D$22,2),VLOOKUP(H14565,'Shoe size conversion table'!$J$6:$L$22,2))</f>
        <v>41-42</v>
      </c>
      <c r="J14565" s="12" t="n">
        <f aca="false">IF(G14565="Male",VLOOKUP(H14565,'Shoe size conversion table'!$B$6:$D$22,3),VLOOKUP(H14565,'Shoe size conversion table'!$J$6:$L$22,3))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MONTH(C14565:C29532)</f>
        <v>12</v>
      </c>
      <c r="O14565" s="8" t="n">
        <f aca="false">K14565*(1-L14565)</f>
        <v>74.5</v>
      </c>
    </row>
    <row r="14566" customFormat="false" ht="11.4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IF(G14566="Male",VLOOKUP(H14566,'Shoe size conversion table'!$B$6:$D$22,2),VLOOKUP(H14566,'Shoe size conversion table'!$J$6:$L$22,2))</f>
        <v>44-45</v>
      </c>
      <c r="J14566" s="12" t="n">
        <f aca="false">IF(G14566="Male",VLOOKUP(H14566,'Shoe size conversion table'!$B$6:$D$22,3),VLOOKUP(H14566,'Shoe size conversion table'!$J$6:$L$22,3))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MONTH(C14566:C29533)</f>
        <v>12</v>
      </c>
      <c r="O14566" s="8" t="n">
        <f aca="false">K14566*(1-L14566)</f>
        <v>129</v>
      </c>
    </row>
    <row r="14567" customFormat="false" ht="11.4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IF(G14567="Male",VLOOKUP(H14567,'Shoe size conversion table'!$B$6:$D$22,2),VLOOKUP(H14567,'Shoe size conversion table'!$J$6:$L$22,2))</f>
        <v>42-43</v>
      </c>
      <c r="J14567" s="12" t="n">
        <f aca="false">IF(G14567="Male",VLOOKUP(H14567,'Shoe size conversion table'!$B$6:$D$22,3),VLOOKUP(H14567,'Shoe size conversion table'!$J$6:$L$22,3))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MONTH(C14567:C29534)</f>
        <v>12</v>
      </c>
      <c r="O14567" s="8" t="n">
        <f aca="false">K14567*(1-L14567)</f>
        <v>179</v>
      </c>
    </row>
    <row r="14568" customFormat="false" ht="11.4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IF(G14568="Male",VLOOKUP(H14568,'Shoe size conversion table'!$B$6:$D$22,2),VLOOKUP(H14568,'Shoe size conversion table'!$J$6:$L$22,2))</f>
        <v>41-42</v>
      </c>
      <c r="J14568" s="12" t="n">
        <f aca="false">IF(G14568="Male",VLOOKUP(H14568,'Shoe size conversion table'!$B$6:$D$22,3),VLOOKUP(H14568,'Shoe size conversion table'!$J$6:$L$22,3))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MONTH(C14568:C29535)</f>
        <v>12</v>
      </c>
      <c r="O14568" s="8" t="n">
        <f aca="false">K14568*(1-L14568)</f>
        <v>127.2</v>
      </c>
    </row>
    <row r="14569" customFormat="false" ht="11.4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IF(G14569="Male",VLOOKUP(H14569,'Shoe size conversion table'!$B$6:$D$22,2),VLOOKUP(H14569,'Shoe size conversion table'!$J$6:$L$22,2))</f>
        <v>40-41</v>
      </c>
      <c r="J14569" s="12" t="n">
        <f aca="false">IF(G14569="Male",VLOOKUP(H14569,'Shoe size conversion table'!$B$6:$D$22,3),VLOOKUP(H14569,'Shoe size conversion table'!$J$6:$L$22,3))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MONTH(C14569:C29536)</f>
        <v>12</v>
      </c>
      <c r="O14569" s="8" t="n">
        <f aca="false">K14569*(1-L14569)</f>
        <v>199</v>
      </c>
    </row>
    <row r="14570" customFormat="false" ht="11.4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IF(G14570="Male",VLOOKUP(H14570,'Shoe size conversion table'!$B$6:$D$22,2),VLOOKUP(H14570,'Shoe size conversion table'!$J$6:$L$22,2))</f>
        <v>42</v>
      </c>
      <c r="J14570" s="12" t="n">
        <f aca="false">IF(G14570="Male",VLOOKUP(H14570,'Shoe size conversion table'!$B$6:$D$22,3),VLOOKUP(H14570,'Shoe size conversion table'!$J$6:$L$22,3))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MONTH(C14570:C29537)</f>
        <v>12</v>
      </c>
      <c r="O14570" s="8" t="n">
        <f aca="false">K14570*(1-L14570)</f>
        <v>169</v>
      </c>
    </row>
    <row r="14571" customFormat="false" ht="11.4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IF(G14571="Male",VLOOKUP(H14571,'Shoe size conversion table'!$B$6:$D$22,2),VLOOKUP(H14571,'Shoe size conversion table'!$J$6:$L$22,2))</f>
        <v>42-43</v>
      </c>
      <c r="J14571" s="12" t="n">
        <f aca="false">IF(G14571="Male",VLOOKUP(H14571,'Shoe size conversion table'!$B$6:$D$22,3),VLOOKUP(H14571,'Shoe size conversion table'!$J$6:$L$22,3))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MONTH(C14571:C29538)</f>
        <v>12</v>
      </c>
      <c r="O14571" s="8" t="n">
        <f aca="false">K14571*(1-L14571)</f>
        <v>127.2</v>
      </c>
    </row>
    <row r="14572" customFormat="false" ht="11.4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IF(G14572="Male",VLOOKUP(H14572,'Shoe size conversion table'!$B$6:$D$22,2),VLOOKUP(H14572,'Shoe size conversion table'!$J$6:$L$22,2))</f>
        <v>44-45</v>
      </c>
      <c r="J14572" s="12" t="n">
        <f aca="false">IF(G14572="Male",VLOOKUP(H14572,'Shoe size conversion table'!$B$6:$D$22,3),VLOOKUP(H14572,'Shoe size conversion table'!$J$6:$L$22,3))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MONTH(C14572:C29539)</f>
        <v>12</v>
      </c>
      <c r="O14572" s="8" t="n">
        <f aca="false">K14572*(1-L14572)</f>
        <v>199</v>
      </c>
    </row>
    <row r="14573" customFormat="false" ht="11.4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IF(G14573="Male",VLOOKUP(H14573,'Shoe size conversion table'!$B$6:$D$22,2),VLOOKUP(H14573,'Shoe size conversion table'!$J$6:$L$22,2))</f>
        <v>40-41</v>
      </c>
      <c r="J14573" s="12" t="n">
        <f aca="false">IF(G14573="Male",VLOOKUP(H14573,'Shoe size conversion table'!$B$6:$D$22,3),VLOOKUP(H14573,'Shoe size conversion table'!$J$6:$L$22,3))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MONTH(C14573:C29540)</f>
        <v>12</v>
      </c>
      <c r="O14573" s="8" t="n">
        <f aca="false">K14573*(1-L14573)</f>
        <v>129</v>
      </c>
    </row>
    <row r="14574" customFormat="false" ht="11.4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IF(G14574="Male",VLOOKUP(H14574,'Shoe size conversion table'!$B$6:$D$22,2),VLOOKUP(H14574,'Shoe size conversion table'!$J$6:$L$22,2))</f>
        <v>43</v>
      </c>
      <c r="J14574" s="12" t="n">
        <f aca="false">IF(G14574="Male",VLOOKUP(H14574,'Shoe size conversion table'!$B$6:$D$22,3),VLOOKUP(H14574,'Shoe size conversion table'!$J$6:$L$22,3))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MONTH(C14574:C29541)</f>
        <v>12</v>
      </c>
      <c r="O14574" s="8" t="n">
        <f aca="false">K14574*(1-L14574)</f>
        <v>189</v>
      </c>
    </row>
    <row r="14575" customFormat="false" ht="11.4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IF(G14575="Male",VLOOKUP(H14575,'Shoe size conversion table'!$B$6:$D$22,2),VLOOKUP(H14575,'Shoe size conversion table'!$J$6:$L$22,2))</f>
        <v>41</v>
      </c>
      <c r="J14575" s="12" t="n">
        <f aca="false">IF(G14575="Male",VLOOKUP(H14575,'Shoe size conversion table'!$B$6:$D$22,3),VLOOKUP(H14575,'Shoe size conversion table'!$J$6:$L$22,3))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MONTH(C14575:C29542)</f>
        <v>12</v>
      </c>
      <c r="O14575" s="8" t="n">
        <f aca="false">K14575*(1-L14575)</f>
        <v>169</v>
      </c>
    </row>
    <row r="14576" customFormat="false" ht="11.4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IF(G14576="Male",VLOOKUP(H14576,'Shoe size conversion table'!$B$6:$D$22,2),VLOOKUP(H14576,'Shoe size conversion table'!$J$6:$L$22,2))</f>
        <v>42-43</v>
      </c>
      <c r="J14576" s="12" t="n">
        <f aca="false">IF(G14576="Male",VLOOKUP(H14576,'Shoe size conversion table'!$B$6:$D$22,3),VLOOKUP(H14576,'Shoe size conversion table'!$J$6:$L$22,3))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MONTH(C14576:C29543)</f>
        <v>12</v>
      </c>
      <c r="O14576" s="8" t="n">
        <f aca="false">K14576*(1-L14576)</f>
        <v>69.5</v>
      </c>
    </row>
    <row r="14577" customFormat="false" ht="11.4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IF(G14577="Male",VLOOKUP(H14577,'Shoe size conversion table'!$B$6:$D$22,2),VLOOKUP(H14577,'Shoe size conversion table'!$J$6:$L$22,2))</f>
        <v>42-43</v>
      </c>
      <c r="J14577" s="12" t="n">
        <f aca="false">IF(G14577="Male",VLOOKUP(H14577,'Shoe size conversion table'!$B$6:$D$22,3),VLOOKUP(H14577,'Shoe size conversion table'!$J$6:$L$22,3))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MONTH(C14577:C29544)</f>
        <v>12</v>
      </c>
      <c r="O14577" s="8" t="n">
        <f aca="false">K14577*(1-L14577)</f>
        <v>99.5</v>
      </c>
    </row>
    <row r="14578" customFormat="false" ht="11.4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IF(G14578="Male",VLOOKUP(H14578,'Shoe size conversion table'!$B$6:$D$22,2),VLOOKUP(H14578,'Shoe size conversion table'!$J$6:$L$22,2))</f>
        <v>40</v>
      </c>
      <c r="J14578" s="12" t="n">
        <f aca="false">IF(G14578="Male",VLOOKUP(H14578,'Shoe size conversion table'!$B$6:$D$22,3),VLOOKUP(H14578,'Shoe size conversion table'!$J$6:$L$22,3))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MONTH(C14578:C29545)</f>
        <v>12</v>
      </c>
      <c r="O14578" s="8" t="n">
        <f aca="false">K14578*(1-L14578)</f>
        <v>189</v>
      </c>
    </row>
    <row r="14579" customFormat="false" ht="11.4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IF(G14579="Male",VLOOKUP(H14579,'Shoe size conversion table'!$B$6:$D$22,2),VLOOKUP(H14579,'Shoe size conversion table'!$J$6:$L$22,2))</f>
        <v>39-40</v>
      </c>
      <c r="J14579" s="12" t="n">
        <f aca="false">IF(G14579="Male",VLOOKUP(H14579,'Shoe size conversion table'!$B$6:$D$22,3),VLOOKUP(H14579,'Shoe size conversion table'!$J$6:$L$22,3))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MONTH(C14579:C29546)</f>
        <v>12</v>
      </c>
      <c r="O14579" s="8" t="n">
        <f aca="false">K14579*(1-L14579)</f>
        <v>169</v>
      </c>
    </row>
    <row r="14580" customFormat="false" ht="11.4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IF(G14580="Male",VLOOKUP(H14580,'Shoe size conversion table'!$B$6:$D$22,2),VLOOKUP(H14580,'Shoe size conversion table'!$J$6:$L$22,2))</f>
        <v>40</v>
      </c>
      <c r="J14580" s="12" t="n">
        <f aca="false">IF(G14580="Male",VLOOKUP(H14580,'Shoe size conversion table'!$B$6:$D$22,3),VLOOKUP(H14580,'Shoe size conversion table'!$J$6:$L$22,3))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MONTH(C14580:C29547)</f>
        <v>12</v>
      </c>
      <c r="O14580" s="8" t="n">
        <f aca="false">K14580*(1-L14580)</f>
        <v>134.1</v>
      </c>
    </row>
    <row r="14581" customFormat="false" ht="11.4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IF(G14581="Male",VLOOKUP(H14581,'Shoe size conversion table'!$B$6:$D$22,2),VLOOKUP(H14581,'Shoe size conversion table'!$J$6:$L$22,2))</f>
        <v>37-38</v>
      </c>
      <c r="J14581" s="12" t="n">
        <f aca="false">IF(G14581="Male",VLOOKUP(H14581,'Shoe size conversion table'!$B$6:$D$22,3),VLOOKUP(H14581,'Shoe size conversion table'!$J$6:$L$22,3))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MONTH(C14581:C29548)</f>
        <v>12</v>
      </c>
      <c r="O14581" s="8" t="n">
        <f aca="false">K14581*(1-L14581)</f>
        <v>189</v>
      </c>
    </row>
    <row r="14582" customFormat="false" ht="11.4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IF(G14582="Male",VLOOKUP(H14582,'Shoe size conversion table'!$B$6:$D$22,2),VLOOKUP(H14582,'Shoe size conversion table'!$J$6:$L$22,2))</f>
        <v>43-44</v>
      </c>
      <c r="J14582" s="12" t="n">
        <f aca="false">IF(G14582="Male",VLOOKUP(H14582,'Shoe size conversion table'!$B$6:$D$22,3),VLOOKUP(H14582,'Shoe size conversion table'!$J$6:$L$22,3))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MONTH(C14582:C29549)</f>
        <v>12</v>
      </c>
      <c r="O14582" s="8" t="n">
        <f aca="false">K14582*(1-L14582)</f>
        <v>129</v>
      </c>
    </row>
    <row r="14583" customFormat="false" ht="11.4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IF(G14583="Male",VLOOKUP(H14583,'Shoe size conversion table'!$B$6:$D$22,2),VLOOKUP(H14583,'Shoe size conversion table'!$J$6:$L$22,2))</f>
        <v>39</v>
      </c>
      <c r="J14583" s="12" t="n">
        <f aca="false">IF(G14583="Male",VLOOKUP(H14583,'Shoe size conversion table'!$B$6:$D$22,3),VLOOKUP(H14583,'Shoe size conversion table'!$J$6:$L$22,3))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MONTH(C14583:C29550)</f>
        <v>12</v>
      </c>
      <c r="O14583" s="8" t="n">
        <f aca="false">K14583*(1-L14583)</f>
        <v>199</v>
      </c>
    </row>
    <row r="14584" customFormat="false" ht="11.4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IF(G14584="Male",VLOOKUP(H14584,'Shoe size conversion table'!$B$6:$D$22,2),VLOOKUP(H14584,'Shoe size conversion table'!$J$6:$L$22,2))</f>
        <v>42</v>
      </c>
      <c r="J14584" s="12" t="n">
        <f aca="false">IF(G14584="Male",VLOOKUP(H14584,'Shoe size conversion table'!$B$6:$D$22,3),VLOOKUP(H14584,'Shoe size conversion table'!$J$6:$L$22,3))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MONTH(C14584:C29551)</f>
        <v>12</v>
      </c>
      <c r="O14584" s="8" t="n">
        <f aca="false">K14584*(1-L14584)</f>
        <v>189</v>
      </c>
    </row>
    <row r="14585" customFormat="false" ht="11.4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IF(G14585="Male",VLOOKUP(H14585,'Shoe size conversion table'!$B$6:$D$22,2),VLOOKUP(H14585,'Shoe size conversion table'!$J$6:$L$22,2))</f>
        <v>38-39</v>
      </c>
      <c r="J14585" s="12" t="n">
        <f aca="false">IF(G14585="Male",VLOOKUP(H14585,'Shoe size conversion table'!$B$6:$D$22,3),VLOOKUP(H14585,'Shoe size conversion table'!$J$6:$L$22,3))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MONTH(C14585:C29552)</f>
        <v>12</v>
      </c>
      <c r="O14585" s="8" t="n">
        <f aca="false">K14585*(1-L14585)</f>
        <v>189</v>
      </c>
    </row>
    <row r="14586" customFormat="false" ht="11.4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IF(G14586="Male",VLOOKUP(H14586,'Shoe size conversion table'!$B$6:$D$22,2),VLOOKUP(H14586,'Shoe size conversion table'!$J$6:$L$22,2))</f>
        <v>43</v>
      </c>
      <c r="J14586" s="12" t="n">
        <f aca="false">IF(G14586="Male",VLOOKUP(H14586,'Shoe size conversion table'!$B$6:$D$22,3),VLOOKUP(H14586,'Shoe size conversion table'!$J$6:$L$22,3))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MONTH(C14586:C29553)</f>
        <v>12</v>
      </c>
      <c r="O14586" s="8" t="n">
        <f aca="false">K14586*(1-L14586)</f>
        <v>179</v>
      </c>
    </row>
    <row r="14587" customFormat="false" ht="11.4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IF(G14587="Male",VLOOKUP(H14587,'Shoe size conversion table'!$B$6:$D$22,2),VLOOKUP(H14587,'Shoe size conversion table'!$J$6:$L$22,2))</f>
        <v>39-40</v>
      </c>
      <c r="J14587" s="12" t="n">
        <f aca="false">IF(G14587="Male",VLOOKUP(H14587,'Shoe size conversion table'!$B$6:$D$22,3),VLOOKUP(H14587,'Shoe size conversion table'!$J$6:$L$22,3))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MONTH(C14587:C29554)</f>
        <v>12</v>
      </c>
      <c r="O14587" s="8" t="n">
        <f aca="false">K14587*(1-L14587)</f>
        <v>159</v>
      </c>
    </row>
    <row r="14588" customFormat="false" ht="11.4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IF(G14588="Male",VLOOKUP(H14588,'Shoe size conversion table'!$B$6:$D$22,2),VLOOKUP(H14588,'Shoe size conversion table'!$J$6:$L$22,2))</f>
        <v>42</v>
      </c>
      <c r="J14588" s="12" t="n">
        <f aca="false">IF(G14588="Male",VLOOKUP(H14588,'Shoe size conversion table'!$B$6:$D$22,3),VLOOKUP(H14588,'Shoe size conversion table'!$J$6:$L$22,3))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MONTH(C14588:C29555)</f>
        <v>12</v>
      </c>
      <c r="O14588" s="8" t="n">
        <f aca="false">K14588*(1-L14588)</f>
        <v>199</v>
      </c>
    </row>
    <row r="14589" customFormat="false" ht="11.4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IF(G14589="Male",VLOOKUP(H14589,'Shoe size conversion table'!$B$6:$D$22,2),VLOOKUP(H14589,'Shoe size conversion table'!$J$6:$L$22,2))</f>
        <v>42</v>
      </c>
      <c r="J14589" s="12" t="n">
        <f aca="false">IF(G14589="Male",VLOOKUP(H14589,'Shoe size conversion table'!$B$6:$D$22,3),VLOOKUP(H14589,'Shoe size conversion table'!$J$6:$L$22,3))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MONTH(C14589:C29556)</f>
        <v>12</v>
      </c>
      <c r="O14589" s="8" t="n">
        <f aca="false">K14589*(1-L14589)</f>
        <v>129</v>
      </c>
    </row>
    <row r="14590" customFormat="false" ht="11.4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IF(G14590="Male",VLOOKUP(H14590,'Shoe size conversion table'!$B$6:$D$22,2),VLOOKUP(H14590,'Shoe size conversion table'!$J$6:$L$22,2))</f>
        <v>43-44</v>
      </c>
      <c r="J14590" s="12" t="n">
        <f aca="false">IF(G14590="Male",VLOOKUP(H14590,'Shoe size conversion table'!$B$6:$D$22,3),VLOOKUP(H14590,'Shoe size conversion table'!$J$6:$L$22,3))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MONTH(C14590:C29557)</f>
        <v>12</v>
      </c>
      <c r="O14590" s="8" t="n">
        <f aca="false">K14590*(1-L14590)</f>
        <v>199</v>
      </c>
    </row>
    <row r="14591" customFormat="false" ht="11.4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IF(G14591="Male",VLOOKUP(H14591,'Shoe size conversion table'!$B$6:$D$22,2),VLOOKUP(H14591,'Shoe size conversion table'!$J$6:$L$22,2))</f>
        <v>42-43</v>
      </c>
      <c r="J14591" s="12" t="n">
        <f aca="false">IF(G14591="Male",VLOOKUP(H14591,'Shoe size conversion table'!$B$6:$D$22,3),VLOOKUP(H14591,'Shoe size conversion table'!$J$6:$L$22,3))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MONTH(C14591:C29558)</f>
        <v>12</v>
      </c>
      <c r="O14591" s="8" t="n">
        <f aca="false">K14591*(1-L14591)</f>
        <v>74.5</v>
      </c>
    </row>
    <row r="14592" customFormat="false" ht="11.4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IF(G14592="Male",VLOOKUP(H14592,'Shoe size conversion table'!$B$6:$D$22,2),VLOOKUP(H14592,'Shoe size conversion table'!$J$6:$L$22,2))</f>
        <v>38-39</v>
      </c>
      <c r="J14592" s="12" t="n">
        <f aca="false">IF(G14592="Male",VLOOKUP(H14592,'Shoe size conversion table'!$B$6:$D$22,3),VLOOKUP(H14592,'Shoe size conversion table'!$J$6:$L$22,3))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MONTH(C14592:C29559)</f>
        <v>12</v>
      </c>
      <c r="O14592" s="8" t="n">
        <f aca="false">K14592*(1-L14592)</f>
        <v>94.5</v>
      </c>
    </row>
    <row r="14593" customFormat="false" ht="11.4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IF(G14593="Male",VLOOKUP(H14593,'Shoe size conversion table'!$B$6:$D$22,2),VLOOKUP(H14593,'Shoe size conversion table'!$J$6:$L$22,2))</f>
        <v>48</v>
      </c>
      <c r="J14593" s="12" t="n">
        <f aca="false">IF(G14593="Male",VLOOKUP(H14593,'Shoe size conversion table'!$B$6:$D$22,3),VLOOKUP(H14593,'Shoe size conversion table'!$J$6:$L$22,3))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MONTH(C14593:C29560)</f>
        <v>12</v>
      </c>
      <c r="O14593" s="8" t="n">
        <f aca="false">K14593*(1-L14593)</f>
        <v>159</v>
      </c>
    </row>
    <row r="14594" customFormat="false" ht="11.4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IF(G14594="Male",VLOOKUP(H14594,'Shoe size conversion table'!$B$6:$D$22,2),VLOOKUP(H14594,'Shoe size conversion table'!$J$6:$L$22,2))</f>
        <v>42-43</v>
      </c>
      <c r="J14594" s="12" t="n">
        <f aca="false">IF(G14594="Male",VLOOKUP(H14594,'Shoe size conversion table'!$B$6:$D$22,3),VLOOKUP(H14594,'Shoe size conversion table'!$J$6:$L$22,3))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MONTH(C14594:C29561)</f>
        <v>12</v>
      </c>
      <c r="O14594" s="8" t="n">
        <f aca="false">K14594*(1-L14594)</f>
        <v>119.2</v>
      </c>
    </row>
    <row r="14595" customFormat="false" ht="11.4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IF(G14595="Male",VLOOKUP(H14595,'Shoe size conversion table'!$B$6:$D$22,2),VLOOKUP(H14595,'Shoe size conversion table'!$J$6:$L$22,2))</f>
        <v>41-42</v>
      </c>
      <c r="J14595" s="12" t="n">
        <f aca="false">IF(G14595="Male",VLOOKUP(H14595,'Shoe size conversion table'!$B$6:$D$22,3),VLOOKUP(H14595,'Shoe size conversion table'!$J$6:$L$22,3))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MONTH(C14595:C29562)</f>
        <v>12</v>
      </c>
      <c r="O14595" s="8" t="n">
        <f aca="false">K14595*(1-L14595)</f>
        <v>199</v>
      </c>
    </row>
    <row r="14596" customFormat="false" ht="11.4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IF(G14596="Male",VLOOKUP(H14596,'Shoe size conversion table'!$B$6:$D$22,2),VLOOKUP(H14596,'Shoe size conversion table'!$J$6:$L$22,2))</f>
        <v>42</v>
      </c>
      <c r="J14596" s="12" t="n">
        <f aca="false">IF(G14596="Male",VLOOKUP(H14596,'Shoe size conversion table'!$B$6:$D$22,3),VLOOKUP(H14596,'Shoe size conversion table'!$J$6:$L$22,3))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MONTH(C14596:C29563)</f>
        <v>12</v>
      </c>
      <c r="O14596" s="8" t="n">
        <f aca="false">K14596*(1-L14596)</f>
        <v>159</v>
      </c>
    </row>
    <row r="14597" customFormat="false" ht="11.4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IF(G14597="Male",VLOOKUP(H14597,'Shoe size conversion table'!$B$6:$D$22,2),VLOOKUP(H14597,'Shoe size conversion table'!$J$6:$L$22,2))</f>
        <v>38-39</v>
      </c>
      <c r="J14597" s="12" t="n">
        <f aca="false">IF(G14597="Male",VLOOKUP(H14597,'Shoe size conversion table'!$B$6:$D$22,3),VLOOKUP(H14597,'Shoe size conversion table'!$J$6:$L$22,3))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MONTH(C14597:C29564)</f>
        <v>12</v>
      </c>
      <c r="O14597" s="8" t="n">
        <f aca="false">K14597*(1-L14597)</f>
        <v>199</v>
      </c>
    </row>
    <row r="14598" customFormat="false" ht="11.4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IF(G14598="Male",VLOOKUP(H14598,'Shoe size conversion table'!$B$6:$D$22,2),VLOOKUP(H14598,'Shoe size conversion table'!$J$6:$L$22,2))</f>
        <v>43</v>
      </c>
      <c r="J14598" s="12" t="n">
        <f aca="false">IF(G14598="Male",VLOOKUP(H14598,'Shoe size conversion table'!$B$6:$D$22,3),VLOOKUP(H14598,'Shoe size conversion table'!$J$6:$L$22,3))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MONTH(C14598:C29565)</f>
        <v>12</v>
      </c>
      <c r="O14598" s="8" t="n">
        <f aca="false">K14598*(1-L14598)</f>
        <v>94.5</v>
      </c>
    </row>
    <row r="14599" customFormat="false" ht="11.4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IF(G14599="Male",VLOOKUP(H14599,'Shoe size conversion table'!$B$6:$D$22,2),VLOOKUP(H14599,'Shoe size conversion table'!$J$6:$L$22,2))</f>
        <v>42-43</v>
      </c>
      <c r="J14599" s="12" t="n">
        <f aca="false">IF(G14599="Male",VLOOKUP(H14599,'Shoe size conversion table'!$B$6:$D$22,3),VLOOKUP(H14599,'Shoe size conversion table'!$J$6:$L$22,3))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MONTH(C14599:C29566)</f>
        <v>12</v>
      </c>
      <c r="O14599" s="8" t="n">
        <f aca="false">K14599*(1-L14599)</f>
        <v>149</v>
      </c>
    </row>
    <row r="14600" customFormat="false" ht="11.4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IF(G14600="Male",VLOOKUP(H14600,'Shoe size conversion table'!$B$6:$D$22,2),VLOOKUP(H14600,'Shoe size conversion table'!$J$6:$L$22,2))</f>
        <v>38-39</v>
      </c>
      <c r="J14600" s="12" t="n">
        <f aca="false">IF(G14600="Male",VLOOKUP(H14600,'Shoe size conversion table'!$B$6:$D$22,3),VLOOKUP(H14600,'Shoe size conversion table'!$J$6:$L$22,3))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MONTH(C14600:C29567)</f>
        <v>12</v>
      </c>
      <c r="O14600" s="8" t="n">
        <f aca="false">K14600*(1-L14600)</f>
        <v>179</v>
      </c>
    </row>
    <row r="14601" customFormat="false" ht="11.4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IF(G14601="Male",VLOOKUP(H14601,'Shoe size conversion table'!$B$6:$D$22,2),VLOOKUP(H14601,'Shoe size conversion table'!$J$6:$L$22,2))</f>
        <v>42-43</v>
      </c>
      <c r="J14601" s="12" t="n">
        <f aca="false">IF(G14601="Male",VLOOKUP(H14601,'Shoe size conversion table'!$B$6:$D$22,3),VLOOKUP(H14601,'Shoe size conversion table'!$J$6:$L$22,3))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MONTH(C14601:C29568)</f>
        <v>12</v>
      </c>
      <c r="O14601" s="8" t="n">
        <f aca="false">K14601*(1-L14601)</f>
        <v>170.1</v>
      </c>
    </row>
    <row r="14602" customFormat="false" ht="11.4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IF(G14602="Male",VLOOKUP(H14602,'Shoe size conversion table'!$B$6:$D$22,2),VLOOKUP(H14602,'Shoe size conversion table'!$J$6:$L$22,2))</f>
        <v>39-40</v>
      </c>
      <c r="J14602" s="12" t="n">
        <f aca="false">IF(G14602="Male",VLOOKUP(H14602,'Shoe size conversion table'!$B$6:$D$22,3),VLOOKUP(H14602,'Shoe size conversion table'!$J$6:$L$22,3))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MONTH(C14602:C29569)</f>
        <v>12</v>
      </c>
      <c r="O14602" s="8" t="n">
        <f aca="false">K14602*(1-L14602)</f>
        <v>159</v>
      </c>
    </row>
    <row r="14603" customFormat="false" ht="11.4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IF(G14603="Male",VLOOKUP(H14603,'Shoe size conversion table'!$B$6:$D$22,2),VLOOKUP(H14603,'Shoe size conversion table'!$J$6:$L$22,2))</f>
        <v>41-42</v>
      </c>
      <c r="J14603" s="12" t="n">
        <f aca="false">IF(G14603="Male",VLOOKUP(H14603,'Shoe size conversion table'!$B$6:$D$22,3),VLOOKUP(H14603,'Shoe size conversion table'!$J$6:$L$22,3))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MONTH(C14603:C29570)</f>
        <v>12</v>
      </c>
      <c r="O14603" s="8" t="n">
        <f aca="false">K14603*(1-L14603)</f>
        <v>179</v>
      </c>
    </row>
    <row r="14604" customFormat="false" ht="11.4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IF(G14604="Male",VLOOKUP(H14604,'Shoe size conversion table'!$B$6:$D$22,2),VLOOKUP(H14604,'Shoe size conversion table'!$J$6:$L$22,2))</f>
        <v>42-43</v>
      </c>
      <c r="J14604" s="12" t="n">
        <f aca="false">IF(G14604="Male",VLOOKUP(H14604,'Shoe size conversion table'!$B$6:$D$22,3),VLOOKUP(H14604,'Shoe size conversion table'!$J$6:$L$22,3))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MONTH(C14604:C29571)</f>
        <v>12</v>
      </c>
      <c r="O14604" s="8" t="n">
        <f aca="false">K14604*(1-L14604)</f>
        <v>111.2</v>
      </c>
    </row>
    <row r="14605" customFormat="false" ht="11.4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IF(G14605="Male",VLOOKUP(H14605,'Shoe size conversion table'!$B$6:$D$22,2),VLOOKUP(H14605,'Shoe size conversion table'!$J$6:$L$22,2))</f>
        <v>42</v>
      </c>
      <c r="J14605" s="12" t="n">
        <f aca="false">IF(G14605="Male",VLOOKUP(H14605,'Shoe size conversion table'!$B$6:$D$22,3),VLOOKUP(H14605,'Shoe size conversion table'!$J$6:$L$22,3))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MONTH(C14605:C29572)</f>
        <v>12</v>
      </c>
      <c r="O14605" s="8" t="n">
        <f aca="false">K14605*(1-L14605)</f>
        <v>199</v>
      </c>
    </row>
    <row r="14606" customFormat="false" ht="11.4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IF(G14606="Male",VLOOKUP(H14606,'Shoe size conversion table'!$B$6:$D$22,2),VLOOKUP(H14606,'Shoe size conversion table'!$J$6:$L$22,2))</f>
        <v>44-45</v>
      </c>
      <c r="J14606" s="12" t="n">
        <f aca="false">IF(G14606="Male",VLOOKUP(H14606,'Shoe size conversion table'!$B$6:$D$22,3),VLOOKUP(H14606,'Shoe size conversion table'!$J$6:$L$22,3))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MONTH(C14606:C29573)</f>
        <v>12</v>
      </c>
      <c r="O14606" s="8" t="n">
        <f aca="false">K14606*(1-L14606)</f>
        <v>129</v>
      </c>
    </row>
    <row r="14607" customFormat="false" ht="11.4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IF(G14607="Male",VLOOKUP(H14607,'Shoe size conversion table'!$B$6:$D$22,2),VLOOKUP(H14607,'Shoe size conversion table'!$J$6:$L$22,2))</f>
        <v>41-42</v>
      </c>
      <c r="J14607" s="12" t="n">
        <f aca="false">IF(G14607="Male",VLOOKUP(H14607,'Shoe size conversion table'!$B$6:$D$22,3),VLOOKUP(H14607,'Shoe size conversion table'!$J$6:$L$22,3))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MONTH(C14607:C29574)</f>
        <v>12</v>
      </c>
      <c r="O14607" s="8" t="n">
        <f aca="false">K14607*(1-L14607)</f>
        <v>129</v>
      </c>
    </row>
    <row r="14608" customFormat="false" ht="11.4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IF(G14608="Male",VLOOKUP(H14608,'Shoe size conversion table'!$B$6:$D$22,2),VLOOKUP(H14608,'Shoe size conversion table'!$J$6:$L$22,2))</f>
        <v>46</v>
      </c>
      <c r="J14608" s="12" t="n">
        <f aca="false">IF(G14608="Male",VLOOKUP(H14608,'Shoe size conversion table'!$B$6:$D$22,3),VLOOKUP(H14608,'Shoe size conversion table'!$J$6:$L$22,3))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MONTH(C14608:C29575)</f>
        <v>12</v>
      </c>
      <c r="O14608" s="8" t="n">
        <f aca="false">K14608*(1-L14608)</f>
        <v>189</v>
      </c>
    </row>
    <row r="14609" customFormat="false" ht="11.4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IF(G14609="Male",VLOOKUP(H14609,'Shoe size conversion table'!$B$6:$D$22,2),VLOOKUP(H14609,'Shoe size conversion table'!$J$6:$L$22,2))</f>
        <v>42-43</v>
      </c>
      <c r="J14609" s="12" t="n">
        <f aca="false">IF(G14609="Male",VLOOKUP(H14609,'Shoe size conversion table'!$B$6:$D$22,3),VLOOKUP(H14609,'Shoe size conversion table'!$J$6:$L$22,3))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MONTH(C14609:C29576)</f>
        <v>12</v>
      </c>
      <c r="O14609" s="8" t="n">
        <f aca="false">K14609*(1-L14609)</f>
        <v>125.1</v>
      </c>
    </row>
    <row r="14610" customFormat="false" ht="11.4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IF(G14610="Male",VLOOKUP(H14610,'Shoe size conversion table'!$B$6:$D$22,2),VLOOKUP(H14610,'Shoe size conversion table'!$J$6:$L$22,2))</f>
        <v>42-43</v>
      </c>
      <c r="J14610" s="12" t="n">
        <f aca="false">IF(G14610="Male",VLOOKUP(H14610,'Shoe size conversion table'!$B$6:$D$22,3),VLOOKUP(H14610,'Shoe size conversion table'!$J$6:$L$22,3))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MONTH(C14610:C29577)</f>
        <v>12</v>
      </c>
      <c r="O14610" s="8" t="n">
        <f aca="false">K14610*(1-L14610)</f>
        <v>161.1</v>
      </c>
    </row>
    <row r="14611" customFormat="false" ht="11.4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IF(G14611="Male",VLOOKUP(H14611,'Shoe size conversion table'!$B$6:$D$22,2),VLOOKUP(H14611,'Shoe size conversion table'!$J$6:$L$22,2))</f>
        <v>43</v>
      </c>
      <c r="J14611" s="12" t="n">
        <f aca="false">IF(G14611="Male",VLOOKUP(H14611,'Shoe size conversion table'!$B$6:$D$22,3),VLOOKUP(H14611,'Shoe size conversion table'!$J$6:$L$22,3))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MONTH(C14611:C29578)</f>
        <v>12</v>
      </c>
      <c r="O14611" s="8" t="n">
        <f aca="false">K14611*(1-L14611)</f>
        <v>161.1</v>
      </c>
    </row>
    <row r="14612" customFormat="false" ht="11.4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IF(G14612="Male",VLOOKUP(H14612,'Shoe size conversion table'!$B$6:$D$22,2),VLOOKUP(H14612,'Shoe size conversion table'!$J$6:$L$22,2))</f>
        <v>38-39</v>
      </c>
      <c r="J14612" s="12" t="n">
        <f aca="false">IF(G14612="Male",VLOOKUP(H14612,'Shoe size conversion table'!$B$6:$D$22,3),VLOOKUP(H14612,'Shoe size conversion table'!$J$6:$L$22,3))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MONTH(C14612:C29579)</f>
        <v>12</v>
      </c>
      <c r="O14612" s="8" t="n">
        <f aca="false">K14612*(1-L14612)</f>
        <v>199</v>
      </c>
    </row>
    <row r="14613" customFormat="false" ht="11.4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IF(G14613="Male",VLOOKUP(H14613,'Shoe size conversion table'!$B$6:$D$22,2),VLOOKUP(H14613,'Shoe size conversion table'!$J$6:$L$22,2))</f>
        <v>39</v>
      </c>
      <c r="J14613" s="12" t="n">
        <f aca="false">IF(G14613="Male",VLOOKUP(H14613,'Shoe size conversion table'!$B$6:$D$22,3),VLOOKUP(H14613,'Shoe size conversion table'!$J$6:$L$22,3))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MONTH(C14613:C29580)</f>
        <v>12</v>
      </c>
      <c r="O14613" s="8" t="n">
        <f aca="false">K14613*(1-L14613)</f>
        <v>179</v>
      </c>
    </row>
    <row r="14614" customFormat="false" ht="11.4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IF(G14614="Male",VLOOKUP(H14614,'Shoe size conversion table'!$B$6:$D$22,2),VLOOKUP(H14614,'Shoe size conversion table'!$J$6:$L$22,2))</f>
        <v>43</v>
      </c>
      <c r="J14614" s="12" t="n">
        <f aca="false">IF(G14614="Male",VLOOKUP(H14614,'Shoe size conversion table'!$B$6:$D$22,3),VLOOKUP(H14614,'Shoe size conversion table'!$J$6:$L$22,3))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MONTH(C14614:C29581)</f>
        <v>12</v>
      </c>
      <c r="O14614" s="8" t="n">
        <f aca="false">K14614*(1-L14614)</f>
        <v>139</v>
      </c>
    </row>
    <row r="14615" customFormat="false" ht="11.4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IF(G14615="Male",VLOOKUP(H14615,'Shoe size conversion table'!$B$6:$D$22,2),VLOOKUP(H14615,'Shoe size conversion table'!$J$6:$L$22,2))</f>
        <v>42</v>
      </c>
      <c r="J14615" s="12" t="n">
        <f aca="false">IF(G14615="Male",VLOOKUP(H14615,'Shoe size conversion table'!$B$6:$D$22,3),VLOOKUP(H14615,'Shoe size conversion table'!$J$6:$L$22,3))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MONTH(C14615:C29582)</f>
        <v>12</v>
      </c>
      <c r="O14615" s="8" t="n">
        <f aca="false">K14615*(1-L14615)</f>
        <v>149</v>
      </c>
    </row>
    <row r="14616" customFormat="false" ht="11.4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IF(G14616="Male",VLOOKUP(H14616,'Shoe size conversion table'!$B$6:$D$22,2),VLOOKUP(H14616,'Shoe size conversion table'!$J$6:$L$22,2))</f>
        <v>43-44</v>
      </c>
      <c r="J14616" s="12" t="n">
        <f aca="false">IF(G14616="Male",VLOOKUP(H14616,'Shoe size conversion table'!$B$6:$D$22,3),VLOOKUP(H14616,'Shoe size conversion table'!$J$6:$L$22,3))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MONTH(C14616:C29583)</f>
        <v>12</v>
      </c>
      <c r="O14616" s="8" t="n">
        <f aca="false">K14616*(1-L14616)</f>
        <v>159.2</v>
      </c>
    </row>
    <row r="14617" customFormat="false" ht="11.4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IF(G14617="Male",VLOOKUP(H14617,'Shoe size conversion table'!$B$6:$D$22,2),VLOOKUP(H14617,'Shoe size conversion table'!$J$6:$L$22,2))</f>
        <v>38</v>
      </c>
      <c r="J14617" s="12" t="n">
        <f aca="false">IF(G14617="Male",VLOOKUP(H14617,'Shoe size conversion table'!$B$6:$D$22,3),VLOOKUP(H14617,'Shoe size conversion table'!$J$6:$L$22,3))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MONTH(C14617:C29584)</f>
        <v>12</v>
      </c>
      <c r="O14617" s="8" t="n">
        <f aca="false">K14617*(1-L14617)</f>
        <v>199</v>
      </c>
    </row>
    <row r="14618" customFormat="false" ht="11.4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IF(G14618="Male",VLOOKUP(H14618,'Shoe size conversion table'!$B$6:$D$22,2),VLOOKUP(H14618,'Shoe size conversion table'!$J$6:$L$22,2))</f>
        <v>42-43</v>
      </c>
      <c r="J14618" s="12" t="n">
        <f aca="false">IF(G14618="Male",VLOOKUP(H14618,'Shoe size conversion table'!$B$6:$D$22,3),VLOOKUP(H14618,'Shoe size conversion table'!$J$6:$L$22,3))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MONTH(C14618:C29585)</f>
        <v>12</v>
      </c>
      <c r="O14618" s="8" t="n">
        <f aca="false">K14618*(1-L14618)</f>
        <v>139</v>
      </c>
    </row>
    <row r="14619" customFormat="false" ht="11.4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IF(G14619="Male",VLOOKUP(H14619,'Shoe size conversion table'!$B$6:$D$22,2),VLOOKUP(H14619,'Shoe size conversion table'!$J$6:$L$22,2))</f>
        <v>37</v>
      </c>
      <c r="J14619" s="12" t="n">
        <f aca="false">IF(G14619="Male",VLOOKUP(H14619,'Shoe size conversion table'!$B$6:$D$22,3),VLOOKUP(H14619,'Shoe size conversion table'!$J$6:$L$22,3))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MONTH(C14619:C29586)</f>
        <v>12</v>
      </c>
      <c r="O14619" s="8" t="n">
        <f aca="false">K14619*(1-L14619)</f>
        <v>125.1</v>
      </c>
    </row>
    <row r="14620" customFormat="false" ht="11.4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IF(G14620="Male",VLOOKUP(H14620,'Shoe size conversion table'!$B$6:$D$22,2),VLOOKUP(H14620,'Shoe size conversion table'!$J$6:$L$22,2))</f>
        <v>42-43</v>
      </c>
      <c r="J14620" s="12" t="n">
        <f aca="false">IF(G14620="Male",VLOOKUP(H14620,'Shoe size conversion table'!$B$6:$D$22,3),VLOOKUP(H14620,'Shoe size conversion table'!$J$6:$L$22,3))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MONTH(C14620:C29587)</f>
        <v>12</v>
      </c>
      <c r="O14620" s="8" t="n">
        <f aca="false">K14620*(1-L14620)</f>
        <v>199</v>
      </c>
    </row>
    <row r="14621" customFormat="false" ht="11.4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IF(G14621="Male",VLOOKUP(H14621,'Shoe size conversion table'!$B$6:$D$22,2),VLOOKUP(H14621,'Shoe size conversion table'!$J$6:$L$22,2))</f>
        <v>39-40</v>
      </c>
      <c r="J14621" s="12" t="n">
        <f aca="false">IF(G14621="Male",VLOOKUP(H14621,'Shoe size conversion table'!$B$6:$D$22,3),VLOOKUP(H14621,'Shoe size conversion table'!$J$6:$L$22,3))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MONTH(C14621:C29588)</f>
        <v>12</v>
      </c>
      <c r="O14621" s="8" t="n">
        <f aca="false">K14621*(1-L14621)</f>
        <v>169</v>
      </c>
    </row>
    <row r="14622" customFormat="false" ht="11.4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IF(G14622="Male",VLOOKUP(H14622,'Shoe size conversion table'!$B$6:$D$22,2),VLOOKUP(H14622,'Shoe size conversion table'!$J$6:$L$22,2))</f>
        <v>39</v>
      </c>
      <c r="J14622" s="12" t="n">
        <f aca="false">IF(G14622="Male",VLOOKUP(H14622,'Shoe size conversion table'!$B$6:$D$22,3),VLOOKUP(H14622,'Shoe size conversion table'!$J$6:$L$22,3))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MONTH(C14622:C29589)</f>
        <v>12</v>
      </c>
      <c r="O14622" s="8" t="n">
        <f aca="false">K14622*(1-L14622)</f>
        <v>159</v>
      </c>
    </row>
    <row r="14623" customFormat="false" ht="11.4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IF(G14623="Male",VLOOKUP(H14623,'Shoe size conversion table'!$B$6:$D$22,2),VLOOKUP(H14623,'Shoe size conversion table'!$J$6:$L$22,2))</f>
        <v>42-43</v>
      </c>
      <c r="J14623" s="12" t="n">
        <f aca="false">IF(G14623="Male",VLOOKUP(H14623,'Shoe size conversion table'!$B$6:$D$22,3),VLOOKUP(H14623,'Shoe size conversion table'!$J$6:$L$22,3))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MONTH(C14623:C29590)</f>
        <v>12</v>
      </c>
      <c r="O14623" s="8" t="n">
        <f aca="false">K14623*(1-L14623)</f>
        <v>119.2</v>
      </c>
    </row>
    <row r="14624" customFormat="false" ht="11.4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IF(G14624="Male",VLOOKUP(H14624,'Shoe size conversion table'!$B$6:$D$22,2),VLOOKUP(H14624,'Shoe size conversion table'!$J$6:$L$22,2))</f>
        <v>38-39</v>
      </c>
      <c r="J14624" s="12" t="n">
        <f aca="false">IF(G14624="Male",VLOOKUP(H14624,'Shoe size conversion table'!$B$6:$D$22,3),VLOOKUP(H14624,'Shoe size conversion table'!$J$6:$L$22,3))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MONTH(C14624:C29591)</f>
        <v>12</v>
      </c>
      <c r="O14624" s="8" t="n">
        <f aca="false">K14624*(1-L14624)</f>
        <v>97.3</v>
      </c>
    </row>
    <row r="14625" customFormat="false" ht="11.4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IF(G14625="Male",VLOOKUP(H14625,'Shoe size conversion table'!$B$6:$D$22,2),VLOOKUP(H14625,'Shoe size conversion table'!$J$6:$L$22,2))</f>
        <v>48</v>
      </c>
      <c r="J14625" s="12" t="n">
        <f aca="false">IF(G14625="Male",VLOOKUP(H14625,'Shoe size conversion table'!$B$6:$D$22,3),VLOOKUP(H14625,'Shoe size conversion table'!$J$6:$L$22,3))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MONTH(C14625:C29592)</f>
        <v>12</v>
      </c>
      <c r="O14625" s="8" t="n">
        <f aca="false">K14625*(1-L14625)</f>
        <v>159</v>
      </c>
    </row>
    <row r="14626" customFormat="false" ht="11.4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IF(G14626="Male",VLOOKUP(H14626,'Shoe size conversion table'!$B$6:$D$22,2),VLOOKUP(H14626,'Shoe size conversion table'!$J$6:$L$22,2))</f>
        <v>42-43</v>
      </c>
      <c r="J14626" s="12" t="n">
        <f aca="false">IF(G14626="Male",VLOOKUP(H14626,'Shoe size conversion table'!$B$6:$D$22,3),VLOOKUP(H14626,'Shoe size conversion table'!$J$6:$L$22,3))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MONTH(C14626:C29593)</f>
        <v>12</v>
      </c>
      <c r="O14626" s="8" t="n">
        <f aca="false">K14626*(1-L14626)</f>
        <v>99.5</v>
      </c>
    </row>
    <row r="14627" customFormat="false" ht="11.4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IF(G14627="Male",VLOOKUP(H14627,'Shoe size conversion table'!$B$6:$D$22,2),VLOOKUP(H14627,'Shoe size conversion table'!$J$6:$L$22,2))</f>
        <v>38</v>
      </c>
      <c r="J14627" s="12" t="n">
        <f aca="false">IF(G14627="Male",VLOOKUP(H14627,'Shoe size conversion table'!$B$6:$D$22,3),VLOOKUP(H14627,'Shoe size conversion table'!$J$6:$L$22,3))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MONTH(C14627:C29594)</f>
        <v>12</v>
      </c>
      <c r="O14627" s="8" t="n">
        <f aca="false">K14627*(1-L14627)</f>
        <v>79.5</v>
      </c>
    </row>
    <row r="14628" customFormat="false" ht="11.4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IF(G14628="Male",VLOOKUP(H14628,'Shoe size conversion table'!$B$6:$D$22,2),VLOOKUP(H14628,'Shoe size conversion table'!$J$6:$L$22,2))</f>
        <v>39-40</v>
      </c>
      <c r="J14628" s="12" t="n">
        <f aca="false">IF(G14628="Male",VLOOKUP(H14628,'Shoe size conversion table'!$B$6:$D$22,3),VLOOKUP(H14628,'Shoe size conversion table'!$J$6:$L$22,3))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MONTH(C14628:C29595)</f>
        <v>12</v>
      </c>
      <c r="O14628" s="8" t="n">
        <f aca="false">K14628*(1-L14628)</f>
        <v>129</v>
      </c>
    </row>
    <row r="14629" customFormat="false" ht="11.4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IF(G14629="Male",VLOOKUP(H14629,'Shoe size conversion table'!$B$6:$D$22,2),VLOOKUP(H14629,'Shoe size conversion table'!$J$6:$L$22,2))</f>
        <v>43-44</v>
      </c>
      <c r="J14629" s="12" t="n">
        <f aca="false">IF(G14629="Male",VLOOKUP(H14629,'Shoe size conversion table'!$B$6:$D$22,3),VLOOKUP(H14629,'Shoe size conversion table'!$J$6:$L$22,3))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MONTH(C14629:C29596)</f>
        <v>12</v>
      </c>
      <c r="O14629" s="8" t="n">
        <f aca="false">K14629*(1-L14629)</f>
        <v>129</v>
      </c>
    </row>
    <row r="14630" customFormat="false" ht="11.4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IF(G14630="Male",VLOOKUP(H14630,'Shoe size conversion table'!$B$6:$D$22,2),VLOOKUP(H14630,'Shoe size conversion table'!$J$6:$L$22,2))</f>
        <v>38</v>
      </c>
      <c r="J14630" s="12" t="n">
        <f aca="false">IF(G14630="Male",VLOOKUP(H14630,'Shoe size conversion table'!$B$6:$D$22,3),VLOOKUP(H14630,'Shoe size conversion table'!$J$6:$L$22,3))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MONTH(C14630:C29597)</f>
        <v>12</v>
      </c>
      <c r="O14630" s="8" t="n">
        <f aca="false">K14630*(1-L14630)</f>
        <v>189</v>
      </c>
    </row>
    <row r="14631" customFormat="false" ht="11.4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IF(G14631="Male",VLOOKUP(H14631,'Shoe size conversion table'!$B$6:$D$22,2),VLOOKUP(H14631,'Shoe size conversion table'!$J$6:$L$22,2))</f>
        <v>36</v>
      </c>
      <c r="J14631" s="12" t="n">
        <f aca="false">IF(G14631="Male",VLOOKUP(H14631,'Shoe size conversion table'!$B$6:$D$22,3),VLOOKUP(H14631,'Shoe size conversion table'!$J$6:$L$22,3))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MONTH(C14631:C29598)</f>
        <v>12</v>
      </c>
      <c r="O14631" s="8" t="n">
        <f aca="false">K14631*(1-L14631)</f>
        <v>149</v>
      </c>
    </row>
    <row r="14632" customFormat="false" ht="11.4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IF(G14632="Male",VLOOKUP(H14632,'Shoe size conversion table'!$B$6:$D$22,2),VLOOKUP(H14632,'Shoe size conversion table'!$J$6:$L$22,2))</f>
        <v>38-39</v>
      </c>
      <c r="J14632" s="12" t="n">
        <f aca="false">IF(G14632="Male",VLOOKUP(H14632,'Shoe size conversion table'!$B$6:$D$22,3),VLOOKUP(H14632,'Shoe size conversion table'!$J$6:$L$22,3))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MONTH(C14632:C29599)</f>
        <v>12</v>
      </c>
      <c r="O14632" s="8" t="n">
        <f aca="false">K14632*(1-L14632)</f>
        <v>111.3</v>
      </c>
    </row>
    <row r="14633" customFormat="false" ht="11.4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IF(G14633="Male",VLOOKUP(H14633,'Shoe size conversion table'!$B$6:$D$22,2),VLOOKUP(H14633,'Shoe size conversion table'!$J$6:$L$22,2))</f>
        <v>38-39</v>
      </c>
      <c r="J14633" s="12" t="n">
        <f aca="false">IF(G14633="Male",VLOOKUP(H14633,'Shoe size conversion table'!$B$6:$D$22,3),VLOOKUP(H14633,'Shoe size conversion table'!$J$6:$L$22,3))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MONTH(C14633:C29600)</f>
        <v>12</v>
      </c>
      <c r="O14633" s="8" t="n">
        <f aca="false">K14633*(1-L14633)</f>
        <v>118.3</v>
      </c>
    </row>
    <row r="14634" customFormat="false" ht="11.4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IF(G14634="Male",VLOOKUP(H14634,'Shoe size conversion table'!$B$6:$D$22,2),VLOOKUP(H14634,'Shoe size conversion table'!$J$6:$L$22,2))</f>
        <v>48</v>
      </c>
      <c r="J14634" s="12" t="n">
        <f aca="false">IF(G14634="Male",VLOOKUP(H14634,'Shoe size conversion table'!$B$6:$D$22,3),VLOOKUP(H14634,'Shoe size conversion table'!$J$6:$L$22,3))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MONTH(C14634:C29601)</f>
        <v>12</v>
      </c>
      <c r="O14634" s="8" t="n">
        <f aca="false">K14634*(1-L14634)</f>
        <v>129</v>
      </c>
    </row>
    <row r="14635" customFormat="false" ht="11.4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IF(G14635="Male",VLOOKUP(H14635,'Shoe size conversion table'!$B$6:$D$22,2),VLOOKUP(H14635,'Shoe size conversion table'!$J$6:$L$22,2))</f>
        <v>40-41</v>
      </c>
      <c r="J14635" s="12" t="n">
        <f aca="false">IF(G14635="Male",VLOOKUP(H14635,'Shoe size conversion table'!$B$6:$D$22,3),VLOOKUP(H14635,'Shoe size conversion table'!$J$6:$L$22,3))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MONTH(C14635:C29602)</f>
        <v>12</v>
      </c>
      <c r="O14635" s="8" t="n">
        <f aca="false">K14635*(1-L14635)</f>
        <v>151.2</v>
      </c>
    </row>
    <row r="14636" customFormat="false" ht="11.4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IF(G14636="Male",VLOOKUP(H14636,'Shoe size conversion table'!$B$6:$D$22,2),VLOOKUP(H14636,'Shoe size conversion table'!$J$6:$L$22,2))</f>
        <v>43</v>
      </c>
      <c r="J14636" s="12" t="n">
        <f aca="false">IF(G14636="Male",VLOOKUP(H14636,'Shoe size conversion table'!$B$6:$D$22,3),VLOOKUP(H14636,'Shoe size conversion table'!$J$6:$L$22,3))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MONTH(C14636:C29603)</f>
        <v>12</v>
      </c>
      <c r="O14636" s="8" t="n">
        <f aca="false">K14636*(1-L14636)</f>
        <v>169</v>
      </c>
    </row>
    <row r="14637" customFormat="false" ht="11.4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IF(G14637="Male",VLOOKUP(H14637,'Shoe size conversion table'!$B$6:$D$22,2),VLOOKUP(H14637,'Shoe size conversion table'!$J$6:$L$22,2))</f>
        <v>44-45</v>
      </c>
      <c r="J14637" s="12" t="n">
        <f aca="false">IF(G14637="Male",VLOOKUP(H14637,'Shoe size conversion table'!$B$6:$D$22,3),VLOOKUP(H14637,'Shoe size conversion table'!$J$6:$L$22,3))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MONTH(C14637:C29604)</f>
        <v>12</v>
      </c>
      <c r="O14637" s="8" t="n">
        <f aca="false">K14637*(1-L14637)</f>
        <v>199</v>
      </c>
    </row>
    <row r="14638" customFormat="false" ht="11.4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IF(G14638="Male",VLOOKUP(H14638,'Shoe size conversion table'!$B$6:$D$22,2),VLOOKUP(H14638,'Shoe size conversion table'!$J$6:$L$22,2))</f>
        <v>42-43</v>
      </c>
      <c r="J14638" s="12" t="n">
        <f aca="false">IF(G14638="Male",VLOOKUP(H14638,'Shoe size conversion table'!$B$6:$D$22,3),VLOOKUP(H14638,'Shoe size conversion table'!$J$6:$L$22,3))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MONTH(C14638:C29605)</f>
        <v>12</v>
      </c>
      <c r="O14638" s="8" t="n">
        <f aca="false">K14638*(1-L14638)</f>
        <v>149</v>
      </c>
    </row>
    <row r="14639" customFormat="false" ht="11.4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IF(G14639="Male",VLOOKUP(H14639,'Shoe size conversion table'!$B$6:$D$22,2),VLOOKUP(H14639,'Shoe size conversion table'!$J$6:$L$22,2))</f>
        <v>44</v>
      </c>
      <c r="J14639" s="12" t="n">
        <f aca="false">IF(G14639="Male",VLOOKUP(H14639,'Shoe size conversion table'!$B$6:$D$22,3),VLOOKUP(H14639,'Shoe size conversion table'!$J$6:$L$22,3))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MONTH(C14639:C29606)</f>
        <v>12</v>
      </c>
      <c r="O14639" s="8" t="n">
        <f aca="false">K14639*(1-L14639)</f>
        <v>159</v>
      </c>
    </row>
    <row r="14640" customFormat="false" ht="11.4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IF(G14640="Male",VLOOKUP(H14640,'Shoe size conversion table'!$B$6:$D$22,2),VLOOKUP(H14640,'Shoe size conversion table'!$J$6:$L$22,2))</f>
        <v>41-42</v>
      </c>
      <c r="J14640" s="12" t="n">
        <f aca="false">IF(G14640="Male",VLOOKUP(H14640,'Shoe size conversion table'!$B$6:$D$22,3),VLOOKUP(H14640,'Shoe size conversion table'!$J$6:$L$22,3))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MONTH(C14640:C29607)</f>
        <v>12</v>
      </c>
      <c r="O14640" s="8" t="n">
        <f aca="false">K14640*(1-L14640)</f>
        <v>129</v>
      </c>
    </row>
    <row r="14641" customFormat="false" ht="11.4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IF(G14641="Male",VLOOKUP(H14641,'Shoe size conversion table'!$B$6:$D$22,2),VLOOKUP(H14641,'Shoe size conversion table'!$J$6:$L$22,2))</f>
        <v>40</v>
      </c>
      <c r="J14641" s="12" t="n">
        <f aca="false">IF(G14641="Male",VLOOKUP(H14641,'Shoe size conversion table'!$B$6:$D$22,3),VLOOKUP(H14641,'Shoe size conversion table'!$J$6:$L$22,3))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MONTH(C14641:C29608)</f>
        <v>12</v>
      </c>
      <c r="O14641" s="8" t="n">
        <f aca="false">K14641*(1-L14641)</f>
        <v>74.5</v>
      </c>
    </row>
    <row r="14642" customFormat="false" ht="11.4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IF(G14642="Male",VLOOKUP(H14642,'Shoe size conversion table'!$B$6:$D$22,2),VLOOKUP(H14642,'Shoe size conversion table'!$J$6:$L$22,2))</f>
        <v>42</v>
      </c>
      <c r="J14642" s="12" t="n">
        <f aca="false">IF(G14642="Male",VLOOKUP(H14642,'Shoe size conversion table'!$B$6:$D$22,3),VLOOKUP(H14642,'Shoe size conversion table'!$J$6:$L$22,3))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MONTH(C14642:C29609)</f>
        <v>12</v>
      </c>
      <c r="O14642" s="8" t="n">
        <f aca="false">K14642*(1-L14642)</f>
        <v>84.5</v>
      </c>
    </row>
    <row r="14643" customFormat="false" ht="11.4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IF(G14643="Male",VLOOKUP(H14643,'Shoe size conversion table'!$B$6:$D$22,2),VLOOKUP(H14643,'Shoe size conversion table'!$J$6:$L$22,2))</f>
        <v>42-43</v>
      </c>
      <c r="J14643" s="12" t="n">
        <f aca="false">IF(G14643="Male",VLOOKUP(H14643,'Shoe size conversion table'!$B$6:$D$22,3),VLOOKUP(H14643,'Shoe size conversion table'!$J$6:$L$22,3))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MONTH(C14643:C29610)</f>
        <v>12</v>
      </c>
      <c r="O14643" s="8" t="n">
        <f aca="false">K14643*(1-L14643)</f>
        <v>139</v>
      </c>
    </row>
    <row r="14644" customFormat="false" ht="11.4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IF(G14644="Male",VLOOKUP(H14644,'Shoe size conversion table'!$B$6:$D$22,2),VLOOKUP(H14644,'Shoe size conversion table'!$J$6:$L$22,2))</f>
        <v>39-40</v>
      </c>
      <c r="J14644" s="12" t="n">
        <f aca="false">IF(G14644="Male",VLOOKUP(H14644,'Shoe size conversion table'!$B$6:$D$22,3),VLOOKUP(H14644,'Shoe size conversion table'!$J$6:$L$22,3))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MONTH(C14644:C29611)</f>
        <v>12</v>
      </c>
      <c r="O14644" s="8" t="n">
        <f aca="false">K14644*(1-L14644)</f>
        <v>169</v>
      </c>
    </row>
    <row r="14645" customFormat="false" ht="11.4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IF(G14645="Male",VLOOKUP(H14645,'Shoe size conversion table'!$B$6:$D$22,2),VLOOKUP(H14645,'Shoe size conversion table'!$J$6:$L$22,2))</f>
        <v>43</v>
      </c>
      <c r="J14645" s="12" t="n">
        <f aca="false">IF(G14645="Male",VLOOKUP(H14645,'Shoe size conversion table'!$B$6:$D$22,3),VLOOKUP(H14645,'Shoe size conversion table'!$J$6:$L$22,3))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MONTH(C14645:C29612)</f>
        <v>12</v>
      </c>
      <c r="O14645" s="8" t="n">
        <f aca="false">K14645*(1-L14645)</f>
        <v>125.1</v>
      </c>
    </row>
    <row r="14646" customFormat="false" ht="11.4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IF(G14646="Male",VLOOKUP(H14646,'Shoe size conversion table'!$B$6:$D$22,2),VLOOKUP(H14646,'Shoe size conversion table'!$J$6:$L$22,2))</f>
        <v>42-43</v>
      </c>
      <c r="J14646" s="12" t="n">
        <f aca="false">IF(G14646="Male",VLOOKUP(H14646,'Shoe size conversion table'!$B$6:$D$22,3),VLOOKUP(H14646,'Shoe size conversion table'!$J$6:$L$22,3))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MONTH(C14646:C29613)</f>
        <v>12</v>
      </c>
      <c r="O14646" s="8" t="n">
        <f aca="false">K14646*(1-L14646)</f>
        <v>179</v>
      </c>
    </row>
    <row r="14647" customFormat="false" ht="11.4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IF(G14647="Male",VLOOKUP(H14647,'Shoe size conversion table'!$B$6:$D$22,2),VLOOKUP(H14647,'Shoe size conversion table'!$J$6:$L$22,2))</f>
        <v>42</v>
      </c>
      <c r="J14647" s="12" t="n">
        <f aca="false">IF(G14647="Male",VLOOKUP(H14647,'Shoe size conversion table'!$B$6:$D$22,3),VLOOKUP(H14647,'Shoe size conversion table'!$J$6:$L$22,3))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MONTH(C14647:C29614)</f>
        <v>12</v>
      </c>
      <c r="O14647" s="8" t="n">
        <f aca="false">K14647*(1-L14647)</f>
        <v>189</v>
      </c>
    </row>
    <row r="14648" customFormat="false" ht="11.4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IF(G14648="Male",VLOOKUP(H14648,'Shoe size conversion table'!$B$6:$D$22,2),VLOOKUP(H14648,'Shoe size conversion table'!$J$6:$L$22,2))</f>
        <v>43-44</v>
      </c>
      <c r="J14648" s="12" t="n">
        <f aca="false">IF(G14648="Male",VLOOKUP(H14648,'Shoe size conversion table'!$B$6:$D$22,3),VLOOKUP(H14648,'Shoe size conversion table'!$J$6:$L$22,3))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MONTH(C14648:C29615)</f>
        <v>12</v>
      </c>
      <c r="O14648" s="8" t="n">
        <f aca="false">K14648*(1-L14648)</f>
        <v>103.2</v>
      </c>
    </row>
    <row r="14649" customFormat="false" ht="11.4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IF(G14649="Male",VLOOKUP(H14649,'Shoe size conversion table'!$B$6:$D$22,2),VLOOKUP(H14649,'Shoe size conversion table'!$J$6:$L$22,2))</f>
        <v>42-43</v>
      </c>
      <c r="J14649" s="12" t="n">
        <f aca="false">IF(G14649="Male",VLOOKUP(H14649,'Shoe size conversion table'!$B$6:$D$22,3),VLOOKUP(H14649,'Shoe size conversion table'!$J$6:$L$22,3))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MONTH(C14649:C29616)</f>
        <v>12</v>
      </c>
      <c r="O14649" s="8" t="n">
        <f aca="false">K14649*(1-L14649)</f>
        <v>119.2</v>
      </c>
    </row>
    <row r="14650" customFormat="false" ht="11.4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IF(G14650="Male",VLOOKUP(H14650,'Shoe size conversion table'!$B$6:$D$22,2),VLOOKUP(H14650,'Shoe size conversion table'!$J$6:$L$22,2))</f>
        <v>38-39</v>
      </c>
      <c r="J14650" s="12" t="n">
        <f aca="false">IF(G14650="Male",VLOOKUP(H14650,'Shoe size conversion table'!$B$6:$D$22,3),VLOOKUP(H14650,'Shoe size conversion table'!$J$6:$L$22,3))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MONTH(C14650:C29617)</f>
        <v>12</v>
      </c>
      <c r="O14650" s="8" t="n">
        <f aca="false">K14650*(1-L14650)</f>
        <v>89.5</v>
      </c>
    </row>
    <row r="14651" customFormat="false" ht="11.4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IF(G14651="Male",VLOOKUP(H14651,'Shoe size conversion table'!$B$6:$D$22,2),VLOOKUP(H14651,'Shoe size conversion table'!$J$6:$L$22,2))</f>
        <v>43</v>
      </c>
      <c r="J14651" s="12" t="n">
        <f aca="false">IF(G14651="Male",VLOOKUP(H14651,'Shoe size conversion table'!$B$6:$D$22,3),VLOOKUP(H14651,'Shoe size conversion table'!$J$6:$L$22,3))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MONTH(C14651:C29618)</f>
        <v>12</v>
      </c>
      <c r="O14651" s="8" t="n">
        <f aca="false">K14651*(1-L14651)</f>
        <v>159</v>
      </c>
    </row>
    <row r="14652" customFormat="false" ht="11.4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IF(G14652="Male",VLOOKUP(H14652,'Shoe size conversion table'!$B$6:$D$22,2),VLOOKUP(H14652,'Shoe size conversion table'!$J$6:$L$22,2))</f>
        <v>43-44</v>
      </c>
      <c r="J14652" s="12" t="n">
        <f aca="false">IF(G14652="Male",VLOOKUP(H14652,'Shoe size conversion table'!$B$6:$D$22,3),VLOOKUP(H14652,'Shoe size conversion table'!$J$6:$L$22,3))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MONTH(C14652:C29619)</f>
        <v>12</v>
      </c>
      <c r="O14652" s="8" t="n">
        <f aca="false">K14652*(1-L14652)</f>
        <v>149</v>
      </c>
    </row>
    <row r="14653" customFormat="false" ht="11.4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IF(G14653="Male",VLOOKUP(H14653,'Shoe size conversion table'!$B$6:$D$22,2),VLOOKUP(H14653,'Shoe size conversion table'!$J$6:$L$22,2))</f>
        <v>42-43</v>
      </c>
      <c r="J14653" s="12" t="n">
        <f aca="false">IF(G14653="Male",VLOOKUP(H14653,'Shoe size conversion table'!$B$6:$D$22,3),VLOOKUP(H14653,'Shoe size conversion table'!$J$6:$L$22,3))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MONTH(C14653:C29620)</f>
        <v>12</v>
      </c>
      <c r="O14653" s="8" t="n">
        <f aca="false">K14653*(1-L14653)</f>
        <v>74.5</v>
      </c>
    </row>
    <row r="14654" customFormat="false" ht="11.4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IF(G14654="Male",VLOOKUP(H14654,'Shoe size conversion table'!$B$6:$D$22,2),VLOOKUP(H14654,'Shoe size conversion table'!$J$6:$L$22,2))</f>
        <v>37</v>
      </c>
      <c r="J14654" s="12" t="n">
        <f aca="false">IF(G14654="Male",VLOOKUP(H14654,'Shoe size conversion table'!$B$6:$D$22,3),VLOOKUP(H14654,'Shoe size conversion table'!$J$6:$L$22,3))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MONTH(C14654:C29621)</f>
        <v>12</v>
      </c>
      <c r="O14654" s="8" t="n">
        <f aca="false">K14654*(1-L14654)</f>
        <v>199</v>
      </c>
    </row>
    <row r="14655" customFormat="false" ht="11.4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IF(G14655="Male",VLOOKUP(H14655,'Shoe size conversion table'!$B$6:$D$22,2),VLOOKUP(H14655,'Shoe size conversion table'!$J$6:$L$22,2))</f>
        <v>44</v>
      </c>
      <c r="J14655" s="12" t="n">
        <f aca="false">IF(G14655="Male",VLOOKUP(H14655,'Shoe size conversion table'!$B$6:$D$22,3),VLOOKUP(H14655,'Shoe size conversion table'!$J$6:$L$22,3))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MONTH(C14655:C29622)</f>
        <v>12</v>
      </c>
      <c r="O14655" s="8" t="n">
        <f aca="false">K14655*(1-L14655)</f>
        <v>169</v>
      </c>
    </row>
    <row r="14656" customFormat="false" ht="11.4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IF(G14656="Male",VLOOKUP(H14656,'Shoe size conversion table'!$B$6:$D$22,2),VLOOKUP(H14656,'Shoe size conversion table'!$J$6:$L$22,2))</f>
        <v>39-40</v>
      </c>
      <c r="J14656" s="12" t="n">
        <f aca="false">IF(G14656="Male",VLOOKUP(H14656,'Shoe size conversion table'!$B$6:$D$22,3),VLOOKUP(H14656,'Shoe size conversion table'!$J$6:$L$22,3))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MONTH(C14656:C29623)</f>
        <v>12</v>
      </c>
      <c r="O14656" s="8" t="n">
        <f aca="false">K14656*(1-L14656)</f>
        <v>97.3</v>
      </c>
    </row>
    <row r="14657" customFormat="false" ht="11.4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IF(G14657="Male",VLOOKUP(H14657,'Shoe size conversion table'!$B$6:$D$22,2),VLOOKUP(H14657,'Shoe size conversion table'!$J$6:$L$22,2))</f>
        <v>42</v>
      </c>
      <c r="J14657" s="12" t="n">
        <f aca="false">IF(G14657="Male",VLOOKUP(H14657,'Shoe size conversion table'!$B$6:$D$22,3),VLOOKUP(H14657,'Shoe size conversion table'!$J$6:$L$22,3))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MONTH(C14657:C29624)</f>
        <v>12</v>
      </c>
      <c r="O14657" s="8" t="n">
        <f aca="false">K14657*(1-L14657)</f>
        <v>84.5</v>
      </c>
    </row>
    <row r="14658" customFormat="false" ht="11.4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IF(G14658="Male",VLOOKUP(H14658,'Shoe size conversion table'!$B$6:$D$22,2),VLOOKUP(H14658,'Shoe size conversion table'!$J$6:$L$22,2))</f>
        <v>37-38</v>
      </c>
      <c r="J14658" s="12" t="n">
        <f aca="false">IF(G14658="Male",VLOOKUP(H14658,'Shoe size conversion table'!$B$6:$D$22,3),VLOOKUP(H14658,'Shoe size conversion table'!$J$6:$L$22,3))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MONTH(C14658:C29625)</f>
        <v>12</v>
      </c>
      <c r="O14658" s="8" t="n">
        <f aca="false">K14658*(1-L14658)</f>
        <v>149</v>
      </c>
    </row>
    <row r="14659" customFormat="false" ht="11.4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IF(G14659="Male",VLOOKUP(H14659,'Shoe size conversion table'!$B$6:$D$22,2),VLOOKUP(H14659,'Shoe size conversion table'!$J$6:$L$22,2))</f>
        <v>43-44</v>
      </c>
      <c r="J14659" s="12" t="n">
        <f aca="false">IF(G14659="Male",VLOOKUP(H14659,'Shoe size conversion table'!$B$6:$D$22,3),VLOOKUP(H14659,'Shoe size conversion table'!$J$6:$L$22,3))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MONTH(C14659:C29626)</f>
        <v>12</v>
      </c>
      <c r="O14659" s="8" t="n">
        <f aca="false">K14659*(1-L14659)</f>
        <v>199</v>
      </c>
    </row>
    <row r="14660" customFormat="false" ht="11.4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IF(G14660="Male",VLOOKUP(H14660,'Shoe size conversion table'!$B$6:$D$22,2),VLOOKUP(H14660,'Shoe size conversion table'!$J$6:$L$22,2))</f>
        <v>41-42</v>
      </c>
      <c r="J14660" s="12" t="n">
        <f aca="false">IF(G14660="Male",VLOOKUP(H14660,'Shoe size conversion table'!$B$6:$D$22,3),VLOOKUP(H14660,'Shoe size conversion table'!$J$6:$L$22,3))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MONTH(C14660:C29627)</f>
        <v>12</v>
      </c>
      <c r="O14660" s="8" t="n">
        <f aca="false">K14660*(1-L14660)</f>
        <v>139</v>
      </c>
    </row>
    <row r="14661" customFormat="false" ht="11.4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IF(G14661="Male",VLOOKUP(H14661,'Shoe size conversion table'!$B$6:$D$22,2),VLOOKUP(H14661,'Shoe size conversion table'!$J$6:$L$22,2))</f>
        <v>42-43</v>
      </c>
      <c r="J14661" s="12" t="n">
        <f aca="false">IF(G14661="Male",VLOOKUP(H14661,'Shoe size conversion table'!$B$6:$D$22,3),VLOOKUP(H14661,'Shoe size conversion table'!$J$6:$L$22,3))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MONTH(C14661:C29628)</f>
        <v>12</v>
      </c>
      <c r="O14661" s="8" t="n">
        <f aca="false">K14661*(1-L14661)</f>
        <v>199</v>
      </c>
    </row>
    <row r="14662" customFormat="false" ht="11.4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IF(G14662="Male",VLOOKUP(H14662,'Shoe size conversion table'!$B$6:$D$22,2),VLOOKUP(H14662,'Shoe size conversion table'!$J$6:$L$22,2))</f>
        <v>43-44</v>
      </c>
      <c r="J14662" s="12" t="n">
        <f aca="false">IF(G14662="Male",VLOOKUP(H14662,'Shoe size conversion table'!$B$6:$D$22,3),VLOOKUP(H14662,'Shoe size conversion table'!$J$6:$L$22,3))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MONTH(C14662:C29629)</f>
        <v>12</v>
      </c>
      <c r="O14662" s="8" t="n">
        <f aca="false">K14662*(1-L14662)</f>
        <v>159</v>
      </c>
    </row>
    <row r="14663" customFormat="false" ht="11.4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IF(G14663="Male",VLOOKUP(H14663,'Shoe size conversion table'!$B$6:$D$22,2),VLOOKUP(H14663,'Shoe size conversion table'!$J$6:$L$22,2))</f>
        <v>43</v>
      </c>
      <c r="J14663" s="12" t="n">
        <f aca="false">IF(G14663="Male",VLOOKUP(H14663,'Shoe size conversion table'!$B$6:$D$22,3),VLOOKUP(H14663,'Shoe size conversion table'!$J$6:$L$22,3))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MONTH(C14663:C29630)</f>
        <v>12</v>
      </c>
      <c r="O14663" s="8" t="n">
        <f aca="false">K14663*(1-L14663)</f>
        <v>125.1</v>
      </c>
    </row>
    <row r="14664" customFormat="false" ht="11.4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IF(G14664="Male",VLOOKUP(H14664,'Shoe size conversion table'!$B$6:$D$22,2),VLOOKUP(H14664,'Shoe size conversion table'!$J$6:$L$22,2))</f>
        <v>44</v>
      </c>
      <c r="J14664" s="12" t="n">
        <f aca="false">IF(G14664="Male",VLOOKUP(H14664,'Shoe size conversion table'!$B$6:$D$22,3),VLOOKUP(H14664,'Shoe size conversion table'!$J$6:$L$22,3))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MONTH(C14664:C29631)</f>
        <v>12</v>
      </c>
      <c r="O14664" s="8" t="n">
        <f aca="false">K14664*(1-L14664)</f>
        <v>89.5</v>
      </c>
    </row>
    <row r="14665" customFormat="false" ht="11.4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IF(G14665="Male",VLOOKUP(H14665,'Shoe size conversion table'!$B$6:$D$22,2),VLOOKUP(H14665,'Shoe size conversion table'!$J$6:$L$22,2))</f>
        <v>42</v>
      </c>
      <c r="J14665" s="12" t="n">
        <f aca="false">IF(G14665="Male",VLOOKUP(H14665,'Shoe size conversion table'!$B$6:$D$22,3),VLOOKUP(H14665,'Shoe size conversion table'!$J$6:$L$22,3))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MONTH(C14665:C29632)</f>
        <v>12</v>
      </c>
      <c r="O14665" s="8" t="n">
        <f aca="false">K14665*(1-L14665)</f>
        <v>189</v>
      </c>
    </row>
    <row r="14666" customFormat="false" ht="11.4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IF(G14666="Male",VLOOKUP(H14666,'Shoe size conversion table'!$B$6:$D$22,2),VLOOKUP(H14666,'Shoe size conversion table'!$J$6:$L$22,2))</f>
        <v>42</v>
      </c>
      <c r="J14666" s="12" t="n">
        <f aca="false">IF(G14666="Male",VLOOKUP(H14666,'Shoe size conversion table'!$B$6:$D$22,3),VLOOKUP(H14666,'Shoe size conversion table'!$J$6:$L$22,3))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MONTH(C14666:C29633)</f>
        <v>12</v>
      </c>
      <c r="O14666" s="8" t="n">
        <f aca="false">K14666*(1-L14666)</f>
        <v>179.1</v>
      </c>
    </row>
    <row r="14667" customFormat="false" ht="11.4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IF(G14667="Male",VLOOKUP(H14667,'Shoe size conversion table'!$B$6:$D$22,2),VLOOKUP(H14667,'Shoe size conversion table'!$J$6:$L$22,2))</f>
        <v>45</v>
      </c>
      <c r="J14667" s="12" t="n">
        <f aca="false">IF(G14667="Male",VLOOKUP(H14667,'Shoe size conversion table'!$B$6:$D$22,3),VLOOKUP(H14667,'Shoe size conversion table'!$J$6:$L$22,3))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MONTH(C14667:C29634)</f>
        <v>12</v>
      </c>
      <c r="O14667" s="8" t="n">
        <f aca="false">K14667*(1-L14667)</f>
        <v>111.2</v>
      </c>
    </row>
    <row r="14668" customFormat="false" ht="11.4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IF(G14668="Male",VLOOKUP(H14668,'Shoe size conversion table'!$B$6:$D$22,2),VLOOKUP(H14668,'Shoe size conversion table'!$J$6:$L$22,2))</f>
        <v>38-39</v>
      </c>
      <c r="J14668" s="12" t="n">
        <f aca="false">IF(G14668="Male",VLOOKUP(H14668,'Shoe size conversion table'!$B$6:$D$22,3),VLOOKUP(H14668,'Shoe size conversion table'!$J$6:$L$22,3))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MONTH(C14668:C29635)</f>
        <v>12</v>
      </c>
      <c r="O14668" s="8" t="n">
        <f aca="false">K14668*(1-L14668)</f>
        <v>127.2</v>
      </c>
    </row>
    <row r="14669" customFormat="false" ht="11.4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IF(G14669="Male",VLOOKUP(H14669,'Shoe size conversion table'!$B$6:$D$22,2),VLOOKUP(H14669,'Shoe size conversion table'!$J$6:$L$22,2))</f>
        <v>39</v>
      </c>
      <c r="J14669" s="12" t="n">
        <f aca="false">IF(G14669="Male",VLOOKUP(H14669,'Shoe size conversion table'!$B$6:$D$22,3),VLOOKUP(H14669,'Shoe size conversion table'!$J$6:$L$22,3))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MONTH(C14669:C29636)</f>
        <v>12</v>
      </c>
      <c r="O14669" s="8" t="n">
        <f aca="false">K14669*(1-L14669)</f>
        <v>125.3</v>
      </c>
    </row>
    <row r="14670" customFormat="false" ht="11.4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IF(G14670="Male",VLOOKUP(H14670,'Shoe size conversion table'!$B$6:$D$22,2),VLOOKUP(H14670,'Shoe size conversion table'!$J$6:$L$22,2))</f>
        <v>38-39</v>
      </c>
      <c r="J14670" s="12" t="n">
        <f aca="false">IF(G14670="Male",VLOOKUP(H14670,'Shoe size conversion table'!$B$6:$D$22,3),VLOOKUP(H14670,'Shoe size conversion table'!$J$6:$L$22,3))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MONTH(C14670:C29637)</f>
        <v>12</v>
      </c>
      <c r="O14670" s="8" t="n">
        <f aca="false">K14670*(1-L14670)</f>
        <v>159</v>
      </c>
    </row>
    <row r="14671" customFormat="false" ht="11.4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IF(G14671="Male",VLOOKUP(H14671,'Shoe size conversion table'!$B$6:$D$22,2),VLOOKUP(H14671,'Shoe size conversion table'!$J$6:$L$22,2))</f>
        <v>43-44</v>
      </c>
      <c r="J14671" s="12" t="n">
        <f aca="false">IF(G14671="Male",VLOOKUP(H14671,'Shoe size conversion table'!$B$6:$D$22,3),VLOOKUP(H14671,'Shoe size conversion table'!$J$6:$L$22,3))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MONTH(C14671:C29638)</f>
        <v>12</v>
      </c>
      <c r="O14671" s="8" t="n">
        <f aca="false">K14671*(1-L14671)</f>
        <v>111.2</v>
      </c>
    </row>
    <row r="14672" customFormat="false" ht="11.4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IF(G14672="Male",VLOOKUP(H14672,'Shoe size conversion table'!$B$6:$D$22,2),VLOOKUP(H14672,'Shoe size conversion table'!$J$6:$L$22,2))</f>
        <v>42-43</v>
      </c>
      <c r="J14672" s="12" t="n">
        <f aca="false">IF(G14672="Male",VLOOKUP(H14672,'Shoe size conversion table'!$B$6:$D$22,3),VLOOKUP(H14672,'Shoe size conversion table'!$J$6:$L$22,3))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MONTH(C14672:C29639)</f>
        <v>12</v>
      </c>
      <c r="O14672" s="8" t="n">
        <f aca="false">K14672*(1-L14672)</f>
        <v>99.5</v>
      </c>
    </row>
    <row r="14673" customFormat="false" ht="11.4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IF(G14673="Male",VLOOKUP(H14673,'Shoe size conversion table'!$B$6:$D$22,2),VLOOKUP(H14673,'Shoe size conversion table'!$J$6:$L$22,2))</f>
        <v>46</v>
      </c>
      <c r="J14673" s="12" t="n">
        <f aca="false">IF(G14673="Male",VLOOKUP(H14673,'Shoe size conversion table'!$B$6:$D$22,3),VLOOKUP(H14673,'Shoe size conversion table'!$J$6:$L$22,3))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MONTH(C14673:C29640)</f>
        <v>12</v>
      </c>
      <c r="O14673" s="8" t="n">
        <f aca="false">K14673*(1-L14673)</f>
        <v>143.1</v>
      </c>
    </row>
    <row r="14674" customFormat="false" ht="11.4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IF(G14674="Male",VLOOKUP(H14674,'Shoe size conversion table'!$B$6:$D$22,2),VLOOKUP(H14674,'Shoe size conversion table'!$J$6:$L$22,2))</f>
        <v>43</v>
      </c>
      <c r="J14674" s="12" t="n">
        <f aca="false">IF(G14674="Male",VLOOKUP(H14674,'Shoe size conversion table'!$B$6:$D$22,3),VLOOKUP(H14674,'Shoe size conversion table'!$J$6:$L$22,3))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MONTH(C14674:C29641)</f>
        <v>12</v>
      </c>
      <c r="O14674" s="8" t="n">
        <f aca="false">K14674*(1-L14674)</f>
        <v>94.5</v>
      </c>
    </row>
    <row r="14675" customFormat="false" ht="11.4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IF(G14675="Male",VLOOKUP(H14675,'Shoe size conversion table'!$B$6:$D$22,2),VLOOKUP(H14675,'Shoe size conversion table'!$J$6:$L$22,2))</f>
        <v>39</v>
      </c>
      <c r="J14675" s="12" t="n">
        <f aca="false">IF(G14675="Male",VLOOKUP(H14675,'Shoe size conversion table'!$B$6:$D$22,3),VLOOKUP(H14675,'Shoe size conversion table'!$J$6:$L$22,3))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MONTH(C14675:C29642)</f>
        <v>12</v>
      </c>
      <c r="O14675" s="8" t="n">
        <f aca="false">K14675*(1-L14675)</f>
        <v>79.5</v>
      </c>
    </row>
    <row r="14676" customFormat="false" ht="11.4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IF(G14676="Male",VLOOKUP(H14676,'Shoe size conversion table'!$B$6:$D$22,2),VLOOKUP(H14676,'Shoe size conversion table'!$J$6:$L$22,2))</f>
        <v>38</v>
      </c>
      <c r="J14676" s="12" t="n">
        <f aca="false">IF(G14676="Male",VLOOKUP(H14676,'Shoe size conversion table'!$B$6:$D$22,3),VLOOKUP(H14676,'Shoe size conversion table'!$J$6:$L$22,3))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MONTH(C14676:C29643)</f>
        <v>12</v>
      </c>
      <c r="O14676" s="8" t="n">
        <f aca="false">K14676*(1-L14676)</f>
        <v>64.5</v>
      </c>
    </row>
    <row r="14677" customFormat="false" ht="11.4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IF(G14677="Male",VLOOKUP(H14677,'Shoe size conversion table'!$B$6:$D$22,2),VLOOKUP(H14677,'Shoe size conversion table'!$J$6:$L$22,2))</f>
        <v>39-40</v>
      </c>
      <c r="J14677" s="12" t="n">
        <f aca="false">IF(G14677="Male",VLOOKUP(H14677,'Shoe size conversion table'!$B$6:$D$22,3),VLOOKUP(H14677,'Shoe size conversion table'!$J$6:$L$22,3))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MONTH(C14677:C29644)</f>
        <v>12</v>
      </c>
      <c r="O14677" s="8" t="n">
        <f aca="false">K14677*(1-L14677)</f>
        <v>139.3</v>
      </c>
    </row>
    <row r="14678" customFormat="false" ht="11.4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IF(G14678="Male",VLOOKUP(H14678,'Shoe size conversion table'!$B$6:$D$22,2),VLOOKUP(H14678,'Shoe size conversion table'!$J$6:$L$22,2))</f>
        <v>40</v>
      </c>
      <c r="J14678" s="12" t="n">
        <f aca="false">IF(G14678="Male",VLOOKUP(H14678,'Shoe size conversion table'!$B$6:$D$22,3),VLOOKUP(H14678,'Shoe size conversion table'!$J$6:$L$22,3))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MONTH(C14678:C29645)</f>
        <v>12</v>
      </c>
      <c r="O14678" s="8" t="n">
        <f aca="false">K14678*(1-L14678)</f>
        <v>149</v>
      </c>
    </row>
    <row r="14679" customFormat="false" ht="11.4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IF(G14679="Male",VLOOKUP(H14679,'Shoe size conversion table'!$B$6:$D$22,2),VLOOKUP(H14679,'Shoe size conversion table'!$J$6:$L$22,2))</f>
        <v>38-39</v>
      </c>
      <c r="J14679" s="12" t="n">
        <f aca="false">IF(G14679="Male",VLOOKUP(H14679,'Shoe size conversion table'!$B$6:$D$22,3),VLOOKUP(H14679,'Shoe size conversion table'!$J$6:$L$22,3))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MONTH(C14679:C29646)</f>
        <v>12</v>
      </c>
      <c r="O14679" s="8" t="n">
        <f aca="false">K14679*(1-L14679)</f>
        <v>170.1</v>
      </c>
    </row>
    <row r="14680" customFormat="false" ht="11.4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IF(G14680="Male",VLOOKUP(H14680,'Shoe size conversion table'!$B$6:$D$22,2),VLOOKUP(H14680,'Shoe size conversion table'!$J$6:$L$22,2))</f>
        <v>38</v>
      </c>
      <c r="J14680" s="12" t="n">
        <f aca="false">IF(G14680="Male",VLOOKUP(H14680,'Shoe size conversion table'!$B$6:$D$22,3),VLOOKUP(H14680,'Shoe size conversion table'!$J$6:$L$22,3))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MONTH(C14680:C29647)</f>
        <v>12</v>
      </c>
      <c r="O14680" s="8" t="n">
        <f aca="false">K14680*(1-L14680)</f>
        <v>179</v>
      </c>
    </row>
    <row r="14681" customFormat="false" ht="11.4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IF(G14681="Male",VLOOKUP(H14681,'Shoe size conversion table'!$B$6:$D$22,2),VLOOKUP(H14681,'Shoe size conversion table'!$J$6:$L$22,2))</f>
        <v>39-40</v>
      </c>
      <c r="J14681" s="12" t="n">
        <f aca="false">IF(G14681="Male",VLOOKUP(H14681,'Shoe size conversion table'!$B$6:$D$22,3),VLOOKUP(H14681,'Shoe size conversion table'!$J$6:$L$22,3))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MONTH(C14681:C29648)</f>
        <v>12</v>
      </c>
      <c r="O14681" s="8" t="n">
        <f aca="false">K14681*(1-L14681)</f>
        <v>199</v>
      </c>
    </row>
    <row r="14682" customFormat="false" ht="11.4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IF(G14682="Male",VLOOKUP(H14682,'Shoe size conversion table'!$B$6:$D$22,2),VLOOKUP(H14682,'Shoe size conversion table'!$J$6:$L$22,2))</f>
        <v>43-44</v>
      </c>
      <c r="J14682" s="12" t="n">
        <f aca="false">IF(G14682="Male",VLOOKUP(H14682,'Shoe size conversion table'!$B$6:$D$22,3),VLOOKUP(H14682,'Shoe size conversion table'!$J$6:$L$22,3))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MONTH(C14682:C29649)</f>
        <v>12</v>
      </c>
      <c r="O14682" s="8" t="n">
        <f aca="false">K14682*(1-L14682)</f>
        <v>159</v>
      </c>
    </row>
    <row r="14683" customFormat="false" ht="11.4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IF(G14683="Male",VLOOKUP(H14683,'Shoe size conversion table'!$B$6:$D$22,2),VLOOKUP(H14683,'Shoe size conversion table'!$J$6:$L$22,2))</f>
        <v>42</v>
      </c>
      <c r="J14683" s="12" t="n">
        <f aca="false">IF(G14683="Male",VLOOKUP(H14683,'Shoe size conversion table'!$B$6:$D$22,3),VLOOKUP(H14683,'Shoe size conversion table'!$J$6:$L$22,3))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MONTH(C14683:C29650)</f>
        <v>12</v>
      </c>
      <c r="O14683" s="8" t="n">
        <f aca="false">K14683*(1-L14683)</f>
        <v>169</v>
      </c>
    </row>
    <row r="14684" customFormat="false" ht="11.4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IF(G14684="Male",VLOOKUP(H14684,'Shoe size conversion table'!$B$6:$D$22,2),VLOOKUP(H14684,'Shoe size conversion table'!$J$6:$L$22,2))</f>
        <v>42-43</v>
      </c>
      <c r="J14684" s="12" t="n">
        <f aca="false">IF(G14684="Male",VLOOKUP(H14684,'Shoe size conversion table'!$B$6:$D$22,3),VLOOKUP(H14684,'Shoe size conversion table'!$J$6:$L$22,3))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MONTH(C14684:C29651)</f>
        <v>12</v>
      </c>
      <c r="O14684" s="8" t="n">
        <f aca="false">K14684*(1-L14684)</f>
        <v>189</v>
      </c>
    </row>
    <row r="14685" customFormat="false" ht="11.4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IF(G14685="Male",VLOOKUP(H14685,'Shoe size conversion table'!$B$6:$D$22,2),VLOOKUP(H14685,'Shoe size conversion table'!$J$6:$L$22,2))</f>
        <v>43</v>
      </c>
      <c r="J14685" s="12" t="n">
        <f aca="false">IF(G14685="Male",VLOOKUP(H14685,'Shoe size conversion table'!$B$6:$D$22,3),VLOOKUP(H14685,'Shoe size conversion table'!$J$6:$L$22,3))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MONTH(C14685:C29652)</f>
        <v>12</v>
      </c>
      <c r="O14685" s="8" t="n">
        <f aca="false">K14685*(1-L14685)</f>
        <v>170.1</v>
      </c>
    </row>
    <row r="14686" customFormat="false" ht="11.4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IF(G14686="Male",VLOOKUP(H14686,'Shoe size conversion table'!$B$6:$D$22,2),VLOOKUP(H14686,'Shoe size conversion table'!$J$6:$L$22,2))</f>
        <v>44</v>
      </c>
      <c r="J14686" s="12" t="n">
        <f aca="false">IF(G14686="Male",VLOOKUP(H14686,'Shoe size conversion table'!$B$6:$D$22,3),VLOOKUP(H14686,'Shoe size conversion table'!$J$6:$L$22,3))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MONTH(C14686:C29653)</f>
        <v>12</v>
      </c>
      <c r="O14686" s="8" t="n">
        <f aca="false">K14686*(1-L14686)</f>
        <v>132.3</v>
      </c>
    </row>
    <row r="14687" customFormat="false" ht="11.4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IF(G14687="Male",VLOOKUP(H14687,'Shoe size conversion table'!$B$6:$D$22,2),VLOOKUP(H14687,'Shoe size conversion table'!$J$6:$L$22,2))</f>
        <v>42-43</v>
      </c>
      <c r="J14687" s="12" t="n">
        <f aca="false">IF(G14687="Male",VLOOKUP(H14687,'Shoe size conversion table'!$B$6:$D$22,3),VLOOKUP(H14687,'Shoe size conversion table'!$J$6:$L$22,3))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MONTH(C14687:C29654)</f>
        <v>12</v>
      </c>
      <c r="O14687" s="8" t="n">
        <f aca="false">K14687*(1-L14687)</f>
        <v>139</v>
      </c>
    </row>
    <row r="14688" customFormat="false" ht="11.4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IF(G14688="Male",VLOOKUP(H14688,'Shoe size conversion table'!$B$6:$D$22,2),VLOOKUP(H14688,'Shoe size conversion table'!$J$6:$L$22,2))</f>
        <v>37-38</v>
      </c>
      <c r="J14688" s="12" t="n">
        <f aca="false">IF(G14688="Male",VLOOKUP(H14688,'Shoe size conversion table'!$B$6:$D$22,3),VLOOKUP(H14688,'Shoe size conversion table'!$J$6:$L$22,3))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MONTH(C14688:C29655)</f>
        <v>12</v>
      </c>
      <c r="O14688" s="8" t="n">
        <f aca="false">K14688*(1-L14688)</f>
        <v>129</v>
      </c>
    </row>
    <row r="14689" customFormat="false" ht="11.4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IF(G14689="Male",VLOOKUP(H14689,'Shoe size conversion table'!$B$6:$D$22,2),VLOOKUP(H14689,'Shoe size conversion table'!$J$6:$L$22,2))</f>
        <v>39</v>
      </c>
      <c r="J14689" s="12" t="n">
        <f aca="false">IF(G14689="Male",VLOOKUP(H14689,'Shoe size conversion table'!$B$6:$D$22,3),VLOOKUP(H14689,'Shoe size conversion table'!$J$6:$L$22,3))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MONTH(C14689:C29656)</f>
        <v>12</v>
      </c>
      <c r="O14689" s="8" t="n">
        <f aca="false">K14689*(1-L14689)</f>
        <v>159</v>
      </c>
    </row>
    <row r="14690" customFormat="false" ht="11.4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IF(G14690="Male",VLOOKUP(H14690,'Shoe size conversion table'!$B$6:$D$22,2),VLOOKUP(H14690,'Shoe size conversion table'!$J$6:$L$22,2))</f>
        <v>40</v>
      </c>
      <c r="J14690" s="12" t="n">
        <f aca="false">IF(G14690="Male",VLOOKUP(H14690,'Shoe size conversion table'!$B$6:$D$22,3),VLOOKUP(H14690,'Shoe size conversion table'!$J$6:$L$22,3))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MONTH(C14690:C29657)</f>
        <v>12</v>
      </c>
      <c r="O14690" s="8" t="n">
        <f aca="false">K14690*(1-L14690)</f>
        <v>74.5</v>
      </c>
    </row>
    <row r="14691" customFormat="false" ht="11.4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IF(G14691="Male",VLOOKUP(H14691,'Shoe size conversion table'!$B$6:$D$22,2),VLOOKUP(H14691,'Shoe size conversion table'!$J$6:$L$22,2))</f>
        <v>41</v>
      </c>
      <c r="J14691" s="12" t="n">
        <f aca="false">IF(G14691="Male",VLOOKUP(H14691,'Shoe size conversion table'!$B$6:$D$22,3),VLOOKUP(H14691,'Shoe size conversion table'!$J$6:$L$22,3))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MONTH(C14691:C29658)</f>
        <v>12</v>
      </c>
      <c r="O14691" s="8" t="n">
        <f aca="false">K14691*(1-L14691)</f>
        <v>189</v>
      </c>
    </row>
    <row r="14692" customFormat="false" ht="11.4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IF(G14692="Male",VLOOKUP(H14692,'Shoe size conversion table'!$B$6:$D$22,2),VLOOKUP(H14692,'Shoe size conversion table'!$J$6:$L$22,2))</f>
        <v>38-39</v>
      </c>
      <c r="J14692" s="12" t="n">
        <f aca="false">IF(G14692="Male",VLOOKUP(H14692,'Shoe size conversion table'!$B$6:$D$22,3),VLOOKUP(H14692,'Shoe size conversion table'!$J$6:$L$22,3))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MONTH(C14692:C29659)</f>
        <v>12</v>
      </c>
      <c r="O14692" s="8" t="n">
        <f aca="false">K14692*(1-L14692)</f>
        <v>199</v>
      </c>
    </row>
    <row r="14693" customFormat="false" ht="11.4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IF(G14693="Male",VLOOKUP(H14693,'Shoe size conversion table'!$B$6:$D$22,2),VLOOKUP(H14693,'Shoe size conversion table'!$J$6:$L$22,2))</f>
        <v>42</v>
      </c>
      <c r="J14693" s="12" t="n">
        <f aca="false">IF(G14693="Male",VLOOKUP(H14693,'Shoe size conversion table'!$B$6:$D$22,3),VLOOKUP(H14693,'Shoe size conversion table'!$J$6:$L$22,3))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MONTH(C14693:C29660)</f>
        <v>12</v>
      </c>
      <c r="O14693" s="8" t="n">
        <f aca="false">K14693*(1-L14693)</f>
        <v>179</v>
      </c>
    </row>
    <row r="14694" customFormat="false" ht="11.4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IF(G14694="Male",VLOOKUP(H14694,'Shoe size conversion table'!$B$6:$D$22,2),VLOOKUP(H14694,'Shoe size conversion table'!$J$6:$L$22,2))</f>
        <v>42</v>
      </c>
      <c r="J14694" s="12" t="n">
        <f aca="false">IF(G14694="Male",VLOOKUP(H14694,'Shoe size conversion table'!$B$6:$D$22,3),VLOOKUP(H14694,'Shoe size conversion table'!$J$6:$L$22,3))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MONTH(C14694:C29661)</f>
        <v>12</v>
      </c>
      <c r="O14694" s="8" t="n">
        <f aca="false">K14694*(1-L14694)</f>
        <v>199</v>
      </c>
    </row>
    <row r="14695" customFormat="false" ht="11.4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IF(G14695="Male",VLOOKUP(H14695,'Shoe size conversion table'!$B$6:$D$22,2),VLOOKUP(H14695,'Shoe size conversion table'!$J$6:$L$22,2))</f>
        <v>42-43</v>
      </c>
      <c r="J14695" s="12" t="n">
        <f aca="false">IF(G14695="Male",VLOOKUP(H14695,'Shoe size conversion table'!$B$6:$D$22,3),VLOOKUP(H14695,'Shoe size conversion table'!$J$6:$L$22,3))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MONTH(C14695:C29662)</f>
        <v>12</v>
      </c>
      <c r="O14695" s="8" t="n">
        <f aca="false">K14695*(1-L14695)</f>
        <v>89.5</v>
      </c>
    </row>
    <row r="14696" customFormat="false" ht="11.4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IF(G14696="Male",VLOOKUP(H14696,'Shoe size conversion table'!$B$6:$D$22,2),VLOOKUP(H14696,'Shoe size conversion table'!$J$6:$L$22,2))</f>
        <v>38</v>
      </c>
      <c r="J14696" s="12" t="n">
        <f aca="false">IF(G14696="Male",VLOOKUP(H14696,'Shoe size conversion table'!$B$6:$D$22,3),VLOOKUP(H14696,'Shoe size conversion table'!$J$6:$L$22,3))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MONTH(C14696:C29663)</f>
        <v>12</v>
      </c>
      <c r="O14696" s="8" t="n">
        <f aca="false">K14696*(1-L14696)</f>
        <v>119.2</v>
      </c>
    </row>
    <row r="14697" customFormat="false" ht="11.4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IF(G14697="Male",VLOOKUP(H14697,'Shoe size conversion table'!$B$6:$D$22,2),VLOOKUP(H14697,'Shoe size conversion table'!$J$6:$L$22,2))</f>
        <v>39-40</v>
      </c>
      <c r="J14697" s="12" t="n">
        <f aca="false">IF(G14697="Male",VLOOKUP(H14697,'Shoe size conversion table'!$B$6:$D$22,3),VLOOKUP(H14697,'Shoe size conversion table'!$J$6:$L$22,3))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MONTH(C14697:C29664)</f>
        <v>12</v>
      </c>
      <c r="O14697" s="8" t="n">
        <f aca="false">K14697*(1-L14697)</f>
        <v>90.3</v>
      </c>
    </row>
    <row r="14698" customFormat="false" ht="11.4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IF(G14698="Male",VLOOKUP(H14698,'Shoe size conversion table'!$B$6:$D$22,2),VLOOKUP(H14698,'Shoe size conversion table'!$J$6:$L$22,2))</f>
        <v>43</v>
      </c>
      <c r="J14698" s="12" t="n">
        <f aca="false">IF(G14698="Male",VLOOKUP(H14698,'Shoe size conversion table'!$B$6:$D$22,3),VLOOKUP(H14698,'Shoe size conversion table'!$J$6:$L$22,3))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MONTH(C14698:C29665)</f>
        <v>12</v>
      </c>
      <c r="O14698" s="8" t="n">
        <f aca="false">K14698*(1-L14698)</f>
        <v>179</v>
      </c>
    </row>
    <row r="14699" customFormat="false" ht="11.4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IF(G14699="Male",VLOOKUP(H14699,'Shoe size conversion table'!$B$6:$D$22,2),VLOOKUP(H14699,'Shoe size conversion table'!$J$6:$L$22,2))</f>
        <v>38-39</v>
      </c>
      <c r="J14699" s="12" t="n">
        <f aca="false">IF(G14699="Male",VLOOKUP(H14699,'Shoe size conversion table'!$B$6:$D$22,3),VLOOKUP(H14699,'Shoe size conversion table'!$J$6:$L$22,3))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MONTH(C14699:C29666)</f>
        <v>12</v>
      </c>
      <c r="O14699" s="8" t="n">
        <f aca="false">K14699*(1-L14699)</f>
        <v>169</v>
      </c>
    </row>
    <row r="14700" customFormat="false" ht="11.4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IF(G14700="Male",VLOOKUP(H14700,'Shoe size conversion table'!$B$6:$D$22,2),VLOOKUP(H14700,'Shoe size conversion table'!$J$6:$L$22,2))</f>
        <v>39-40</v>
      </c>
      <c r="J14700" s="12" t="n">
        <f aca="false">IF(G14700="Male",VLOOKUP(H14700,'Shoe size conversion table'!$B$6:$D$22,3),VLOOKUP(H14700,'Shoe size conversion table'!$J$6:$L$22,3))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MONTH(C14700:C29667)</f>
        <v>12</v>
      </c>
      <c r="O14700" s="8" t="n">
        <f aca="false">K14700*(1-L14700)</f>
        <v>139.3</v>
      </c>
    </row>
    <row r="14701" customFormat="false" ht="11.4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IF(G14701="Male",VLOOKUP(H14701,'Shoe size conversion table'!$B$6:$D$22,2),VLOOKUP(H14701,'Shoe size conversion table'!$J$6:$L$22,2))</f>
        <v>39</v>
      </c>
      <c r="J14701" s="12" t="n">
        <f aca="false">IF(G14701="Male",VLOOKUP(H14701,'Shoe size conversion table'!$B$6:$D$22,3),VLOOKUP(H14701,'Shoe size conversion table'!$J$6:$L$22,3))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MONTH(C14701:C29668)</f>
        <v>12</v>
      </c>
      <c r="O14701" s="8" t="n">
        <f aca="false">K14701*(1-L14701)</f>
        <v>149</v>
      </c>
    </row>
    <row r="14702" customFormat="false" ht="11.4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IF(G14702="Male",VLOOKUP(H14702,'Shoe size conversion table'!$B$6:$D$22,2),VLOOKUP(H14702,'Shoe size conversion table'!$J$6:$L$22,2))</f>
        <v>44-45</v>
      </c>
      <c r="J14702" s="12" t="n">
        <f aca="false">IF(G14702="Male",VLOOKUP(H14702,'Shoe size conversion table'!$B$6:$D$22,3),VLOOKUP(H14702,'Shoe size conversion table'!$J$6:$L$22,3))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MONTH(C14702:C29669)</f>
        <v>12</v>
      </c>
      <c r="O14702" s="8" t="n">
        <f aca="false">K14702*(1-L14702)</f>
        <v>69.5</v>
      </c>
    </row>
    <row r="14703" customFormat="false" ht="11.4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IF(G14703="Male",VLOOKUP(H14703,'Shoe size conversion table'!$B$6:$D$22,2),VLOOKUP(H14703,'Shoe size conversion table'!$J$6:$L$22,2))</f>
        <v>39</v>
      </c>
      <c r="J14703" s="12" t="n">
        <f aca="false">IF(G14703="Male",VLOOKUP(H14703,'Shoe size conversion table'!$B$6:$D$22,3),VLOOKUP(H14703,'Shoe size conversion table'!$J$6:$L$22,3))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MONTH(C14703:C29670)</f>
        <v>12</v>
      </c>
      <c r="O14703" s="8" t="n">
        <f aca="false">K14703*(1-L14703)</f>
        <v>139</v>
      </c>
    </row>
    <row r="14704" customFormat="false" ht="11.4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IF(G14704="Male",VLOOKUP(H14704,'Shoe size conversion table'!$B$6:$D$22,2),VLOOKUP(H14704,'Shoe size conversion table'!$J$6:$L$22,2))</f>
        <v>40-41</v>
      </c>
      <c r="J14704" s="12" t="n">
        <f aca="false">IF(G14704="Male",VLOOKUP(H14704,'Shoe size conversion table'!$B$6:$D$22,3),VLOOKUP(H14704,'Shoe size conversion table'!$J$6:$L$22,3))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MONTH(C14704:C29671)</f>
        <v>12</v>
      </c>
      <c r="O14704" s="8" t="n">
        <f aca="false">K14704*(1-L14704)</f>
        <v>79.5</v>
      </c>
    </row>
    <row r="14705" customFormat="false" ht="11.4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IF(G14705="Male",VLOOKUP(H14705,'Shoe size conversion table'!$B$6:$D$22,2),VLOOKUP(H14705,'Shoe size conversion table'!$J$6:$L$22,2))</f>
        <v>42-43</v>
      </c>
      <c r="J14705" s="12" t="n">
        <f aca="false">IF(G14705="Male",VLOOKUP(H14705,'Shoe size conversion table'!$B$6:$D$22,3),VLOOKUP(H14705,'Shoe size conversion table'!$J$6:$L$22,3))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MONTH(C14705:C29672)</f>
        <v>12</v>
      </c>
      <c r="O14705" s="8" t="n">
        <f aca="false">K14705*(1-L14705)</f>
        <v>169</v>
      </c>
    </row>
    <row r="14706" customFormat="false" ht="11.4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IF(G14706="Male",VLOOKUP(H14706,'Shoe size conversion table'!$B$6:$D$22,2),VLOOKUP(H14706,'Shoe size conversion table'!$J$6:$L$22,2))</f>
        <v>44</v>
      </c>
      <c r="J14706" s="12" t="n">
        <f aca="false">IF(G14706="Male",VLOOKUP(H14706,'Shoe size conversion table'!$B$6:$D$22,3),VLOOKUP(H14706,'Shoe size conversion table'!$J$6:$L$22,3))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MONTH(C14706:C29673)</f>
        <v>12</v>
      </c>
      <c r="O14706" s="8" t="n">
        <f aca="false">K14706*(1-L14706)</f>
        <v>143.2</v>
      </c>
    </row>
    <row r="14707" customFormat="false" ht="11.4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IF(G14707="Male",VLOOKUP(H14707,'Shoe size conversion table'!$B$6:$D$22,2),VLOOKUP(H14707,'Shoe size conversion table'!$J$6:$L$22,2))</f>
        <v>38-39</v>
      </c>
      <c r="J14707" s="12" t="n">
        <f aca="false">IF(G14707="Male",VLOOKUP(H14707,'Shoe size conversion table'!$B$6:$D$22,3),VLOOKUP(H14707,'Shoe size conversion table'!$J$6:$L$22,3))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MONTH(C14707:C29674)</f>
        <v>12</v>
      </c>
      <c r="O14707" s="8" t="n">
        <f aca="false">K14707*(1-L14707)</f>
        <v>170.1</v>
      </c>
    </row>
    <row r="14708" customFormat="false" ht="11.4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IF(G14708="Male",VLOOKUP(H14708,'Shoe size conversion table'!$B$6:$D$22,2),VLOOKUP(H14708,'Shoe size conversion table'!$J$6:$L$22,2))</f>
        <v>39</v>
      </c>
      <c r="J14708" s="12" t="n">
        <f aca="false">IF(G14708="Male",VLOOKUP(H14708,'Shoe size conversion table'!$B$6:$D$22,3),VLOOKUP(H14708,'Shoe size conversion table'!$J$6:$L$22,3))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MONTH(C14708:C29675)</f>
        <v>12</v>
      </c>
      <c r="O14708" s="8" t="n">
        <f aca="false">K14708*(1-L14708)</f>
        <v>139</v>
      </c>
    </row>
    <row r="14709" customFormat="false" ht="11.4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IF(G14709="Male",VLOOKUP(H14709,'Shoe size conversion table'!$B$6:$D$22,2),VLOOKUP(H14709,'Shoe size conversion table'!$J$6:$L$22,2))</f>
        <v>39-40</v>
      </c>
      <c r="J14709" s="12" t="n">
        <f aca="false">IF(G14709="Male",VLOOKUP(H14709,'Shoe size conversion table'!$B$6:$D$22,3),VLOOKUP(H14709,'Shoe size conversion table'!$J$6:$L$22,3))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MONTH(C14709:C29676)</f>
        <v>12</v>
      </c>
      <c r="O14709" s="8" t="n">
        <f aca="false">K14709*(1-L14709)</f>
        <v>149</v>
      </c>
    </row>
    <row r="14710" customFormat="false" ht="11.4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IF(G14710="Male",VLOOKUP(H14710,'Shoe size conversion table'!$B$6:$D$22,2),VLOOKUP(H14710,'Shoe size conversion table'!$J$6:$L$22,2))</f>
        <v>43</v>
      </c>
      <c r="J14710" s="12" t="n">
        <f aca="false">IF(G14710="Male",VLOOKUP(H14710,'Shoe size conversion table'!$B$6:$D$22,3),VLOOKUP(H14710,'Shoe size conversion table'!$J$6:$L$22,3))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MONTH(C14710:C29677)</f>
        <v>12</v>
      </c>
      <c r="O14710" s="8" t="n">
        <f aca="false">K14710*(1-L14710)</f>
        <v>125.1</v>
      </c>
    </row>
    <row r="14711" customFormat="false" ht="11.4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IF(G14711="Male",VLOOKUP(H14711,'Shoe size conversion table'!$B$6:$D$22,2),VLOOKUP(H14711,'Shoe size conversion table'!$J$6:$L$22,2))</f>
        <v>42-43</v>
      </c>
      <c r="J14711" s="12" t="n">
        <f aca="false">IF(G14711="Male",VLOOKUP(H14711,'Shoe size conversion table'!$B$6:$D$22,3),VLOOKUP(H14711,'Shoe size conversion table'!$J$6:$L$22,3))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MONTH(C14711:C29678)</f>
        <v>12</v>
      </c>
      <c r="O14711" s="8" t="n">
        <f aca="false">K14711*(1-L14711)</f>
        <v>90.3</v>
      </c>
    </row>
    <row r="14712" customFormat="false" ht="11.4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IF(G14712="Male",VLOOKUP(H14712,'Shoe size conversion table'!$B$6:$D$22,2),VLOOKUP(H14712,'Shoe size conversion table'!$J$6:$L$22,2))</f>
        <v>38-39</v>
      </c>
      <c r="J14712" s="12" t="n">
        <f aca="false">IF(G14712="Male",VLOOKUP(H14712,'Shoe size conversion table'!$B$6:$D$22,3),VLOOKUP(H14712,'Shoe size conversion table'!$J$6:$L$22,3))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MONTH(C14712:C29679)</f>
        <v>12</v>
      </c>
      <c r="O14712" s="8" t="n">
        <f aca="false">K14712*(1-L14712)</f>
        <v>189</v>
      </c>
    </row>
    <row r="14713" customFormat="false" ht="11.4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IF(G14713="Male",VLOOKUP(H14713,'Shoe size conversion table'!$B$6:$D$22,2),VLOOKUP(H14713,'Shoe size conversion table'!$J$6:$L$22,2))</f>
        <v>39</v>
      </c>
      <c r="J14713" s="12" t="n">
        <f aca="false">IF(G14713="Male",VLOOKUP(H14713,'Shoe size conversion table'!$B$6:$D$22,3),VLOOKUP(H14713,'Shoe size conversion table'!$J$6:$L$22,3))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MONTH(C14713:C29680)</f>
        <v>12</v>
      </c>
      <c r="O14713" s="8" t="n">
        <f aca="false">K14713*(1-L14713)</f>
        <v>125.1</v>
      </c>
    </row>
    <row r="14714" customFormat="false" ht="11.4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IF(G14714="Male",VLOOKUP(H14714,'Shoe size conversion table'!$B$6:$D$22,2),VLOOKUP(H14714,'Shoe size conversion table'!$J$6:$L$22,2))</f>
        <v>37-38</v>
      </c>
      <c r="J14714" s="12" t="n">
        <f aca="false">IF(G14714="Male",VLOOKUP(H14714,'Shoe size conversion table'!$B$6:$D$22,3),VLOOKUP(H14714,'Shoe size conversion table'!$J$6:$L$22,3))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MONTH(C14714:C29681)</f>
        <v>12</v>
      </c>
      <c r="O14714" s="8" t="n">
        <f aca="false">K14714*(1-L14714)</f>
        <v>149</v>
      </c>
    </row>
    <row r="14715" customFormat="false" ht="11.4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IF(G14715="Male",VLOOKUP(H14715,'Shoe size conversion table'!$B$6:$D$22,2),VLOOKUP(H14715,'Shoe size conversion table'!$J$6:$L$22,2))</f>
        <v>38</v>
      </c>
      <c r="J14715" s="12" t="n">
        <f aca="false">IF(G14715="Male",VLOOKUP(H14715,'Shoe size conversion table'!$B$6:$D$22,3),VLOOKUP(H14715,'Shoe size conversion table'!$J$6:$L$22,3))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MONTH(C14715:C29682)</f>
        <v>12</v>
      </c>
      <c r="O14715" s="8" t="n">
        <f aca="false">K14715*(1-L14715)</f>
        <v>149</v>
      </c>
    </row>
    <row r="14716" customFormat="false" ht="11.4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IF(G14716="Male",VLOOKUP(H14716,'Shoe size conversion table'!$B$6:$D$22,2),VLOOKUP(H14716,'Shoe size conversion table'!$J$6:$L$22,2))</f>
        <v>38-39</v>
      </c>
      <c r="J14716" s="12" t="n">
        <f aca="false">IF(G14716="Male",VLOOKUP(H14716,'Shoe size conversion table'!$B$6:$D$22,3),VLOOKUP(H14716,'Shoe size conversion table'!$J$6:$L$22,3))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MONTH(C14716:C29683)</f>
        <v>12</v>
      </c>
      <c r="O14716" s="8" t="n">
        <f aca="false">K14716*(1-L14716)</f>
        <v>179</v>
      </c>
    </row>
    <row r="14717" customFormat="false" ht="11.4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IF(G14717="Male",VLOOKUP(H14717,'Shoe size conversion table'!$B$6:$D$22,2),VLOOKUP(H14717,'Shoe size conversion table'!$J$6:$L$22,2))</f>
        <v>38-39</v>
      </c>
      <c r="J14717" s="12" t="n">
        <f aca="false">IF(G14717="Male",VLOOKUP(H14717,'Shoe size conversion table'!$B$6:$D$22,3),VLOOKUP(H14717,'Shoe size conversion table'!$J$6:$L$22,3))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MONTH(C14717:C29684)</f>
        <v>12</v>
      </c>
      <c r="O14717" s="8" t="n">
        <f aca="false">K14717*(1-L14717)</f>
        <v>89.5</v>
      </c>
    </row>
    <row r="14718" customFormat="false" ht="11.4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IF(G14718="Male",VLOOKUP(H14718,'Shoe size conversion table'!$B$6:$D$22,2),VLOOKUP(H14718,'Shoe size conversion table'!$J$6:$L$22,2))</f>
        <v>38</v>
      </c>
      <c r="J14718" s="12" t="n">
        <f aca="false">IF(G14718="Male",VLOOKUP(H14718,'Shoe size conversion table'!$B$6:$D$22,3),VLOOKUP(H14718,'Shoe size conversion table'!$J$6:$L$22,3))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MONTH(C14718:C29685)</f>
        <v>12</v>
      </c>
      <c r="O14718" s="8" t="n">
        <f aca="false">K14718*(1-L14718)</f>
        <v>199</v>
      </c>
    </row>
    <row r="14719" customFormat="false" ht="11.4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IF(G14719="Male",VLOOKUP(H14719,'Shoe size conversion table'!$B$6:$D$22,2),VLOOKUP(H14719,'Shoe size conversion table'!$J$6:$L$22,2))</f>
        <v>39</v>
      </c>
      <c r="J14719" s="12" t="n">
        <f aca="false">IF(G14719="Male",VLOOKUP(H14719,'Shoe size conversion table'!$B$6:$D$22,3),VLOOKUP(H14719,'Shoe size conversion table'!$J$6:$L$22,3))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MONTH(C14719:C29686)</f>
        <v>12</v>
      </c>
      <c r="O14719" s="8" t="n">
        <f aca="false">K14719*(1-L14719)</f>
        <v>139</v>
      </c>
    </row>
    <row r="14720" customFormat="false" ht="11.4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IF(G14720="Male",VLOOKUP(H14720,'Shoe size conversion table'!$B$6:$D$22,2),VLOOKUP(H14720,'Shoe size conversion table'!$J$6:$L$22,2))</f>
        <v>37-38</v>
      </c>
      <c r="J14720" s="12" t="n">
        <f aca="false">IF(G14720="Male",VLOOKUP(H14720,'Shoe size conversion table'!$B$6:$D$22,3),VLOOKUP(H14720,'Shoe size conversion table'!$J$6:$L$22,3))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MONTH(C14720:C29687)</f>
        <v>12</v>
      </c>
      <c r="O14720" s="8" t="n">
        <f aca="false">K14720*(1-L14720)</f>
        <v>161.1</v>
      </c>
    </row>
    <row r="14721" customFormat="false" ht="11.4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IF(G14721="Male",VLOOKUP(H14721,'Shoe size conversion table'!$B$6:$D$22,2),VLOOKUP(H14721,'Shoe size conversion table'!$J$6:$L$22,2))</f>
        <v>43-44</v>
      </c>
      <c r="J14721" s="12" t="n">
        <f aca="false">IF(G14721="Male",VLOOKUP(H14721,'Shoe size conversion table'!$B$6:$D$22,3),VLOOKUP(H14721,'Shoe size conversion table'!$J$6:$L$22,3))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MONTH(C14721:C29688)</f>
        <v>12</v>
      </c>
      <c r="O14721" s="8" t="n">
        <f aca="false">K14721*(1-L14721)</f>
        <v>129</v>
      </c>
    </row>
    <row r="14722" customFormat="false" ht="11.4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IF(G14722="Male",VLOOKUP(H14722,'Shoe size conversion table'!$B$6:$D$22,2),VLOOKUP(H14722,'Shoe size conversion table'!$J$6:$L$22,2))</f>
        <v>42-43</v>
      </c>
      <c r="J14722" s="12" t="n">
        <f aca="false">IF(G14722="Male",VLOOKUP(H14722,'Shoe size conversion table'!$B$6:$D$22,3),VLOOKUP(H14722,'Shoe size conversion table'!$J$6:$L$22,3))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MONTH(C14722:C29689)</f>
        <v>12</v>
      </c>
      <c r="O14722" s="8" t="n">
        <f aca="false">K14722*(1-L14722)</f>
        <v>189</v>
      </c>
    </row>
    <row r="14723" customFormat="false" ht="11.4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IF(G14723="Male",VLOOKUP(H14723,'Shoe size conversion table'!$B$6:$D$22,2),VLOOKUP(H14723,'Shoe size conversion table'!$J$6:$L$22,2))</f>
        <v>39-40</v>
      </c>
      <c r="J14723" s="12" t="n">
        <f aca="false">IF(G14723="Male",VLOOKUP(H14723,'Shoe size conversion table'!$B$6:$D$22,3),VLOOKUP(H14723,'Shoe size conversion table'!$J$6:$L$22,3))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MONTH(C14723:C29690)</f>
        <v>12</v>
      </c>
      <c r="O14723" s="8" t="n">
        <f aca="false">K14723*(1-L14723)</f>
        <v>103.2</v>
      </c>
    </row>
    <row r="14724" customFormat="false" ht="11.4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IF(G14724="Male",VLOOKUP(H14724,'Shoe size conversion table'!$B$6:$D$22,2),VLOOKUP(H14724,'Shoe size conversion table'!$J$6:$L$22,2))</f>
        <v>40</v>
      </c>
      <c r="J14724" s="12" t="n">
        <f aca="false">IF(G14724="Male",VLOOKUP(H14724,'Shoe size conversion table'!$B$6:$D$22,3),VLOOKUP(H14724,'Shoe size conversion table'!$J$6:$L$22,3))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MONTH(C14724:C29691)</f>
        <v>12</v>
      </c>
      <c r="O14724" s="8" t="n">
        <f aca="false">K14724*(1-L14724)</f>
        <v>125.1</v>
      </c>
    </row>
    <row r="14725" customFormat="false" ht="11.4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IF(G14725="Male",VLOOKUP(H14725,'Shoe size conversion table'!$B$6:$D$22,2),VLOOKUP(H14725,'Shoe size conversion table'!$J$6:$L$22,2))</f>
        <v>36</v>
      </c>
      <c r="J14725" s="12" t="n">
        <f aca="false">IF(G14725="Male",VLOOKUP(H14725,'Shoe size conversion table'!$B$6:$D$22,3),VLOOKUP(H14725,'Shoe size conversion table'!$J$6:$L$22,3))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MONTH(C14725:C29692)</f>
        <v>12</v>
      </c>
      <c r="O14725" s="8" t="n">
        <f aca="false">K14725*(1-L14725)</f>
        <v>64.5</v>
      </c>
    </row>
    <row r="14726" customFormat="false" ht="11.4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IF(G14726="Male",VLOOKUP(H14726,'Shoe size conversion table'!$B$6:$D$22,2),VLOOKUP(H14726,'Shoe size conversion table'!$J$6:$L$22,2))</f>
        <v>39-40</v>
      </c>
      <c r="J14726" s="12" t="n">
        <f aca="false">IF(G14726="Male",VLOOKUP(H14726,'Shoe size conversion table'!$B$6:$D$22,3),VLOOKUP(H14726,'Shoe size conversion table'!$J$6:$L$22,3))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MONTH(C14726:C29693)</f>
        <v>12</v>
      </c>
      <c r="O14726" s="8" t="n">
        <f aca="false">K14726*(1-L14726)</f>
        <v>79.5</v>
      </c>
    </row>
    <row r="14727" customFormat="false" ht="11.4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IF(G14727="Male",VLOOKUP(H14727,'Shoe size conversion table'!$B$6:$D$22,2),VLOOKUP(H14727,'Shoe size conversion table'!$J$6:$L$22,2))</f>
        <v>38-39</v>
      </c>
      <c r="J14727" s="12" t="n">
        <f aca="false">IF(G14727="Male",VLOOKUP(H14727,'Shoe size conversion table'!$B$6:$D$22,3),VLOOKUP(H14727,'Shoe size conversion table'!$J$6:$L$22,3))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MONTH(C14727:C29694)</f>
        <v>12</v>
      </c>
      <c r="O14727" s="8" t="n">
        <f aca="false">K14727*(1-L14727)</f>
        <v>139.3</v>
      </c>
    </row>
    <row r="14728" customFormat="false" ht="11.4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IF(G14728="Male",VLOOKUP(H14728,'Shoe size conversion table'!$B$6:$D$22,2),VLOOKUP(H14728,'Shoe size conversion table'!$J$6:$L$22,2))</f>
        <v>39-40</v>
      </c>
      <c r="J14728" s="12" t="n">
        <f aca="false">IF(G14728="Male",VLOOKUP(H14728,'Shoe size conversion table'!$B$6:$D$22,3),VLOOKUP(H14728,'Shoe size conversion table'!$J$6:$L$22,3))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MONTH(C14728:C29695)</f>
        <v>12</v>
      </c>
      <c r="O14728" s="8" t="n">
        <f aca="false">K14728*(1-L14728)</f>
        <v>179</v>
      </c>
    </row>
    <row r="14729" customFormat="false" ht="11.4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IF(G14729="Male",VLOOKUP(H14729,'Shoe size conversion table'!$B$6:$D$22,2),VLOOKUP(H14729,'Shoe size conversion table'!$J$6:$L$22,2))</f>
        <v>39</v>
      </c>
      <c r="J14729" s="12" t="n">
        <f aca="false">IF(G14729="Male",VLOOKUP(H14729,'Shoe size conversion table'!$B$6:$D$22,3),VLOOKUP(H14729,'Shoe size conversion table'!$J$6:$L$22,3))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MONTH(C14729:C29696)</f>
        <v>12</v>
      </c>
      <c r="O14729" s="8" t="n">
        <f aca="false">K14729*(1-L14729)</f>
        <v>125.1</v>
      </c>
    </row>
    <row r="14730" customFormat="false" ht="11.4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IF(G14730="Male",VLOOKUP(H14730,'Shoe size conversion table'!$B$6:$D$22,2),VLOOKUP(H14730,'Shoe size conversion table'!$J$6:$L$22,2))</f>
        <v>43-44</v>
      </c>
      <c r="J14730" s="12" t="n">
        <f aca="false">IF(G14730="Male",VLOOKUP(H14730,'Shoe size conversion table'!$B$6:$D$22,3),VLOOKUP(H14730,'Shoe size conversion table'!$J$6:$L$22,3))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MONTH(C14730:C29697)</f>
        <v>12</v>
      </c>
      <c r="O14730" s="8" t="n">
        <f aca="false">K14730*(1-L14730)</f>
        <v>134.1</v>
      </c>
    </row>
    <row r="14731" customFormat="false" ht="11.4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IF(G14731="Male",VLOOKUP(H14731,'Shoe size conversion table'!$B$6:$D$22,2),VLOOKUP(H14731,'Shoe size conversion table'!$J$6:$L$22,2))</f>
        <v>42</v>
      </c>
      <c r="J14731" s="12" t="n">
        <f aca="false">IF(G14731="Male",VLOOKUP(H14731,'Shoe size conversion table'!$B$6:$D$22,3),VLOOKUP(H14731,'Shoe size conversion table'!$J$6:$L$22,3))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MONTH(C14731:C29698)</f>
        <v>12</v>
      </c>
      <c r="O14731" s="8" t="n">
        <f aca="false">K14731*(1-L14731)</f>
        <v>97.3</v>
      </c>
    </row>
    <row r="14732" customFormat="false" ht="11.4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IF(G14732="Male",VLOOKUP(H14732,'Shoe size conversion table'!$B$6:$D$22,2),VLOOKUP(H14732,'Shoe size conversion table'!$J$6:$L$22,2))</f>
        <v>44-45</v>
      </c>
      <c r="J14732" s="12" t="n">
        <f aca="false">IF(G14732="Male",VLOOKUP(H14732,'Shoe size conversion table'!$B$6:$D$22,3),VLOOKUP(H14732,'Shoe size conversion table'!$J$6:$L$22,3))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MONTH(C14732:C29699)</f>
        <v>12</v>
      </c>
      <c r="O14732" s="8" t="n">
        <f aca="false">K14732*(1-L14732)</f>
        <v>69.5</v>
      </c>
    </row>
    <row r="14733" customFormat="false" ht="11.4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IF(G14733="Male",VLOOKUP(H14733,'Shoe size conversion table'!$B$6:$D$22,2),VLOOKUP(H14733,'Shoe size conversion table'!$J$6:$L$22,2))</f>
        <v>43-44</v>
      </c>
      <c r="J14733" s="12" t="n">
        <f aca="false">IF(G14733="Male",VLOOKUP(H14733,'Shoe size conversion table'!$B$6:$D$22,3),VLOOKUP(H14733,'Shoe size conversion table'!$J$6:$L$22,3))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MONTH(C14733:C29700)</f>
        <v>12</v>
      </c>
      <c r="O14733" s="8" t="n">
        <f aca="false">K14733*(1-L14733)</f>
        <v>139</v>
      </c>
    </row>
    <row r="14734" customFormat="false" ht="11.4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IF(G14734="Male",VLOOKUP(H14734,'Shoe size conversion table'!$B$6:$D$22,2),VLOOKUP(H14734,'Shoe size conversion table'!$J$6:$L$22,2))</f>
        <v>43-44</v>
      </c>
      <c r="J14734" s="12" t="n">
        <f aca="false">IF(G14734="Male",VLOOKUP(H14734,'Shoe size conversion table'!$B$6:$D$22,3),VLOOKUP(H14734,'Shoe size conversion table'!$J$6:$L$22,3))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MONTH(C14734:C29701)</f>
        <v>12</v>
      </c>
      <c r="O14734" s="8" t="n">
        <f aca="false">K14734*(1-L14734)</f>
        <v>111.3</v>
      </c>
    </row>
    <row r="14735" customFormat="false" ht="11.4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IF(G14735="Male",VLOOKUP(H14735,'Shoe size conversion table'!$B$6:$D$22,2),VLOOKUP(H14735,'Shoe size conversion table'!$J$6:$L$22,2))</f>
        <v>42-43</v>
      </c>
      <c r="J14735" s="12" t="n">
        <f aca="false">IF(G14735="Male",VLOOKUP(H14735,'Shoe size conversion table'!$B$6:$D$22,3),VLOOKUP(H14735,'Shoe size conversion table'!$J$6:$L$22,3))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MONTH(C14735:C29702)</f>
        <v>12</v>
      </c>
      <c r="O14735" s="8" t="n">
        <f aca="false">K14735*(1-L14735)</f>
        <v>179</v>
      </c>
    </row>
    <row r="14736" customFormat="false" ht="11.4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IF(G14736="Male",VLOOKUP(H14736,'Shoe size conversion table'!$B$6:$D$22,2),VLOOKUP(H14736,'Shoe size conversion table'!$J$6:$L$22,2))</f>
        <v>41-42</v>
      </c>
      <c r="J14736" s="12" t="n">
        <f aca="false">IF(G14736="Male",VLOOKUP(H14736,'Shoe size conversion table'!$B$6:$D$22,3),VLOOKUP(H14736,'Shoe size conversion table'!$J$6:$L$22,3))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MONTH(C14736:C29703)</f>
        <v>12</v>
      </c>
      <c r="O14736" s="8" t="n">
        <f aca="false">K14736*(1-L14736)</f>
        <v>159</v>
      </c>
    </row>
    <row r="14737" customFormat="false" ht="11.4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IF(G14737="Male",VLOOKUP(H14737,'Shoe size conversion table'!$B$6:$D$22,2),VLOOKUP(H14737,'Shoe size conversion table'!$J$6:$L$22,2))</f>
        <v>44</v>
      </c>
      <c r="J14737" s="12" t="n">
        <f aca="false">IF(G14737="Male",VLOOKUP(H14737,'Shoe size conversion table'!$B$6:$D$22,3),VLOOKUP(H14737,'Shoe size conversion table'!$J$6:$L$22,3))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MONTH(C14737:C29704)</f>
        <v>12</v>
      </c>
      <c r="O14737" s="8" t="n">
        <f aca="false">K14737*(1-L14737)</f>
        <v>132.3</v>
      </c>
    </row>
    <row r="14738" customFormat="false" ht="11.4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IF(G14738="Male",VLOOKUP(H14738,'Shoe size conversion table'!$B$6:$D$22,2),VLOOKUP(H14738,'Shoe size conversion table'!$J$6:$L$22,2))</f>
        <v>46</v>
      </c>
      <c r="J14738" s="12" t="n">
        <f aca="false">IF(G14738="Male",VLOOKUP(H14738,'Shoe size conversion table'!$B$6:$D$22,3),VLOOKUP(H14738,'Shoe size conversion table'!$J$6:$L$22,3))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MONTH(C14738:C29705)</f>
        <v>12</v>
      </c>
      <c r="O14738" s="8" t="n">
        <f aca="false">K14738*(1-L14738)</f>
        <v>161.1</v>
      </c>
    </row>
    <row r="14739" customFormat="false" ht="11.4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IF(G14739="Male",VLOOKUP(H14739,'Shoe size conversion table'!$B$6:$D$22,2),VLOOKUP(H14739,'Shoe size conversion table'!$J$6:$L$22,2))</f>
        <v>43</v>
      </c>
      <c r="J14739" s="12" t="n">
        <f aca="false">IF(G14739="Male",VLOOKUP(H14739,'Shoe size conversion table'!$B$6:$D$22,3),VLOOKUP(H14739,'Shoe size conversion table'!$J$6:$L$22,3))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MONTH(C14739:C29706)</f>
        <v>12</v>
      </c>
      <c r="O14739" s="8" t="n">
        <f aca="false">K14739*(1-L14739)</f>
        <v>199</v>
      </c>
    </row>
    <row r="14740" customFormat="false" ht="11.4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IF(G14740="Male",VLOOKUP(H14740,'Shoe size conversion table'!$B$6:$D$22,2),VLOOKUP(H14740,'Shoe size conversion table'!$J$6:$L$22,2))</f>
        <v>43-44</v>
      </c>
      <c r="J14740" s="12" t="n">
        <f aca="false">IF(G14740="Male",VLOOKUP(H14740,'Shoe size conversion table'!$B$6:$D$22,3),VLOOKUP(H14740,'Shoe size conversion table'!$J$6:$L$22,3))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MONTH(C14740:C29707)</f>
        <v>12</v>
      </c>
      <c r="O14740" s="8" t="n">
        <f aca="false">K14740*(1-L14740)</f>
        <v>199</v>
      </c>
    </row>
    <row r="14741" customFormat="false" ht="11.4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IF(G14741="Male",VLOOKUP(H14741,'Shoe size conversion table'!$B$6:$D$22,2),VLOOKUP(H14741,'Shoe size conversion table'!$J$6:$L$22,2))</f>
        <v>40</v>
      </c>
      <c r="J14741" s="12" t="n">
        <f aca="false">IF(G14741="Male",VLOOKUP(H14741,'Shoe size conversion table'!$B$6:$D$22,3),VLOOKUP(H14741,'Shoe size conversion table'!$J$6:$L$22,3))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MONTH(C14741:C29708)</f>
        <v>12</v>
      </c>
      <c r="O14741" s="8" t="n">
        <f aca="false">K14741*(1-L14741)</f>
        <v>79.5</v>
      </c>
    </row>
    <row r="14742" customFormat="false" ht="11.4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IF(G14742="Male",VLOOKUP(H14742,'Shoe size conversion table'!$B$6:$D$22,2),VLOOKUP(H14742,'Shoe size conversion table'!$J$6:$L$22,2))</f>
        <v>43</v>
      </c>
      <c r="J14742" s="12" t="n">
        <f aca="false">IF(G14742="Male",VLOOKUP(H14742,'Shoe size conversion table'!$B$6:$D$22,3),VLOOKUP(H14742,'Shoe size conversion table'!$J$6:$L$22,3))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MONTH(C14742:C29709)</f>
        <v>12</v>
      </c>
      <c r="O14742" s="8" t="n">
        <f aca="false">K14742*(1-L14742)</f>
        <v>149</v>
      </c>
    </row>
    <row r="14743" customFormat="false" ht="11.4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IF(G14743="Male",VLOOKUP(H14743,'Shoe size conversion table'!$B$6:$D$22,2),VLOOKUP(H14743,'Shoe size conversion table'!$J$6:$L$22,2))</f>
        <v>41</v>
      </c>
      <c r="J14743" s="12" t="n">
        <f aca="false">IF(G14743="Male",VLOOKUP(H14743,'Shoe size conversion table'!$B$6:$D$22,3),VLOOKUP(H14743,'Shoe size conversion table'!$J$6:$L$22,3))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MONTH(C14743:C29710)</f>
        <v>12</v>
      </c>
      <c r="O14743" s="8" t="n">
        <f aca="false">K14743*(1-L14743)</f>
        <v>189</v>
      </c>
    </row>
    <row r="14744" customFormat="false" ht="11.4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IF(G14744="Male",VLOOKUP(H14744,'Shoe size conversion table'!$B$6:$D$22,2),VLOOKUP(H14744,'Shoe size conversion table'!$J$6:$L$22,2))</f>
        <v>39-40</v>
      </c>
      <c r="J14744" s="12" t="n">
        <f aca="false">IF(G14744="Male",VLOOKUP(H14744,'Shoe size conversion table'!$B$6:$D$22,3),VLOOKUP(H14744,'Shoe size conversion table'!$J$6:$L$22,3))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MONTH(C14744:C29711)</f>
        <v>12</v>
      </c>
      <c r="O14744" s="8" t="n">
        <f aca="false">K14744*(1-L14744)</f>
        <v>159</v>
      </c>
    </row>
    <row r="14745" customFormat="false" ht="11.4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IF(G14745="Male",VLOOKUP(H14745,'Shoe size conversion table'!$B$6:$D$22,2),VLOOKUP(H14745,'Shoe size conversion table'!$J$6:$L$22,2))</f>
        <v>39</v>
      </c>
      <c r="J14745" s="12" t="n">
        <f aca="false">IF(G14745="Male",VLOOKUP(H14745,'Shoe size conversion table'!$B$6:$D$22,3),VLOOKUP(H14745,'Shoe size conversion table'!$J$6:$L$22,3))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MONTH(C14745:C29712)</f>
        <v>12</v>
      </c>
      <c r="O14745" s="8" t="n">
        <f aca="false">K14745*(1-L14745)</f>
        <v>118.3</v>
      </c>
    </row>
    <row r="14746" customFormat="false" ht="11.4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IF(G14746="Male",VLOOKUP(H14746,'Shoe size conversion table'!$B$6:$D$22,2),VLOOKUP(H14746,'Shoe size conversion table'!$J$6:$L$22,2))</f>
        <v>43</v>
      </c>
      <c r="J14746" s="12" t="n">
        <f aca="false">IF(G14746="Male",VLOOKUP(H14746,'Shoe size conversion table'!$B$6:$D$22,3),VLOOKUP(H14746,'Shoe size conversion table'!$J$6:$L$22,3))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MONTH(C14746:C29713)</f>
        <v>12</v>
      </c>
      <c r="O14746" s="8" t="n">
        <f aca="false">K14746*(1-L14746)</f>
        <v>189</v>
      </c>
    </row>
    <row r="14747" customFormat="false" ht="11.4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IF(G14747="Male",VLOOKUP(H14747,'Shoe size conversion table'!$B$6:$D$22,2),VLOOKUP(H14747,'Shoe size conversion table'!$J$6:$L$22,2))</f>
        <v>44</v>
      </c>
      <c r="J14747" s="12" t="n">
        <f aca="false">IF(G14747="Male",VLOOKUP(H14747,'Shoe size conversion table'!$B$6:$D$22,3),VLOOKUP(H14747,'Shoe size conversion table'!$J$6:$L$22,3))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MONTH(C14747:C29714)</f>
        <v>12</v>
      </c>
      <c r="O14747" s="8" t="n">
        <f aca="false">K14747*(1-L14747)</f>
        <v>89.5</v>
      </c>
    </row>
    <row r="14748" customFormat="false" ht="11.4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IF(G14748="Male",VLOOKUP(H14748,'Shoe size conversion table'!$B$6:$D$22,2),VLOOKUP(H14748,'Shoe size conversion table'!$J$6:$L$22,2))</f>
        <v>37-38</v>
      </c>
      <c r="J14748" s="12" t="n">
        <f aca="false">IF(G14748="Male",VLOOKUP(H14748,'Shoe size conversion table'!$B$6:$D$22,3),VLOOKUP(H14748,'Shoe size conversion table'!$J$6:$L$22,3))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MONTH(C14748:C29715)</f>
        <v>12</v>
      </c>
      <c r="O14748" s="8" t="n">
        <f aca="false">K14748*(1-L14748)</f>
        <v>116.1</v>
      </c>
    </row>
    <row r="14749" customFormat="false" ht="11.4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IF(G14749="Male",VLOOKUP(H14749,'Shoe size conversion table'!$B$6:$D$22,2),VLOOKUP(H14749,'Shoe size conversion table'!$J$6:$L$22,2))</f>
        <v>40</v>
      </c>
      <c r="J14749" s="12" t="n">
        <f aca="false">IF(G14749="Male",VLOOKUP(H14749,'Shoe size conversion table'!$B$6:$D$22,3),VLOOKUP(H14749,'Shoe size conversion table'!$J$6:$L$22,3))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MONTH(C14749:C29716)</f>
        <v>12</v>
      </c>
      <c r="O14749" s="8" t="n">
        <f aca="false">K14749*(1-L14749)</f>
        <v>132.3</v>
      </c>
    </row>
    <row r="14750" customFormat="false" ht="11.4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IF(G14750="Male",VLOOKUP(H14750,'Shoe size conversion table'!$B$6:$D$22,2),VLOOKUP(H14750,'Shoe size conversion table'!$J$6:$L$22,2))</f>
        <v>39-40</v>
      </c>
      <c r="J14750" s="12" t="n">
        <f aca="false">IF(G14750="Male",VLOOKUP(H14750,'Shoe size conversion table'!$B$6:$D$22,3),VLOOKUP(H14750,'Shoe size conversion table'!$J$6:$L$22,3))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MONTH(C14750:C29717)</f>
        <v>12</v>
      </c>
      <c r="O14750" s="8" t="n">
        <f aca="false">K14750*(1-L14750)</f>
        <v>159</v>
      </c>
    </row>
    <row r="14751" customFormat="false" ht="11.4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IF(G14751="Male",VLOOKUP(H14751,'Shoe size conversion table'!$B$6:$D$22,2),VLOOKUP(H14751,'Shoe size conversion table'!$J$6:$L$22,2))</f>
        <v>45</v>
      </c>
      <c r="J14751" s="12" t="n">
        <f aca="false">IF(G14751="Male",VLOOKUP(H14751,'Shoe size conversion table'!$B$6:$D$22,3),VLOOKUP(H14751,'Shoe size conversion table'!$J$6:$L$22,3))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MONTH(C14751:C29718)</f>
        <v>12</v>
      </c>
      <c r="O14751" s="8" t="n">
        <f aca="false">K14751*(1-L14751)</f>
        <v>127.2</v>
      </c>
    </row>
    <row r="14752" customFormat="false" ht="11.4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IF(G14752="Male",VLOOKUP(H14752,'Shoe size conversion table'!$B$6:$D$22,2),VLOOKUP(H14752,'Shoe size conversion table'!$J$6:$L$22,2))</f>
        <v>43</v>
      </c>
      <c r="J14752" s="12" t="n">
        <f aca="false">IF(G14752="Male",VLOOKUP(H14752,'Shoe size conversion table'!$B$6:$D$22,3),VLOOKUP(H14752,'Shoe size conversion table'!$J$6:$L$22,3))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MONTH(C14752:C29719)</f>
        <v>12</v>
      </c>
      <c r="O14752" s="8" t="n">
        <f aca="false">K14752*(1-L14752)</f>
        <v>64.5</v>
      </c>
    </row>
    <row r="14753" customFormat="false" ht="11.4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IF(G14753="Male",VLOOKUP(H14753,'Shoe size conversion table'!$B$6:$D$22,2),VLOOKUP(H14753,'Shoe size conversion table'!$J$6:$L$22,2))</f>
        <v>37-38</v>
      </c>
      <c r="J14753" s="12" t="n">
        <f aca="false">IF(G14753="Male",VLOOKUP(H14753,'Shoe size conversion table'!$B$6:$D$22,3),VLOOKUP(H14753,'Shoe size conversion table'!$J$6:$L$22,3))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MONTH(C14753:C29720)</f>
        <v>12</v>
      </c>
      <c r="O14753" s="8" t="n">
        <f aca="false">K14753*(1-L14753)</f>
        <v>79.5</v>
      </c>
    </row>
    <row r="14754" customFormat="false" ht="11.4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IF(G14754="Male",VLOOKUP(H14754,'Shoe size conversion table'!$B$6:$D$22,2),VLOOKUP(H14754,'Shoe size conversion table'!$J$6:$L$22,2))</f>
        <v>44-45</v>
      </c>
      <c r="J14754" s="12" t="n">
        <f aca="false">IF(G14754="Male",VLOOKUP(H14754,'Shoe size conversion table'!$B$6:$D$22,3),VLOOKUP(H14754,'Shoe size conversion table'!$J$6:$L$22,3))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MONTH(C14754:C29721)</f>
        <v>12</v>
      </c>
      <c r="O14754" s="8" t="n">
        <f aca="false">K14754*(1-L14754)</f>
        <v>74.5</v>
      </c>
    </row>
    <row r="14755" customFormat="false" ht="11.4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IF(G14755="Male",VLOOKUP(H14755,'Shoe size conversion table'!$B$6:$D$22,2),VLOOKUP(H14755,'Shoe size conversion table'!$J$6:$L$22,2))</f>
        <v>39</v>
      </c>
      <c r="J14755" s="12" t="n">
        <f aca="false">IF(G14755="Male",VLOOKUP(H14755,'Shoe size conversion table'!$B$6:$D$22,3),VLOOKUP(H14755,'Shoe size conversion table'!$J$6:$L$22,3))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MONTH(C14755:C29722)</f>
        <v>12</v>
      </c>
      <c r="O14755" s="8" t="n">
        <f aca="false">K14755*(1-L14755)</f>
        <v>170.1</v>
      </c>
    </row>
    <row r="14756" customFormat="false" ht="11.4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IF(G14756="Male",VLOOKUP(H14756,'Shoe size conversion table'!$B$6:$D$22,2),VLOOKUP(H14756,'Shoe size conversion table'!$J$6:$L$22,2))</f>
        <v>43-44</v>
      </c>
      <c r="J14756" s="12" t="n">
        <f aca="false">IF(G14756="Male",VLOOKUP(H14756,'Shoe size conversion table'!$B$6:$D$22,3),VLOOKUP(H14756,'Shoe size conversion table'!$J$6:$L$22,3))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MONTH(C14756:C29723)</f>
        <v>12</v>
      </c>
      <c r="O14756" s="8" t="n">
        <f aca="false">K14756*(1-L14756)</f>
        <v>103.2</v>
      </c>
    </row>
    <row r="14757" customFormat="false" ht="11.4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IF(G14757="Male",VLOOKUP(H14757,'Shoe size conversion table'!$B$6:$D$22,2),VLOOKUP(H14757,'Shoe size conversion table'!$J$6:$L$22,2))</f>
        <v>38</v>
      </c>
      <c r="J14757" s="12" t="n">
        <f aca="false">IF(G14757="Male",VLOOKUP(H14757,'Shoe size conversion table'!$B$6:$D$22,3),VLOOKUP(H14757,'Shoe size conversion table'!$J$6:$L$22,3))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MONTH(C14757:C29724)</f>
        <v>12</v>
      </c>
      <c r="O14757" s="8" t="n">
        <f aca="false">K14757*(1-L14757)</f>
        <v>119.2</v>
      </c>
    </row>
    <row r="14758" customFormat="false" ht="11.4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IF(G14758="Male",VLOOKUP(H14758,'Shoe size conversion table'!$B$6:$D$22,2),VLOOKUP(H14758,'Shoe size conversion table'!$J$6:$L$22,2))</f>
        <v>41</v>
      </c>
      <c r="J14758" s="12" t="n">
        <f aca="false">IF(G14758="Male",VLOOKUP(H14758,'Shoe size conversion table'!$B$6:$D$22,3),VLOOKUP(H14758,'Shoe size conversion table'!$J$6:$L$22,3))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MONTH(C14758:C29725)</f>
        <v>12</v>
      </c>
      <c r="O14758" s="8" t="n">
        <f aca="false">K14758*(1-L14758)</f>
        <v>143.1</v>
      </c>
    </row>
    <row r="14759" customFormat="false" ht="11.4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IF(G14759="Male",VLOOKUP(H14759,'Shoe size conversion table'!$B$6:$D$22,2),VLOOKUP(H14759,'Shoe size conversion table'!$J$6:$L$22,2))</f>
        <v>41</v>
      </c>
      <c r="J14759" s="12" t="n">
        <f aca="false">IF(G14759="Male",VLOOKUP(H14759,'Shoe size conversion table'!$B$6:$D$22,3),VLOOKUP(H14759,'Shoe size conversion table'!$J$6:$L$22,3))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MONTH(C14759:C29726)</f>
        <v>12</v>
      </c>
      <c r="O14759" s="8" t="n">
        <f aca="false">K14759*(1-L14759)</f>
        <v>119.2</v>
      </c>
    </row>
    <row r="14760" customFormat="false" ht="11.4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IF(G14760="Male",VLOOKUP(H14760,'Shoe size conversion table'!$B$6:$D$22,2),VLOOKUP(H14760,'Shoe size conversion table'!$J$6:$L$22,2))</f>
        <v>42-43</v>
      </c>
      <c r="J14760" s="12" t="n">
        <f aca="false">IF(G14760="Male",VLOOKUP(H14760,'Shoe size conversion table'!$B$6:$D$22,3),VLOOKUP(H14760,'Shoe size conversion table'!$J$6:$L$22,3))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MONTH(C14760:C29727)</f>
        <v>12</v>
      </c>
      <c r="O14760" s="8" t="n">
        <f aca="false">K14760*(1-L14760)</f>
        <v>169</v>
      </c>
    </row>
    <row r="14761" customFormat="false" ht="11.4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IF(G14761="Male",VLOOKUP(H14761,'Shoe size conversion table'!$B$6:$D$22,2),VLOOKUP(H14761,'Shoe size conversion table'!$J$6:$L$22,2))</f>
        <v>43</v>
      </c>
      <c r="J14761" s="12" t="n">
        <f aca="false">IF(G14761="Male",VLOOKUP(H14761,'Shoe size conversion table'!$B$6:$D$22,3),VLOOKUP(H14761,'Shoe size conversion table'!$J$6:$L$22,3))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MONTH(C14761:C29728)</f>
        <v>12</v>
      </c>
      <c r="O14761" s="8" t="n">
        <f aca="false">K14761*(1-L14761)</f>
        <v>129</v>
      </c>
    </row>
    <row r="14762" customFormat="false" ht="11.4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IF(G14762="Male",VLOOKUP(H14762,'Shoe size conversion table'!$B$6:$D$22,2),VLOOKUP(H14762,'Shoe size conversion table'!$J$6:$L$22,2))</f>
        <v>38-39</v>
      </c>
      <c r="J14762" s="12" t="n">
        <f aca="false">IF(G14762="Male",VLOOKUP(H14762,'Shoe size conversion table'!$B$6:$D$22,3),VLOOKUP(H14762,'Shoe size conversion table'!$J$6:$L$22,3))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MONTH(C14762:C29729)</f>
        <v>12</v>
      </c>
      <c r="O14762" s="8" t="n">
        <f aca="false">K14762*(1-L14762)</f>
        <v>111.2</v>
      </c>
    </row>
    <row r="14763" customFormat="false" ht="11.4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IF(G14763="Male",VLOOKUP(H14763,'Shoe size conversion table'!$B$6:$D$22,2),VLOOKUP(H14763,'Shoe size conversion table'!$J$6:$L$22,2))</f>
        <v>42-43</v>
      </c>
      <c r="J14763" s="12" t="n">
        <f aca="false">IF(G14763="Male",VLOOKUP(H14763,'Shoe size conversion table'!$B$6:$D$22,3),VLOOKUP(H14763,'Shoe size conversion table'!$J$6:$L$22,3))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MONTH(C14763:C29730)</f>
        <v>12</v>
      </c>
      <c r="O14763" s="8" t="n">
        <f aca="false">K14763*(1-L14763)</f>
        <v>129</v>
      </c>
    </row>
    <row r="14764" customFormat="false" ht="11.4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IF(G14764="Male",VLOOKUP(H14764,'Shoe size conversion table'!$B$6:$D$22,2),VLOOKUP(H14764,'Shoe size conversion table'!$J$6:$L$22,2))</f>
        <v>43-44</v>
      </c>
      <c r="J14764" s="12" t="n">
        <f aca="false">IF(G14764="Male",VLOOKUP(H14764,'Shoe size conversion table'!$B$6:$D$22,3),VLOOKUP(H14764,'Shoe size conversion table'!$J$6:$L$22,3))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MONTH(C14764:C29731)</f>
        <v>12</v>
      </c>
      <c r="O14764" s="8" t="n">
        <f aca="false">K14764*(1-L14764)</f>
        <v>199</v>
      </c>
    </row>
    <row r="14765" customFormat="false" ht="11.4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IF(G14765="Male",VLOOKUP(H14765,'Shoe size conversion table'!$B$6:$D$22,2),VLOOKUP(H14765,'Shoe size conversion table'!$J$6:$L$22,2))</f>
        <v>42-43</v>
      </c>
      <c r="J14765" s="12" t="n">
        <f aca="false">IF(G14765="Male",VLOOKUP(H14765,'Shoe size conversion table'!$B$6:$D$22,3),VLOOKUP(H14765,'Shoe size conversion table'!$J$6:$L$22,3))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MONTH(C14765:C29732)</f>
        <v>12</v>
      </c>
      <c r="O14765" s="8" t="n">
        <f aca="false">K14765*(1-L14765)</f>
        <v>139</v>
      </c>
    </row>
    <row r="14766" customFormat="false" ht="11.4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IF(G14766="Male",VLOOKUP(H14766,'Shoe size conversion table'!$B$6:$D$22,2),VLOOKUP(H14766,'Shoe size conversion table'!$J$6:$L$22,2))</f>
        <v>39</v>
      </c>
      <c r="J14766" s="12" t="n">
        <f aca="false">IF(G14766="Male",VLOOKUP(H14766,'Shoe size conversion table'!$B$6:$D$22,3),VLOOKUP(H14766,'Shoe size conversion table'!$J$6:$L$22,3))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MONTH(C14766:C29733)</f>
        <v>12</v>
      </c>
      <c r="O14766" s="8" t="n">
        <f aca="false">K14766*(1-L14766)</f>
        <v>161.1</v>
      </c>
    </row>
    <row r="14767" customFormat="false" ht="11.4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IF(G14767="Male",VLOOKUP(H14767,'Shoe size conversion table'!$B$6:$D$22,2),VLOOKUP(H14767,'Shoe size conversion table'!$J$6:$L$22,2))</f>
        <v>39</v>
      </c>
      <c r="J14767" s="12" t="n">
        <f aca="false">IF(G14767="Male",VLOOKUP(H14767,'Shoe size conversion table'!$B$6:$D$22,3),VLOOKUP(H14767,'Shoe size conversion table'!$J$6:$L$22,3))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MONTH(C14767:C29734)</f>
        <v>12</v>
      </c>
      <c r="O14767" s="8" t="n">
        <f aca="false">K14767*(1-L14767)</f>
        <v>74.5</v>
      </c>
    </row>
    <row r="14768" customFormat="false" ht="11.4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IF(G14768="Male",VLOOKUP(H14768,'Shoe size conversion table'!$B$6:$D$22,2),VLOOKUP(H14768,'Shoe size conversion table'!$J$6:$L$22,2))</f>
        <v>47</v>
      </c>
      <c r="J14768" s="12" t="n">
        <f aca="false">IF(G14768="Male",VLOOKUP(H14768,'Shoe size conversion table'!$B$6:$D$22,3),VLOOKUP(H14768,'Shoe size conversion table'!$J$6:$L$22,3))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MONTH(C14768:C29735)</f>
        <v>12</v>
      </c>
      <c r="O14768" s="8" t="n">
        <f aca="false">K14768*(1-L14768)</f>
        <v>170.1</v>
      </c>
    </row>
    <row r="14769" customFormat="false" ht="11.4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IF(G14769="Male",VLOOKUP(H14769,'Shoe size conversion table'!$B$6:$D$22,2),VLOOKUP(H14769,'Shoe size conversion table'!$J$6:$L$22,2))</f>
        <v>40</v>
      </c>
      <c r="J14769" s="12" t="n">
        <f aca="false">IF(G14769="Male",VLOOKUP(H14769,'Shoe size conversion table'!$B$6:$D$22,3),VLOOKUP(H14769,'Shoe size conversion table'!$J$6:$L$22,3))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MONTH(C14769:C29736)</f>
        <v>12</v>
      </c>
      <c r="O14769" s="8" t="n">
        <f aca="false">K14769*(1-L14769)</f>
        <v>159</v>
      </c>
    </row>
    <row r="14770" customFormat="false" ht="11.4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IF(G14770="Male",VLOOKUP(H14770,'Shoe size conversion table'!$B$6:$D$22,2),VLOOKUP(H14770,'Shoe size conversion table'!$J$6:$L$22,2))</f>
        <v>39</v>
      </c>
      <c r="J14770" s="12" t="n">
        <f aca="false">IF(G14770="Male",VLOOKUP(H14770,'Shoe size conversion table'!$B$6:$D$22,3),VLOOKUP(H14770,'Shoe size conversion table'!$J$6:$L$22,3))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MONTH(C14770:C29737)</f>
        <v>12</v>
      </c>
      <c r="O14770" s="8" t="n">
        <f aca="false">K14770*(1-L14770)</f>
        <v>84.5</v>
      </c>
    </row>
    <row r="14771" customFormat="false" ht="11.4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IF(G14771="Male",VLOOKUP(H14771,'Shoe size conversion table'!$B$6:$D$22,2),VLOOKUP(H14771,'Shoe size conversion table'!$J$6:$L$22,2))</f>
        <v>42-43</v>
      </c>
      <c r="J14771" s="12" t="n">
        <f aca="false">IF(G14771="Male",VLOOKUP(H14771,'Shoe size conversion table'!$B$6:$D$22,3),VLOOKUP(H14771,'Shoe size conversion table'!$J$6:$L$22,3))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MONTH(C14771:C29738)</f>
        <v>12</v>
      </c>
      <c r="O14771" s="8" t="n">
        <f aca="false">K14771*(1-L14771)</f>
        <v>139.3</v>
      </c>
    </row>
    <row r="14772" customFormat="false" ht="11.4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IF(G14772="Male",VLOOKUP(H14772,'Shoe size conversion table'!$B$6:$D$22,2),VLOOKUP(H14772,'Shoe size conversion table'!$J$6:$L$22,2))</f>
        <v>38-39</v>
      </c>
      <c r="J14772" s="12" t="n">
        <f aca="false">IF(G14772="Male",VLOOKUP(H14772,'Shoe size conversion table'!$B$6:$D$22,3),VLOOKUP(H14772,'Shoe size conversion table'!$J$6:$L$22,3))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MONTH(C14772:C29739)</f>
        <v>12</v>
      </c>
      <c r="O14772" s="8" t="n">
        <f aca="false">K14772*(1-L14772)</f>
        <v>149</v>
      </c>
    </row>
    <row r="14773" customFormat="false" ht="11.4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IF(G14773="Male",VLOOKUP(H14773,'Shoe size conversion table'!$B$6:$D$22,2),VLOOKUP(H14773,'Shoe size conversion table'!$J$6:$L$22,2))</f>
        <v>41</v>
      </c>
      <c r="J14773" s="12" t="n">
        <f aca="false">IF(G14773="Male",VLOOKUP(H14773,'Shoe size conversion table'!$B$6:$D$22,3),VLOOKUP(H14773,'Shoe size conversion table'!$J$6:$L$22,3))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MONTH(C14773:C29740)</f>
        <v>12</v>
      </c>
      <c r="O14773" s="8" t="n">
        <f aca="false">K14773*(1-L14773)</f>
        <v>169</v>
      </c>
    </row>
    <row r="14774" customFormat="false" ht="11.4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IF(G14774="Male",VLOOKUP(H14774,'Shoe size conversion table'!$B$6:$D$22,2),VLOOKUP(H14774,'Shoe size conversion table'!$J$6:$L$22,2))</f>
        <v>42</v>
      </c>
      <c r="J14774" s="12" t="n">
        <f aca="false">IF(G14774="Male",VLOOKUP(H14774,'Shoe size conversion table'!$B$6:$D$22,3),VLOOKUP(H14774,'Shoe size conversion table'!$J$6:$L$22,3))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MONTH(C14774:C29741)</f>
        <v>12</v>
      </c>
      <c r="O14774" s="8" t="n">
        <f aca="false">K14774*(1-L14774)</f>
        <v>189</v>
      </c>
    </row>
    <row r="14775" customFormat="false" ht="11.4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IF(G14775="Male",VLOOKUP(H14775,'Shoe size conversion table'!$B$6:$D$22,2),VLOOKUP(H14775,'Shoe size conversion table'!$J$6:$L$22,2))</f>
        <v>48</v>
      </c>
      <c r="J14775" s="12" t="n">
        <f aca="false">IF(G14775="Male",VLOOKUP(H14775,'Shoe size conversion table'!$B$6:$D$22,3),VLOOKUP(H14775,'Shoe size conversion table'!$J$6:$L$22,3))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MONTH(C14775:C29742)</f>
        <v>12</v>
      </c>
      <c r="O14775" s="8" t="n">
        <f aca="false">K14775*(1-L14775)</f>
        <v>104.3</v>
      </c>
    </row>
    <row r="14776" customFormat="false" ht="11.4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IF(G14776="Male",VLOOKUP(H14776,'Shoe size conversion table'!$B$6:$D$22,2),VLOOKUP(H14776,'Shoe size conversion table'!$J$6:$L$22,2))</f>
        <v>42</v>
      </c>
      <c r="J14776" s="12" t="n">
        <f aca="false">IF(G14776="Male",VLOOKUP(H14776,'Shoe size conversion table'!$B$6:$D$22,3),VLOOKUP(H14776,'Shoe size conversion table'!$J$6:$L$22,3))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MONTH(C14776:C29743)</f>
        <v>12</v>
      </c>
      <c r="O14776" s="8" t="n">
        <f aca="false">K14776*(1-L14776)</f>
        <v>149</v>
      </c>
    </row>
    <row r="14777" customFormat="false" ht="11.4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IF(G14777="Male",VLOOKUP(H14777,'Shoe size conversion table'!$B$6:$D$22,2),VLOOKUP(H14777,'Shoe size conversion table'!$J$6:$L$22,2))</f>
        <v>42</v>
      </c>
      <c r="J14777" s="12" t="n">
        <f aca="false">IF(G14777="Male",VLOOKUP(H14777,'Shoe size conversion table'!$B$6:$D$22,3),VLOOKUP(H14777,'Shoe size conversion table'!$J$6:$L$22,3))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MONTH(C14777:C29744)</f>
        <v>12</v>
      </c>
      <c r="O14777" s="8" t="n">
        <f aca="false">K14777*(1-L14777)</f>
        <v>103.2</v>
      </c>
    </row>
    <row r="14778" customFormat="false" ht="11.4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IF(G14778="Male",VLOOKUP(H14778,'Shoe size conversion table'!$B$6:$D$22,2),VLOOKUP(H14778,'Shoe size conversion table'!$J$6:$L$22,2))</f>
        <v>42-43</v>
      </c>
      <c r="J14778" s="12" t="n">
        <f aca="false">IF(G14778="Male",VLOOKUP(H14778,'Shoe size conversion table'!$B$6:$D$22,3),VLOOKUP(H14778,'Shoe size conversion table'!$J$6:$L$22,3))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MONTH(C14778:C29745)</f>
        <v>12</v>
      </c>
      <c r="O14778" s="8" t="n">
        <f aca="false">K14778*(1-L14778)</f>
        <v>104.3</v>
      </c>
    </row>
    <row r="14779" customFormat="false" ht="11.4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IF(G14779="Male",VLOOKUP(H14779,'Shoe size conversion table'!$B$6:$D$22,2),VLOOKUP(H14779,'Shoe size conversion table'!$J$6:$L$22,2))</f>
        <v>40</v>
      </c>
      <c r="J14779" s="12" t="n">
        <f aca="false">IF(G14779="Male",VLOOKUP(H14779,'Shoe size conversion table'!$B$6:$D$22,3),VLOOKUP(H14779,'Shoe size conversion table'!$J$6:$L$22,3))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MONTH(C14779:C29746)</f>
        <v>12</v>
      </c>
      <c r="O14779" s="8" t="n">
        <f aca="false">K14779*(1-L14779)</f>
        <v>74.5</v>
      </c>
    </row>
    <row r="14780" customFormat="false" ht="11.4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IF(G14780="Male",VLOOKUP(H14780,'Shoe size conversion table'!$B$6:$D$22,2),VLOOKUP(H14780,'Shoe size conversion table'!$J$6:$L$22,2))</f>
        <v>43</v>
      </c>
      <c r="J14780" s="12" t="n">
        <f aca="false">IF(G14780="Male",VLOOKUP(H14780,'Shoe size conversion table'!$B$6:$D$22,3),VLOOKUP(H14780,'Shoe size conversion table'!$J$6:$L$22,3))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MONTH(C14780:C29747)</f>
        <v>12</v>
      </c>
      <c r="O14780" s="8" t="n">
        <f aca="false">K14780*(1-L14780)</f>
        <v>116.1</v>
      </c>
    </row>
    <row r="14781" customFormat="false" ht="11.4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IF(G14781="Male",VLOOKUP(H14781,'Shoe size conversion table'!$B$6:$D$22,2),VLOOKUP(H14781,'Shoe size conversion table'!$J$6:$L$22,2))</f>
        <v>47</v>
      </c>
      <c r="J14781" s="12" t="n">
        <f aca="false">IF(G14781="Male",VLOOKUP(H14781,'Shoe size conversion table'!$B$6:$D$22,3),VLOOKUP(H14781,'Shoe size conversion table'!$J$6:$L$22,3))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MONTH(C14781:C29748)</f>
        <v>12</v>
      </c>
      <c r="O14781" s="8" t="n">
        <f aca="false">K14781*(1-L14781)</f>
        <v>118.3</v>
      </c>
    </row>
    <row r="14782" customFormat="false" ht="11.4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IF(G14782="Male",VLOOKUP(H14782,'Shoe size conversion table'!$B$6:$D$22,2),VLOOKUP(H14782,'Shoe size conversion table'!$J$6:$L$22,2))</f>
        <v>40-41</v>
      </c>
      <c r="J14782" s="12" t="n">
        <f aca="false">IF(G14782="Male",VLOOKUP(H14782,'Shoe size conversion table'!$B$6:$D$22,3),VLOOKUP(H14782,'Shoe size conversion table'!$J$6:$L$22,3))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MONTH(C14782:C29749)</f>
        <v>12</v>
      </c>
      <c r="O14782" s="8" t="n">
        <f aca="false">K14782*(1-L14782)</f>
        <v>139</v>
      </c>
    </row>
    <row r="14783" customFormat="false" ht="11.4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IF(G14783="Male",VLOOKUP(H14783,'Shoe size conversion table'!$B$6:$D$22,2),VLOOKUP(H14783,'Shoe size conversion table'!$J$6:$L$22,2))</f>
        <v>42-43</v>
      </c>
      <c r="J14783" s="12" t="n">
        <f aca="false">IF(G14783="Male",VLOOKUP(H14783,'Shoe size conversion table'!$B$6:$D$22,3),VLOOKUP(H14783,'Shoe size conversion table'!$J$6:$L$22,3))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MONTH(C14783:C29750)</f>
        <v>12</v>
      </c>
      <c r="O14783" s="8" t="n">
        <f aca="false">K14783*(1-L14783)</f>
        <v>170.1</v>
      </c>
    </row>
    <row r="14784" customFormat="false" ht="11.4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IF(G14784="Male",VLOOKUP(H14784,'Shoe size conversion table'!$B$6:$D$22,2),VLOOKUP(H14784,'Shoe size conversion table'!$J$6:$L$22,2))</f>
        <v>42-43</v>
      </c>
      <c r="J14784" s="12" t="n">
        <f aca="false">IF(G14784="Male",VLOOKUP(H14784,'Shoe size conversion table'!$B$6:$D$22,3),VLOOKUP(H14784,'Shoe size conversion table'!$J$6:$L$22,3))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MONTH(C14784:C29751)</f>
        <v>12</v>
      </c>
      <c r="O14784" s="8" t="n">
        <f aca="false">K14784*(1-L14784)</f>
        <v>189</v>
      </c>
    </row>
    <row r="14785" customFormat="false" ht="11.4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IF(G14785="Male",VLOOKUP(H14785,'Shoe size conversion table'!$B$6:$D$22,2),VLOOKUP(H14785,'Shoe size conversion table'!$J$6:$L$22,2))</f>
        <v>39</v>
      </c>
      <c r="J14785" s="12" t="n">
        <f aca="false">IF(G14785="Male",VLOOKUP(H14785,'Shoe size conversion table'!$B$6:$D$22,3),VLOOKUP(H14785,'Shoe size conversion table'!$J$6:$L$22,3))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MONTH(C14785:C29752)</f>
        <v>12</v>
      </c>
      <c r="O14785" s="8" t="n">
        <f aca="false">K14785*(1-L14785)</f>
        <v>111.3</v>
      </c>
    </row>
    <row r="14786" customFormat="false" ht="11.4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IF(G14786="Male",VLOOKUP(H14786,'Shoe size conversion table'!$B$6:$D$22,2),VLOOKUP(H14786,'Shoe size conversion table'!$J$6:$L$22,2))</f>
        <v>43-44</v>
      </c>
      <c r="J14786" s="12" t="n">
        <f aca="false">IF(G14786="Male",VLOOKUP(H14786,'Shoe size conversion table'!$B$6:$D$22,3),VLOOKUP(H14786,'Shoe size conversion table'!$J$6:$L$22,3))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MONTH(C14786:C29753)</f>
        <v>12</v>
      </c>
      <c r="O14786" s="8" t="n">
        <f aca="false">K14786*(1-L14786)</f>
        <v>84.5</v>
      </c>
    </row>
    <row r="14787" customFormat="false" ht="11.4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IF(G14787="Male",VLOOKUP(H14787,'Shoe size conversion table'!$B$6:$D$22,2),VLOOKUP(H14787,'Shoe size conversion table'!$J$6:$L$22,2))</f>
        <v>38-39</v>
      </c>
      <c r="J14787" s="12" t="n">
        <f aca="false">IF(G14787="Male",VLOOKUP(H14787,'Shoe size conversion table'!$B$6:$D$22,3),VLOOKUP(H14787,'Shoe size conversion table'!$J$6:$L$22,3))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MONTH(C14787:C29754)</f>
        <v>12</v>
      </c>
      <c r="O14787" s="8" t="n">
        <f aca="false">K14787*(1-L14787)</f>
        <v>149</v>
      </c>
    </row>
    <row r="14788" customFormat="false" ht="11.4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IF(G14788="Male",VLOOKUP(H14788,'Shoe size conversion table'!$B$6:$D$22,2),VLOOKUP(H14788,'Shoe size conversion table'!$J$6:$L$22,2))</f>
        <v>37-38</v>
      </c>
      <c r="J14788" s="12" t="n">
        <f aca="false">IF(G14788="Male",VLOOKUP(H14788,'Shoe size conversion table'!$B$6:$D$22,3),VLOOKUP(H14788,'Shoe size conversion table'!$J$6:$L$22,3))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MONTH(C14788:C29755)</f>
        <v>12</v>
      </c>
      <c r="O14788" s="8" t="n">
        <f aca="false">K14788*(1-L14788)</f>
        <v>149</v>
      </c>
    </row>
    <row r="14789" customFormat="false" ht="11.4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IF(G14789="Male",VLOOKUP(H14789,'Shoe size conversion table'!$B$6:$D$22,2),VLOOKUP(H14789,'Shoe size conversion table'!$J$6:$L$22,2))</f>
        <v>41</v>
      </c>
      <c r="J14789" s="12" t="n">
        <f aca="false">IF(G14789="Male",VLOOKUP(H14789,'Shoe size conversion table'!$B$6:$D$22,3),VLOOKUP(H14789,'Shoe size conversion table'!$J$6:$L$22,3))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MONTH(C14789:C29756)</f>
        <v>12</v>
      </c>
      <c r="O14789" s="8" t="n">
        <f aca="false">K14789*(1-L14789)</f>
        <v>64.5</v>
      </c>
    </row>
    <row r="14790" customFormat="false" ht="11.4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IF(G14790="Male",VLOOKUP(H14790,'Shoe size conversion table'!$B$6:$D$22,2),VLOOKUP(H14790,'Shoe size conversion table'!$J$6:$L$22,2))</f>
        <v>40</v>
      </c>
      <c r="J14790" s="12" t="n">
        <f aca="false">IF(G14790="Male",VLOOKUP(H14790,'Shoe size conversion table'!$B$6:$D$22,3),VLOOKUP(H14790,'Shoe size conversion table'!$J$6:$L$22,3))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MONTH(C14790:C29757)</f>
        <v>12</v>
      </c>
      <c r="O14790" s="8" t="n">
        <f aca="false">K14790*(1-L14790)</f>
        <v>74.5</v>
      </c>
    </row>
    <row r="14791" customFormat="false" ht="11.4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IF(G14791="Male",VLOOKUP(H14791,'Shoe size conversion table'!$B$6:$D$22,2),VLOOKUP(H14791,'Shoe size conversion table'!$J$6:$L$22,2))</f>
        <v>41</v>
      </c>
      <c r="J14791" s="12" t="n">
        <f aca="false">IF(G14791="Male",VLOOKUP(H14791,'Shoe size conversion table'!$B$6:$D$22,3),VLOOKUP(H14791,'Shoe size conversion table'!$J$6:$L$22,3))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MONTH(C14791:C29758)</f>
        <v>12</v>
      </c>
      <c r="O14791" s="8" t="n">
        <f aca="false">K14791*(1-L14791)</f>
        <v>119.2</v>
      </c>
    </row>
    <row r="14792" customFormat="false" ht="11.4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IF(G14792="Male",VLOOKUP(H14792,'Shoe size conversion table'!$B$6:$D$22,2),VLOOKUP(H14792,'Shoe size conversion table'!$J$6:$L$22,2))</f>
        <v>43-44</v>
      </c>
      <c r="J14792" s="12" t="n">
        <f aca="false">IF(G14792="Male",VLOOKUP(H14792,'Shoe size conversion table'!$B$6:$D$22,3),VLOOKUP(H14792,'Shoe size conversion table'!$J$6:$L$22,3))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MONTH(C14792:C29759)</f>
        <v>12</v>
      </c>
      <c r="O14792" s="8" t="n">
        <f aca="false">K14792*(1-L14792)</f>
        <v>139</v>
      </c>
    </row>
    <row r="14793" customFormat="false" ht="11.4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IF(G14793="Male",VLOOKUP(H14793,'Shoe size conversion table'!$B$6:$D$22,2),VLOOKUP(H14793,'Shoe size conversion table'!$J$6:$L$22,2))</f>
        <v>38</v>
      </c>
      <c r="J14793" s="12" t="n">
        <f aca="false">IF(G14793="Male",VLOOKUP(H14793,'Shoe size conversion table'!$B$6:$D$22,3),VLOOKUP(H14793,'Shoe size conversion table'!$J$6:$L$22,3))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MONTH(C14793:C29760)</f>
        <v>12</v>
      </c>
      <c r="O14793" s="8" t="n">
        <f aca="false">K14793*(1-L14793)</f>
        <v>111.3</v>
      </c>
    </row>
    <row r="14794" customFormat="false" ht="11.4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IF(G14794="Male",VLOOKUP(H14794,'Shoe size conversion table'!$B$6:$D$22,2),VLOOKUP(H14794,'Shoe size conversion table'!$J$6:$L$22,2))</f>
        <v>42</v>
      </c>
      <c r="J14794" s="12" t="n">
        <f aca="false">IF(G14794="Male",VLOOKUP(H14794,'Shoe size conversion table'!$B$6:$D$22,3),VLOOKUP(H14794,'Shoe size conversion table'!$J$6:$L$22,3))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MONTH(C14794:C29761)</f>
        <v>12</v>
      </c>
      <c r="O14794" s="8" t="n">
        <f aca="false">K14794*(1-L14794)</f>
        <v>149</v>
      </c>
    </row>
    <row r="14795" customFormat="false" ht="11.4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IF(G14795="Male",VLOOKUP(H14795,'Shoe size conversion table'!$B$6:$D$22,2),VLOOKUP(H14795,'Shoe size conversion table'!$J$6:$L$22,2))</f>
        <v>42-43</v>
      </c>
      <c r="J14795" s="12" t="n">
        <f aca="false">IF(G14795="Male",VLOOKUP(H14795,'Shoe size conversion table'!$B$6:$D$22,3),VLOOKUP(H14795,'Shoe size conversion table'!$J$6:$L$22,3))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MONTH(C14795:C29762)</f>
        <v>12</v>
      </c>
      <c r="O14795" s="8" t="n">
        <f aca="false">K14795*(1-L14795)</f>
        <v>129</v>
      </c>
    </row>
    <row r="14796" customFormat="false" ht="11.4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IF(G14796="Male",VLOOKUP(H14796,'Shoe size conversion table'!$B$6:$D$22,2),VLOOKUP(H14796,'Shoe size conversion table'!$J$6:$L$22,2))</f>
        <v>41-42</v>
      </c>
      <c r="J14796" s="12" t="n">
        <f aca="false">IF(G14796="Male",VLOOKUP(H14796,'Shoe size conversion table'!$B$6:$D$22,3),VLOOKUP(H14796,'Shoe size conversion table'!$J$6:$L$22,3))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MONTH(C14796:C29763)</f>
        <v>12</v>
      </c>
      <c r="O14796" s="8" t="n">
        <f aca="false">K14796*(1-L14796)</f>
        <v>159</v>
      </c>
    </row>
    <row r="14797" customFormat="false" ht="11.4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IF(G14797="Male",VLOOKUP(H14797,'Shoe size conversion table'!$B$6:$D$22,2),VLOOKUP(H14797,'Shoe size conversion table'!$J$6:$L$22,2))</f>
        <v>41</v>
      </c>
      <c r="J14797" s="12" t="n">
        <f aca="false">IF(G14797="Male",VLOOKUP(H14797,'Shoe size conversion table'!$B$6:$D$22,3),VLOOKUP(H14797,'Shoe size conversion table'!$J$6:$L$22,3))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MONTH(C14797:C29764)</f>
        <v>12</v>
      </c>
      <c r="O14797" s="8" t="n">
        <f aca="false">K14797*(1-L14797)</f>
        <v>143.1</v>
      </c>
    </row>
    <row r="14798" customFormat="false" ht="11.4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IF(G14798="Male",VLOOKUP(H14798,'Shoe size conversion table'!$B$6:$D$22,2),VLOOKUP(H14798,'Shoe size conversion table'!$J$6:$L$22,2))</f>
        <v>36</v>
      </c>
      <c r="J14798" s="12" t="n">
        <f aca="false">IF(G14798="Male",VLOOKUP(H14798,'Shoe size conversion table'!$B$6:$D$22,3),VLOOKUP(H14798,'Shoe size conversion table'!$J$6:$L$22,3))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MONTH(C14798:C29765)</f>
        <v>12</v>
      </c>
      <c r="O14798" s="8" t="n">
        <f aca="false">K14798*(1-L14798)</f>
        <v>111.2</v>
      </c>
    </row>
    <row r="14799" customFormat="false" ht="11.4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IF(G14799="Male",VLOOKUP(H14799,'Shoe size conversion table'!$B$6:$D$22,2),VLOOKUP(H14799,'Shoe size conversion table'!$J$6:$L$22,2))</f>
        <v>36-37</v>
      </c>
      <c r="J14799" s="12" t="n">
        <f aca="false">IF(G14799="Male",VLOOKUP(H14799,'Shoe size conversion table'!$B$6:$D$22,3),VLOOKUP(H14799,'Shoe size conversion table'!$J$6:$L$22,3))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MONTH(C14799:C29766)</f>
        <v>12</v>
      </c>
      <c r="O14799" s="8" t="n">
        <f aca="false">K14799*(1-L14799)</f>
        <v>179</v>
      </c>
    </row>
    <row r="14800" customFormat="false" ht="11.4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IF(G14800="Male",VLOOKUP(H14800,'Shoe size conversion table'!$B$6:$D$22,2),VLOOKUP(H14800,'Shoe size conversion table'!$J$6:$L$22,2))</f>
        <v>41-42</v>
      </c>
      <c r="J14800" s="12" t="n">
        <f aca="false">IF(G14800="Male",VLOOKUP(H14800,'Shoe size conversion table'!$B$6:$D$22,3),VLOOKUP(H14800,'Shoe size conversion table'!$J$6:$L$22,3))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MONTH(C14800:C29767)</f>
        <v>12</v>
      </c>
      <c r="O14800" s="8" t="n">
        <f aca="false">K14800*(1-L14800)</f>
        <v>179</v>
      </c>
    </row>
    <row r="14801" customFormat="false" ht="11.4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IF(G14801="Male",VLOOKUP(H14801,'Shoe size conversion table'!$B$6:$D$22,2),VLOOKUP(H14801,'Shoe size conversion table'!$J$6:$L$22,2))</f>
        <v>43</v>
      </c>
      <c r="J14801" s="12" t="n">
        <f aca="false">IF(G14801="Male",VLOOKUP(H14801,'Shoe size conversion table'!$B$6:$D$22,3),VLOOKUP(H14801,'Shoe size conversion table'!$J$6:$L$22,3))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MONTH(C14801:C29768)</f>
        <v>12</v>
      </c>
      <c r="O14801" s="8" t="n">
        <f aca="false">K14801*(1-L14801)</f>
        <v>129</v>
      </c>
    </row>
    <row r="14802" customFormat="false" ht="11.4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IF(G14802="Male",VLOOKUP(H14802,'Shoe size conversion table'!$B$6:$D$22,2),VLOOKUP(H14802,'Shoe size conversion table'!$J$6:$L$22,2))</f>
        <v>39</v>
      </c>
      <c r="J14802" s="12" t="n">
        <f aca="false">IF(G14802="Male",VLOOKUP(H14802,'Shoe size conversion table'!$B$6:$D$22,3),VLOOKUP(H14802,'Shoe size conversion table'!$J$6:$L$22,3))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MONTH(C14802:C29769)</f>
        <v>12</v>
      </c>
      <c r="O14802" s="8" t="n">
        <f aca="false">K14802*(1-L14802)</f>
        <v>159.2</v>
      </c>
    </row>
    <row r="14803" customFormat="false" ht="11.4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IF(G14803="Male",VLOOKUP(H14803,'Shoe size conversion table'!$B$6:$D$22,2),VLOOKUP(H14803,'Shoe size conversion table'!$J$6:$L$22,2))</f>
        <v>44</v>
      </c>
      <c r="J14803" s="12" t="n">
        <f aca="false">IF(G14803="Male",VLOOKUP(H14803,'Shoe size conversion table'!$B$6:$D$22,3),VLOOKUP(H14803,'Shoe size conversion table'!$J$6:$L$22,3))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MONTH(C14803:C29770)</f>
        <v>12</v>
      </c>
      <c r="O14803" s="8" t="n">
        <f aca="false">K14803*(1-L14803)</f>
        <v>199</v>
      </c>
    </row>
    <row r="14804" customFormat="false" ht="11.4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IF(G14804="Male",VLOOKUP(H14804,'Shoe size conversion table'!$B$6:$D$22,2),VLOOKUP(H14804,'Shoe size conversion table'!$J$6:$L$22,2))</f>
        <v>40-41</v>
      </c>
      <c r="J14804" s="12" t="n">
        <f aca="false">IF(G14804="Male",VLOOKUP(H14804,'Shoe size conversion table'!$B$6:$D$22,3),VLOOKUP(H14804,'Shoe size conversion table'!$J$6:$L$22,3))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MONTH(C14804:C29771)</f>
        <v>12</v>
      </c>
      <c r="O14804" s="8" t="n">
        <f aca="false">K14804*(1-L14804)</f>
        <v>159</v>
      </c>
    </row>
    <row r="14805" customFormat="false" ht="11.4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IF(G14805="Male",VLOOKUP(H14805,'Shoe size conversion table'!$B$6:$D$22,2),VLOOKUP(H14805,'Shoe size conversion table'!$J$6:$L$22,2))</f>
        <v>43-44</v>
      </c>
      <c r="J14805" s="12" t="n">
        <f aca="false">IF(G14805="Male",VLOOKUP(H14805,'Shoe size conversion table'!$B$6:$D$22,3),VLOOKUP(H14805,'Shoe size conversion table'!$J$6:$L$22,3))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MONTH(C14805:C29772)</f>
        <v>12</v>
      </c>
      <c r="O14805" s="8" t="n">
        <f aca="false">K14805*(1-L14805)</f>
        <v>199</v>
      </c>
    </row>
    <row r="14806" customFormat="false" ht="11.4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IF(G14806="Male",VLOOKUP(H14806,'Shoe size conversion table'!$B$6:$D$22,2),VLOOKUP(H14806,'Shoe size conversion table'!$J$6:$L$22,2))</f>
        <v>43-44</v>
      </c>
      <c r="J14806" s="12" t="n">
        <f aca="false">IF(G14806="Male",VLOOKUP(H14806,'Shoe size conversion table'!$B$6:$D$22,3),VLOOKUP(H14806,'Shoe size conversion table'!$J$6:$L$22,3))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MONTH(C14806:C29773)</f>
        <v>12</v>
      </c>
      <c r="O14806" s="8" t="n">
        <f aca="false">K14806*(1-L14806)</f>
        <v>159</v>
      </c>
    </row>
    <row r="14807" customFormat="false" ht="11.4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IF(G14807="Male",VLOOKUP(H14807,'Shoe size conversion table'!$B$6:$D$22,2),VLOOKUP(H14807,'Shoe size conversion table'!$J$6:$L$22,2))</f>
        <v>39</v>
      </c>
      <c r="J14807" s="12" t="n">
        <f aca="false">IF(G14807="Male",VLOOKUP(H14807,'Shoe size conversion table'!$B$6:$D$22,3),VLOOKUP(H14807,'Shoe size conversion table'!$J$6:$L$22,3))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MONTH(C14807:C29774)</f>
        <v>12</v>
      </c>
      <c r="O14807" s="8" t="n">
        <f aca="false">K14807*(1-L14807)</f>
        <v>129</v>
      </c>
    </row>
    <row r="14808" customFormat="false" ht="11.4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IF(G14808="Male",VLOOKUP(H14808,'Shoe size conversion table'!$B$6:$D$22,2),VLOOKUP(H14808,'Shoe size conversion table'!$J$6:$L$22,2))</f>
        <v>39</v>
      </c>
      <c r="J14808" s="12" t="n">
        <f aca="false">IF(G14808="Male",VLOOKUP(H14808,'Shoe size conversion table'!$B$6:$D$22,3),VLOOKUP(H14808,'Shoe size conversion table'!$J$6:$L$22,3))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MONTH(C14808:C29775)</f>
        <v>12</v>
      </c>
      <c r="O14808" s="8" t="n">
        <f aca="false">K14808*(1-L14808)</f>
        <v>119.2</v>
      </c>
    </row>
    <row r="14809" customFormat="false" ht="11.4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IF(G14809="Male",VLOOKUP(H14809,'Shoe size conversion table'!$B$6:$D$22,2),VLOOKUP(H14809,'Shoe size conversion table'!$J$6:$L$22,2))</f>
        <v>37-38</v>
      </c>
      <c r="J14809" s="12" t="n">
        <f aca="false">IF(G14809="Male",VLOOKUP(H14809,'Shoe size conversion table'!$B$6:$D$22,3),VLOOKUP(H14809,'Shoe size conversion table'!$J$6:$L$22,3))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MONTH(C14809:C29776)</f>
        <v>12</v>
      </c>
      <c r="O14809" s="8" t="n">
        <f aca="false">K14809*(1-L14809)</f>
        <v>179.1</v>
      </c>
    </row>
    <row r="14810" customFormat="false" ht="11.4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IF(G14810="Male",VLOOKUP(H14810,'Shoe size conversion table'!$B$6:$D$22,2),VLOOKUP(H14810,'Shoe size conversion table'!$J$6:$L$22,2))</f>
        <v>42-43</v>
      </c>
      <c r="J14810" s="12" t="n">
        <f aca="false">IF(G14810="Male",VLOOKUP(H14810,'Shoe size conversion table'!$B$6:$D$22,3),VLOOKUP(H14810,'Shoe size conversion table'!$J$6:$L$22,3))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MONTH(C14810:C29777)</f>
        <v>12</v>
      </c>
      <c r="O14810" s="8" t="n">
        <f aca="false">K14810*(1-L14810)</f>
        <v>179</v>
      </c>
    </row>
    <row r="14811" customFormat="false" ht="11.4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IF(G14811="Male",VLOOKUP(H14811,'Shoe size conversion table'!$B$6:$D$22,2),VLOOKUP(H14811,'Shoe size conversion table'!$J$6:$L$22,2))</f>
        <v>43</v>
      </c>
      <c r="J14811" s="12" t="n">
        <f aca="false">IF(G14811="Male",VLOOKUP(H14811,'Shoe size conversion table'!$B$6:$D$22,3),VLOOKUP(H14811,'Shoe size conversion table'!$J$6:$L$22,3))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MONTH(C14811:C29778)</f>
        <v>12</v>
      </c>
      <c r="O14811" s="8" t="n">
        <f aca="false">K14811*(1-L14811)</f>
        <v>189</v>
      </c>
    </row>
    <row r="14812" customFormat="false" ht="11.4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IF(G14812="Male",VLOOKUP(H14812,'Shoe size conversion table'!$B$6:$D$22,2),VLOOKUP(H14812,'Shoe size conversion table'!$J$6:$L$22,2))</f>
        <v>39</v>
      </c>
      <c r="J14812" s="12" t="n">
        <f aca="false">IF(G14812="Male",VLOOKUP(H14812,'Shoe size conversion table'!$B$6:$D$22,3),VLOOKUP(H14812,'Shoe size conversion table'!$J$6:$L$22,3))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MONTH(C14812:C29779)</f>
        <v>12</v>
      </c>
      <c r="O14812" s="8" t="n">
        <f aca="false">K14812*(1-L14812)</f>
        <v>199</v>
      </c>
    </row>
    <row r="14813" customFormat="false" ht="11.4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IF(G14813="Male",VLOOKUP(H14813,'Shoe size conversion table'!$B$6:$D$22,2),VLOOKUP(H14813,'Shoe size conversion table'!$J$6:$L$22,2))</f>
        <v>43</v>
      </c>
      <c r="J14813" s="12" t="n">
        <f aca="false">IF(G14813="Male",VLOOKUP(H14813,'Shoe size conversion table'!$B$6:$D$22,3),VLOOKUP(H14813,'Shoe size conversion table'!$J$6:$L$22,3))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MONTH(C14813:C29780)</f>
        <v>12</v>
      </c>
      <c r="O14813" s="8" t="n">
        <f aca="false">K14813*(1-L14813)</f>
        <v>179</v>
      </c>
    </row>
    <row r="14814" customFormat="false" ht="11.4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IF(G14814="Male",VLOOKUP(H14814,'Shoe size conversion table'!$B$6:$D$22,2),VLOOKUP(H14814,'Shoe size conversion table'!$J$6:$L$22,2))</f>
        <v>39-40</v>
      </c>
      <c r="J14814" s="12" t="n">
        <f aca="false">IF(G14814="Male",VLOOKUP(H14814,'Shoe size conversion table'!$B$6:$D$22,3),VLOOKUP(H14814,'Shoe size conversion table'!$J$6:$L$22,3))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MONTH(C14814:C29781)</f>
        <v>12</v>
      </c>
      <c r="O14814" s="8" t="n">
        <f aca="false">K14814*(1-L14814)</f>
        <v>127.2</v>
      </c>
    </row>
    <row r="14815" customFormat="false" ht="11.4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IF(G14815="Male",VLOOKUP(H14815,'Shoe size conversion table'!$B$6:$D$22,2),VLOOKUP(H14815,'Shoe size conversion table'!$J$6:$L$22,2))</f>
        <v>40</v>
      </c>
      <c r="J14815" s="12" t="n">
        <f aca="false">IF(G14815="Male",VLOOKUP(H14815,'Shoe size conversion table'!$B$6:$D$22,3),VLOOKUP(H14815,'Shoe size conversion table'!$J$6:$L$22,3))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MONTH(C14815:C29782)</f>
        <v>12</v>
      </c>
      <c r="O14815" s="8" t="n">
        <f aca="false">K14815*(1-L14815)</f>
        <v>119.2</v>
      </c>
    </row>
    <row r="14816" customFormat="false" ht="11.4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IF(G14816="Male",VLOOKUP(H14816,'Shoe size conversion table'!$B$6:$D$22,2),VLOOKUP(H14816,'Shoe size conversion table'!$J$6:$L$22,2))</f>
        <v>39</v>
      </c>
      <c r="J14816" s="12" t="n">
        <f aca="false">IF(G14816="Male",VLOOKUP(H14816,'Shoe size conversion table'!$B$6:$D$22,3),VLOOKUP(H14816,'Shoe size conversion table'!$J$6:$L$22,3))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MONTH(C14816:C29783)</f>
        <v>12</v>
      </c>
      <c r="O14816" s="8" t="n">
        <f aca="false">K14816*(1-L14816)</f>
        <v>129</v>
      </c>
    </row>
    <row r="14817" customFormat="false" ht="11.4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IF(G14817="Male",VLOOKUP(H14817,'Shoe size conversion table'!$B$6:$D$22,2),VLOOKUP(H14817,'Shoe size conversion table'!$J$6:$L$22,2))</f>
        <v>38</v>
      </c>
      <c r="J14817" s="12" t="n">
        <f aca="false">IF(G14817="Male",VLOOKUP(H14817,'Shoe size conversion table'!$B$6:$D$22,3),VLOOKUP(H14817,'Shoe size conversion table'!$J$6:$L$22,3))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MONTH(C14817:C29784)</f>
        <v>12</v>
      </c>
      <c r="O14817" s="8" t="n">
        <f aca="false">K14817*(1-L14817)</f>
        <v>159</v>
      </c>
    </row>
    <row r="14818" customFormat="false" ht="11.4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IF(G14818="Male",VLOOKUP(H14818,'Shoe size conversion table'!$B$6:$D$22,2),VLOOKUP(H14818,'Shoe size conversion table'!$J$6:$L$22,2))</f>
        <v>42</v>
      </c>
      <c r="J14818" s="12" t="n">
        <f aca="false">IF(G14818="Male",VLOOKUP(H14818,'Shoe size conversion table'!$B$6:$D$22,3),VLOOKUP(H14818,'Shoe size conversion table'!$J$6:$L$22,3))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MONTH(C14818:C29785)</f>
        <v>12</v>
      </c>
      <c r="O14818" s="8" t="n">
        <f aca="false">K14818*(1-L14818)</f>
        <v>199</v>
      </c>
    </row>
    <row r="14819" customFormat="false" ht="11.4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IF(G14819="Male",VLOOKUP(H14819,'Shoe size conversion table'!$B$6:$D$22,2),VLOOKUP(H14819,'Shoe size conversion table'!$J$6:$L$22,2))</f>
        <v>47</v>
      </c>
      <c r="J14819" s="12" t="n">
        <f aca="false">IF(G14819="Male",VLOOKUP(H14819,'Shoe size conversion table'!$B$6:$D$22,3),VLOOKUP(H14819,'Shoe size conversion table'!$J$6:$L$22,3))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MONTH(C14819:C29786)</f>
        <v>12</v>
      </c>
      <c r="O14819" s="8" t="n">
        <f aca="false">K14819*(1-L14819)</f>
        <v>170.1</v>
      </c>
    </row>
    <row r="14820" customFormat="false" ht="11.4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IF(G14820="Male",VLOOKUP(H14820,'Shoe size conversion table'!$B$6:$D$22,2),VLOOKUP(H14820,'Shoe size conversion table'!$J$6:$L$22,2))</f>
        <v>39</v>
      </c>
      <c r="J14820" s="12" t="n">
        <f aca="false">IF(G14820="Male",VLOOKUP(H14820,'Shoe size conversion table'!$B$6:$D$22,3),VLOOKUP(H14820,'Shoe size conversion table'!$J$6:$L$22,3))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MONTH(C14820:C29787)</f>
        <v>12</v>
      </c>
      <c r="O14820" s="8" t="n">
        <f aca="false">K14820*(1-L14820)</f>
        <v>84.5</v>
      </c>
    </row>
    <row r="14821" customFormat="false" ht="11.4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IF(G14821="Male",VLOOKUP(H14821,'Shoe size conversion table'!$B$6:$D$22,2),VLOOKUP(H14821,'Shoe size conversion table'!$J$6:$L$22,2))</f>
        <v>42-43</v>
      </c>
      <c r="J14821" s="12" t="n">
        <f aca="false">IF(G14821="Male",VLOOKUP(H14821,'Shoe size conversion table'!$B$6:$D$22,3),VLOOKUP(H14821,'Shoe size conversion table'!$J$6:$L$22,3))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MONTH(C14821:C29788)</f>
        <v>12</v>
      </c>
      <c r="O14821" s="8" t="n">
        <f aca="false">K14821*(1-L14821)</f>
        <v>125.3</v>
      </c>
    </row>
    <row r="14822" customFormat="false" ht="11.4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IF(G14822="Male",VLOOKUP(H14822,'Shoe size conversion table'!$B$6:$D$22,2),VLOOKUP(H14822,'Shoe size conversion table'!$J$6:$L$22,2))</f>
        <v>41</v>
      </c>
      <c r="J14822" s="12" t="n">
        <f aca="false">IF(G14822="Male",VLOOKUP(H14822,'Shoe size conversion table'!$B$6:$D$22,3),VLOOKUP(H14822,'Shoe size conversion table'!$J$6:$L$22,3))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MONTH(C14822:C29789)</f>
        <v>12</v>
      </c>
      <c r="O14822" s="8" t="n">
        <f aca="false">K14822*(1-L14822)</f>
        <v>64.5</v>
      </c>
    </row>
    <row r="14823" customFormat="false" ht="11.4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IF(G14823="Male",VLOOKUP(H14823,'Shoe size conversion table'!$B$6:$D$22,2),VLOOKUP(H14823,'Shoe size conversion table'!$J$6:$L$22,2))</f>
        <v>44-45</v>
      </c>
      <c r="J14823" s="12" t="n">
        <f aca="false">IF(G14823="Male",VLOOKUP(H14823,'Shoe size conversion table'!$B$6:$D$22,3),VLOOKUP(H14823,'Shoe size conversion table'!$J$6:$L$22,3))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MONTH(C14823:C29790)</f>
        <v>12</v>
      </c>
      <c r="O14823" s="8" t="n">
        <f aca="false">K14823*(1-L14823)</f>
        <v>116.1</v>
      </c>
    </row>
    <row r="14824" customFormat="false" ht="11.4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IF(G14824="Male",VLOOKUP(H14824,'Shoe size conversion table'!$B$6:$D$22,2),VLOOKUP(H14824,'Shoe size conversion table'!$J$6:$L$22,2))</f>
        <v>38-39</v>
      </c>
      <c r="J14824" s="12" t="n">
        <f aca="false">IF(G14824="Male",VLOOKUP(H14824,'Shoe size conversion table'!$B$6:$D$22,3),VLOOKUP(H14824,'Shoe size conversion table'!$J$6:$L$22,3))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MONTH(C14824:C29791)</f>
        <v>12</v>
      </c>
      <c r="O14824" s="8" t="n">
        <f aca="false">K14824*(1-L14824)</f>
        <v>199</v>
      </c>
    </row>
    <row r="14825" customFormat="false" ht="11.4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IF(G14825="Male",VLOOKUP(H14825,'Shoe size conversion table'!$B$6:$D$22,2),VLOOKUP(H14825,'Shoe size conversion table'!$J$6:$L$22,2))</f>
        <v>39-40</v>
      </c>
      <c r="J14825" s="12" t="n">
        <f aca="false">IF(G14825="Male",VLOOKUP(H14825,'Shoe size conversion table'!$B$6:$D$22,3),VLOOKUP(H14825,'Shoe size conversion table'!$J$6:$L$22,3))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MONTH(C14825:C29792)</f>
        <v>12</v>
      </c>
      <c r="O14825" s="8" t="n">
        <f aca="false">K14825*(1-L14825)</f>
        <v>189</v>
      </c>
    </row>
    <row r="14826" customFormat="false" ht="11.4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IF(G14826="Male",VLOOKUP(H14826,'Shoe size conversion table'!$B$6:$D$22,2),VLOOKUP(H14826,'Shoe size conversion table'!$J$6:$L$22,2))</f>
        <v>36</v>
      </c>
      <c r="J14826" s="12" t="n">
        <f aca="false">IF(G14826="Male",VLOOKUP(H14826,'Shoe size conversion table'!$B$6:$D$22,3),VLOOKUP(H14826,'Shoe size conversion table'!$J$6:$L$22,3))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MONTH(C14826:C29793)</f>
        <v>12</v>
      </c>
      <c r="O14826" s="8" t="n">
        <f aca="false">K14826*(1-L14826)</f>
        <v>159</v>
      </c>
    </row>
    <row r="14827" customFormat="false" ht="11.4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IF(G14827="Male",VLOOKUP(H14827,'Shoe size conversion table'!$B$6:$D$22,2),VLOOKUP(H14827,'Shoe size conversion table'!$J$6:$L$22,2))</f>
        <v>44</v>
      </c>
      <c r="J14827" s="12" t="n">
        <f aca="false">IF(G14827="Male",VLOOKUP(H14827,'Shoe size conversion table'!$B$6:$D$22,3),VLOOKUP(H14827,'Shoe size conversion table'!$J$6:$L$22,3))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MONTH(C14827:C29794)</f>
        <v>12</v>
      </c>
      <c r="O14827" s="8" t="n">
        <f aca="false">K14827*(1-L14827)</f>
        <v>199</v>
      </c>
    </row>
    <row r="14828" customFormat="false" ht="11.4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IF(G14828="Male",VLOOKUP(H14828,'Shoe size conversion table'!$B$6:$D$22,2),VLOOKUP(H14828,'Shoe size conversion table'!$J$6:$L$22,2))</f>
        <v>42-43</v>
      </c>
      <c r="J14828" s="12" t="n">
        <f aca="false">IF(G14828="Male",VLOOKUP(H14828,'Shoe size conversion table'!$B$6:$D$22,3),VLOOKUP(H14828,'Shoe size conversion table'!$J$6:$L$22,3))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MONTH(C14828:C29795)</f>
        <v>12</v>
      </c>
      <c r="O14828" s="8" t="n">
        <f aca="false">K14828*(1-L14828)</f>
        <v>143.2</v>
      </c>
    </row>
    <row r="14829" customFormat="false" ht="11.4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IF(G14829="Male",VLOOKUP(H14829,'Shoe size conversion table'!$B$6:$D$22,2),VLOOKUP(H14829,'Shoe size conversion table'!$J$6:$L$22,2))</f>
        <v>42-43</v>
      </c>
      <c r="J14829" s="12" t="n">
        <f aca="false">IF(G14829="Male",VLOOKUP(H14829,'Shoe size conversion table'!$B$6:$D$22,3),VLOOKUP(H14829,'Shoe size conversion table'!$J$6:$L$22,3))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MONTH(C14829:C29796)</f>
        <v>12</v>
      </c>
      <c r="O14829" s="8" t="n">
        <f aca="false">K14829*(1-L14829)</f>
        <v>199</v>
      </c>
    </row>
    <row r="14830" customFormat="false" ht="11.4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IF(G14830="Male",VLOOKUP(H14830,'Shoe size conversion table'!$B$6:$D$22,2),VLOOKUP(H14830,'Shoe size conversion table'!$J$6:$L$22,2))</f>
        <v>37-38</v>
      </c>
      <c r="J14830" s="12" t="n">
        <f aca="false">IF(G14830="Male",VLOOKUP(H14830,'Shoe size conversion table'!$B$6:$D$22,3),VLOOKUP(H14830,'Shoe size conversion table'!$J$6:$L$22,3))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MONTH(C14830:C29797)</f>
        <v>12</v>
      </c>
      <c r="O14830" s="8" t="n">
        <f aca="false">K14830*(1-L14830)</f>
        <v>129</v>
      </c>
    </row>
    <row r="14831" customFormat="false" ht="11.4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IF(G14831="Male",VLOOKUP(H14831,'Shoe size conversion table'!$B$6:$D$22,2),VLOOKUP(H14831,'Shoe size conversion table'!$J$6:$L$22,2))</f>
        <v>40-41</v>
      </c>
      <c r="J14831" s="12" t="n">
        <f aca="false">IF(G14831="Male",VLOOKUP(H14831,'Shoe size conversion table'!$B$6:$D$22,3),VLOOKUP(H14831,'Shoe size conversion table'!$J$6:$L$22,3))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MONTH(C14831:C29798)</f>
        <v>12</v>
      </c>
      <c r="O14831" s="8" t="n">
        <f aca="false">K14831*(1-L14831)</f>
        <v>103.2</v>
      </c>
    </row>
    <row r="14832" customFormat="false" ht="11.4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IF(G14832="Male",VLOOKUP(H14832,'Shoe size conversion table'!$B$6:$D$22,2),VLOOKUP(H14832,'Shoe size conversion table'!$J$6:$L$22,2))</f>
        <v>39</v>
      </c>
      <c r="J14832" s="12" t="n">
        <f aca="false">IF(G14832="Male",VLOOKUP(H14832,'Shoe size conversion table'!$B$6:$D$22,3),VLOOKUP(H14832,'Shoe size conversion table'!$J$6:$L$22,3))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MONTH(C14832:C29799)</f>
        <v>12</v>
      </c>
      <c r="O14832" s="8" t="n">
        <f aca="false">K14832*(1-L14832)</f>
        <v>199</v>
      </c>
    </row>
    <row r="14833" customFormat="false" ht="11.4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IF(G14833="Male",VLOOKUP(H14833,'Shoe size conversion table'!$B$6:$D$22,2),VLOOKUP(H14833,'Shoe size conversion table'!$J$6:$L$22,2))</f>
        <v>38-39</v>
      </c>
      <c r="J14833" s="12" t="n">
        <f aca="false">IF(G14833="Male",VLOOKUP(H14833,'Shoe size conversion table'!$B$6:$D$22,3),VLOOKUP(H14833,'Shoe size conversion table'!$J$6:$L$22,3))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MONTH(C14833:C29800)</f>
        <v>12</v>
      </c>
      <c r="O14833" s="8" t="n">
        <f aca="false">K14833*(1-L14833)</f>
        <v>125.3</v>
      </c>
    </row>
    <row r="14834" customFormat="false" ht="11.4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IF(G14834="Male",VLOOKUP(H14834,'Shoe size conversion table'!$B$6:$D$22,2),VLOOKUP(H14834,'Shoe size conversion table'!$J$6:$L$22,2))</f>
        <v>42-43</v>
      </c>
      <c r="J14834" s="12" t="n">
        <f aca="false">IF(G14834="Male",VLOOKUP(H14834,'Shoe size conversion table'!$B$6:$D$22,3),VLOOKUP(H14834,'Shoe size conversion table'!$J$6:$L$22,3))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MONTH(C14834:C29801)</f>
        <v>12</v>
      </c>
      <c r="O14834" s="8" t="n">
        <f aca="false">K14834*(1-L14834)</f>
        <v>152.1</v>
      </c>
    </row>
    <row r="14835" customFormat="false" ht="11.4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IF(G14835="Male",VLOOKUP(H14835,'Shoe size conversion table'!$B$6:$D$22,2),VLOOKUP(H14835,'Shoe size conversion table'!$J$6:$L$22,2))</f>
        <v>41-42</v>
      </c>
      <c r="J14835" s="12" t="n">
        <f aca="false">IF(G14835="Male",VLOOKUP(H14835,'Shoe size conversion table'!$B$6:$D$22,3),VLOOKUP(H14835,'Shoe size conversion table'!$J$6:$L$22,3))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MONTH(C14835:C29802)</f>
        <v>12</v>
      </c>
      <c r="O14835" s="8" t="n">
        <f aca="false">K14835*(1-L14835)</f>
        <v>179</v>
      </c>
    </row>
    <row r="14836" customFormat="false" ht="11.4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IF(G14836="Male",VLOOKUP(H14836,'Shoe size conversion table'!$B$6:$D$22,2),VLOOKUP(H14836,'Shoe size conversion table'!$J$6:$L$22,2))</f>
        <v>42-43</v>
      </c>
      <c r="J14836" s="12" t="n">
        <f aca="false">IF(G14836="Male",VLOOKUP(H14836,'Shoe size conversion table'!$B$6:$D$22,3),VLOOKUP(H14836,'Shoe size conversion table'!$J$6:$L$22,3))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MONTH(C14836:C29803)</f>
        <v>12</v>
      </c>
      <c r="O14836" s="8" t="n">
        <f aca="false">K14836*(1-L14836)</f>
        <v>189</v>
      </c>
    </row>
    <row r="14837" customFormat="false" ht="11.4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IF(G14837="Male",VLOOKUP(H14837,'Shoe size conversion table'!$B$6:$D$22,2),VLOOKUP(H14837,'Shoe size conversion table'!$J$6:$L$22,2))</f>
        <v>41-42</v>
      </c>
      <c r="J14837" s="12" t="n">
        <f aca="false">IF(G14837="Male",VLOOKUP(H14837,'Shoe size conversion table'!$B$6:$D$22,3),VLOOKUP(H14837,'Shoe size conversion table'!$J$6:$L$22,3))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MONTH(C14837:C29804)</f>
        <v>12</v>
      </c>
      <c r="O14837" s="8" t="n">
        <f aca="false">K14837*(1-L14837)</f>
        <v>159</v>
      </c>
    </row>
    <row r="14838" customFormat="false" ht="11.4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IF(G14838="Male",VLOOKUP(H14838,'Shoe size conversion table'!$B$6:$D$22,2),VLOOKUP(H14838,'Shoe size conversion table'!$J$6:$L$22,2))</f>
        <v>42-43</v>
      </c>
      <c r="J14838" s="12" t="n">
        <f aca="false">IF(G14838="Male",VLOOKUP(H14838,'Shoe size conversion table'!$B$6:$D$22,3),VLOOKUP(H14838,'Shoe size conversion table'!$J$6:$L$22,3))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MONTH(C14838:C29805)</f>
        <v>12</v>
      </c>
      <c r="O14838" s="8" t="n">
        <f aca="false">K14838*(1-L14838)</f>
        <v>149</v>
      </c>
    </row>
    <row r="14839" customFormat="false" ht="11.4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IF(G14839="Male",VLOOKUP(H14839,'Shoe size conversion table'!$B$6:$D$22,2),VLOOKUP(H14839,'Shoe size conversion table'!$J$6:$L$22,2))</f>
        <v>36</v>
      </c>
      <c r="J14839" s="12" t="n">
        <f aca="false">IF(G14839="Male",VLOOKUP(H14839,'Shoe size conversion table'!$B$6:$D$22,3),VLOOKUP(H14839,'Shoe size conversion table'!$J$6:$L$22,3))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MONTH(C14839:C29806)</f>
        <v>12</v>
      </c>
      <c r="O14839" s="8" t="n">
        <f aca="false">K14839*(1-L14839)</f>
        <v>111.3</v>
      </c>
    </row>
    <row r="14840" customFormat="false" ht="11.4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IF(G14840="Male",VLOOKUP(H14840,'Shoe size conversion table'!$B$6:$D$22,2),VLOOKUP(H14840,'Shoe size conversion table'!$J$6:$L$22,2))</f>
        <v>39</v>
      </c>
      <c r="J14840" s="12" t="n">
        <f aca="false">IF(G14840="Male",VLOOKUP(H14840,'Shoe size conversion table'!$B$6:$D$22,3),VLOOKUP(H14840,'Shoe size conversion table'!$J$6:$L$22,3))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MONTH(C14840:C29807)</f>
        <v>12</v>
      </c>
      <c r="O14840" s="8" t="n">
        <f aca="false">K14840*(1-L14840)</f>
        <v>111.3</v>
      </c>
    </row>
    <row r="14841" customFormat="false" ht="11.4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IF(G14841="Male",VLOOKUP(H14841,'Shoe size conversion table'!$B$6:$D$22,2),VLOOKUP(H14841,'Shoe size conversion table'!$J$6:$L$22,2))</f>
        <v>43-44</v>
      </c>
      <c r="J14841" s="12" t="n">
        <f aca="false">IF(G14841="Male",VLOOKUP(H14841,'Shoe size conversion table'!$B$6:$D$22,3),VLOOKUP(H14841,'Shoe size conversion table'!$J$6:$L$22,3))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MONTH(C14841:C29808)</f>
        <v>12</v>
      </c>
      <c r="O14841" s="8" t="n">
        <f aca="false">K14841*(1-L14841)</f>
        <v>199</v>
      </c>
    </row>
    <row r="14842" customFormat="false" ht="11.4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IF(G14842="Male",VLOOKUP(H14842,'Shoe size conversion table'!$B$6:$D$22,2),VLOOKUP(H14842,'Shoe size conversion table'!$J$6:$L$22,2))</f>
        <v>44</v>
      </c>
      <c r="J14842" s="12" t="n">
        <f aca="false">IF(G14842="Male",VLOOKUP(H14842,'Shoe size conversion table'!$B$6:$D$22,3),VLOOKUP(H14842,'Shoe size conversion table'!$J$6:$L$22,3))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MONTH(C14842:C29809)</f>
        <v>12</v>
      </c>
      <c r="O14842" s="8" t="n">
        <f aca="false">K14842*(1-L14842)</f>
        <v>159</v>
      </c>
    </row>
    <row r="14843" customFormat="false" ht="11.4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IF(G14843="Male",VLOOKUP(H14843,'Shoe size conversion table'!$B$6:$D$22,2),VLOOKUP(H14843,'Shoe size conversion table'!$J$6:$L$22,2))</f>
        <v>39-40</v>
      </c>
      <c r="J14843" s="12" t="n">
        <f aca="false">IF(G14843="Male",VLOOKUP(H14843,'Shoe size conversion table'!$B$6:$D$22,3),VLOOKUP(H14843,'Shoe size conversion table'!$J$6:$L$22,3))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MONTH(C14843:C29810)</f>
        <v>12</v>
      </c>
      <c r="O14843" s="8" t="n">
        <f aca="false">K14843*(1-L14843)</f>
        <v>161.1</v>
      </c>
    </row>
    <row r="14844" customFormat="false" ht="11.4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IF(G14844="Male",VLOOKUP(H14844,'Shoe size conversion table'!$B$6:$D$22,2),VLOOKUP(H14844,'Shoe size conversion table'!$J$6:$L$22,2))</f>
        <v>42-43</v>
      </c>
      <c r="J14844" s="12" t="n">
        <f aca="false">IF(G14844="Male",VLOOKUP(H14844,'Shoe size conversion table'!$B$6:$D$22,3),VLOOKUP(H14844,'Shoe size conversion table'!$J$6:$L$22,3))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MONTH(C14844:C29811)</f>
        <v>12</v>
      </c>
      <c r="O14844" s="8" t="n">
        <f aca="false">K14844*(1-L14844)</f>
        <v>159</v>
      </c>
    </row>
    <row r="14845" customFormat="false" ht="11.4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IF(G14845="Male",VLOOKUP(H14845,'Shoe size conversion table'!$B$6:$D$22,2),VLOOKUP(H14845,'Shoe size conversion table'!$J$6:$L$22,2))</f>
        <v>44</v>
      </c>
      <c r="J14845" s="12" t="n">
        <f aca="false">IF(G14845="Male",VLOOKUP(H14845,'Shoe size conversion table'!$B$6:$D$22,3),VLOOKUP(H14845,'Shoe size conversion table'!$J$6:$L$22,3))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MONTH(C14845:C29812)</f>
        <v>12</v>
      </c>
      <c r="O14845" s="8" t="n">
        <f aca="false">K14845*(1-L14845)</f>
        <v>64.5</v>
      </c>
    </row>
    <row r="14846" customFormat="false" ht="11.4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IF(G14846="Male",VLOOKUP(H14846,'Shoe size conversion table'!$B$6:$D$22,2),VLOOKUP(H14846,'Shoe size conversion table'!$J$6:$L$22,2))</f>
        <v>43-44</v>
      </c>
      <c r="J14846" s="12" t="n">
        <f aca="false">IF(G14846="Male",VLOOKUP(H14846,'Shoe size conversion table'!$B$6:$D$22,3),VLOOKUP(H14846,'Shoe size conversion table'!$J$6:$L$22,3))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MONTH(C14846:C29813)</f>
        <v>12</v>
      </c>
      <c r="O14846" s="8" t="n">
        <f aca="false">K14846*(1-L14846)</f>
        <v>143.1</v>
      </c>
    </row>
    <row r="14847" customFormat="false" ht="11.4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IF(G14847="Male",VLOOKUP(H14847,'Shoe size conversion table'!$B$6:$D$22,2),VLOOKUP(H14847,'Shoe size conversion table'!$J$6:$L$22,2))</f>
        <v>42-43</v>
      </c>
      <c r="J14847" s="12" t="n">
        <f aca="false">IF(G14847="Male",VLOOKUP(H14847,'Shoe size conversion table'!$B$6:$D$22,3),VLOOKUP(H14847,'Shoe size conversion table'!$J$6:$L$22,3))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MONTH(C14847:C29814)</f>
        <v>12</v>
      </c>
      <c r="O14847" s="8" t="n">
        <f aca="false">K14847*(1-L14847)</f>
        <v>116.1</v>
      </c>
    </row>
    <row r="14848" customFormat="false" ht="11.4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IF(G14848="Male",VLOOKUP(H14848,'Shoe size conversion table'!$B$6:$D$22,2),VLOOKUP(H14848,'Shoe size conversion table'!$J$6:$L$22,2))</f>
        <v>42</v>
      </c>
      <c r="J14848" s="12" t="n">
        <f aca="false">IF(G14848="Male",VLOOKUP(H14848,'Shoe size conversion table'!$B$6:$D$22,3),VLOOKUP(H14848,'Shoe size conversion table'!$J$6:$L$22,3))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MONTH(C14848:C29815)</f>
        <v>12</v>
      </c>
      <c r="O14848" s="8" t="n">
        <f aca="false">K14848*(1-L14848)</f>
        <v>135.2</v>
      </c>
    </row>
    <row r="14849" customFormat="false" ht="11.4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IF(G14849="Male",VLOOKUP(H14849,'Shoe size conversion table'!$B$6:$D$22,2),VLOOKUP(H14849,'Shoe size conversion table'!$J$6:$L$22,2))</f>
        <v>43</v>
      </c>
      <c r="J14849" s="12" t="n">
        <f aca="false">IF(G14849="Male",VLOOKUP(H14849,'Shoe size conversion table'!$B$6:$D$22,3),VLOOKUP(H14849,'Shoe size conversion table'!$J$6:$L$22,3))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MONTH(C14849:C29816)</f>
        <v>12</v>
      </c>
      <c r="O14849" s="8" t="n">
        <f aca="false">K14849*(1-L14849)</f>
        <v>159</v>
      </c>
    </row>
    <row r="14850" customFormat="false" ht="11.4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IF(G14850="Male",VLOOKUP(H14850,'Shoe size conversion table'!$B$6:$D$22,2),VLOOKUP(H14850,'Shoe size conversion table'!$J$6:$L$22,2))</f>
        <v>42-43</v>
      </c>
      <c r="J14850" s="12" t="n">
        <f aca="false">IF(G14850="Male",VLOOKUP(H14850,'Shoe size conversion table'!$B$6:$D$22,3),VLOOKUP(H14850,'Shoe size conversion table'!$J$6:$L$22,3))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MONTH(C14850:C29817)</f>
        <v>12</v>
      </c>
      <c r="O14850" s="8" t="n">
        <f aca="false">K14850*(1-L14850)</f>
        <v>111.2</v>
      </c>
    </row>
    <row r="14851" customFormat="false" ht="11.4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IF(G14851="Male",VLOOKUP(H14851,'Shoe size conversion table'!$B$6:$D$22,2),VLOOKUP(H14851,'Shoe size conversion table'!$J$6:$L$22,2))</f>
        <v>40</v>
      </c>
      <c r="J14851" s="12" t="n">
        <f aca="false">IF(G14851="Male",VLOOKUP(H14851,'Shoe size conversion table'!$B$6:$D$22,3),VLOOKUP(H14851,'Shoe size conversion table'!$J$6:$L$22,3))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MONTH(C14851:C29818)</f>
        <v>12</v>
      </c>
      <c r="O14851" s="8" t="n">
        <f aca="false">K14851*(1-L14851)</f>
        <v>159</v>
      </c>
    </row>
    <row r="14852" customFormat="false" ht="11.4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IF(G14852="Male",VLOOKUP(H14852,'Shoe size conversion table'!$B$6:$D$22,2),VLOOKUP(H14852,'Shoe size conversion table'!$J$6:$L$22,2))</f>
        <v>39</v>
      </c>
      <c r="J14852" s="12" t="n">
        <f aca="false">IF(G14852="Male",VLOOKUP(H14852,'Shoe size conversion table'!$B$6:$D$22,3),VLOOKUP(H14852,'Shoe size conversion table'!$J$6:$L$22,3))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MONTH(C14852:C29819)</f>
        <v>12</v>
      </c>
      <c r="O14852" s="8" t="n">
        <f aca="false">K14852*(1-L14852)</f>
        <v>90.3</v>
      </c>
    </row>
    <row r="14853" customFormat="false" ht="11.4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IF(G14853="Male",VLOOKUP(H14853,'Shoe size conversion table'!$B$6:$D$22,2),VLOOKUP(H14853,'Shoe size conversion table'!$J$6:$L$22,2))</f>
        <v>38-39</v>
      </c>
      <c r="J14853" s="12" t="n">
        <f aca="false">IF(G14853="Male",VLOOKUP(H14853,'Shoe size conversion table'!$B$6:$D$22,3),VLOOKUP(H14853,'Shoe size conversion table'!$J$6:$L$22,3))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MONTH(C14853:C29820)</f>
        <v>12</v>
      </c>
      <c r="O14853" s="8" t="n">
        <f aca="false">K14853*(1-L14853)</f>
        <v>189</v>
      </c>
    </row>
    <row r="14854" customFormat="false" ht="11.4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IF(G14854="Male",VLOOKUP(H14854,'Shoe size conversion table'!$B$6:$D$22,2),VLOOKUP(H14854,'Shoe size conversion table'!$J$6:$L$22,2))</f>
        <v>40</v>
      </c>
      <c r="J14854" s="12" t="n">
        <f aca="false">IF(G14854="Male",VLOOKUP(H14854,'Shoe size conversion table'!$B$6:$D$22,3),VLOOKUP(H14854,'Shoe size conversion table'!$J$6:$L$22,3))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MONTH(C14854:C29821)</f>
        <v>12</v>
      </c>
      <c r="O14854" s="8" t="n">
        <f aca="false">K14854*(1-L14854)</f>
        <v>169</v>
      </c>
    </row>
    <row r="14855" customFormat="false" ht="11.4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IF(G14855="Male",VLOOKUP(H14855,'Shoe size conversion table'!$B$6:$D$22,2),VLOOKUP(H14855,'Shoe size conversion table'!$J$6:$L$22,2))</f>
        <v>41</v>
      </c>
      <c r="J14855" s="12" t="n">
        <f aca="false">IF(G14855="Male",VLOOKUP(H14855,'Shoe size conversion table'!$B$6:$D$22,3),VLOOKUP(H14855,'Shoe size conversion table'!$J$6:$L$22,3))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MONTH(C14855:C29822)</f>
        <v>12</v>
      </c>
      <c r="O14855" s="8" t="n">
        <f aca="false">K14855*(1-L14855)</f>
        <v>149</v>
      </c>
    </row>
    <row r="14856" customFormat="false" ht="11.4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IF(G14856="Male",VLOOKUP(H14856,'Shoe size conversion table'!$B$6:$D$22,2),VLOOKUP(H14856,'Shoe size conversion table'!$J$6:$L$22,2))</f>
        <v>44</v>
      </c>
      <c r="J14856" s="12" t="n">
        <f aca="false">IF(G14856="Male",VLOOKUP(H14856,'Shoe size conversion table'!$B$6:$D$22,3),VLOOKUP(H14856,'Shoe size conversion table'!$J$6:$L$22,3))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MONTH(C14856:C29823)</f>
        <v>12</v>
      </c>
      <c r="O14856" s="8" t="n">
        <f aca="false">K14856*(1-L14856)</f>
        <v>169</v>
      </c>
    </row>
    <row r="14857" customFormat="false" ht="11.4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IF(G14857="Male",VLOOKUP(H14857,'Shoe size conversion table'!$B$6:$D$22,2),VLOOKUP(H14857,'Shoe size conversion table'!$J$6:$L$22,2))</f>
        <v>38</v>
      </c>
      <c r="J14857" s="12" t="n">
        <f aca="false">IF(G14857="Male",VLOOKUP(H14857,'Shoe size conversion table'!$B$6:$D$22,3),VLOOKUP(H14857,'Shoe size conversion table'!$J$6:$L$22,3))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MONTH(C14857:C29824)</f>
        <v>12</v>
      </c>
      <c r="O14857" s="8" t="n">
        <f aca="false">K14857*(1-L14857)</f>
        <v>135.2</v>
      </c>
    </row>
    <row r="14858" customFormat="false" ht="11.4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IF(G14858="Male",VLOOKUP(H14858,'Shoe size conversion table'!$B$6:$D$22,2),VLOOKUP(H14858,'Shoe size conversion table'!$J$6:$L$22,2))</f>
        <v>42</v>
      </c>
      <c r="J14858" s="12" t="n">
        <f aca="false">IF(G14858="Male",VLOOKUP(H14858,'Shoe size conversion table'!$B$6:$D$22,3),VLOOKUP(H14858,'Shoe size conversion table'!$J$6:$L$22,3))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MONTH(C14858:C29825)</f>
        <v>12</v>
      </c>
      <c r="O14858" s="8" t="n">
        <f aca="false">K14858*(1-L14858)</f>
        <v>179</v>
      </c>
    </row>
    <row r="14859" customFormat="false" ht="11.4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IF(G14859="Male",VLOOKUP(H14859,'Shoe size conversion table'!$B$6:$D$22,2),VLOOKUP(H14859,'Shoe size conversion table'!$J$6:$L$22,2))</f>
        <v>38-39</v>
      </c>
      <c r="J14859" s="12" t="n">
        <f aca="false">IF(G14859="Male",VLOOKUP(H14859,'Shoe size conversion table'!$B$6:$D$22,3),VLOOKUP(H14859,'Shoe size conversion table'!$J$6:$L$22,3))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MONTH(C14859:C29826)</f>
        <v>12</v>
      </c>
      <c r="O14859" s="8" t="n">
        <f aca="false">K14859*(1-L14859)</f>
        <v>169</v>
      </c>
    </row>
    <row r="14860" customFormat="false" ht="11.4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IF(G14860="Male",VLOOKUP(H14860,'Shoe size conversion table'!$B$6:$D$22,2),VLOOKUP(H14860,'Shoe size conversion table'!$J$6:$L$22,2))</f>
        <v>43</v>
      </c>
      <c r="J14860" s="12" t="n">
        <f aca="false">IF(G14860="Male",VLOOKUP(H14860,'Shoe size conversion table'!$B$6:$D$22,3),VLOOKUP(H14860,'Shoe size conversion table'!$J$6:$L$22,3))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MONTH(C14860:C29827)</f>
        <v>12</v>
      </c>
      <c r="O14860" s="8" t="n">
        <f aca="false">K14860*(1-L14860)</f>
        <v>199</v>
      </c>
    </row>
    <row r="14861" customFormat="false" ht="11.4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IF(G14861="Male",VLOOKUP(H14861,'Shoe size conversion table'!$B$6:$D$22,2),VLOOKUP(H14861,'Shoe size conversion table'!$J$6:$L$22,2))</f>
        <v>41</v>
      </c>
      <c r="J14861" s="12" t="n">
        <f aca="false">IF(G14861="Male",VLOOKUP(H14861,'Shoe size conversion table'!$B$6:$D$22,3),VLOOKUP(H14861,'Shoe size conversion table'!$J$6:$L$22,3))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MONTH(C14861:C29828)</f>
        <v>12</v>
      </c>
      <c r="O14861" s="8" t="n">
        <f aca="false">K14861*(1-L14861)</f>
        <v>159</v>
      </c>
    </row>
    <row r="14862" customFormat="false" ht="11.4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IF(G14862="Male",VLOOKUP(H14862,'Shoe size conversion table'!$B$6:$D$22,2),VLOOKUP(H14862,'Shoe size conversion table'!$J$6:$L$22,2))</f>
        <v>38-39</v>
      </c>
      <c r="J14862" s="12" t="n">
        <f aca="false">IF(G14862="Male",VLOOKUP(H14862,'Shoe size conversion table'!$B$6:$D$22,3),VLOOKUP(H14862,'Shoe size conversion table'!$J$6:$L$22,3))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MONTH(C14862:C29829)</f>
        <v>12</v>
      </c>
      <c r="O14862" s="8" t="n">
        <f aca="false">K14862*(1-L14862)</f>
        <v>119.2</v>
      </c>
    </row>
    <row r="14863" customFormat="false" ht="11.4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IF(G14863="Male",VLOOKUP(H14863,'Shoe size conversion table'!$B$6:$D$22,2),VLOOKUP(H14863,'Shoe size conversion table'!$J$6:$L$22,2))</f>
        <v>39</v>
      </c>
      <c r="J14863" s="12" t="n">
        <f aca="false">IF(G14863="Male",VLOOKUP(H14863,'Shoe size conversion table'!$B$6:$D$22,3),VLOOKUP(H14863,'Shoe size conversion table'!$J$6:$L$22,3))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MONTH(C14863:C29830)</f>
        <v>12</v>
      </c>
      <c r="O14863" s="8" t="n">
        <f aca="false">K14863*(1-L14863)</f>
        <v>125.1</v>
      </c>
    </row>
    <row r="14864" customFormat="false" ht="11.4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IF(G14864="Male",VLOOKUP(H14864,'Shoe size conversion table'!$B$6:$D$22,2),VLOOKUP(H14864,'Shoe size conversion table'!$J$6:$L$22,2))</f>
        <v>38</v>
      </c>
      <c r="J14864" s="12" t="n">
        <f aca="false">IF(G14864="Male",VLOOKUP(H14864,'Shoe size conversion table'!$B$6:$D$22,3),VLOOKUP(H14864,'Shoe size conversion table'!$J$6:$L$22,3))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MONTH(C14864:C29831)</f>
        <v>12</v>
      </c>
      <c r="O14864" s="8" t="n">
        <f aca="false">K14864*(1-L14864)</f>
        <v>135.2</v>
      </c>
    </row>
    <row r="14865" customFormat="false" ht="11.4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IF(G14865="Male",VLOOKUP(H14865,'Shoe size conversion table'!$B$6:$D$22,2),VLOOKUP(H14865,'Shoe size conversion table'!$J$6:$L$22,2))</f>
        <v>39</v>
      </c>
      <c r="J14865" s="12" t="n">
        <f aca="false">IF(G14865="Male",VLOOKUP(H14865,'Shoe size conversion table'!$B$6:$D$22,3),VLOOKUP(H14865,'Shoe size conversion table'!$J$6:$L$22,3))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MONTH(C14865:C29832)</f>
        <v>12</v>
      </c>
      <c r="O14865" s="8" t="n">
        <f aca="false">K14865*(1-L14865)</f>
        <v>84.5</v>
      </c>
    </row>
    <row r="14866" customFormat="false" ht="11.4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IF(G14866="Male",VLOOKUP(H14866,'Shoe size conversion table'!$B$6:$D$22,2),VLOOKUP(H14866,'Shoe size conversion table'!$J$6:$L$22,2))</f>
        <v>41-42</v>
      </c>
      <c r="J14866" s="12" t="n">
        <f aca="false">IF(G14866="Male",VLOOKUP(H14866,'Shoe size conversion table'!$B$6:$D$22,3),VLOOKUP(H14866,'Shoe size conversion table'!$J$6:$L$22,3))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MONTH(C14866:C29833)</f>
        <v>12</v>
      </c>
      <c r="O14866" s="8" t="n">
        <f aca="false">K14866*(1-L14866)</f>
        <v>116.1</v>
      </c>
    </row>
    <row r="14867" customFormat="false" ht="11.4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IF(G14867="Male",VLOOKUP(H14867,'Shoe size conversion table'!$B$6:$D$22,2),VLOOKUP(H14867,'Shoe size conversion table'!$J$6:$L$22,2))</f>
        <v>43-44</v>
      </c>
      <c r="J14867" s="12" t="n">
        <f aca="false">IF(G14867="Male",VLOOKUP(H14867,'Shoe size conversion table'!$B$6:$D$22,3),VLOOKUP(H14867,'Shoe size conversion table'!$J$6:$L$22,3))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MONTH(C14867:C29834)</f>
        <v>12</v>
      </c>
      <c r="O14867" s="8" t="n">
        <f aca="false">K14867*(1-L14867)</f>
        <v>111.3</v>
      </c>
    </row>
    <row r="14868" customFormat="false" ht="11.4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IF(G14868="Male",VLOOKUP(H14868,'Shoe size conversion table'!$B$6:$D$22,2),VLOOKUP(H14868,'Shoe size conversion table'!$J$6:$L$22,2))</f>
        <v>40</v>
      </c>
      <c r="J14868" s="12" t="n">
        <f aca="false">IF(G14868="Male",VLOOKUP(H14868,'Shoe size conversion table'!$B$6:$D$22,3),VLOOKUP(H14868,'Shoe size conversion table'!$J$6:$L$22,3))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MONTH(C14868:C29835)</f>
        <v>12</v>
      </c>
      <c r="O14868" s="8" t="n">
        <f aca="false">K14868*(1-L14868)</f>
        <v>79.5</v>
      </c>
    </row>
    <row r="14869" customFormat="false" ht="11.4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IF(G14869="Male",VLOOKUP(H14869,'Shoe size conversion table'!$B$6:$D$22,2),VLOOKUP(H14869,'Shoe size conversion table'!$J$6:$L$22,2))</f>
        <v>38</v>
      </c>
      <c r="J14869" s="12" t="n">
        <f aca="false">IF(G14869="Male",VLOOKUP(H14869,'Shoe size conversion table'!$B$6:$D$22,3),VLOOKUP(H14869,'Shoe size conversion table'!$J$6:$L$22,3))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MONTH(C14869:C29836)</f>
        <v>12</v>
      </c>
      <c r="O14869" s="8" t="n">
        <f aca="false">K14869*(1-L14869)</f>
        <v>111.3</v>
      </c>
    </row>
    <row r="14870" customFormat="false" ht="11.4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IF(G14870="Male",VLOOKUP(H14870,'Shoe size conversion table'!$B$6:$D$22,2),VLOOKUP(H14870,'Shoe size conversion table'!$J$6:$L$22,2))</f>
        <v>42-43</v>
      </c>
      <c r="J14870" s="12" t="n">
        <f aca="false">IF(G14870="Male",VLOOKUP(H14870,'Shoe size conversion table'!$B$6:$D$22,3),VLOOKUP(H14870,'Shoe size conversion table'!$J$6:$L$22,3))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MONTH(C14870:C29837)</f>
        <v>12</v>
      </c>
      <c r="O14870" s="8" t="n">
        <f aca="false">K14870*(1-L14870)</f>
        <v>97.3</v>
      </c>
    </row>
    <row r="14871" customFormat="false" ht="11.4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IF(G14871="Male",VLOOKUP(H14871,'Shoe size conversion table'!$B$6:$D$22,2),VLOOKUP(H14871,'Shoe size conversion table'!$J$6:$L$22,2))</f>
        <v>38-39</v>
      </c>
      <c r="J14871" s="12" t="n">
        <f aca="false">IF(G14871="Male",VLOOKUP(H14871,'Shoe size conversion table'!$B$6:$D$22,3),VLOOKUP(H14871,'Shoe size conversion table'!$J$6:$L$22,3))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MONTH(C14871:C29838)</f>
        <v>12</v>
      </c>
      <c r="O14871" s="8" t="n">
        <f aca="false">K14871*(1-L14871)</f>
        <v>159</v>
      </c>
    </row>
    <row r="14872" customFormat="false" ht="11.4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IF(G14872="Male",VLOOKUP(H14872,'Shoe size conversion table'!$B$6:$D$22,2),VLOOKUP(H14872,'Shoe size conversion table'!$J$6:$L$22,2))</f>
        <v>39</v>
      </c>
      <c r="J14872" s="12" t="n">
        <f aca="false">IF(G14872="Male",VLOOKUP(H14872,'Shoe size conversion table'!$B$6:$D$22,3),VLOOKUP(H14872,'Shoe size conversion table'!$J$6:$L$22,3))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MONTH(C14872:C29839)</f>
        <v>12</v>
      </c>
      <c r="O14872" s="8" t="n">
        <f aca="false">K14872*(1-L14872)</f>
        <v>134.1</v>
      </c>
    </row>
    <row r="14873" customFormat="false" ht="11.4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IF(G14873="Male",VLOOKUP(H14873,'Shoe size conversion table'!$B$6:$D$22,2),VLOOKUP(H14873,'Shoe size conversion table'!$J$6:$L$22,2))</f>
        <v>42-43</v>
      </c>
      <c r="J14873" s="12" t="n">
        <f aca="false">IF(G14873="Male",VLOOKUP(H14873,'Shoe size conversion table'!$B$6:$D$22,3),VLOOKUP(H14873,'Shoe size conversion table'!$J$6:$L$22,3))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MONTH(C14873:C29840)</f>
        <v>12</v>
      </c>
      <c r="O14873" s="8" t="n">
        <f aca="false">K14873*(1-L14873)</f>
        <v>119.2</v>
      </c>
    </row>
    <row r="14874" customFormat="false" ht="11.4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IF(G14874="Male",VLOOKUP(H14874,'Shoe size conversion table'!$B$6:$D$22,2),VLOOKUP(H14874,'Shoe size conversion table'!$J$6:$L$22,2))</f>
        <v>41-42</v>
      </c>
      <c r="J14874" s="12" t="n">
        <f aca="false">IF(G14874="Male",VLOOKUP(H14874,'Shoe size conversion table'!$B$6:$D$22,3),VLOOKUP(H14874,'Shoe size conversion table'!$J$6:$L$22,3))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MONTH(C14874:C29841)</f>
        <v>12</v>
      </c>
      <c r="O14874" s="8" t="n">
        <f aca="false">K14874*(1-L14874)</f>
        <v>99.5</v>
      </c>
    </row>
    <row r="14875" customFormat="false" ht="11.4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IF(G14875="Male",VLOOKUP(H14875,'Shoe size conversion table'!$B$6:$D$22,2),VLOOKUP(H14875,'Shoe size conversion table'!$J$6:$L$22,2))</f>
        <v>39</v>
      </c>
      <c r="J14875" s="12" t="n">
        <f aca="false">IF(G14875="Male",VLOOKUP(H14875,'Shoe size conversion table'!$B$6:$D$22,3),VLOOKUP(H14875,'Shoe size conversion table'!$J$6:$L$22,3))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MONTH(C14875:C29842)</f>
        <v>12</v>
      </c>
      <c r="O14875" s="8" t="n">
        <f aca="false">K14875*(1-L14875)</f>
        <v>84.5</v>
      </c>
    </row>
    <row r="14876" customFormat="false" ht="11.4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IF(G14876="Male",VLOOKUP(H14876,'Shoe size conversion table'!$B$6:$D$22,2),VLOOKUP(H14876,'Shoe size conversion table'!$J$6:$L$22,2))</f>
        <v>38</v>
      </c>
      <c r="J14876" s="12" t="n">
        <f aca="false">IF(G14876="Male",VLOOKUP(H14876,'Shoe size conversion table'!$B$6:$D$22,3),VLOOKUP(H14876,'Shoe size conversion table'!$J$6:$L$22,3))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MONTH(C14876:C29843)</f>
        <v>12</v>
      </c>
      <c r="O14876" s="8" t="n">
        <f aca="false">K14876*(1-L14876)</f>
        <v>79.5</v>
      </c>
    </row>
    <row r="14877" customFormat="false" ht="11.4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IF(G14877="Male",VLOOKUP(H14877,'Shoe size conversion table'!$B$6:$D$22,2),VLOOKUP(H14877,'Shoe size conversion table'!$J$6:$L$22,2))</f>
        <v>39</v>
      </c>
      <c r="J14877" s="12" t="n">
        <f aca="false">IF(G14877="Male",VLOOKUP(H14877,'Shoe size conversion table'!$B$6:$D$22,3),VLOOKUP(H14877,'Shoe size conversion table'!$J$6:$L$22,3))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MONTH(C14877:C29844)</f>
        <v>12</v>
      </c>
      <c r="O14877" s="8" t="n">
        <f aca="false">K14877*(1-L14877)</f>
        <v>125.1</v>
      </c>
    </row>
    <row r="14878" customFormat="false" ht="11.4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IF(G14878="Male",VLOOKUP(H14878,'Shoe size conversion table'!$B$6:$D$22,2),VLOOKUP(H14878,'Shoe size conversion table'!$J$6:$L$22,2))</f>
        <v>38</v>
      </c>
      <c r="J14878" s="12" t="n">
        <f aca="false">IF(G14878="Male",VLOOKUP(H14878,'Shoe size conversion table'!$B$6:$D$22,3),VLOOKUP(H14878,'Shoe size conversion table'!$J$6:$L$22,3))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MONTH(C14878:C29845)</f>
        <v>12</v>
      </c>
      <c r="O14878" s="8" t="n">
        <f aca="false">K14878*(1-L14878)</f>
        <v>104.3</v>
      </c>
    </row>
    <row r="14879" customFormat="false" ht="11.4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IF(G14879="Male",VLOOKUP(H14879,'Shoe size conversion table'!$B$6:$D$22,2),VLOOKUP(H14879,'Shoe size conversion table'!$J$6:$L$22,2))</f>
        <v>41</v>
      </c>
      <c r="J14879" s="12" t="n">
        <f aca="false">IF(G14879="Male",VLOOKUP(H14879,'Shoe size conversion table'!$B$6:$D$22,3),VLOOKUP(H14879,'Shoe size conversion table'!$J$6:$L$22,3))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MONTH(C14879:C29846)</f>
        <v>12</v>
      </c>
      <c r="O14879" s="8" t="n">
        <f aca="false">K14879*(1-L14879)</f>
        <v>64.5</v>
      </c>
    </row>
    <row r="14880" customFormat="false" ht="11.4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IF(G14880="Male",VLOOKUP(H14880,'Shoe size conversion table'!$B$6:$D$22,2),VLOOKUP(H14880,'Shoe size conversion table'!$J$6:$L$22,2))</f>
        <v>41</v>
      </c>
      <c r="J14880" s="12" t="n">
        <f aca="false">IF(G14880="Male",VLOOKUP(H14880,'Shoe size conversion table'!$B$6:$D$22,3),VLOOKUP(H14880,'Shoe size conversion table'!$J$6:$L$22,3))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MONTH(C14880:C29847)</f>
        <v>12</v>
      </c>
      <c r="O14880" s="8" t="n">
        <f aca="false">K14880*(1-L14880)</f>
        <v>139</v>
      </c>
    </row>
    <row r="14881" customFormat="false" ht="11.4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IF(G14881="Male",VLOOKUP(H14881,'Shoe size conversion table'!$B$6:$D$22,2),VLOOKUP(H14881,'Shoe size conversion table'!$J$6:$L$22,2))</f>
        <v>38</v>
      </c>
      <c r="J14881" s="12" t="n">
        <f aca="false">IF(G14881="Male",VLOOKUP(H14881,'Shoe size conversion table'!$B$6:$D$22,3),VLOOKUP(H14881,'Shoe size conversion table'!$J$6:$L$22,3))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MONTH(C14881:C29848)</f>
        <v>12</v>
      </c>
      <c r="O14881" s="8" t="n">
        <f aca="false">K14881*(1-L14881)</f>
        <v>159</v>
      </c>
    </row>
    <row r="14882" customFormat="false" ht="11.4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IF(G14882="Male",VLOOKUP(H14882,'Shoe size conversion table'!$B$6:$D$22,2),VLOOKUP(H14882,'Shoe size conversion table'!$J$6:$L$22,2))</f>
        <v>41</v>
      </c>
      <c r="J14882" s="12" t="n">
        <f aca="false">IF(G14882="Male",VLOOKUP(H14882,'Shoe size conversion table'!$B$6:$D$22,3),VLOOKUP(H14882,'Shoe size conversion table'!$J$6:$L$22,3))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MONTH(C14882:C29849)</f>
        <v>12</v>
      </c>
      <c r="O14882" s="8" t="n">
        <f aca="false">K14882*(1-L14882)</f>
        <v>179</v>
      </c>
    </row>
    <row r="14883" customFormat="false" ht="11.4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IF(G14883="Male",VLOOKUP(H14883,'Shoe size conversion table'!$B$6:$D$22,2),VLOOKUP(H14883,'Shoe size conversion table'!$J$6:$L$22,2))</f>
        <v>39-40</v>
      </c>
      <c r="J14883" s="12" t="n">
        <f aca="false">IF(G14883="Male",VLOOKUP(H14883,'Shoe size conversion table'!$B$6:$D$22,3),VLOOKUP(H14883,'Shoe size conversion table'!$J$6:$L$22,3))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MONTH(C14883:C29850)</f>
        <v>12</v>
      </c>
      <c r="O14883" s="8" t="n">
        <f aca="false">K14883*(1-L14883)</f>
        <v>161.1</v>
      </c>
    </row>
    <row r="14884" customFormat="false" ht="11.4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IF(G14884="Male",VLOOKUP(H14884,'Shoe size conversion table'!$B$6:$D$22,2),VLOOKUP(H14884,'Shoe size conversion table'!$J$6:$L$22,2))</f>
        <v>42-43</v>
      </c>
      <c r="J14884" s="12" t="n">
        <f aca="false">IF(G14884="Male",VLOOKUP(H14884,'Shoe size conversion table'!$B$6:$D$22,3),VLOOKUP(H14884,'Shoe size conversion table'!$J$6:$L$22,3))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MONTH(C14884:C29851)</f>
        <v>12</v>
      </c>
      <c r="O14884" s="8" t="n">
        <f aca="false">K14884*(1-L14884)</f>
        <v>199</v>
      </c>
    </row>
    <row r="14885" customFormat="false" ht="11.4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IF(G14885="Male",VLOOKUP(H14885,'Shoe size conversion table'!$B$6:$D$22,2),VLOOKUP(H14885,'Shoe size conversion table'!$J$6:$L$22,2))</f>
        <v>40</v>
      </c>
      <c r="J14885" s="12" t="n">
        <f aca="false">IF(G14885="Male",VLOOKUP(H14885,'Shoe size conversion table'!$B$6:$D$22,3),VLOOKUP(H14885,'Shoe size conversion table'!$J$6:$L$22,3))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MONTH(C14885:C29852)</f>
        <v>12</v>
      </c>
      <c r="O14885" s="8" t="n">
        <f aca="false">K14885*(1-L14885)</f>
        <v>179</v>
      </c>
    </row>
    <row r="14886" customFormat="false" ht="11.4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IF(G14886="Male",VLOOKUP(H14886,'Shoe size conversion table'!$B$6:$D$22,2),VLOOKUP(H14886,'Shoe size conversion table'!$J$6:$L$22,2))</f>
        <v>41-42</v>
      </c>
      <c r="J14886" s="12" t="n">
        <f aca="false">IF(G14886="Male",VLOOKUP(H14886,'Shoe size conversion table'!$B$6:$D$22,3),VLOOKUP(H14886,'Shoe size conversion table'!$J$6:$L$22,3))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MONTH(C14886:C29853)</f>
        <v>12</v>
      </c>
      <c r="O14886" s="8" t="n">
        <f aca="false">K14886*(1-L14886)</f>
        <v>134.1</v>
      </c>
    </row>
    <row r="14887" customFormat="false" ht="11.4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IF(G14887="Male",VLOOKUP(H14887,'Shoe size conversion table'!$B$6:$D$22,2),VLOOKUP(H14887,'Shoe size conversion table'!$J$6:$L$22,2))</f>
        <v>38-39</v>
      </c>
      <c r="J14887" s="12" t="n">
        <f aca="false">IF(G14887="Male",VLOOKUP(H14887,'Shoe size conversion table'!$B$6:$D$22,3),VLOOKUP(H14887,'Shoe size conversion table'!$J$6:$L$22,3))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MONTH(C14887:C29854)</f>
        <v>12</v>
      </c>
      <c r="O14887" s="8" t="n">
        <f aca="false">K14887*(1-L14887)</f>
        <v>170.1</v>
      </c>
    </row>
    <row r="14888" customFormat="false" ht="11.4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IF(G14888="Male",VLOOKUP(H14888,'Shoe size conversion table'!$B$6:$D$22,2),VLOOKUP(H14888,'Shoe size conversion table'!$J$6:$L$22,2))</f>
        <v>43-44</v>
      </c>
      <c r="J14888" s="12" t="n">
        <f aca="false">IF(G14888="Male",VLOOKUP(H14888,'Shoe size conversion table'!$B$6:$D$22,3),VLOOKUP(H14888,'Shoe size conversion table'!$J$6:$L$22,3))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MONTH(C14888:C29855)</f>
        <v>12</v>
      </c>
      <c r="O14888" s="8" t="n">
        <f aca="false">K14888*(1-L14888)</f>
        <v>143.1</v>
      </c>
    </row>
    <row r="14889" customFormat="false" ht="11.4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IF(G14889="Male",VLOOKUP(H14889,'Shoe size conversion table'!$B$6:$D$22,2),VLOOKUP(H14889,'Shoe size conversion table'!$J$6:$L$22,2))</f>
        <v>42-43</v>
      </c>
      <c r="J14889" s="12" t="n">
        <f aca="false">IF(G14889="Male",VLOOKUP(H14889,'Shoe size conversion table'!$B$6:$D$22,3),VLOOKUP(H14889,'Shoe size conversion table'!$J$6:$L$22,3))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MONTH(C14889:C29856)</f>
        <v>12</v>
      </c>
      <c r="O14889" s="8" t="n">
        <f aca="false">K14889*(1-L14889)</f>
        <v>199</v>
      </c>
    </row>
    <row r="14890" customFormat="false" ht="11.4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IF(G14890="Male",VLOOKUP(H14890,'Shoe size conversion table'!$B$6:$D$22,2),VLOOKUP(H14890,'Shoe size conversion table'!$J$6:$L$22,2))</f>
        <v>38-39</v>
      </c>
      <c r="J14890" s="12" t="n">
        <f aca="false">IF(G14890="Male",VLOOKUP(H14890,'Shoe size conversion table'!$B$6:$D$22,3),VLOOKUP(H14890,'Shoe size conversion table'!$J$6:$L$22,3))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MONTH(C14890:C29857)</f>
        <v>12</v>
      </c>
      <c r="O14890" s="8" t="n">
        <f aca="false">K14890*(1-L14890)</f>
        <v>84.5</v>
      </c>
    </row>
    <row r="14891" customFormat="false" ht="11.4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IF(G14891="Male",VLOOKUP(H14891,'Shoe size conversion table'!$B$6:$D$22,2),VLOOKUP(H14891,'Shoe size conversion table'!$J$6:$L$22,2))</f>
        <v>43</v>
      </c>
      <c r="J14891" s="12" t="n">
        <f aca="false">IF(G14891="Male",VLOOKUP(H14891,'Shoe size conversion table'!$B$6:$D$22,3),VLOOKUP(H14891,'Shoe size conversion table'!$J$6:$L$22,3))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MONTH(C14891:C29858)</f>
        <v>12</v>
      </c>
      <c r="O14891" s="8" t="n">
        <f aca="false">K14891*(1-L14891)</f>
        <v>129</v>
      </c>
    </row>
    <row r="14892" customFormat="false" ht="11.4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IF(G14892="Male",VLOOKUP(H14892,'Shoe size conversion table'!$B$6:$D$22,2),VLOOKUP(H14892,'Shoe size conversion table'!$J$6:$L$22,2))</f>
        <v>42-43</v>
      </c>
      <c r="J14892" s="12" t="n">
        <f aca="false">IF(G14892="Male",VLOOKUP(H14892,'Shoe size conversion table'!$B$6:$D$22,3),VLOOKUP(H14892,'Shoe size conversion table'!$J$6:$L$22,3))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MONTH(C14892:C29859)</f>
        <v>12</v>
      </c>
      <c r="O14892" s="8" t="n">
        <f aca="false">K14892*(1-L14892)</f>
        <v>199</v>
      </c>
    </row>
    <row r="14893" customFormat="false" ht="11.4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IF(G14893="Male",VLOOKUP(H14893,'Shoe size conversion table'!$B$6:$D$22,2),VLOOKUP(H14893,'Shoe size conversion table'!$J$6:$L$22,2))</f>
        <v>42-43</v>
      </c>
      <c r="J14893" s="12" t="n">
        <f aca="false">IF(G14893="Male",VLOOKUP(H14893,'Shoe size conversion table'!$B$6:$D$22,3),VLOOKUP(H14893,'Shoe size conversion table'!$J$6:$L$22,3))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MONTH(C14893:C29860)</f>
        <v>12</v>
      </c>
      <c r="O14893" s="8" t="n">
        <f aca="false">K14893*(1-L14893)</f>
        <v>125.3</v>
      </c>
    </row>
    <row r="14894" customFormat="false" ht="11.4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IF(G14894="Male",VLOOKUP(H14894,'Shoe size conversion table'!$B$6:$D$22,2),VLOOKUP(H14894,'Shoe size conversion table'!$J$6:$L$22,2))</f>
        <v>45</v>
      </c>
      <c r="J14894" s="12" t="n">
        <f aca="false">IF(G14894="Male",VLOOKUP(H14894,'Shoe size conversion table'!$B$6:$D$22,3),VLOOKUP(H14894,'Shoe size conversion table'!$J$6:$L$22,3))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MONTH(C14894:C29861)</f>
        <v>12</v>
      </c>
      <c r="O14894" s="8" t="n">
        <f aca="false">K14894*(1-L14894)</f>
        <v>159.2</v>
      </c>
    </row>
    <row r="14895" customFormat="false" ht="11.4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IF(G14895="Male",VLOOKUP(H14895,'Shoe size conversion table'!$B$6:$D$22,2),VLOOKUP(H14895,'Shoe size conversion table'!$J$6:$L$22,2))</f>
        <v>39-40</v>
      </c>
      <c r="J14895" s="12" t="n">
        <f aca="false">IF(G14895="Male",VLOOKUP(H14895,'Shoe size conversion table'!$B$6:$D$22,3),VLOOKUP(H14895,'Shoe size conversion table'!$J$6:$L$22,3))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MONTH(C14895:C29862)</f>
        <v>12</v>
      </c>
      <c r="O14895" s="8" t="n">
        <f aca="false">K14895*(1-L14895)</f>
        <v>149</v>
      </c>
    </row>
    <row r="14896" customFormat="false" ht="11.4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IF(G14896="Male",VLOOKUP(H14896,'Shoe size conversion table'!$B$6:$D$22,2),VLOOKUP(H14896,'Shoe size conversion table'!$J$6:$L$22,2))</f>
        <v>44-45</v>
      </c>
      <c r="J14896" s="12" t="n">
        <f aca="false">IF(G14896="Male",VLOOKUP(H14896,'Shoe size conversion table'!$B$6:$D$22,3),VLOOKUP(H14896,'Shoe size conversion table'!$J$6:$L$22,3))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MONTH(C14896:C29863)</f>
        <v>12</v>
      </c>
      <c r="O14896" s="8" t="n">
        <f aca="false">K14896*(1-L14896)</f>
        <v>103.2</v>
      </c>
    </row>
    <row r="14897" customFormat="false" ht="11.4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IF(G14897="Male",VLOOKUP(H14897,'Shoe size conversion table'!$B$6:$D$22,2),VLOOKUP(H14897,'Shoe size conversion table'!$J$6:$L$22,2))</f>
        <v>43</v>
      </c>
      <c r="J14897" s="12" t="n">
        <f aca="false">IF(G14897="Male",VLOOKUP(H14897,'Shoe size conversion table'!$B$6:$D$22,3),VLOOKUP(H14897,'Shoe size conversion table'!$J$6:$L$22,3))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MONTH(C14897:C29864)</f>
        <v>12</v>
      </c>
      <c r="O14897" s="8" t="n">
        <f aca="false">K14897*(1-L14897)</f>
        <v>161.1</v>
      </c>
    </row>
    <row r="14898" customFormat="false" ht="11.4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IF(G14898="Male",VLOOKUP(H14898,'Shoe size conversion table'!$B$6:$D$22,2),VLOOKUP(H14898,'Shoe size conversion table'!$J$6:$L$22,2))</f>
        <v>36</v>
      </c>
      <c r="J14898" s="12" t="n">
        <f aca="false">IF(G14898="Male",VLOOKUP(H14898,'Shoe size conversion table'!$B$6:$D$22,3),VLOOKUP(H14898,'Shoe size conversion table'!$J$6:$L$22,3))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MONTH(C14898:C29865)</f>
        <v>12</v>
      </c>
      <c r="O14898" s="8" t="n">
        <f aca="false">K14898*(1-L14898)</f>
        <v>134.1</v>
      </c>
    </row>
    <row r="14899" customFormat="false" ht="11.4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IF(G14899="Male",VLOOKUP(H14899,'Shoe size conversion table'!$B$6:$D$22,2),VLOOKUP(H14899,'Shoe size conversion table'!$J$6:$L$22,2))</f>
        <v>42-43</v>
      </c>
      <c r="J14899" s="12" t="n">
        <f aca="false">IF(G14899="Male",VLOOKUP(H14899,'Shoe size conversion table'!$B$6:$D$22,3),VLOOKUP(H14899,'Shoe size conversion table'!$J$6:$L$22,3))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MONTH(C14899:C29866)</f>
        <v>12</v>
      </c>
      <c r="O14899" s="8" t="n">
        <f aca="false">K14899*(1-L14899)</f>
        <v>111.2</v>
      </c>
    </row>
    <row r="14900" customFormat="false" ht="11.4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IF(G14900="Male",VLOOKUP(H14900,'Shoe size conversion table'!$B$6:$D$22,2),VLOOKUP(H14900,'Shoe size conversion table'!$J$6:$L$22,2))</f>
        <v>42-43</v>
      </c>
      <c r="J14900" s="12" t="n">
        <f aca="false">IF(G14900="Male",VLOOKUP(H14900,'Shoe size conversion table'!$B$6:$D$22,3),VLOOKUP(H14900,'Shoe size conversion table'!$J$6:$L$22,3))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MONTH(C14900:C29867)</f>
        <v>12</v>
      </c>
      <c r="O14900" s="8" t="n">
        <f aca="false">K14900*(1-L14900)</f>
        <v>64.5</v>
      </c>
    </row>
    <row r="14901" customFormat="false" ht="11.4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IF(G14901="Male",VLOOKUP(H14901,'Shoe size conversion table'!$B$6:$D$22,2),VLOOKUP(H14901,'Shoe size conversion table'!$J$6:$L$22,2))</f>
        <v>39</v>
      </c>
      <c r="J14901" s="12" t="n">
        <f aca="false">IF(G14901="Male",VLOOKUP(H14901,'Shoe size conversion table'!$B$6:$D$22,3),VLOOKUP(H14901,'Shoe size conversion table'!$J$6:$L$22,3))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MONTH(C14901:C29868)</f>
        <v>12</v>
      </c>
      <c r="O14901" s="8" t="n">
        <f aca="false">K14901*(1-L14901)</f>
        <v>132.3</v>
      </c>
    </row>
    <row r="14902" customFormat="false" ht="11.4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IF(G14902="Male",VLOOKUP(H14902,'Shoe size conversion table'!$B$6:$D$22,2),VLOOKUP(H14902,'Shoe size conversion table'!$J$6:$L$22,2))</f>
        <v>40-41</v>
      </c>
      <c r="J14902" s="12" t="n">
        <f aca="false">IF(G14902="Male",VLOOKUP(H14902,'Shoe size conversion table'!$B$6:$D$22,3),VLOOKUP(H14902,'Shoe size conversion table'!$J$6:$L$22,3))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MONTH(C14902:C29869)</f>
        <v>12</v>
      </c>
      <c r="O14902" s="8" t="n">
        <f aca="false">K14902*(1-L14902)</f>
        <v>189</v>
      </c>
    </row>
    <row r="14903" customFormat="false" ht="11.4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IF(G14903="Male",VLOOKUP(H14903,'Shoe size conversion table'!$B$6:$D$22,2),VLOOKUP(H14903,'Shoe size conversion table'!$J$6:$L$22,2))</f>
        <v>38</v>
      </c>
      <c r="J14903" s="12" t="n">
        <f aca="false">IF(G14903="Male",VLOOKUP(H14903,'Shoe size conversion table'!$B$6:$D$22,3),VLOOKUP(H14903,'Shoe size conversion table'!$J$6:$L$22,3))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MONTH(C14903:C29870)</f>
        <v>12</v>
      </c>
      <c r="O14903" s="8" t="n">
        <f aca="false">K14903*(1-L14903)</f>
        <v>179</v>
      </c>
    </row>
    <row r="14904" customFormat="false" ht="11.4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IF(G14904="Male",VLOOKUP(H14904,'Shoe size conversion table'!$B$6:$D$22,2),VLOOKUP(H14904,'Shoe size conversion table'!$J$6:$L$22,2))</f>
        <v>38-39</v>
      </c>
      <c r="J14904" s="12" t="n">
        <f aca="false">IF(G14904="Male",VLOOKUP(H14904,'Shoe size conversion table'!$B$6:$D$22,3),VLOOKUP(H14904,'Shoe size conversion table'!$J$6:$L$22,3))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MONTH(C14904:C29871)</f>
        <v>12</v>
      </c>
      <c r="O14904" s="8" t="n">
        <f aca="false">K14904*(1-L14904)</f>
        <v>79.5</v>
      </c>
    </row>
    <row r="14905" customFormat="false" ht="11.4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IF(G14905="Male",VLOOKUP(H14905,'Shoe size conversion table'!$B$6:$D$22,2),VLOOKUP(H14905,'Shoe size conversion table'!$J$6:$L$22,2))</f>
        <v>42</v>
      </c>
      <c r="J14905" s="12" t="n">
        <f aca="false">IF(G14905="Male",VLOOKUP(H14905,'Shoe size conversion table'!$B$6:$D$22,3),VLOOKUP(H14905,'Shoe size conversion table'!$J$6:$L$22,3))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MONTH(C14905:C29872)</f>
        <v>12</v>
      </c>
      <c r="O14905" s="8" t="n">
        <f aca="false">K14905*(1-L14905)</f>
        <v>189</v>
      </c>
    </row>
    <row r="14906" customFormat="false" ht="11.4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IF(G14906="Male",VLOOKUP(H14906,'Shoe size conversion table'!$B$6:$D$22,2),VLOOKUP(H14906,'Shoe size conversion table'!$J$6:$L$22,2))</f>
        <v>44-45</v>
      </c>
      <c r="J14906" s="12" t="n">
        <f aca="false">IF(G14906="Male",VLOOKUP(H14906,'Shoe size conversion table'!$B$6:$D$22,3),VLOOKUP(H14906,'Shoe size conversion table'!$J$6:$L$22,3))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MONTH(C14906:C29873)</f>
        <v>12</v>
      </c>
      <c r="O14906" s="8" t="n">
        <f aca="false">K14906*(1-L14906)</f>
        <v>159.2</v>
      </c>
    </row>
    <row r="14907" customFormat="false" ht="11.4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IF(G14907="Male",VLOOKUP(H14907,'Shoe size conversion table'!$B$6:$D$22,2),VLOOKUP(H14907,'Shoe size conversion table'!$J$6:$L$22,2))</f>
        <v>43</v>
      </c>
      <c r="J14907" s="12" t="n">
        <f aca="false">IF(G14907="Male",VLOOKUP(H14907,'Shoe size conversion table'!$B$6:$D$22,3),VLOOKUP(H14907,'Shoe size conversion table'!$J$6:$L$22,3))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MONTH(C14907:C29874)</f>
        <v>12</v>
      </c>
      <c r="O14907" s="8" t="n">
        <f aca="false">K14907*(1-L14907)</f>
        <v>129</v>
      </c>
    </row>
    <row r="14908" customFormat="false" ht="11.4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IF(G14908="Male",VLOOKUP(H14908,'Shoe size conversion table'!$B$6:$D$22,2),VLOOKUP(H14908,'Shoe size conversion table'!$J$6:$L$22,2))</f>
        <v>43</v>
      </c>
      <c r="J14908" s="12" t="n">
        <f aca="false">IF(G14908="Male",VLOOKUP(H14908,'Shoe size conversion table'!$B$6:$D$22,3),VLOOKUP(H14908,'Shoe size conversion table'!$J$6:$L$22,3))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MONTH(C14908:C29875)</f>
        <v>12</v>
      </c>
      <c r="O14908" s="8" t="n">
        <f aca="false">K14908*(1-L14908)</f>
        <v>135.2</v>
      </c>
    </row>
    <row r="14909" customFormat="false" ht="11.4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IF(G14909="Male",VLOOKUP(H14909,'Shoe size conversion table'!$B$6:$D$22,2),VLOOKUP(H14909,'Shoe size conversion table'!$J$6:$L$22,2))</f>
        <v>39-40</v>
      </c>
      <c r="J14909" s="12" t="n">
        <f aca="false">IF(G14909="Male",VLOOKUP(H14909,'Shoe size conversion table'!$B$6:$D$22,3),VLOOKUP(H14909,'Shoe size conversion table'!$J$6:$L$22,3))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MONTH(C14909:C29876)</f>
        <v>12</v>
      </c>
      <c r="O14909" s="8" t="n">
        <f aca="false">K14909*(1-L14909)</f>
        <v>189</v>
      </c>
    </row>
    <row r="14910" customFormat="false" ht="11.4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IF(G14910="Male",VLOOKUP(H14910,'Shoe size conversion table'!$B$6:$D$22,2),VLOOKUP(H14910,'Shoe size conversion table'!$J$6:$L$22,2))</f>
        <v>40-41</v>
      </c>
      <c r="J14910" s="12" t="n">
        <f aca="false">IF(G14910="Male",VLOOKUP(H14910,'Shoe size conversion table'!$B$6:$D$22,3),VLOOKUP(H14910,'Shoe size conversion table'!$J$6:$L$22,3))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MONTH(C14910:C29877)</f>
        <v>12</v>
      </c>
      <c r="O14910" s="8" t="n">
        <f aca="false">K14910*(1-L14910)</f>
        <v>159</v>
      </c>
    </row>
    <row r="14911" customFormat="false" ht="11.4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IF(G14911="Male",VLOOKUP(H14911,'Shoe size conversion table'!$B$6:$D$22,2),VLOOKUP(H14911,'Shoe size conversion table'!$J$6:$L$22,2))</f>
        <v>39</v>
      </c>
      <c r="J14911" s="12" t="n">
        <f aca="false">IF(G14911="Male",VLOOKUP(H14911,'Shoe size conversion table'!$B$6:$D$22,3),VLOOKUP(H14911,'Shoe size conversion table'!$J$6:$L$22,3))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MONTH(C14911:C29878)</f>
        <v>12</v>
      </c>
      <c r="O14911" s="8" t="n">
        <f aca="false">K14911*(1-L14911)</f>
        <v>179</v>
      </c>
    </row>
    <row r="14912" customFormat="false" ht="11.4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IF(G14912="Male",VLOOKUP(H14912,'Shoe size conversion table'!$B$6:$D$22,2),VLOOKUP(H14912,'Shoe size conversion table'!$J$6:$L$22,2))</f>
        <v>42-43</v>
      </c>
      <c r="J14912" s="12" t="n">
        <f aca="false">IF(G14912="Male",VLOOKUP(H14912,'Shoe size conversion table'!$B$6:$D$22,3),VLOOKUP(H14912,'Shoe size conversion table'!$J$6:$L$22,3))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MONTH(C14912:C29879)</f>
        <v>12</v>
      </c>
      <c r="O14912" s="8" t="n">
        <f aca="false">K14912*(1-L14912)</f>
        <v>159</v>
      </c>
    </row>
    <row r="14913" customFormat="false" ht="11.4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IF(G14913="Male",VLOOKUP(H14913,'Shoe size conversion table'!$B$6:$D$22,2),VLOOKUP(H14913,'Shoe size conversion table'!$J$6:$L$22,2))</f>
        <v>43</v>
      </c>
      <c r="J14913" s="12" t="n">
        <f aca="false">IF(G14913="Male",VLOOKUP(H14913,'Shoe size conversion table'!$B$6:$D$22,3),VLOOKUP(H14913,'Shoe size conversion table'!$J$6:$L$22,3))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MONTH(C14913:C29880)</f>
        <v>12</v>
      </c>
      <c r="O14913" s="8" t="n">
        <f aca="false">K14913*(1-L14913)</f>
        <v>139</v>
      </c>
    </row>
    <row r="14914" customFormat="false" ht="11.4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IF(G14914="Male",VLOOKUP(H14914,'Shoe size conversion table'!$B$6:$D$22,2),VLOOKUP(H14914,'Shoe size conversion table'!$J$6:$L$22,2))</f>
        <v>42-43</v>
      </c>
      <c r="J14914" s="12" t="n">
        <f aca="false">IF(G14914="Male",VLOOKUP(H14914,'Shoe size conversion table'!$B$6:$D$22,3),VLOOKUP(H14914,'Shoe size conversion table'!$J$6:$L$22,3))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MONTH(C14914:C29881)</f>
        <v>12</v>
      </c>
      <c r="O14914" s="8" t="n">
        <f aca="false">K14914*(1-L14914)</f>
        <v>139.3</v>
      </c>
    </row>
    <row r="14915" customFormat="false" ht="11.4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IF(G14915="Male",VLOOKUP(H14915,'Shoe size conversion table'!$B$6:$D$22,2),VLOOKUP(H14915,'Shoe size conversion table'!$J$6:$L$22,2))</f>
        <v>37</v>
      </c>
      <c r="J14915" s="12" t="n">
        <f aca="false">IF(G14915="Male",VLOOKUP(H14915,'Shoe size conversion table'!$B$6:$D$22,3),VLOOKUP(H14915,'Shoe size conversion table'!$J$6:$L$22,3))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MONTH(C14915:C29882)</f>
        <v>12</v>
      </c>
      <c r="O14915" s="8" t="n">
        <f aca="false">K14915*(1-L14915)</f>
        <v>74.5</v>
      </c>
    </row>
    <row r="14916" customFormat="false" ht="11.4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IF(G14916="Male",VLOOKUP(H14916,'Shoe size conversion table'!$B$6:$D$22,2),VLOOKUP(H14916,'Shoe size conversion table'!$J$6:$L$22,2))</f>
        <v>41</v>
      </c>
      <c r="J14916" s="12" t="n">
        <f aca="false">IF(G14916="Male",VLOOKUP(H14916,'Shoe size conversion table'!$B$6:$D$22,3),VLOOKUP(H14916,'Shoe size conversion table'!$J$6:$L$22,3))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MONTH(C14916:C29883)</f>
        <v>12</v>
      </c>
      <c r="O14916" s="8" t="n">
        <f aca="false">K14916*(1-L14916)</f>
        <v>127.2</v>
      </c>
    </row>
    <row r="14917" customFormat="false" ht="11.4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IF(G14917="Male",VLOOKUP(H14917,'Shoe size conversion table'!$B$6:$D$22,2),VLOOKUP(H14917,'Shoe size conversion table'!$J$6:$L$22,2))</f>
        <v>42-43</v>
      </c>
      <c r="J14917" s="12" t="n">
        <f aca="false">IF(G14917="Male",VLOOKUP(H14917,'Shoe size conversion table'!$B$6:$D$22,3),VLOOKUP(H14917,'Shoe size conversion table'!$J$6:$L$22,3))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MONTH(C14917:C29884)</f>
        <v>12</v>
      </c>
      <c r="O14917" s="8" t="n">
        <f aca="false">K14917*(1-L14917)</f>
        <v>103.2</v>
      </c>
    </row>
    <row r="14918" customFormat="false" ht="11.4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IF(G14918="Male",VLOOKUP(H14918,'Shoe size conversion table'!$B$6:$D$22,2),VLOOKUP(H14918,'Shoe size conversion table'!$J$6:$L$22,2))</f>
        <v>42-43</v>
      </c>
      <c r="J14918" s="12" t="n">
        <f aca="false">IF(G14918="Male",VLOOKUP(H14918,'Shoe size conversion table'!$B$6:$D$22,3),VLOOKUP(H14918,'Shoe size conversion table'!$J$6:$L$22,3))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MONTH(C14918:C29885)</f>
        <v>12</v>
      </c>
      <c r="O14918" s="8" t="n">
        <f aca="false">K14918*(1-L14918)</f>
        <v>139</v>
      </c>
    </row>
    <row r="14919" customFormat="false" ht="11.4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IF(G14919="Male",VLOOKUP(H14919,'Shoe size conversion table'!$B$6:$D$22,2),VLOOKUP(H14919,'Shoe size conversion table'!$J$6:$L$22,2))</f>
        <v>46</v>
      </c>
      <c r="J14919" s="12" t="n">
        <f aca="false">IF(G14919="Male",VLOOKUP(H14919,'Shoe size conversion table'!$B$6:$D$22,3),VLOOKUP(H14919,'Shoe size conversion table'!$J$6:$L$22,3))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MONTH(C14919:C29886)</f>
        <v>12</v>
      </c>
      <c r="O14919" s="8" t="n">
        <f aca="false">K14919*(1-L14919)</f>
        <v>69.5</v>
      </c>
    </row>
    <row r="14920" customFormat="false" ht="11.4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IF(G14920="Male",VLOOKUP(H14920,'Shoe size conversion table'!$B$6:$D$22,2),VLOOKUP(H14920,'Shoe size conversion table'!$J$6:$L$22,2))</f>
        <v>43</v>
      </c>
      <c r="J14920" s="12" t="n">
        <f aca="false">IF(G14920="Male",VLOOKUP(H14920,'Shoe size conversion table'!$B$6:$D$22,3),VLOOKUP(H14920,'Shoe size conversion table'!$J$6:$L$22,3))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MONTH(C14920:C29887)</f>
        <v>12</v>
      </c>
      <c r="O14920" s="8" t="n">
        <f aca="false">K14920*(1-L14920)</f>
        <v>135.2</v>
      </c>
    </row>
    <row r="14921" customFormat="false" ht="11.4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IF(G14921="Male",VLOOKUP(H14921,'Shoe size conversion table'!$B$6:$D$22,2),VLOOKUP(H14921,'Shoe size conversion table'!$J$6:$L$22,2))</f>
        <v>43</v>
      </c>
      <c r="J14921" s="12" t="n">
        <f aca="false">IF(G14921="Male",VLOOKUP(H14921,'Shoe size conversion table'!$B$6:$D$22,3),VLOOKUP(H14921,'Shoe size conversion table'!$J$6:$L$22,3))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MONTH(C14921:C29888)</f>
        <v>12</v>
      </c>
      <c r="O14921" s="8" t="n">
        <f aca="false">K14921*(1-L14921)</f>
        <v>179</v>
      </c>
    </row>
    <row r="14922" customFormat="false" ht="11.4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IF(G14922="Male",VLOOKUP(H14922,'Shoe size conversion table'!$B$6:$D$22,2),VLOOKUP(H14922,'Shoe size conversion table'!$J$6:$L$22,2))</f>
        <v>39-40</v>
      </c>
      <c r="J14922" s="12" t="n">
        <f aca="false">IF(G14922="Male",VLOOKUP(H14922,'Shoe size conversion table'!$B$6:$D$22,3),VLOOKUP(H14922,'Shoe size conversion table'!$J$6:$L$22,3))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MONTH(C14922:C29889)</f>
        <v>12</v>
      </c>
      <c r="O14922" s="8" t="n">
        <f aca="false">K14922*(1-L14922)</f>
        <v>159.2</v>
      </c>
    </row>
    <row r="14923" customFormat="false" ht="11.4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IF(G14923="Male",VLOOKUP(H14923,'Shoe size conversion table'!$B$6:$D$22,2),VLOOKUP(H14923,'Shoe size conversion table'!$J$6:$L$22,2))</f>
        <v>36</v>
      </c>
      <c r="J14923" s="12" t="n">
        <f aca="false">IF(G14923="Male",VLOOKUP(H14923,'Shoe size conversion table'!$B$6:$D$22,3),VLOOKUP(H14923,'Shoe size conversion table'!$J$6:$L$22,3))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MONTH(C14923:C29890)</f>
        <v>12</v>
      </c>
      <c r="O14923" s="8" t="n">
        <f aca="false">K14923*(1-L14923)</f>
        <v>199</v>
      </c>
    </row>
    <row r="14924" customFormat="false" ht="11.4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IF(G14924="Male",VLOOKUP(H14924,'Shoe size conversion table'!$B$6:$D$22,2),VLOOKUP(H14924,'Shoe size conversion table'!$J$6:$L$22,2))</f>
        <v>42-43</v>
      </c>
      <c r="J14924" s="12" t="n">
        <f aca="false">IF(G14924="Male",VLOOKUP(H14924,'Shoe size conversion table'!$B$6:$D$22,3),VLOOKUP(H14924,'Shoe size conversion table'!$J$6:$L$22,3))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MONTH(C14924:C29891)</f>
        <v>12</v>
      </c>
      <c r="O14924" s="8" t="n">
        <f aca="false">K14924*(1-L14924)</f>
        <v>161.1</v>
      </c>
    </row>
    <row r="14925" customFormat="false" ht="11.4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IF(G14925="Male",VLOOKUP(H14925,'Shoe size conversion table'!$B$6:$D$22,2),VLOOKUP(H14925,'Shoe size conversion table'!$J$6:$L$22,2))</f>
        <v>42-43</v>
      </c>
      <c r="J14925" s="12" t="n">
        <f aca="false">IF(G14925="Male",VLOOKUP(H14925,'Shoe size conversion table'!$B$6:$D$22,3),VLOOKUP(H14925,'Shoe size conversion table'!$J$6:$L$22,3))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MONTH(C14925:C29892)</f>
        <v>12</v>
      </c>
      <c r="O14925" s="8" t="n">
        <f aca="false">K14925*(1-L14925)</f>
        <v>139</v>
      </c>
    </row>
    <row r="14926" customFormat="false" ht="11.4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IF(G14926="Male",VLOOKUP(H14926,'Shoe size conversion table'!$B$6:$D$22,2),VLOOKUP(H14926,'Shoe size conversion table'!$J$6:$L$22,2))</f>
        <v>38</v>
      </c>
      <c r="J14926" s="12" t="n">
        <f aca="false">IF(G14926="Male",VLOOKUP(H14926,'Shoe size conversion table'!$B$6:$D$22,3),VLOOKUP(H14926,'Shoe size conversion table'!$J$6:$L$22,3))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MONTH(C14926:C29893)</f>
        <v>12</v>
      </c>
      <c r="O14926" s="8" t="n">
        <f aca="false">K14926*(1-L14926)</f>
        <v>152.1</v>
      </c>
    </row>
    <row r="14927" customFormat="false" ht="11.4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IF(G14927="Male",VLOOKUP(H14927,'Shoe size conversion table'!$B$6:$D$22,2),VLOOKUP(H14927,'Shoe size conversion table'!$J$6:$L$22,2))</f>
        <v>37-38</v>
      </c>
      <c r="J14927" s="12" t="n">
        <f aca="false">IF(G14927="Male",VLOOKUP(H14927,'Shoe size conversion table'!$B$6:$D$22,3),VLOOKUP(H14927,'Shoe size conversion table'!$J$6:$L$22,3))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MONTH(C14927:C29894)</f>
        <v>12</v>
      </c>
      <c r="O14927" s="8" t="n">
        <f aca="false">K14927*(1-L14927)</f>
        <v>132.3</v>
      </c>
    </row>
    <row r="14928" customFormat="false" ht="11.4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IF(G14928="Male",VLOOKUP(H14928,'Shoe size conversion table'!$B$6:$D$22,2),VLOOKUP(H14928,'Shoe size conversion table'!$J$6:$L$22,2))</f>
        <v>43</v>
      </c>
      <c r="J14928" s="12" t="n">
        <f aca="false">IF(G14928="Male",VLOOKUP(H14928,'Shoe size conversion table'!$B$6:$D$22,3),VLOOKUP(H14928,'Shoe size conversion table'!$J$6:$L$22,3))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MONTH(C14928:C29895)</f>
        <v>12</v>
      </c>
      <c r="O14928" s="8" t="n">
        <f aca="false">K14928*(1-L14928)</f>
        <v>169</v>
      </c>
    </row>
    <row r="14929" customFormat="false" ht="11.4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IF(G14929="Male",VLOOKUP(H14929,'Shoe size conversion table'!$B$6:$D$22,2),VLOOKUP(H14929,'Shoe size conversion table'!$J$6:$L$22,2))</f>
        <v>42</v>
      </c>
      <c r="J14929" s="12" t="n">
        <f aca="false">IF(G14929="Male",VLOOKUP(H14929,'Shoe size conversion table'!$B$6:$D$22,3),VLOOKUP(H14929,'Shoe size conversion table'!$J$6:$L$22,3))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MONTH(C14929:C29896)</f>
        <v>12</v>
      </c>
      <c r="O14929" s="8" t="n">
        <f aca="false">K14929*(1-L14929)</f>
        <v>64.5</v>
      </c>
    </row>
    <row r="14930" customFormat="false" ht="11.4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IF(G14930="Male",VLOOKUP(H14930,'Shoe size conversion table'!$B$6:$D$22,2),VLOOKUP(H14930,'Shoe size conversion table'!$J$6:$L$22,2))</f>
        <v>46</v>
      </c>
      <c r="J14930" s="12" t="n">
        <f aca="false">IF(G14930="Male",VLOOKUP(H14930,'Shoe size conversion table'!$B$6:$D$22,3),VLOOKUP(H14930,'Shoe size conversion table'!$J$6:$L$22,3))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MONTH(C14930:C29897)</f>
        <v>12</v>
      </c>
      <c r="O14930" s="8" t="n">
        <f aca="false">K14930*(1-L14930)</f>
        <v>169</v>
      </c>
    </row>
    <row r="14931" customFormat="false" ht="11.4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IF(G14931="Male",VLOOKUP(H14931,'Shoe size conversion table'!$B$6:$D$22,2),VLOOKUP(H14931,'Shoe size conversion table'!$J$6:$L$22,2))</f>
        <v>42-43</v>
      </c>
      <c r="J14931" s="12" t="n">
        <f aca="false">IF(G14931="Male",VLOOKUP(H14931,'Shoe size conversion table'!$B$6:$D$22,3),VLOOKUP(H14931,'Shoe size conversion table'!$J$6:$L$22,3))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MONTH(C14931:C29898)</f>
        <v>12</v>
      </c>
      <c r="O14931" s="8" t="n">
        <f aca="false">K14931*(1-L14931)</f>
        <v>119.2</v>
      </c>
    </row>
    <row r="14932" customFormat="false" ht="11.4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IF(G14932="Male",VLOOKUP(H14932,'Shoe size conversion table'!$B$6:$D$22,2),VLOOKUP(H14932,'Shoe size conversion table'!$J$6:$L$22,2))</f>
        <v>48</v>
      </c>
      <c r="J14932" s="12" t="n">
        <f aca="false">IF(G14932="Male",VLOOKUP(H14932,'Shoe size conversion table'!$B$6:$D$22,3),VLOOKUP(H14932,'Shoe size conversion table'!$J$6:$L$22,3))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MONTH(C14932:C29899)</f>
        <v>12</v>
      </c>
      <c r="O14932" s="8" t="n">
        <f aca="false">K14932*(1-L14932)</f>
        <v>104.3</v>
      </c>
    </row>
    <row r="14933" customFormat="false" ht="11.4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IF(G14933="Male",VLOOKUP(H14933,'Shoe size conversion table'!$B$6:$D$22,2),VLOOKUP(H14933,'Shoe size conversion table'!$J$6:$L$22,2))</f>
        <v>42-43</v>
      </c>
      <c r="J14933" s="12" t="n">
        <f aca="false">IF(G14933="Male",VLOOKUP(H14933,'Shoe size conversion table'!$B$6:$D$22,3),VLOOKUP(H14933,'Shoe size conversion table'!$J$6:$L$22,3))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MONTH(C14933:C29900)</f>
        <v>12</v>
      </c>
      <c r="O14933" s="8" t="n">
        <f aca="false">K14933*(1-L14933)</f>
        <v>139</v>
      </c>
    </row>
    <row r="14934" customFormat="false" ht="11.4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IF(G14934="Male",VLOOKUP(H14934,'Shoe size conversion table'!$B$6:$D$22,2),VLOOKUP(H14934,'Shoe size conversion table'!$J$6:$L$22,2))</f>
        <v>38</v>
      </c>
      <c r="J14934" s="12" t="n">
        <f aca="false">IF(G14934="Male",VLOOKUP(H14934,'Shoe size conversion table'!$B$6:$D$22,3),VLOOKUP(H14934,'Shoe size conversion table'!$J$6:$L$22,3))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MONTH(C14934:C29901)</f>
        <v>12</v>
      </c>
      <c r="O14934" s="8" t="n">
        <f aca="false">K14934*(1-L14934)</f>
        <v>170.1</v>
      </c>
    </row>
    <row r="14935" customFormat="false" ht="11.4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IF(G14935="Male",VLOOKUP(H14935,'Shoe size conversion table'!$B$6:$D$22,2),VLOOKUP(H14935,'Shoe size conversion table'!$J$6:$L$22,2))</f>
        <v>44</v>
      </c>
      <c r="J14935" s="12" t="n">
        <f aca="false">IF(G14935="Male",VLOOKUP(H14935,'Shoe size conversion table'!$B$6:$D$22,3),VLOOKUP(H14935,'Shoe size conversion table'!$J$6:$L$22,3))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MONTH(C14935:C29902)</f>
        <v>12</v>
      </c>
      <c r="O14935" s="8" t="n">
        <f aca="false">K14935*(1-L14935)</f>
        <v>169</v>
      </c>
    </row>
    <row r="14936" customFormat="false" ht="11.4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IF(G14936="Male",VLOOKUP(H14936,'Shoe size conversion table'!$B$6:$D$22,2),VLOOKUP(H14936,'Shoe size conversion table'!$J$6:$L$22,2))</f>
        <v>40</v>
      </c>
      <c r="J14936" s="12" t="n">
        <f aca="false">IF(G14936="Male",VLOOKUP(H14936,'Shoe size conversion table'!$B$6:$D$22,3),VLOOKUP(H14936,'Shoe size conversion table'!$J$6:$L$22,3))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MONTH(C14936:C29903)</f>
        <v>12</v>
      </c>
      <c r="O14936" s="8" t="n">
        <f aca="false">K14936*(1-L14936)</f>
        <v>189</v>
      </c>
    </row>
    <row r="14937" customFormat="false" ht="11.4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IF(G14937="Male",VLOOKUP(H14937,'Shoe size conversion table'!$B$6:$D$22,2),VLOOKUP(H14937,'Shoe size conversion table'!$J$6:$L$22,2))</f>
        <v>39</v>
      </c>
      <c r="J14937" s="12" t="n">
        <f aca="false">IF(G14937="Male",VLOOKUP(H14937,'Shoe size conversion table'!$B$6:$D$22,3),VLOOKUP(H14937,'Shoe size conversion table'!$J$6:$L$22,3))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MONTH(C14937:C29904)</f>
        <v>12</v>
      </c>
      <c r="O14937" s="8" t="n">
        <f aca="false">K14937*(1-L14937)</f>
        <v>64.5</v>
      </c>
    </row>
    <row r="14938" customFormat="false" ht="11.4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IF(G14938="Male",VLOOKUP(H14938,'Shoe size conversion table'!$B$6:$D$22,2),VLOOKUP(H14938,'Shoe size conversion table'!$J$6:$L$22,2))</f>
        <v>36</v>
      </c>
      <c r="J14938" s="12" t="n">
        <f aca="false">IF(G14938="Male",VLOOKUP(H14938,'Shoe size conversion table'!$B$6:$D$22,3),VLOOKUP(H14938,'Shoe size conversion table'!$J$6:$L$22,3))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MONTH(C14938:C29905)</f>
        <v>12</v>
      </c>
      <c r="O14938" s="8" t="n">
        <f aca="false">K14938*(1-L14938)</f>
        <v>170.1</v>
      </c>
    </row>
    <row r="14939" customFormat="false" ht="11.4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IF(G14939="Male",VLOOKUP(H14939,'Shoe size conversion table'!$B$6:$D$22,2),VLOOKUP(H14939,'Shoe size conversion table'!$J$6:$L$22,2))</f>
        <v>42-43</v>
      </c>
      <c r="J14939" s="12" t="n">
        <f aca="false">IF(G14939="Male",VLOOKUP(H14939,'Shoe size conversion table'!$B$6:$D$22,3),VLOOKUP(H14939,'Shoe size conversion table'!$J$6:$L$22,3))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MONTH(C14939:C29906)</f>
        <v>12</v>
      </c>
      <c r="O14939" s="8" t="n">
        <f aca="false">K14939*(1-L14939)</f>
        <v>139</v>
      </c>
    </row>
    <row r="14940" customFormat="false" ht="11.4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IF(G14940="Male",VLOOKUP(H14940,'Shoe size conversion table'!$B$6:$D$22,2),VLOOKUP(H14940,'Shoe size conversion table'!$J$6:$L$22,2))</f>
        <v>43</v>
      </c>
      <c r="J14940" s="12" t="n">
        <f aca="false">IF(G14940="Male",VLOOKUP(H14940,'Shoe size conversion table'!$B$6:$D$22,3),VLOOKUP(H14940,'Shoe size conversion table'!$J$6:$L$22,3))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MONTH(C14940:C29907)</f>
        <v>12</v>
      </c>
      <c r="O14940" s="8" t="n">
        <f aca="false">K14940*(1-L14940)</f>
        <v>179</v>
      </c>
    </row>
    <row r="14941" customFormat="false" ht="11.4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IF(G14941="Male",VLOOKUP(H14941,'Shoe size conversion table'!$B$6:$D$22,2),VLOOKUP(H14941,'Shoe size conversion table'!$J$6:$L$22,2))</f>
        <v>42</v>
      </c>
      <c r="J14941" s="12" t="n">
        <f aca="false">IF(G14941="Male",VLOOKUP(H14941,'Shoe size conversion table'!$B$6:$D$22,3),VLOOKUP(H14941,'Shoe size conversion table'!$J$6:$L$22,3))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MONTH(C14941:C29908)</f>
        <v>12</v>
      </c>
      <c r="O14941" s="8" t="n">
        <f aca="false">K14941*(1-L14941)</f>
        <v>199</v>
      </c>
    </row>
    <row r="14942" customFormat="false" ht="11.4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IF(G14942="Male",VLOOKUP(H14942,'Shoe size conversion table'!$B$6:$D$22,2),VLOOKUP(H14942,'Shoe size conversion table'!$J$6:$L$22,2))</f>
        <v>37-38</v>
      </c>
      <c r="J14942" s="12" t="n">
        <f aca="false">IF(G14942="Male",VLOOKUP(H14942,'Shoe size conversion table'!$B$6:$D$22,3),VLOOKUP(H14942,'Shoe size conversion table'!$J$6:$L$22,3))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MONTH(C14942:C29909)</f>
        <v>12</v>
      </c>
      <c r="O14942" s="8" t="n">
        <f aca="false">K14942*(1-L14942)</f>
        <v>199</v>
      </c>
    </row>
    <row r="14943" customFormat="false" ht="11.4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IF(G14943="Male",VLOOKUP(H14943,'Shoe size conversion table'!$B$6:$D$22,2),VLOOKUP(H14943,'Shoe size conversion table'!$J$6:$L$22,2))</f>
        <v>42</v>
      </c>
      <c r="J14943" s="12" t="n">
        <f aca="false">IF(G14943="Male",VLOOKUP(H14943,'Shoe size conversion table'!$B$6:$D$22,3),VLOOKUP(H14943,'Shoe size conversion table'!$J$6:$L$22,3))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MONTH(C14943:C29910)</f>
        <v>12</v>
      </c>
      <c r="O14943" s="8" t="n">
        <f aca="false">K14943*(1-L14943)</f>
        <v>135.2</v>
      </c>
    </row>
    <row r="14944" customFormat="false" ht="11.4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IF(G14944="Male",VLOOKUP(H14944,'Shoe size conversion table'!$B$6:$D$22,2),VLOOKUP(H14944,'Shoe size conversion table'!$J$6:$L$22,2))</f>
        <v>41</v>
      </c>
      <c r="J14944" s="12" t="n">
        <f aca="false">IF(G14944="Male",VLOOKUP(H14944,'Shoe size conversion table'!$B$6:$D$22,3),VLOOKUP(H14944,'Shoe size conversion table'!$J$6:$L$22,3))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MONTH(C14944:C29911)</f>
        <v>12</v>
      </c>
      <c r="O14944" s="8" t="n">
        <f aca="false">K14944*(1-L14944)</f>
        <v>139</v>
      </c>
    </row>
    <row r="14945" customFormat="false" ht="11.4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IF(G14945="Male",VLOOKUP(H14945,'Shoe size conversion table'!$B$6:$D$22,2),VLOOKUP(H14945,'Shoe size conversion table'!$J$6:$L$22,2))</f>
        <v>38-39</v>
      </c>
      <c r="J14945" s="12" t="n">
        <f aca="false">IF(G14945="Male",VLOOKUP(H14945,'Shoe size conversion table'!$B$6:$D$22,3),VLOOKUP(H14945,'Shoe size conversion table'!$J$6:$L$22,3))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MONTH(C14945:C29912)</f>
        <v>12</v>
      </c>
      <c r="O14945" s="8" t="n">
        <f aca="false">K14945*(1-L14945)</f>
        <v>129</v>
      </c>
    </row>
    <row r="14946" customFormat="false" ht="11.4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IF(G14946="Male",VLOOKUP(H14946,'Shoe size conversion table'!$B$6:$D$22,2),VLOOKUP(H14946,'Shoe size conversion table'!$J$6:$L$22,2))</f>
        <v>39</v>
      </c>
      <c r="J14946" s="12" t="n">
        <f aca="false">IF(G14946="Male",VLOOKUP(H14946,'Shoe size conversion table'!$B$6:$D$22,3),VLOOKUP(H14946,'Shoe size conversion table'!$J$6:$L$22,3))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MONTH(C14946:C29913)</f>
        <v>12</v>
      </c>
      <c r="O14946" s="8" t="n">
        <f aca="false">K14946*(1-L14946)</f>
        <v>125.3</v>
      </c>
    </row>
    <row r="14947" customFormat="false" ht="11.4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IF(G14947="Male",VLOOKUP(H14947,'Shoe size conversion table'!$B$6:$D$22,2),VLOOKUP(H14947,'Shoe size conversion table'!$J$6:$L$22,2))</f>
        <v>44-45</v>
      </c>
      <c r="J14947" s="12" t="n">
        <f aca="false">IF(G14947="Male",VLOOKUP(H14947,'Shoe size conversion table'!$B$6:$D$22,3),VLOOKUP(H14947,'Shoe size conversion table'!$J$6:$L$22,3))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MONTH(C14947:C29914)</f>
        <v>12</v>
      </c>
      <c r="O14947" s="8" t="n">
        <f aca="false">K14947*(1-L14947)</f>
        <v>103.2</v>
      </c>
    </row>
    <row r="14948" customFormat="false" ht="11.4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IF(G14948="Male",VLOOKUP(H14948,'Shoe size conversion table'!$B$6:$D$22,2),VLOOKUP(H14948,'Shoe size conversion table'!$J$6:$L$22,2))</f>
        <v>39</v>
      </c>
      <c r="J14948" s="12" t="n">
        <f aca="false">IF(G14948="Male",VLOOKUP(H14948,'Shoe size conversion table'!$B$6:$D$22,3),VLOOKUP(H14948,'Shoe size conversion table'!$J$6:$L$22,3))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MONTH(C14948:C29915)</f>
        <v>12</v>
      </c>
      <c r="O14948" s="8" t="n">
        <f aca="false">K14948*(1-L14948)</f>
        <v>169</v>
      </c>
    </row>
    <row r="14949" customFormat="false" ht="11.4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IF(G14949="Male",VLOOKUP(H14949,'Shoe size conversion table'!$B$6:$D$22,2),VLOOKUP(H14949,'Shoe size conversion table'!$J$6:$L$22,2))</f>
        <v>37-38</v>
      </c>
      <c r="J14949" s="12" t="n">
        <f aca="false">IF(G14949="Male",VLOOKUP(H14949,'Shoe size conversion table'!$B$6:$D$22,3),VLOOKUP(H14949,'Shoe size conversion table'!$J$6:$L$22,3))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MONTH(C14949:C29916)</f>
        <v>12</v>
      </c>
      <c r="O14949" s="8" t="n">
        <f aca="false">K14949*(1-L14949)</f>
        <v>159</v>
      </c>
    </row>
    <row r="14950" customFormat="false" ht="11.4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IF(G14950="Male",VLOOKUP(H14950,'Shoe size conversion table'!$B$6:$D$22,2),VLOOKUP(H14950,'Shoe size conversion table'!$J$6:$L$22,2))</f>
        <v>38-39</v>
      </c>
      <c r="J14950" s="12" t="n">
        <f aca="false">IF(G14950="Male",VLOOKUP(H14950,'Shoe size conversion table'!$B$6:$D$22,3),VLOOKUP(H14950,'Shoe size conversion table'!$J$6:$L$22,3))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MONTH(C14950:C29917)</f>
        <v>12</v>
      </c>
      <c r="O14950" s="8" t="n">
        <f aca="false">K14950*(1-L14950)</f>
        <v>179</v>
      </c>
    </row>
    <row r="14951" customFormat="false" ht="11.4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IF(G14951="Male",VLOOKUP(H14951,'Shoe size conversion table'!$B$6:$D$22,2),VLOOKUP(H14951,'Shoe size conversion table'!$J$6:$L$22,2))</f>
        <v>42-43</v>
      </c>
      <c r="J14951" s="12" t="n">
        <f aca="false">IF(G14951="Male",VLOOKUP(H14951,'Shoe size conversion table'!$B$6:$D$22,3),VLOOKUP(H14951,'Shoe size conversion table'!$J$6:$L$22,3))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MONTH(C14951:C29918)</f>
        <v>12</v>
      </c>
      <c r="O14951" s="8" t="n">
        <f aca="false">K14951*(1-L14951)</f>
        <v>199</v>
      </c>
    </row>
    <row r="14952" customFormat="false" ht="11.4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IF(G14952="Male",VLOOKUP(H14952,'Shoe size conversion table'!$B$6:$D$22,2),VLOOKUP(H14952,'Shoe size conversion table'!$J$6:$L$22,2))</f>
        <v>42</v>
      </c>
      <c r="J14952" s="12" t="n">
        <f aca="false">IF(G14952="Male",VLOOKUP(H14952,'Shoe size conversion table'!$B$6:$D$22,3),VLOOKUP(H14952,'Shoe size conversion table'!$J$6:$L$22,3))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MONTH(C14952:C29919)</f>
        <v>12</v>
      </c>
      <c r="O14952" s="8" t="n">
        <f aca="false">K14952*(1-L14952)</f>
        <v>143.2</v>
      </c>
    </row>
    <row r="14953" customFormat="false" ht="11.4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IF(G14953="Male",VLOOKUP(H14953,'Shoe size conversion table'!$B$6:$D$22,2),VLOOKUP(H14953,'Shoe size conversion table'!$J$6:$L$22,2))</f>
        <v>40</v>
      </c>
      <c r="J14953" s="12" t="n">
        <f aca="false">IF(G14953="Male",VLOOKUP(H14953,'Shoe size conversion table'!$B$6:$D$22,3),VLOOKUP(H14953,'Shoe size conversion table'!$J$6:$L$22,3))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MONTH(C14953:C29920)</f>
        <v>12</v>
      </c>
      <c r="O14953" s="8" t="n">
        <f aca="false">K14953*(1-L14953)</f>
        <v>74.5</v>
      </c>
    </row>
    <row r="14954" customFormat="false" ht="11.4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IF(G14954="Male",VLOOKUP(H14954,'Shoe size conversion table'!$B$6:$D$22,2),VLOOKUP(H14954,'Shoe size conversion table'!$J$6:$L$22,2))</f>
        <v>43</v>
      </c>
      <c r="J14954" s="12" t="n">
        <f aca="false">IF(G14954="Male",VLOOKUP(H14954,'Shoe size conversion table'!$B$6:$D$22,3),VLOOKUP(H14954,'Shoe size conversion table'!$J$6:$L$22,3))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MONTH(C14954:C29921)</f>
        <v>12</v>
      </c>
      <c r="O14954" s="8" t="n">
        <f aca="false">K14954*(1-L14954)</f>
        <v>199</v>
      </c>
    </row>
    <row r="14955" customFormat="false" ht="11.4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IF(G14955="Male",VLOOKUP(H14955,'Shoe size conversion table'!$B$6:$D$22,2),VLOOKUP(H14955,'Shoe size conversion table'!$J$6:$L$22,2))</f>
        <v>42-43</v>
      </c>
      <c r="J14955" s="12" t="n">
        <f aca="false">IF(G14955="Male",VLOOKUP(H14955,'Shoe size conversion table'!$B$6:$D$22,3),VLOOKUP(H14955,'Shoe size conversion table'!$J$6:$L$22,3))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MONTH(C14955:C29922)</f>
        <v>12</v>
      </c>
      <c r="O14955" s="8" t="n">
        <f aca="false">K14955*(1-L14955)</f>
        <v>199</v>
      </c>
    </row>
    <row r="14956" customFormat="false" ht="11.4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IF(G14956="Male",VLOOKUP(H14956,'Shoe size conversion table'!$B$6:$D$22,2),VLOOKUP(H14956,'Shoe size conversion table'!$J$6:$L$22,2))</f>
        <v>43</v>
      </c>
      <c r="J14956" s="12" t="n">
        <f aca="false">IF(G14956="Male",VLOOKUP(H14956,'Shoe size conversion table'!$B$6:$D$22,3),VLOOKUP(H14956,'Shoe size conversion table'!$J$6:$L$22,3))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MONTH(C14956:C29923)</f>
        <v>12</v>
      </c>
      <c r="O14956" s="8" t="n">
        <f aca="false">K14956*(1-L14956)</f>
        <v>97.3</v>
      </c>
    </row>
    <row r="14957" customFormat="false" ht="11.4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IF(G14957="Male",VLOOKUP(H14957,'Shoe size conversion table'!$B$6:$D$22,2),VLOOKUP(H14957,'Shoe size conversion table'!$J$6:$L$22,2))</f>
        <v>41</v>
      </c>
      <c r="J14957" s="12" t="n">
        <f aca="false">IF(G14957="Male",VLOOKUP(H14957,'Shoe size conversion table'!$B$6:$D$22,3),VLOOKUP(H14957,'Shoe size conversion table'!$J$6:$L$22,3))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MONTH(C14957:C29924)</f>
        <v>12</v>
      </c>
      <c r="O14957" s="8" t="n">
        <f aca="false">K14957*(1-L14957)</f>
        <v>129</v>
      </c>
    </row>
    <row r="14958" customFormat="false" ht="11.4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IF(G14958="Male",VLOOKUP(H14958,'Shoe size conversion table'!$B$6:$D$22,2),VLOOKUP(H14958,'Shoe size conversion table'!$J$6:$L$22,2))</f>
        <v>37-38</v>
      </c>
      <c r="J14958" s="12" t="n">
        <f aca="false">IF(G14958="Male",VLOOKUP(H14958,'Shoe size conversion table'!$B$6:$D$22,3),VLOOKUP(H14958,'Shoe size conversion table'!$J$6:$L$22,3))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MONTH(C14958:C29925)</f>
        <v>12</v>
      </c>
      <c r="O14958" s="8" t="n">
        <f aca="false">K14958*(1-L14958)</f>
        <v>89.5</v>
      </c>
    </row>
    <row r="14959" customFormat="false" ht="11.4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IF(G14959="Male",VLOOKUP(H14959,'Shoe size conversion table'!$B$6:$D$22,2),VLOOKUP(H14959,'Shoe size conversion table'!$J$6:$L$22,2))</f>
        <v>44</v>
      </c>
      <c r="J14959" s="12" t="n">
        <f aca="false">IF(G14959="Male",VLOOKUP(H14959,'Shoe size conversion table'!$B$6:$D$22,3),VLOOKUP(H14959,'Shoe size conversion table'!$J$6:$L$22,3))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MONTH(C14959:C29926)</f>
        <v>12</v>
      </c>
      <c r="O14959" s="8" t="n">
        <f aca="false">K14959*(1-L14959)</f>
        <v>139</v>
      </c>
    </row>
    <row r="14960" customFormat="false" ht="11.4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IF(G14960="Male",VLOOKUP(H14960,'Shoe size conversion table'!$B$6:$D$22,2),VLOOKUP(H14960,'Shoe size conversion table'!$J$6:$L$22,2))</f>
        <v>42-43</v>
      </c>
      <c r="J14960" s="12" t="n">
        <f aca="false">IF(G14960="Male",VLOOKUP(H14960,'Shoe size conversion table'!$B$6:$D$22,3),VLOOKUP(H14960,'Shoe size conversion table'!$J$6:$L$22,3))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MONTH(C14960:C29927)</f>
        <v>12</v>
      </c>
      <c r="O14960" s="8" t="n">
        <f aca="false">K14960*(1-L14960)</f>
        <v>111.3</v>
      </c>
    </row>
    <row r="14961" customFormat="false" ht="11.4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IF(G14961="Male",VLOOKUP(H14961,'Shoe size conversion table'!$B$6:$D$22,2),VLOOKUP(H14961,'Shoe size conversion table'!$J$6:$L$22,2))</f>
        <v>42-43</v>
      </c>
      <c r="J14961" s="12" t="n">
        <f aca="false">IF(G14961="Male",VLOOKUP(H14961,'Shoe size conversion table'!$B$6:$D$22,3),VLOOKUP(H14961,'Shoe size conversion table'!$J$6:$L$22,3))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MONTH(C14961:C29928)</f>
        <v>12</v>
      </c>
      <c r="O14961" s="8" t="n">
        <f aca="false">K14961*(1-L14961)</f>
        <v>139</v>
      </c>
    </row>
    <row r="14962" customFormat="false" ht="11.4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IF(G14962="Male",VLOOKUP(H14962,'Shoe size conversion table'!$B$6:$D$22,2),VLOOKUP(H14962,'Shoe size conversion table'!$J$6:$L$22,2))</f>
        <v>38</v>
      </c>
      <c r="J14962" s="12" t="n">
        <f aca="false">IF(G14962="Male",VLOOKUP(H14962,'Shoe size conversion table'!$B$6:$D$22,3),VLOOKUP(H14962,'Shoe size conversion table'!$J$6:$L$22,3))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MONTH(C14962:C29929)</f>
        <v>12</v>
      </c>
      <c r="O14962" s="8" t="n">
        <f aca="false">K14962*(1-L14962)</f>
        <v>159</v>
      </c>
    </row>
    <row r="14963" customFormat="false" ht="11.4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IF(G14963="Male",VLOOKUP(H14963,'Shoe size conversion table'!$B$6:$D$22,2),VLOOKUP(H14963,'Shoe size conversion table'!$J$6:$L$22,2))</f>
        <v>43-44</v>
      </c>
      <c r="J14963" s="12" t="n">
        <f aca="false">IF(G14963="Male",VLOOKUP(H14963,'Shoe size conversion table'!$B$6:$D$22,3),VLOOKUP(H14963,'Shoe size conversion table'!$J$6:$L$22,3))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MONTH(C14963:C29930)</f>
        <v>12</v>
      </c>
      <c r="O14963" s="8" t="n">
        <f aca="false">K14963*(1-L14963)</f>
        <v>89.5</v>
      </c>
    </row>
    <row r="14964" customFormat="false" ht="11.4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IF(G14964="Male",VLOOKUP(H14964,'Shoe size conversion table'!$B$6:$D$22,2),VLOOKUP(H14964,'Shoe size conversion table'!$J$6:$L$22,2))</f>
        <v>38-39</v>
      </c>
      <c r="J14964" s="12" t="n">
        <f aca="false">IF(G14964="Male",VLOOKUP(H14964,'Shoe size conversion table'!$B$6:$D$22,3),VLOOKUP(H14964,'Shoe size conversion table'!$J$6:$L$22,3))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MONTH(C14964:C29931)</f>
        <v>12</v>
      </c>
      <c r="O14964" s="8" t="n">
        <f aca="false">K14964*(1-L14964)</f>
        <v>119.2</v>
      </c>
    </row>
    <row r="14965" customFormat="false" ht="11.4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IF(G14965="Male",VLOOKUP(H14965,'Shoe size conversion table'!$B$6:$D$22,2),VLOOKUP(H14965,'Shoe size conversion table'!$J$6:$L$22,2))</f>
        <v>42</v>
      </c>
      <c r="J14965" s="12" t="n">
        <f aca="false">IF(G14965="Male",VLOOKUP(H14965,'Shoe size conversion table'!$B$6:$D$22,3),VLOOKUP(H14965,'Shoe size conversion table'!$J$6:$L$22,3))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MONTH(C14965:C29932)</f>
        <v>12</v>
      </c>
      <c r="O14965" s="8" t="n">
        <f aca="false">K14965*(1-L14965)</f>
        <v>189</v>
      </c>
    </row>
    <row r="14966" customFormat="false" ht="11.4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IF(G14966="Male",VLOOKUP(H14966,'Shoe size conversion table'!$B$6:$D$22,2),VLOOKUP(H14966,'Shoe size conversion table'!$J$6:$L$22,2))</f>
        <v>41</v>
      </c>
      <c r="J14966" s="12" t="n">
        <f aca="false">IF(G14966="Male",VLOOKUP(H14966,'Shoe size conversion table'!$B$6:$D$22,3),VLOOKUP(H14966,'Shoe size conversion table'!$J$6:$L$22,3))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MONTH(C14966:C29933)</f>
        <v>12</v>
      </c>
      <c r="O14966" s="8" t="n">
        <f aca="false">K14966*(1-L14966)</f>
        <v>129</v>
      </c>
    </row>
    <row r="14967" customFormat="false" ht="11.4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IF(G14967="Male",VLOOKUP(H14967,'Shoe size conversion table'!$B$6:$D$22,2),VLOOKUP(H14967,'Shoe size conversion table'!$J$6:$L$22,2))</f>
        <v>42-43</v>
      </c>
      <c r="J14967" s="12" t="n">
        <f aca="false">IF(G14967="Male",VLOOKUP(H14967,'Shoe size conversion table'!$B$6:$D$22,3),VLOOKUP(H14967,'Shoe size conversion table'!$J$6:$L$22,3))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MONTH(C14967:C29934)</f>
        <v>12</v>
      </c>
      <c r="O14967" s="8" t="n">
        <f aca="false">K14967*(1-L14967)</f>
        <v>139</v>
      </c>
    </row>
    <row r="14968" customFormat="false" ht="11.4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IF(G14968="Male",VLOOKUP(H14968,'Shoe size conversion table'!$B$6:$D$22,2),VLOOKUP(H14968,'Shoe size conversion table'!$J$6:$L$22,2))</f>
        <v>42-43</v>
      </c>
      <c r="J14968" s="12" t="n">
        <f aca="false">IF(G14968="Male",VLOOKUP(H14968,'Shoe size conversion table'!$B$6:$D$22,3),VLOOKUP(H14968,'Shoe size conversion table'!$J$6:$L$22,3))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MONTH(C14968:C29935)</f>
        <v>12</v>
      </c>
      <c r="O14968" s="8" t="n">
        <f aca="false">K14968*(1-L14968)</f>
        <v>149</v>
      </c>
    </row>
    <row r="14969" customFormat="false" ht="11.4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IF(G14969="Male",VLOOKUP(H14969,'Shoe size conversion table'!$B$6:$D$22,2),VLOOKUP(H14969,'Shoe size conversion table'!$J$6:$L$22,2))</f>
        <v>43-44</v>
      </c>
      <c r="J14969" s="12" t="n">
        <f aca="false">IF(G14969="Male",VLOOKUP(H14969,'Shoe size conversion table'!$B$6:$D$22,3),VLOOKUP(H14969,'Shoe size conversion table'!$J$6:$L$22,3))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MONTH(C14969:C29936)</f>
        <v>12</v>
      </c>
      <c r="O14969" s="8" t="n">
        <f aca="false">K14969*(1-L14969)</f>
        <v>125.3</v>
      </c>
    </row>
    <row r="14970" customFormat="false" ht="11.4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IF(G14970="Male",VLOOKUP(H14970,'Shoe size conversion table'!$B$6:$D$22,2),VLOOKUP(H14970,'Shoe size conversion table'!$J$6:$L$22,2))</f>
        <v>40</v>
      </c>
      <c r="J14970" s="12" t="n">
        <f aca="false">IF(G14970="Male",VLOOKUP(H14970,'Shoe size conversion table'!$B$6:$D$22,3),VLOOKUP(H14970,'Shoe size conversion table'!$J$6:$L$22,3))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MONTH(C14970:C29937)</f>
        <v>12</v>
      </c>
      <c r="O14970" s="8" t="n">
        <f aca="false">K14970*(1-L14970)</f>
        <v>199</v>
      </c>
    </row>
    <row r="14971" customFormat="false" ht="11.4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IF(G14971="Male",VLOOKUP(H14971,'Shoe size conversion table'!$B$6:$D$22,2),VLOOKUP(H14971,'Shoe size conversion table'!$J$6:$L$22,2))</f>
        <v>37</v>
      </c>
      <c r="J14971" s="12" t="n">
        <f aca="false">IF(G14971="Male",VLOOKUP(H14971,'Shoe size conversion table'!$B$6:$D$22,3),VLOOKUP(H14971,'Shoe size conversion table'!$J$6:$L$22,3))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MONTH(C14971:C29938)</f>
        <v>12</v>
      </c>
      <c r="O14971" s="8" t="n">
        <f aca="false">K14971*(1-L14971)</f>
        <v>125.1</v>
      </c>
    </row>
    <row r="14972" customFormat="false" ht="11.4" hidden="false" customHeight="false" outlineLevel="0" collapsed="false">
      <c r="B14972" s="5"/>
      <c r="C14972" s="11"/>
      <c r="E14972" s="12"/>
      <c r="H14972" s="12"/>
      <c r="I14972" s="12"/>
      <c r="J14972" s="12"/>
      <c r="K14972" s="8"/>
      <c r="L14972" s="9"/>
      <c r="O14972" s="8"/>
    </row>
    <row r="14973" customFormat="false" ht="11.4" hidden="false" customHeight="false" outlineLevel="0" collapsed="false">
      <c r="B14973" s="5"/>
      <c r="C14973" s="11" t="s">
        <v>50</v>
      </c>
      <c r="D14973" s="1" t="s">
        <v>25</v>
      </c>
      <c r="E14973" s="12" t="n">
        <v>2156</v>
      </c>
      <c r="F14973" s="1" t="s">
        <v>33</v>
      </c>
      <c r="G14973" s="1" t="s">
        <v>23</v>
      </c>
      <c r="H14973" s="12" t="n">
        <v>4.5</v>
      </c>
      <c r="I14973" s="12" t="n">
        <f aca="false">IF(G14973="Male",VLOOKUP(H14973,'Shoe size conversion table'!$B$6:$D$22,2),VLOOKUP(H14973,'Shoe size conversion table'!$J$6:$L$22,2))</f>
        <v>35</v>
      </c>
      <c r="J14973" s="12" t="n">
        <f aca="false">IF(G14973="Male",VLOOKUP(H14973,'Shoe size conversion table'!$B$6:$D$22,3),VLOOKUP(H14973,'Shoe size conversion table'!$J$6:$L$22,3))</f>
        <v>2.5</v>
      </c>
      <c r="K14973" s="8" t="n">
        <v>179</v>
      </c>
      <c r="L14973" s="9" t="n">
        <v>0</v>
      </c>
      <c r="M14973" s="1" t="e">
        <f aca="false">YEAR(C14973)</f>
        <v>#VALUE!</v>
      </c>
      <c r="N14973" s="1" t="e">
        <f aca="false">MONTH(C14973:C29939)</f>
        <v>#VALUE!</v>
      </c>
      <c r="O14973" s="8" t="n">
        <f aca="false">K14973*(1-L14973)</f>
        <v>179</v>
      </c>
    </row>
    <row r="14974" customFormat="false" ht="11.4" hidden="false" customHeight="false" outlineLevel="0" collapsed="false">
      <c r="B14974" s="5"/>
      <c r="C14974" s="11" t="s">
        <v>51</v>
      </c>
      <c r="D14974" s="1" t="s">
        <v>25</v>
      </c>
      <c r="E14974" s="12" t="n">
        <v>2156</v>
      </c>
      <c r="F14974" s="1" t="s">
        <v>33</v>
      </c>
      <c r="G14974" s="1" t="s">
        <v>23</v>
      </c>
      <c r="H14974" s="12" t="n">
        <v>4.5</v>
      </c>
      <c r="I14974" s="12" t="n">
        <f aca="false">IF(G14974="Male",VLOOKUP(H14974,'Shoe size conversion table'!$B$6:$D$22,2),VLOOKUP(H14974,'Shoe size conversion table'!$J$6:$L$22,2))</f>
        <v>35</v>
      </c>
      <c r="J14974" s="12" t="n">
        <f aca="false">IF(G14974="Male",VLOOKUP(H14974,'Shoe size conversion table'!$B$6:$D$22,3),VLOOKUP(H14974,'Shoe size conversion table'!$J$6:$L$22,3))</f>
        <v>2.5</v>
      </c>
      <c r="K14974" s="8" t="n">
        <v>139</v>
      </c>
      <c r="L14974" s="9" t="n">
        <v>0.1</v>
      </c>
      <c r="M14974" s="1" t="e">
        <f aca="false">YEAR(C14974)</f>
        <v>#VALUE!</v>
      </c>
      <c r="N14974" s="1" t="e">
        <f aca="false">MONTH(C14974:C29940)</f>
        <v>#VALUE!</v>
      </c>
      <c r="O14974" s="8" t="n">
        <f aca="false">K14974*(1-L14974)</f>
        <v>125.1</v>
      </c>
    </row>
    <row r="14975" customFormat="false" ht="11.4" hidden="false" customHeight="false" outlineLevel="0" collapsed="false">
      <c r="B14975" s="5"/>
      <c r="C14975" s="11" t="s">
        <v>52</v>
      </c>
      <c r="D14975" s="1" t="s">
        <v>25</v>
      </c>
      <c r="E14975" s="12" t="n">
        <v>2156</v>
      </c>
      <c r="F14975" s="1" t="s">
        <v>33</v>
      </c>
      <c r="G14975" s="1" t="s">
        <v>23</v>
      </c>
      <c r="H14975" s="12" t="n">
        <v>4.5</v>
      </c>
      <c r="I14975" s="12" t="n">
        <f aca="false">IF(G14975="Male",VLOOKUP(H14975,'Shoe size conversion table'!$B$6:$D$22,2),VLOOKUP(H14975,'Shoe size conversion table'!$J$6:$L$22,2))</f>
        <v>35</v>
      </c>
      <c r="J14975" s="12" t="n">
        <f aca="false">IF(G14975="Male",VLOOKUP(H14975,'Shoe size conversion table'!$B$6:$D$22,3),VLOOKUP(H14975,'Shoe size conversion table'!$J$6:$L$22,3))</f>
        <v>2.5</v>
      </c>
      <c r="K14975" s="8" t="n">
        <v>139</v>
      </c>
      <c r="L14975" s="9" t="n">
        <v>0.1</v>
      </c>
      <c r="M14975" s="1" t="e">
        <f aca="false">YEAR(C14975)</f>
        <v>#VALUE!</v>
      </c>
      <c r="N14975" s="1" t="e">
        <f aca="false">MONTH(C14975:C29941)</f>
        <v>#VALUE!</v>
      </c>
      <c r="O14975" s="8" t="n">
        <f aca="false">K14975*(1-L14975)</f>
        <v>125.1</v>
      </c>
    </row>
    <row r="14976" customFormat="false" ht="11.4" hidden="false" customHeight="false" outlineLevel="0" collapsed="false">
      <c r="B14976" s="5"/>
      <c r="C14976" s="11" t="s">
        <v>53</v>
      </c>
      <c r="D14976" s="1" t="s">
        <v>25</v>
      </c>
      <c r="E14976" s="12" t="n">
        <v>2156</v>
      </c>
      <c r="F14976" s="1" t="s">
        <v>33</v>
      </c>
      <c r="G14976" s="1" t="s">
        <v>23</v>
      </c>
      <c r="H14976" s="12" t="n">
        <v>4.5</v>
      </c>
      <c r="I14976" s="12" t="n">
        <f aca="false">IF(G14976="Male",VLOOKUP(H14976,'Shoe size conversion table'!$B$6:$D$22,2),VLOOKUP(H14976,'Shoe size conversion table'!$J$6:$L$22,2))</f>
        <v>35</v>
      </c>
      <c r="J14976" s="12" t="n">
        <f aca="false">IF(G14976="Male",VLOOKUP(H14976,'Shoe size conversion table'!$B$6:$D$22,3),VLOOKUP(H14976,'Shoe size conversion table'!$J$6:$L$22,3))</f>
        <v>2.5</v>
      </c>
      <c r="K14976" s="8" t="n">
        <v>139</v>
      </c>
      <c r="L14976" s="9" t="n">
        <v>0.1</v>
      </c>
      <c r="M14976" s="1" t="e">
        <f aca="false">YEAR(C14976)</f>
        <v>#VALUE!</v>
      </c>
      <c r="N14976" s="1" t="e">
        <f aca="false">MONTH(C14976:C29942)</f>
        <v>#VALUE!</v>
      </c>
      <c r="O14976" s="8" t="n">
        <f aca="false">K14976*(1-L14976)</f>
        <v>125.1</v>
      </c>
    </row>
    <row r="14977" customFormat="false" ht="11.4" hidden="false" customHeight="false" outlineLevel="0" collapsed="false">
      <c r="B14977" s="5"/>
      <c r="C14977" s="11"/>
      <c r="D14977" s="1" t="s">
        <v>25</v>
      </c>
      <c r="E14977" s="12" t="n">
        <v>2156</v>
      </c>
      <c r="F14977" s="1" t="s">
        <v>33</v>
      </c>
      <c r="G14977" s="1" t="s">
        <v>23</v>
      </c>
      <c r="H14977" s="12" t="n">
        <v>6.5</v>
      </c>
      <c r="I14977" s="12" t="n">
        <f aca="false">IF(G14977="Male",VLOOKUP(H14977,'Shoe size conversion table'!$B$6:$D$22,2),VLOOKUP(H14977,'Shoe size conversion table'!$J$6:$L$22,2))</f>
        <v>37</v>
      </c>
      <c r="J14977" s="12" t="n">
        <f aca="false">IF(G14977="Male",VLOOKUP(H14977,'Shoe size conversion table'!$B$6:$D$22,3),VLOOKUP(H14977,'Shoe size conversion table'!$J$6:$L$22,3))</f>
        <v>4.5</v>
      </c>
      <c r="K14977" s="8" t="n">
        <v>139</v>
      </c>
      <c r="L14977" s="9" t="n">
        <v>0.1</v>
      </c>
      <c r="M14977" s="1" t="n">
        <f aca="false">YEAR(C14977)</f>
        <v>1899</v>
      </c>
      <c r="N14977" s="1" t="n">
        <f aca="false">MONTH(C14977:C29943)</f>
        <v>12</v>
      </c>
      <c r="O14977" s="8" t="n">
        <f aca="false">K14977*(1-L14977)</f>
        <v>125.1</v>
      </c>
    </row>
    <row r="14978" customFormat="false" ht="11.4" hidden="false" customHeight="false" outlineLevel="0" collapsed="false">
      <c r="B14978" s="5"/>
      <c r="C14978" s="11"/>
      <c r="D14978" s="1" t="s">
        <v>25</v>
      </c>
      <c r="E14978" s="12" t="n">
        <v>2156</v>
      </c>
      <c r="F14978" s="1" t="s">
        <v>33</v>
      </c>
      <c r="G14978" s="1" t="s">
        <v>23</v>
      </c>
      <c r="H14978" s="12" t="n">
        <v>6.5</v>
      </c>
      <c r="I14978" s="12" t="n">
        <f aca="false">IF(G14978="Male",VLOOKUP(H14978,'Shoe size conversion table'!$B$6:$D$22,2),VLOOKUP(H14978,'Shoe size conversion table'!$J$6:$L$22,2))</f>
        <v>37</v>
      </c>
      <c r="J14978" s="12" t="n">
        <f aca="false">IF(G14978="Male",VLOOKUP(H14978,'Shoe size conversion table'!$B$6:$D$22,3),VLOOKUP(H14978,'Shoe size conversion table'!$J$6:$L$22,3))</f>
        <v>4.5</v>
      </c>
      <c r="K14978" s="8" t="n">
        <v>139</v>
      </c>
      <c r="L14978" s="9" t="n">
        <v>0.1</v>
      </c>
      <c r="M14978" s="1" t="n">
        <f aca="false">YEAR(C14978)</f>
        <v>1899</v>
      </c>
      <c r="N14978" s="1" t="n">
        <f aca="false">MONTH(C14978:C29944)</f>
        <v>12</v>
      </c>
      <c r="O14978" s="8" t="n">
        <f aca="false">K14978*(1-L14978)</f>
        <v>125.1</v>
      </c>
    </row>
    <row r="14979" customFormat="false" ht="11.4" hidden="false" customHeight="false" outlineLevel="0" collapsed="false">
      <c r="B14979" s="5"/>
      <c r="C14979" s="11"/>
      <c r="D14979" s="1" t="s">
        <v>25</v>
      </c>
      <c r="E14979" s="12" t="n">
        <v>2156</v>
      </c>
      <c r="F14979" s="1" t="s">
        <v>33</v>
      </c>
      <c r="G14979" s="1" t="s">
        <v>23</v>
      </c>
      <c r="H14979" s="12" t="n">
        <v>6.5</v>
      </c>
      <c r="I14979" s="12" t="n">
        <f aca="false">IF(G14979="Male",VLOOKUP(H14979,'Shoe size conversion table'!$B$6:$D$22,2),VLOOKUP(H14979,'Shoe size conversion table'!$J$6:$L$22,2))</f>
        <v>37</v>
      </c>
      <c r="J14979" s="12" t="n">
        <f aca="false">IF(G14979="Male",VLOOKUP(H14979,'Shoe size conversion table'!$B$6:$D$22,3),VLOOKUP(H14979,'Shoe size conversion table'!$J$6:$L$22,3))</f>
        <v>4.5</v>
      </c>
      <c r="K14979" s="8" t="n">
        <v>139</v>
      </c>
      <c r="L14979" s="9" t="n">
        <v>0.1</v>
      </c>
      <c r="M14979" s="1" t="n">
        <f aca="false">YEAR(C14979)</f>
        <v>1899</v>
      </c>
      <c r="N14979" s="1" t="n">
        <f aca="false">MONTH(C14979:C29945)</f>
        <v>12</v>
      </c>
      <c r="O14979" s="8" t="n">
        <f aca="false">K14979*(1-L14979)</f>
        <v>125.1</v>
      </c>
    </row>
    <row r="14980" customFormat="false" ht="11.4" hidden="false" customHeight="false" outlineLevel="0" collapsed="false">
      <c r="B14980" s="5"/>
      <c r="C14980" s="11"/>
      <c r="D14980" s="1" t="s">
        <v>25</v>
      </c>
      <c r="E14980" s="12" t="n">
        <v>2156</v>
      </c>
      <c r="F14980" s="1" t="s">
        <v>33</v>
      </c>
      <c r="G14980" s="1" t="s">
        <v>23</v>
      </c>
      <c r="H14980" s="12" t="n">
        <v>6.5</v>
      </c>
      <c r="I14980" s="12" t="n">
        <f aca="false">IF(G14980="Male",VLOOKUP(H14980,'Shoe size conversion table'!$B$6:$D$22,2),VLOOKUP(H14980,'Shoe size conversion table'!$J$6:$L$22,2))</f>
        <v>37</v>
      </c>
      <c r="J14980" s="12" t="n">
        <f aca="false">IF(G14980="Male",VLOOKUP(H14980,'Shoe size conversion table'!$B$6:$D$22,3),VLOOKUP(H14980,'Shoe size conversion table'!$J$6:$L$22,3))</f>
        <v>4.5</v>
      </c>
      <c r="K14980" s="8" t="n">
        <v>139</v>
      </c>
      <c r="L14980" s="9" t="n">
        <v>0.1</v>
      </c>
      <c r="M14980" s="1" t="n">
        <f aca="false">YEAR(C14980)</f>
        <v>1899</v>
      </c>
      <c r="N14980" s="1" t="n">
        <f aca="false">MONTH(C14980:C29946)</f>
        <v>12</v>
      </c>
      <c r="O14980" s="8" t="n">
        <f aca="false">K14980*(1-L14980)</f>
        <v>125.1</v>
      </c>
    </row>
    <row r="14981" customFormat="false" ht="11.4" hidden="false" customHeight="false" outlineLevel="0" collapsed="false">
      <c r="B14981" s="5"/>
      <c r="C14981" s="11"/>
      <c r="D14981" s="1" t="s">
        <v>25</v>
      </c>
      <c r="E14981" s="12" t="n">
        <v>2156</v>
      </c>
      <c r="F14981" s="1" t="s">
        <v>33</v>
      </c>
      <c r="G14981" s="1" t="s">
        <v>23</v>
      </c>
      <c r="H14981" s="12" t="n">
        <v>6.5</v>
      </c>
      <c r="I14981" s="12" t="n">
        <f aca="false">IF(G14981="Male",VLOOKUP(H14981,'Shoe size conversion table'!$B$6:$D$22,2),VLOOKUP(H14981,'Shoe size conversion table'!$J$6:$L$22,2))</f>
        <v>37</v>
      </c>
      <c r="J14981" s="12" t="n">
        <f aca="false">IF(G14981="Male",VLOOKUP(H14981,'Shoe size conversion table'!$B$6:$D$22,3),VLOOKUP(H14981,'Shoe size conversion table'!$J$6:$L$22,3))</f>
        <v>4.5</v>
      </c>
      <c r="K14981" s="8" t="n">
        <v>139</v>
      </c>
      <c r="L14981" s="9" t="n">
        <v>0.1</v>
      </c>
      <c r="M14981" s="1" t="n">
        <f aca="false">YEAR(C14981)</f>
        <v>1899</v>
      </c>
      <c r="N14981" s="1" t="n">
        <f aca="false">MONTH(C14981:C29947)</f>
        <v>12</v>
      </c>
      <c r="O14981" s="8" t="n">
        <f aca="false">K14981*(1-L14981)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5"/>
    <col collapsed="false" customWidth="true" hidden="false" outlineLevel="0" max="4" min="4" style="13" width="4.34"/>
    <col collapsed="false" customWidth="true" hidden="false" outlineLevel="0" max="5" min="5" style="13" width="6"/>
    <col collapsed="false" customWidth="true" hidden="false" outlineLevel="0" max="6" min="6" style="13" width="10.44"/>
    <col collapsed="false" customWidth="true" hidden="false" outlineLevel="0" max="9" min="7" style="13" width="8.88"/>
    <col collapsed="false" customWidth="true" hidden="false" outlineLevel="0" max="10" min="10" style="13" width="3.78"/>
    <col collapsed="false" customWidth="true" hidden="false" outlineLevel="0" max="11" min="11" style="13" width="6.55"/>
    <col collapsed="false" customWidth="true" hidden="false" outlineLevel="0" max="12" min="12" style="13" width="3.44"/>
    <col collapsed="false" customWidth="true" hidden="false" outlineLevel="0" max="13" min="13" style="13" width="6"/>
    <col collapsed="false" customWidth="true" hidden="false" outlineLevel="0" max="14" min="14" style="13" width="10.44"/>
    <col collapsed="false" customWidth="true" hidden="false" outlineLevel="0" max="1025" min="15" style="13" width="8.88"/>
  </cols>
  <sheetData>
    <row r="1" customFormat="false" ht="15.6" hidden="false" customHeight="false" outlineLevel="0" collapsed="false">
      <c r="B1" s="14" t="s">
        <v>54</v>
      </c>
    </row>
    <row r="3" customFormat="false" ht="13.2" hidden="false" customHeight="false" outlineLevel="0" collapsed="false">
      <c r="B3" s="15" t="s">
        <v>55</v>
      </c>
      <c r="H3" s="16"/>
      <c r="J3" s="15" t="s">
        <v>56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57</v>
      </c>
      <c r="C5" s="18" t="s">
        <v>58</v>
      </c>
      <c r="D5" s="18" t="s">
        <v>59</v>
      </c>
      <c r="E5" s="18" t="s">
        <v>60</v>
      </c>
      <c r="F5" s="18" t="s">
        <v>61</v>
      </c>
      <c r="G5" s="19"/>
      <c r="H5" s="20"/>
      <c r="I5" s="19"/>
      <c r="J5" s="18" t="s">
        <v>57</v>
      </c>
      <c r="K5" s="18" t="s">
        <v>58</v>
      </c>
      <c r="L5" s="18" t="s">
        <v>59</v>
      </c>
      <c r="M5" s="18" t="s">
        <v>60</v>
      </c>
      <c r="N5" s="18" t="s">
        <v>61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62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63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64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65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66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67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68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69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70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71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63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65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67</v>
      </c>
      <c r="L22" s="23" t="n">
        <v>10</v>
      </c>
      <c r="M22" s="25" t="n">
        <v>10.875</v>
      </c>
      <c r="N22" s="25" t="n">
        <v>27.6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3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1" activeCellId="0" sqref="F1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78"/>
    <col collapsed="false" customWidth="true" hidden="false" outlineLevel="0" max="30" min="30" style="13" width="4"/>
    <col collapsed="false" customWidth="true" hidden="false" outlineLevel="0" max="31" min="31" style="13" width="13.55"/>
    <col collapsed="false" customWidth="true" hidden="false" outlineLevel="0" max="32" min="32" style="13" width="4"/>
    <col collapsed="false" customWidth="true" hidden="false" outlineLevel="0" max="33" min="33" style="13" width="14.11"/>
    <col collapsed="false" customWidth="true" hidden="false" outlineLevel="0" max="34" min="34" style="13" width="4.89"/>
    <col collapsed="false" customWidth="true" hidden="false" outlineLevel="0" max="36" min="35" style="13" width="5.34"/>
    <col collapsed="false" customWidth="true" hidden="false" outlineLevel="0" max="37" min="37" style="13" width="2"/>
    <col collapsed="false" customWidth="true" hidden="false" outlineLevel="0" max="38" min="38" style="13" width="16.89"/>
    <col collapsed="false" customWidth="true" hidden="false" outlineLevel="0" max="39" min="39" style="13" width="4.78"/>
    <col collapsed="false" customWidth="true" hidden="false" outlineLevel="0" max="40" min="40" style="13" width="18"/>
    <col collapsed="false" customWidth="true" hidden="false" outlineLevel="0" max="41" min="41" style="13" width="6.11"/>
    <col collapsed="false" customWidth="true" hidden="false" outlineLevel="0" max="42" min="42" style="13" width="15"/>
    <col collapsed="false" customWidth="true" hidden="false" outlineLevel="0" max="43" min="43" style="13" width="6"/>
    <col collapsed="false" customWidth="true" hidden="false" outlineLevel="0" max="44" min="44" style="13" width="17.55"/>
    <col collapsed="false" customWidth="true" hidden="false" outlineLevel="0" max="45" min="45" style="13" width="5.55"/>
    <col collapsed="false" customWidth="true" hidden="false" outlineLevel="0" max="46" min="46" style="13" width="5.44"/>
    <col collapsed="false" customWidth="true" hidden="false" outlineLevel="0" max="1025" min="47" style="13" width="8.88"/>
  </cols>
  <sheetData>
    <row r="1" customFormat="false" ht="15.6" hidden="false" customHeight="false" outlineLevel="0" collapsed="false">
      <c r="B1" s="14" t="s">
        <v>72</v>
      </c>
    </row>
    <row r="2" customFormat="false" ht="12" hidden="false" customHeight="false" outlineLevel="0" collapsed="false">
      <c r="B2" s="26" t="s">
        <v>73</v>
      </c>
    </row>
    <row r="3" customFormat="false" ht="12" hidden="false" customHeight="false" outlineLevel="0" collapsed="false">
      <c r="B3" s="26"/>
    </row>
    <row r="4" customFormat="false" ht="13.2" hidden="false" customHeight="false" outlineLevel="0" collapsed="false">
      <c r="B4" s="26" t="s">
        <v>74</v>
      </c>
      <c r="G4" s="16"/>
      <c r="H4" s="16"/>
      <c r="I4" s="16"/>
      <c r="K4" s="27"/>
      <c r="L4" s="17"/>
      <c r="M4" s="17"/>
      <c r="N4" s="17"/>
    </row>
    <row r="5" customFormat="false" ht="13.2" hidden="false" customHeight="false" outlineLevel="0" collapsed="false">
      <c r="B5" s="26" t="s">
        <v>75</v>
      </c>
      <c r="G5" s="16"/>
      <c r="H5" s="16"/>
      <c r="I5" s="16"/>
      <c r="K5" s="27"/>
      <c r="L5" s="17"/>
      <c r="M5" s="17"/>
      <c r="N5" s="17"/>
    </row>
    <row r="6" customFormat="false" ht="13.2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2" hidden="false" customHeight="false" outlineLevel="0" collapsed="false">
      <c r="B7" s="15" t="s">
        <v>76</v>
      </c>
      <c r="G7" s="16"/>
      <c r="H7" s="16"/>
      <c r="I7" s="16"/>
      <c r="K7" s="27"/>
      <c r="L7" s="17"/>
      <c r="M7" s="17"/>
      <c r="N7" s="17"/>
      <c r="AI7" s="15" t="s">
        <v>77</v>
      </c>
      <c r="AP7" s="15" t="s">
        <v>78</v>
      </c>
    </row>
    <row r="8" customFormat="false" ht="13.2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79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80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81</v>
      </c>
      <c r="AE9" s="30" t="s">
        <v>82</v>
      </c>
      <c r="AG9" s="30" t="s">
        <v>83</v>
      </c>
      <c r="AI9" s="30" t="s">
        <v>84</v>
      </c>
      <c r="AJ9" s="30"/>
      <c r="AL9" s="31" t="s">
        <v>85</v>
      </c>
      <c r="AN9" s="32" t="s">
        <v>86</v>
      </c>
      <c r="AP9" s="32" t="s">
        <v>87</v>
      </c>
      <c r="AR9" s="32" t="s">
        <v>88</v>
      </c>
    </row>
    <row r="10" customFormat="false" ht="15" hidden="false" customHeight="true" outlineLevel="0" collapsed="false">
      <c r="B10" s="18" t="s">
        <v>57</v>
      </c>
      <c r="C10" s="33" t="n">
        <v>1</v>
      </c>
      <c r="D10" s="33" t="n">
        <v>2</v>
      </c>
      <c r="E10" s="33" t="n">
        <v>3</v>
      </c>
      <c r="F10" s="33" t="n">
        <v>4</v>
      </c>
      <c r="G10" s="33" t="n">
        <v>5</v>
      </c>
      <c r="H10" s="33" t="n">
        <v>6</v>
      </c>
      <c r="I10" s="33" t="n">
        <v>7</v>
      </c>
      <c r="J10" s="33" t="n">
        <v>8</v>
      </c>
      <c r="K10" s="33" t="n">
        <v>9</v>
      </c>
      <c r="L10" s="33" t="n">
        <v>10</v>
      </c>
      <c r="M10" s="33" t="n">
        <v>11</v>
      </c>
      <c r="N10" s="33" t="n">
        <v>12</v>
      </c>
      <c r="P10" s="33" t="n">
        <v>1</v>
      </c>
      <c r="Q10" s="33" t="n">
        <v>2</v>
      </c>
      <c r="R10" s="33" t="n">
        <v>3</v>
      </c>
      <c r="S10" s="33" t="n">
        <v>4</v>
      </c>
      <c r="T10" s="33" t="n">
        <v>5</v>
      </c>
      <c r="U10" s="33" t="n">
        <v>6</v>
      </c>
      <c r="V10" s="33" t="n">
        <v>7</v>
      </c>
      <c r="W10" s="33" t="n">
        <v>8</v>
      </c>
      <c r="X10" s="33" t="n">
        <v>9</v>
      </c>
      <c r="Y10" s="33" t="n">
        <v>10</v>
      </c>
      <c r="Z10" s="33" t="n">
        <v>11</v>
      </c>
      <c r="AA10" s="33" t="n">
        <v>12</v>
      </c>
      <c r="AC10" s="33" t="s">
        <v>89</v>
      </c>
      <c r="AE10" s="33" t="s">
        <v>89</v>
      </c>
      <c r="AG10" s="33" t="s">
        <v>89</v>
      </c>
      <c r="AH10" s="34"/>
      <c r="AI10" s="35" t="s">
        <v>89</v>
      </c>
      <c r="AJ10" s="35"/>
      <c r="AL10" s="31"/>
      <c r="AN10" s="32"/>
      <c r="AP10" s="32"/>
      <c r="AR10" s="32" t="s">
        <v>90</v>
      </c>
    </row>
    <row r="11" customFormat="false" ht="12" hidden="false" customHeight="true" outlineLevel="0" collapsed="false">
      <c r="B11" s="19" t="n">
        <v>6</v>
      </c>
      <c r="C11" s="36" t="n">
        <f aca="false">COUNTIFS('Al Bundy'!$G$5:$G$14971,"Male",'Al Bundy'!$H$5:$H$14971,'Tasks 1,2'!$B11,'Al Bundy'!$M$5:$M$14971,"2015",'Al Bundy'!$N$5:$N$14971,'Tasks 1,2'!C$10,'Al Bundy'!$D$5:$D$14971,"United States")</f>
        <v>0</v>
      </c>
      <c r="D11" s="36" t="n">
        <f aca="false">COUNTIFS('Al Bundy'!$G$5:$G$14971,"Male",'Al Bundy'!$H$5:$H$14971,'Tasks 1,2'!$B11,'Al Bundy'!$M$5:$M$14971,"2015",'Al Bundy'!$N$5:$N$14971,'Tasks 1,2'!D$10,'Al Bundy'!$D$5:$D$14971,"United States")</f>
        <v>0</v>
      </c>
      <c r="E11" s="36" t="n">
        <f aca="false">COUNTIFS('Al Bundy'!$G$5:$G$14971,"Male",'Al Bundy'!$H$5:$H$14971,'Tasks 1,2'!$B11,'Al Bundy'!$M$5:$M$14971,"2015",'Al Bundy'!$N$5:$N$14971,'Tasks 1,2'!E$10,'Al Bundy'!$D$5:$D$14971,"United States")</f>
        <v>0</v>
      </c>
      <c r="F11" s="36" t="n">
        <f aca="false">COUNTIFS('Al Bundy'!$G$5:$G$14971,"Male",'Al Bundy'!$H$5:$H$14971,'Tasks 1,2'!$B11,'Al Bundy'!$M$5:$M$14971,"2015",'Al Bundy'!$N$5:$N$14971,'Tasks 1,2'!F$10,'Al Bundy'!$D$5:$D$14971,"United States")</f>
        <v>0</v>
      </c>
      <c r="G11" s="36" t="n">
        <f aca="false">COUNTIFS('Al Bundy'!$G$5:$G$14971,"Male",'Al Bundy'!$H$5:$H$14971,'Tasks 1,2'!$B11,'Al Bundy'!$M$5:$M$14971,"2015",'Al Bundy'!$N$5:$N$14971,'Tasks 1,2'!G$10,'Al Bundy'!$D$5:$D$14971,"United States")</f>
        <v>3</v>
      </c>
      <c r="H11" s="36" t="n">
        <f aca="false">COUNTIFS('Al Bundy'!$G$5:$G$14971,"Male",'Al Bundy'!$H$5:$H$14971,'Tasks 1,2'!$B11,'Al Bundy'!$M$5:$M$14971,"2015",'Al Bundy'!$N$5:$N$14971,'Tasks 1,2'!H$10,'Al Bundy'!$D$5:$D$14971,"United States")</f>
        <v>1</v>
      </c>
      <c r="I11" s="36" t="n">
        <f aca="false">COUNTIFS('Al Bundy'!$G$5:$G$14971,"Male",'Al Bundy'!$H$5:$H$14971,'Tasks 1,2'!$B11,'Al Bundy'!$M$5:$M$14971,"2015",'Al Bundy'!$N$5:$N$14971,'Tasks 1,2'!I$10,'Al Bundy'!$D$5:$D$14971,"United States")</f>
        <v>1</v>
      </c>
      <c r="J11" s="36" t="n">
        <f aca="false">COUNTIFS('Al Bundy'!$G$5:$G$14971,"Male",'Al Bundy'!$H$5:$H$14971,'Tasks 1,2'!$B11,'Al Bundy'!$M$5:$M$14971,"2015",'Al Bundy'!$N$5:$N$14971,'Tasks 1,2'!J$10,'Al Bundy'!$D$5:$D$14971,"United States")</f>
        <v>3</v>
      </c>
      <c r="K11" s="36" t="n">
        <f aca="false">COUNTIFS('Al Bundy'!$G$5:$G$14971,"Male",'Al Bundy'!$H$5:$H$14971,'Tasks 1,2'!$B11,'Al Bundy'!$M$5:$M$14971,"2015",'Al Bundy'!$N$5:$N$14971,'Tasks 1,2'!K$10,'Al Bundy'!$D$5:$D$14971,"United States")</f>
        <v>5</v>
      </c>
      <c r="L11" s="36" t="n">
        <f aca="false">COUNTIFS('Al Bundy'!$G$5:$G$14971,"Male",'Al Bundy'!$H$5:$H$14971,'Tasks 1,2'!$B11,'Al Bundy'!$M$5:$M$14971,"2015",'Al Bundy'!$N$5:$N$14971,'Tasks 1,2'!L$10,'Al Bundy'!$D$5:$D$14971,"United States")</f>
        <v>4</v>
      </c>
      <c r="M11" s="36" t="n">
        <f aca="false">COUNTIFS('Al Bundy'!$G$5:$G$14971,"Male",'Al Bundy'!$H$5:$H$14971,'Tasks 1,2'!$B11,'Al Bundy'!$M$5:$M$14971,"2015",'Al Bundy'!$N$5:$N$14971,'Tasks 1,2'!M$10,'Al Bundy'!$D$5:$D$14971,"United States")</f>
        <v>0</v>
      </c>
      <c r="N11" s="36" t="n">
        <f aca="false">COUNTIFS('Al Bundy'!$G$5:$G$14971,"Male",'Al Bundy'!$H$5:$H$14971,'Tasks 1,2'!$B11,'Al Bundy'!$M$5:$M$14971,"2015",'Al Bundy'!$N$5:$N$14971,'Tasks 1,2'!N$10,'Al Bundy'!$D$5:$D$14971,"United States")</f>
        <v>0</v>
      </c>
      <c r="P11" s="36" t="n">
        <f aca="false">COUNTIFS('Al Bundy'!$G$5:$G$14971,"Male",'Al Bundy'!$H$5:$H$14971,'Tasks 1,2'!$B11,'Al Bundy'!$M$5:$M$14971,"2016",'Al Bundy'!$N$5:$N$14971,'Tasks 1,2'!P$10,'Al Bundy'!$D$5:$D$14971,"United States")</f>
        <v>4</v>
      </c>
      <c r="Q11" s="36" t="n">
        <f aca="false">COUNTIFS('Al Bundy'!$G$5:$G$14971,"Male",'Al Bundy'!$H$5:$H$14971,'Tasks 1,2'!$B11,'Al Bundy'!$M$5:$M$14971,"2016",'Al Bundy'!$N$5:$N$14971,'Tasks 1,2'!Q$10,'Al Bundy'!$D$5:$D$14971,"United States")</f>
        <v>1</v>
      </c>
      <c r="R11" s="36" t="n">
        <f aca="false">COUNTIFS('Al Bundy'!$G$5:$G$14971,"Male",'Al Bundy'!$H$5:$H$14971,'Tasks 1,2'!$B11,'Al Bundy'!$M$5:$M$14971,"2016",'Al Bundy'!$N$5:$N$14971,'Tasks 1,2'!R$10,'Al Bundy'!$D$5:$D$14971,"United States")</f>
        <v>3</v>
      </c>
      <c r="S11" s="36" t="n">
        <f aca="false">COUNTIFS('Al Bundy'!$G$5:$G$14971,"Male",'Al Bundy'!$H$5:$H$14971,'Tasks 1,2'!$B11,'Al Bundy'!$M$5:$M$14971,"2016",'Al Bundy'!$N$5:$N$14971,'Tasks 1,2'!S$10,'Al Bundy'!$D$5:$D$14971,"United States")</f>
        <v>1</v>
      </c>
      <c r="T11" s="36" t="n">
        <f aca="false">COUNTIFS('Al Bundy'!$G$5:$G$14971,"Male",'Al Bundy'!$H$5:$H$14971,'Tasks 1,2'!$B11,'Al Bundy'!$M$5:$M$14971,"2016",'Al Bundy'!$N$5:$N$14971,'Tasks 1,2'!T$10,'Al Bundy'!$D$5:$D$14971,"United States")</f>
        <v>3</v>
      </c>
      <c r="U11" s="36" t="n">
        <f aca="false">COUNTIFS('Al Bundy'!$G$5:$G$14971,"Male",'Al Bundy'!$H$5:$H$14971,'Tasks 1,2'!$B11,'Al Bundy'!$M$5:$M$14971,"2016",'Al Bundy'!$N$5:$N$14971,'Tasks 1,2'!U$10,'Al Bundy'!$D$5:$D$14971,"United States")</f>
        <v>3</v>
      </c>
      <c r="V11" s="36" t="n">
        <f aca="false">COUNTIFS('Al Bundy'!$G$5:$G$14971,"Male",'Al Bundy'!$H$5:$H$14971,'Tasks 1,2'!$B11,'Al Bundy'!$M$5:$M$14971,"2016",'Al Bundy'!$N$5:$N$14971,'Tasks 1,2'!V$10,'Al Bundy'!$D$5:$D$14971,"United States")</f>
        <v>3</v>
      </c>
      <c r="W11" s="36" t="n">
        <f aca="false">COUNTIFS('Al Bundy'!$G$5:$G$14971,"Male",'Al Bundy'!$H$5:$H$14971,'Tasks 1,2'!$B11,'Al Bundy'!$M$5:$M$14971,"2016",'Al Bundy'!$N$5:$N$14971,'Tasks 1,2'!W$10,'Al Bundy'!$D$5:$D$14971,"United States")</f>
        <v>4</v>
      </c>
      <c r="X11" s="36" t="n">
        <f aca="false">COUNTIFS('Al Bundy'!$G$5:$G$14971,"Male",'Al Bundy'!$H$5:$H$14971,'Tasks 1,2'!$B11,'Al Bundy'!$M$5:$M$14971,"2016",'Al Bundy'!$N$5:$N$14971,'Tasks 1,2'!X$10,'Al Bundy'!$D$5:$D$14971,"United States")</f>
        <v>3</v>
      </c>
      <c r="Y11" s="36" t="n">
        <f aca="false">COUNTIFS('Al Bundy'!$G$5:$G$14971,"Male",'Al Bundy'!$H$5:$H$14971,'Tasks 1,2'!$B11,'Al Bundy'!$M$5:$M$14971,"2016",'Al Bundy'!$N$5:$N$14971,'Tasks 1,2'!Y$10,'Al Bundy'!$D$5:$D$14971,"United States")</f>
        <v>7</v>
      </c>
      <c r="Z11" s="36" t="n">
        <f aca="false">COUNTIFS('Al Bundy'!$G$5:$G$14971,"Male",'Al Bundy'!$H$5:$H$14971,'Tasks 1,2'!$B11,'Al Bundy'!$M$5:$M$14971,"2016",'Al Bundy'!$N$5:$N$14971,'Tasks 1,2'!Z$10,'Al Bundy'!$D$5:$D$14971,"United States")</f>
        <v>3</v>
      </c>
      <c r="AA11" s="36" t="n">
        <f aca="false">COUNTIFS('Al Bundy'!$G$5:$G$14971,"Male",'Al Bundy'!$H$5:$H$14971,'Tasks 1,2'!$B11,'Al Bundy'!$M$5:$M$14971,"2016",'Al Bundy'!$N$5:$N$14971,'Tasks 1,2'!AA$10,'Al Bundy'!$D$5:$D$14971,"United States")</f>
        <v>0</v>
      </c>
      <c r="AC11" s="37" t="n">
        <f aca="false">AVERAGE(C11:AA11)</f>
        <v>2.16666666666667</v>
      </c>
      <c r="AE11" s="37" t="n">
        <f aca="false">_xlfn.STDEV.S(C11:AA11)/SQRT($AJ$31)</f>
        <v>0.393178549746392</v>
      </c>
      <c r="AG11" s="37" t="n">
        <f aca="false">AE11*$AJ$32</f>
        <v>0.813486419425286</v>
      </c>
      <c r="AH11" s="34"/>
      <c r="AI11" s="37" t="n">
        <f aca="false">AC11-AG11</f>
        <v>1.35318024724138</v>
      </c>
      <c r="AJ11" s="38" t="n">
        <f aca="false">AC11+AG11</f>
        <v>2.98015308609195</v>
      </c>
      <c r="AL11" s="39" t="n">
        <f aca="false">ROUND(AJ11,0)</f>
        <v>3</v>
      </c>
      <c r="AN11" s="40" t="n">
        <f aca="false">ROUNDUP(AJ11,0)</f>
        <v>3</v>
      </c>
      <c r="AP11" s="40" t="n">
        <v>4.03735965072617</v>
      </c>
      <c r="AR11" s="40" t="n">
        <f aca="false">AP11-AL11</f>
        <v>1.03735965072617</v>
      </c>
      <c r="AV11" s="37"/>
    </row>
    <row r="12" customFormat="false" ht="11.4" hidden="false" customHeight="false" outlineLevel="0" collapsed="false">
      <c r="B12" s="19" t="n">
        <v>6.5</v>
      </c>
      <c r="C12" s="36" t="n">
        <f aca="false">COUNTIFS('Al Bundy'!$G$5:$G$14971,"Male",'Al Bundy'!$H$5:$H$14971,'Tasks 1,2'!$B12,'Al Bundy'!$M$5:$M$14971,"2015",'Al Bundy'!$N$5:$N$14971,'Tasks 1,2'!C$10,'Al Bundy'!$D$5:$D$14971,"United States")</f>
        <v>4</v>
      </c>
      <c r="D12" s="36" t="n">
        <f aca="false">COUNTIFS('Al Bundy'!$G$5:$G$14971,"Male",'Al Bundy'!$H$5:$H$14971,'Tasks 1,2'!$B12,'Al Bundy'!$M$5:$M$14971,"2015",'Al Bundy'!$N$5:$N$14971,'Tasks 1,2'!D$10,'Al Bundy'!$D$5:$D$14971,"United States")</f>
        <v>1</v>
      </c>
      <c r="E12" s="36" t="n">
        <f aca="false">COUNTIFS('Al Bundy'!$G$5:$G$14971,"Male",'Al Bundy'!$H$5:$H$14971,'Tasks 1,2'!$B12,'Al Bundy'!$M$5:$M$14971,"2015",'Al Bundy'!$N$5:$N$14971,'Tasks 1,2'!E$10,'Al Bundy'!$D$5:$D$14971,"United States")</f>
        <v>0</v>
      </c>
      <c r="F12" s="36" t="n">
        <f aca="false">COUNTIFS('Al Bundy'!$G$5:$G$14971,"Male",'Al Bundy'!$H$5:$H$14971,'Tasks 1,2'!$B12,'Al Bundy'!$M$5:$M$14971,"2015",'Al Bundy'!$N$5:$N$14971,'Tasks 1,2'!F$10,'Al Bundy'!$D$5:$D$14971,"United States")</f>
        <v>1</v>
      </c>
      <c r="G12" s="36" t="n">
        <f aca="false">COUNTIFS('Al Bundy'!$G$5:$G$14971,"Male",'Al Bundy'!$H$5:$H$14971,'Tasks 1,2'!$B12,'Al Bundy'!$M$5:$M$14971,"2015",'Al Bundy'!$N$5:$N$14971,'Tasks 1,2'!G$10,'Al Bundy'!$D$5:$D$14971,"United States")</f>
        <v>0</v>
      </c>
      <c r="H12" s="36" t="n">
        <f aca="false">COUNTIFS('Al Bundy'!$G$5:$G$14971,"Male",'Al Bundy'!$H$5:$H$14971,'Tasks 1,2'!$B12,'Al Bundy'!$M$5:$M$14971,"2015",'Al Bundy'!$N$5:$N$14971,'Tasks 1,2'!H$10,'Al Bundy'!$D$5:$D$14971,"United States")</f>
        <v>0</v>
      </c>
      <c r="I12" s="36" t="n">
        <f aca="false">COUNTIFS('Al Bundy'!$G$5:$G$14971,"Male",'Al Bundy'!$H$5:$H$14971,'Tasks 1,2'!$B12,'Al Bundy'!$M$5:$M$14971,"2015",'Al Bundy'!$N$5:$N$14971,'Tasks 1,2'!I$10,'Al Bundy'!$D$5:$D$14971,"United States")</f>
        <v>2</v>
      </c>
      <c r="J12" s="36" t="n">
        <f aca="false">COUNTIFS('Al Bundy'!$G$5:$G$14971,"Male",'Al Bundy'!$H$5:$H$14971,'Tasks 1,2'!$B12,'Al Bundy'!$M$5:$M$14971,"2015",'Al Bundy'!$N$5:$N$14971,'Tasks 1,2'!J$10,'Al Bundy'!$D$5:$D$14971,"United States")</f>
        <v>3</v>
      </c>
      <c r="K12" s="36" t="n">
        <f aca="false">COUNTIFS('Al Bundy'!$G$5:$G$14971,"Male",'Al Bundy'!$H$5:$H$14971,'Tasks 1,2'!$B12,'Al Bundy'!$M$5:$M$14971,"2015",'Al Bundy'!$N$5:$N$14971,'Tasks 1,2'!K$10,'Al Bundy'!$D$5:$D$14971,"United States")</f>
        <v>0</v>
      </c>
      <c r="L12" s="36" t="n">
        <f aca="false">COUNTIFS('Al Bundy'!$G$5:$G$14971,"Male",'Al Bundy'!$H$5:$H$14971,'Tasks 1,2'!$B12,'Al Bundy'!$M$5:$M$14971,"2015",'Al Bundy'!$N$5:$N$14971,'Tasks 1,2'!L$10,'Al Bundy'!$D$5:$D$14971,"United States")</f>
        <v>1</v>
      </c>
      <c r="M12" s="36" t="n">
        <f aca="false">COUNTIFS('Al Bundy'!$G$5:$G$14971,"Male",'Al Bundy'!$H$5:$H$14971,'Tasks 1,2'!$B12,'Al Bundy'!$M$5:$M$14971,"2015",'Al Bundy'!$N$5:$N$14971,'Tasks 1,2'!M$10,'Al Bundy'!$D$5:$D$14971,"United States")</f>
        <v>3</v>
      </c>
      <c r="N12" s="36" t="n">
        <f aca="false">COUNTIFS('Al Bundy'!$G$5:$G$14971,"Male",'Al Bundy'!$H$5:$H$14971,'Tasks 1,2'!$B12,'Al Bundy'!$M$5:$M$14971,"2015",'Al Bundy'!$N$5:$N$14971,'Tasks 1,2'!N$10,'Al Bundy'!$D$5:$D$14971,"United States")</f>
        <v>3</v>
      </c>
      <c r="P12" s="36" t="n">
        <f aca="false">COUNTIFS('Al Bundy'!$G$5:$G$14971,"Male",'Al Bundy'!$H$5:$H$14971,'Tasks 1,2'!$B12,'Al Bundy'!$M$5:$M$14971,"2016",'Al Bundy'!$N$5:$N$14971,'Tasks 1,2'!P$10,'Al Bundy'!$D$5:$D$14971,"United States")</f>
        <v>3</v>
      </c>
      <c r="Q12" s="36" t="n">
        <f aca="false">COUNTIFS('Al Bundy'!$G$5:$G$14971,"Male",'Al Bundy'!$H$5:$H$14971,'Tasks 1,2'!$B12,'Al Bundy'!$M$5:$M$14971,"2016",'Al Bundy'!$N$5:$N$14971,'Tasks 1,2'!Q$10,'Al Bundy'!$D$5:$D$14971,"United States")</f>
        <v>2</v>
      </c>
      <c r="R12" s="36" t="n">
        <f aca="false">COUNTIFS('Al Bundy'!$G$5:$G$14971,"Male",'Al Bundy'!$H$5:$H$14971,'Tasks 1,2'!$B12,'Al Bundy'!$M$5:$M$14971,"2016",'Al Bundy'!$N$5:$N$14971,'Tasks 1,2'!R$10,'Al Bundy'!$D$5:$D$14971,"United States")</f>
        <v>0</v>
      </c>
      <c r="S12" s="36" t="n">
        <f aca="false">COUNTIFS('Al Bundy'!$G$5:$G$14971,"Male",'Al Bundy'!$H$5:$H$14971,'Tasks 1,2'!$B12,'Al Bundy'!$M$5:$M$14971,"2016",'Al Bundy'!$N$5:$N$14971,'Tasks 1,2'!S$10,'Al Bundy'!$D$5:$D$14971,"United States")</f>
        <v>1</v>
      </c>
      <c r="T12" s="36" t="n">
        <f aca="false">COUNTIFS('Al Bundy'!$G$5:$G$14971,"Male",'Al Bundy'!$H$5:$H$14971,'Tasks 1,2'!$B12,'Al Bundy'!$M$5:$M$14971,"2016",'Al Bundy'!$N$5:$N$14971,'Tasks 1,2'!T$10,'Al Bundy'!$D$5:$D$14971,"United States")</f>
        <v>0</v>
      </c>
      <c r="U12" s="36" t="n">
        <f aca="false">COUNTIFS('Al Bundy'!$G$5:$G$14971,"Male",'Al Bundy'!$H$5:$H$14971,'Tasks 1,2'!$B12,'Al Bundy'!$M$5:$M$14971,"2016",'Al Bundy'!$N$5:$N$14971,'Tasks 1,2'!U$10,'Al Bundy'!$D$5:$D$14971,"United States")</f>
        <v>0</v>
      </c>
      <c r="V12" s="36" t="n">
        <f aca="false">COUNTIFS('Al Bundy'!$G$5:$G$14971,"Male",'Al Bundy'!$H$5:$H$14971,'Tasks 1,2'!$B12,'Al Bundy'!$M$5:$M$14971,"2016",'Al Bundy'!$N$5:$N$14971,'Tasks 1,2'!V$10,'Al Bundy'!$D$5:$D$14971,"United States")</f>
        <v>1</v>
      </c>
      <c r="W12" s="36" t="n">
        <f aca="false">COUNTIFS('Al Bundy'!$G$5:$G$14971,"Male",'Al Bundy'!$H$5:$H$14971,'Tasks 1,2'!$B12,'Al Bundy'!$M$5:$M$14971,"2016",'Al Bundy'!$N$5:$N$14971,'Tasks 1,2'!W$10,'Al Bundy'!$D$5:$D$14971,"United States")</f>
        <v>7</v>
      </c>
      <c r="X12" s="36" t="n">
        <f aca="false">COUNTIFS('Al Bundy'!$G$5:$G$14971,"Male",'Al Bundy'!$H$5:$H$14971,'Tasks 1,2'!$B12,'Al Bundy'!$M$5:$M$14971,"2016",'Al Bundy'!$N$5:$N$14971,'Tasks 1,2'!X$10,'Al Bundy'!$D$5:$D$14971,"United States")</f>
        <v>2</v>
      </c>
      <c r="Y12" s="36" t="n">
        <f aca="false">COUNTIFS('Al Bundy'!$G$5:$G$14971,"Male",'Al Bundy'!$H$5:$H$14971,'Tasks 1,2'!$B12,'Al Bundy'!$M$5:$M$14971,"2016",'Al Bundy'!$N$5:$N$14971,'Tasks 1,2'!Y$10,'Al Bundy'!$D$5:$D$14971,"United States")</f>
        <v>1</v>
      </c>
      <c r="Z12" s="36" t="n">
        <f aca="false">COUNTIFS('Al Bundy'!$G$5:$G$14971,"Male",'Al Bundy'!$H$5:$H$14971,'Tasks 1,2'!$B12,'Al Bundy'!$M$5:$M$14971,"2016",'Al Bundy'!$N$5:$N$14971,'Tasks 1,2'!Z$10,'Al Bundy'!$D$5:$D$14971,"United States")</f>
        <v>2</v>
      </c>
      <c r="AA12" s="36" t="n">
        <f aca="false">COUNTIFS('Al Bundy'!$G$5:$G$14971,"Male",'Al Bundy'!$H$5:$H$14971,'Tasks 1,2'!$B12,'Al Bundy'!$M$5:$M$14971,"2016",'Al Bundy'!$N$5:$N$14971,'Tasks 1,2'!AA$10,'Al Bundy'!$D$5:$D$14971,"United States")</f>
        <v>1</v>
      </c>
      <c r="AC12" s="37" t="n">
        <f aca="false">AVERAGE(C12:AA12)</f>
        <v>1.58333333333333</v>
      </c>
      <c r="AE12" s="37" t="n">
        <f aca="false">_xlfn.STDEV.S(C12:AA12)/SQRT($AJ$31)</f>
        <v>0.340058960502966</v>
      </c>
      <c r="AG12" s="37" t="n">
        <f aca="false">AE12*$AJ$32</f>
        <v>0.703581989280636</v>
      </c>
      <c r="AH12" s="34"/>
      <c r="AI12" s="37" t="n">
        <f aca="false">AC12-AG12</f>
        <v>0.879751344052697</v>
      </c>
      <c r="AJ12" s="41" t="n">
        <f aca="false">AC12+AG12</f>
        <v>2.28691532261397</v>
      </c>
      <c r="AL12" s="39" t="n">
        <f aca="false">ROUND(AJ12,0)</f>
        <v>2</v>
      </c>
      <c r="AN12" s="40" t="n">
        <f aca="false">ROUNDUP(AJ12,0)</f>
        <v>3</v>
      </c>
      <c r="AP12" s="40" t="n">
        <v>2.87612121648688</v>
      </c>
      <c r="AR12" s="40" t="n">
        <f aca="false">AP12-AL12</f>
        <v>0.876121216486877</v>
      </c>
    </row>
    <row r="13" customFormat="false" ht="11.4" hidden="false" customHeight="false" outlineLevel="0" collapsed="false">
      <c r="B13" s="19" t="n">
        <v>7</v>
      </c>
      <c r="C13" s="36" t="n">
        <f aca="false">COUNTIFS('Al Bundy'!$G$5:$G$14971,"Male",'Al Bundy'!$H$5:$H$14971,'Tasks 1,2'!$B13,'Al Bundy'!$M$5:$M$14971,"2015",'Al Bundy'!$N$5:$N$14971,'Tasks 1,2'!C$10,'Al Bundy'!$D$5:$D$14971,"United States")</f>
        <v>0</v>
      </c>
      <c r="D13" s="36" t="n">
        <f aca="false">COUNTIFS('Al Bundy'!$G$5:$G$14971,"Male",'Al Bundy'!$H$5:$H$14971,'Tasks 1,2'!$B13,'Al Bundy'!$M$5:$M$14971,"2015",'Al Bundy'!$N$5:$N$14971,'Tasks 1,2'!D$10,'Al Bundy'!$D$5:$D$14971,"United States")</f>
        <v>0</v>
      </c>
      <c r="E13" s="36" t="n">
        <f aca="false">COUNTIFS('Al Bundy'!$G$5:$G$14971,"Male",'Al Bundy'!$H$5:$H$14971,'Tasks 1,2'!$B13,'Al Bundy'!$M$5:$M$14971,"2015",'Al Bundy'!$N$5:$N$14971,'Tasks 1,2'!E$10,'Al Bundy'!$D$5:$D$14971,"United States")</f>
        <v>0</v>
      </c>
      <c r="F13" s="36" t="n">
        <f aca="false">COUNTIFS('Al Bundy'!$G$5:$G$14971,"Male",'Al Bundy'!$H$5:$H$14971,'Tasks 1,2'!$B13,'Al Bundy'!$M$5:$M$14971,"2015",'Al Bundy'!$N$5:$N$14971,'Tasks 1,2'!F$10,'Al Bundy'!$D$5:$D$14971,"United States")</f>
        <v>0</v>
      </c>
      <c r="G13" s="36" t="n">
        <f aca="false">COUNTIFS('Al Bundy'!$G$5:$G$14971,"Male",'Al Bundy'!$H$5:$H$14971,'Tasks 1,2'!$B13,'Al Bundy'!$M$5:$M$14971,"2015",'Al Bundy'!$N$5:$N$14971,'Tasks 1,2'!G$10,'Al Bundy'!$D$5:$D$14971,"United States")</f>
        <v>1</v>
      </c>
      <c r="H13" s="36" t="n">
        <f aca="false">COUNTIFS('Al Bundy'!$G$5:$G$14971,"Male",'Al Bundy'!$H$5:$H$14971,'Tasks 1,2'!$B13,'Al Bundy'!$M$5:$M$14971,"2015",'Al Bundy'!$N$5:$N$14971,'Tasks 1,2'!H$10,'Al Bundy'!$D$5:$D$14971,"United States")</f>
        <v>2</v>
      </c>
      <c r="I13" s="36" t="n">
        <f aca="false">COUNTIFS('Al Bundy'!$G$5:$G$14971,"Male",'Al Bundy'!$H$5:$H$14971,'Tasks 1,2'!$B13,'Al Bundy'!$M$5:$M$14971,"2015",'Al Bundy'!$N$5:$N$14971,'Tasks 1,2'!I$10,'Al Bundy'!$D$5:$D$14971,"United States")</f>
        <v>1</v>
      </c>
      <c r="J13" s="36" t="n">
        <f aca="false">COUNTIFS('Al Bundy'!$G$5:$G$14971,"Male",'Al Bundy'!$H$5:$H$14971,'Tasks 1,2'!$B13,'Al Bundy'!$M$5:$M$14971,"2015",'Al Bundy'!$N$5:$N$14971,'Tasks 1,2'!J$10,'Al Bundy'!$D$5:$D$14971,"United States")</f>
        <v>0</v>
      </c>
      <c r="K13" s="36" t="n">
        <f aca="false">COUNTIFS('Al Bundy'!$G$5:$G$14971,"Male",'Al Bundy'!$H$5:$H$14971,'Tasks 1,2'!$B13,'Al Bundy'!$M$5:$M$14971,"2015",'Al Bundy'!$N$5:$N$14971,'Tasks 1,2'!K$10,'Al Bundy'!$D$5:$D$14971,"United States")</f>
        <v>1</v>
      </c>
      <c r="L13" s="36" t="n">
        <f aca="false">COUNTIFS('Al Bundy'!$G$5:$G$14971,"Male",'Al Bundy'!$H$5:$H$14971,'Tasks 1,2'!$B13,'Al Bundy'!$M$5:$M$14971,"2015",'Al Bundy'!$N$5:$N$14971,'Tasks 1,2'!L$10,'Al Bundy'!$D$5:$D$14971,"United States")</f>
        <v>2</v>
      </c>
      <c r="M13" s="36" t="n">
        <f aca="false">COUNTIFS('Al Bundy'!$G$5:$G$14971,"Male",'Al Bundy'!$H$5:$H$14971,'Tasks 1,2'!$B13,'Al Bundy'!$M$5:$M$14971,"2015",'Al Bundy'!$N$5:$N$14971,'Tasks 1,2'!M$10,'Al Bundy'!$D$5:$D$14971,"United States")</f>
        <v>2</v>
      </c>
      <c r="N13" s="36" t="n">
        <f aca="false">COUNTIFS('Al Bundy'!$G$5:$G$14971,"Male",'Al Bundy'!$H$5:$H$14971,'Tasks 1,2'!$B13,'Al Bundy'!$M$5:$M$14971,"2015",'Al Bundy'!$N$5:$N$14971,'Tasks 1,2'!N$10,'Al Bundy'!$D$5:$D$14971,"United States")</f>
        <v>3</v>
      </c>
      <c r="P13" s="36" t="n">
        <f aca="false">COUNTIFS('Al Bundy'!$G$5:$G$14971,"Male",'Al Bundy'!$H$5:$H$14971,'Tasks 1,2'!$B13,'Al Bundy'!$M$5:$M$14971,"2016",'Al Bundy'!$N$5:$N$14971,'Tasks 1,2'!P$10,'Al Bundy'!$D$5:$D$14971,"United States")</f>
        <v>0</v>
      </c>
      <c r="Q13" s="36" t="n">
        <f aca="false">COUNTIFS('Al Bundy'!$G$5:$G$14971,"Male",'Al Bundy'!$H$5:$H$14971,'Tasks 1,2'!$B13,'Al Bundy'!$M$5:$M$14971,"2016",'Al Bundy'!$N$5:$N$14971,'Tasks 1,2'!Q$10,'Al Bundy'!$D$5:$D$14971,"United States")</f>
        <v>0</v>
      </c>
      <c r="R13" s="36" t="n">
        <f aca="false">COUNTIFS('Al Bundy'!$G$5:$G$14971,"Male",'Al Bundy'!$H$5:$H$14971,'Tasks 1,2'!$B13,'Al Bundy'!$M$5:$M$14971,"2016",'Al Bundy'!$N$5:$N$14971,'Tasks 1,2'!R$10,'Al Bundy'!$D$5:$D$14971,"United States")</f>
        <v>1</v>
      </c>
      <c r="S13" s="36" t="n">
        <f aca="false">COUNTIFS('Al Bundy'!$G$5:$G$14971,"Male",'Al Bundy'!$H$5:$H$14971,'Tasks 1,2'!$B13,'Al Bundy'!$M$5:$M$14971,"2016",'Al Bundy'!$N$5:$N$14971,'Tasks 1,2'!S$10,'Al Bundy'!$D$5:$D$14971,"United States")</f>
        <v>0</v>
      </c>
      <c r="T13" s="36" t="n">
        <f aca="false">COUNTIFS('Al Bundy'!$G$5:$G$14971,"Male",'Al Bundy'!$H$5:$H$14971,'Tasks 1,2'!$B13,'Al Bundy'!$M$5:$M$14971,"2016",'Al Bundy'!$N$5:$N$14971,'Tasks 1,2'!T$10,'Al Bundy'!$D$5:$D$14971,"United States")</f>
        <v>6</v>
      </c>
      <c r="U13" s="36" t="n">
        <f aca="false">COUNTIFS('Al Bundy'!$G$5:$G$14971,"Male",'Al Bundy'!$H$5:$H$14971,'Tasks 1,2'!$B13,'Al Bundy'!$M$5:$M$14971,"2016",'Al Bundy'!$N$5:$N$14971,'Tasks 1,2'!U$10,'Al Bundy'!$D$5:$D$14971,"United States")</f>
        <v>4</v>
      </c>
      <c r="V13" s="36" t="n">
        <f aca="false">COUNTIFS('Al Bundy'!$G$5:$G$14971,"Male",'Al Bundy'!$H$5:$H$14971,'Tasks 1,2'!$B13,'Al Bundy'!$M$5:$M$14971,"2016",'Al Bundy'!$N$5:$N$14971,'Tasks 1,2'!V$10,'Al Bundy'!$D$5:$D$14971,"United States")</f>
        <v>4</v>
      </c>
      <c r="W13" s="36" t="n">
        <f aca="false">COUNTIFS('Al Bundy'!$G$5:$G$14971,"Male",'Al Bundy'!$H$5:$H$14971,'Tasks 1,2'!$B13,'Al Bundy'!$M$5:$M$14971,"2016",'Al Bundy'!$N$5:$N$14971,'Tasks 1,2'!W$10,'Al Bundy'!$D$5:$D$14971,"United States")</f>
        <v>2</v>
      </c>
      <c r="X13" s="36" t="n">
        <f aca="false">COUNTIFS('Al Bundy'!$G$5:$G$14971,"Male",'Al Bundy'!$H$5:$H$14971,'Tasks 1,2'!$B13,'Al Bundy'!$M$5:$M$14971,"2016",'Al Bundy'!$N$5:$N$14971,'Tasks 1,2'!X$10,'Al Bundy'!$D$5:$D$14971,"United States")</f>
        <v>3</v>
      </c>
      <c r="Y13" s="36" t="n">
        <f aca="false">COUNTIFS('Al Bundy'!$G$5:$G$14971,"Male",'Al Bundy'!$H$5:$H$14971,'Tasks 1,2'!$B13,'Al Bundy'!$M$5:$M$14971,"2016",'Al Bundy'!$N$5:$N$14971,'Tasks 1,2'!Y$10,'Al Bundy'!$D$5:$D$14971,"United States")</f>
        <v>0</v>
      </c>
      <c r="Z13" s="36" t="n">
        <f aca="false">COUNTIFS('Al Bundy'!$G$5:$G$14971,"Male",'Al Bundy'!$H$5:$H$14971,'Tasks 1,2'!$B13,'Al Bundy'!$M$5:$M$14971,"2016",'Al Bundy'!$N$5:$N$14971,'Tasks 1,2'!Z$10,'Al Bundy'!$D$5:$D$14971,"United States")</f>
        <v>0</v>
      </c>
      <c r="AA13" s="36" t="n">
        <f aca="false">COUNTIFS('Al Bundy'!$G$5:$G$14971,"Male",'Al Bundy'!$H$5:$H$14971,'Tasks 1,2'!$B13,'Al Bundy'!$M$5:$M$14971,"2016",'Al Bundy'!$N$5:$N$14971,'Tasks 1,2'!AA$10,'Al Bundy'!$D$5:$D$14971,"United States")</f>
        <v>0</v>
      </c>
      <c r="AC13" s="37" t="n">
        <f aca="false">AVERAGE(C13:AA13)</f>
        <v>1.33333333333333</v>
      </c>
      <c r="AE13" s="37" t="n">
        <f aca="false">_xlfn.STDEV.S(C13:AA13)/SQRT($AJ$31)</f>
        <v>0.338724518623775</v>
      </c>
      <c r="AG13" s="37" t="n">
        <f aca="false">AE13*$AJ$32</f>
        <v>0.700821029032591</v>
      </c>
      <c r="AH13" s="34"/>
      <c r="AI13" s="37" t="n">
        <f aca="false">AC13-AG13</f>
        <v>0.632512304300742</v>
      </c>
      <c r="AJ13" s="41" t="n">
        <f aca="false">AC13+AG13</f>
        <v>2.03415436236592</v>
      </c>
      <c r="AL13" s="39" t="n">
        <f aca="false">ROUND(AJ13,0)</f>
        <v>2</v>
      </c>
      <c r="AN13" s="40" t="n">
        <f aca="false">ROUNDUP(AJ13,0)</f>
        <v>3</v>
      </c>
      <c r="AP13" s="40" t="n">
        <v>2.98974654660093</v>
      </c>
      <c r="AR13" s="40" t="n">
        <f aca="false">AP13-AL13</f>
        <v>0.989746546600931</v>
      </c>
    </row>
    <row r="14" customFormat="false" ht="11.4" hidden="false" customHeight="false" outlineLevel="0" collapsed="false">
      <c r="B14" s="19" t="n">
        <v>7.5</v>
      </c>
      <c r="C14" s="36" t="n">
        <f aca="false">COUNTIFS('Al Bundy'!$G$5:$G$14971,"Male",'Al Bundy'!$H$5:$H$14971,'Tasks 1,2'!$B14,'Al Bundy'!$M$5:$M$14971,"2015",'Al Bundy'!$N$5:$N$14971,'Tasks 1,2'!C$10,'Al Bundy'!$D$5:$D$14971,"United States")</f>
        <v>0</v>
      </c>
      <c r="D14" s="36" t="n">
        <f aca="false">COUNTIFS('Al Bundy'!$G$5:$G$14971,"Male",'Al Bundy'!$H$5:$H$14971,'Tasks 1,2'!$B14,'Al Bundy'!$M$5:$M$14971,"2015",'Al Bundy'!$N$5:$N$14971,'Tasks 1,2'!D$10,'Al Bundy'!$D$5:$D$14971,"United States")</f>
        <v>1</v>
      </c>
      <c r="E14" s="36" t="n">
        <f aca="false">COUNTIFS('Al Bundy'!$G$5:$G$14971,"Male",'Al Bundy'!$H$5:$H$14971,'Tasks 1,2'!$B14,'Al Bundy'!$M$5:$M$14971,"2015",'Al Bundy'!$N$5:$N$14971,'Tasks 1,2'!E$10,'Al Bundy'!$D$5:$D$14971,"United States")</f>
        <v>2</v>
      </c>
      <c r="F14" s="36" t="n">
        <f aca="false">COUNTIFS('Al Bundy'!$G$5:$G$14971,"Male",'Al Bundy'!$H$5:$H$14971,'Tasks 1,2'!$B14,'Al Bundy'!$M$5:$M$14971,"2015",'Al Bundy'!$N$5:$N$14971,'Tasks 1,2'!F$10,'Al Bundy'!$D$5:$D$14971,"United States")</f>
        <v>1</v>
      </c>
      <c r="G14" s="36" t="n">
        <f aca="false">COUNTIFS('Al Bundy'!$G$5:$G$14971,"Male",'Al Bundy'!$H$5:$H$14971,'Tasks 1,2'!$B14,'Al Bundy'!$M$5:$M$14971,"2015",'Al Bundy'!$N$5:$N$14971,'Tasks 1,2'!G$10,'Al Bundy'!$D$5:$D$14971,"United States")</f>
        <v>0</v>
      </c>
      <c r="H14" s="36" t="n">
        <f aca="false">COUNTIFS('Al Bundy'!$G$5:$G$14971,"Male",'Al Bundy'!$H$5:$H$14971,'Tasks 1,2'!$B14,'Al Bundy'!$M$5:$M$14971,"2015",'Al Bundy'!$N$5:$N$14971,'Tasks 1,2'!H$10,'Al Bundy'!$D$5:$D$14971,"United States")</f>
        <v>0</v>
      </c>
      <c r="I14" s="36" t="n">
        <f aca="false">COUNTIFS('Al Bundy'!$G$5:$G$14971,"Male",'Al Bundy'!$H$5:$H$14971,'Tasks 1,2'!$B14,'Al Bundy'!$M$5:$M$14971,"2015",'Al Bundy'!$N$5:$N$14971,'Tasks 1,2'!I$10,'Al Bundy'!$D$5:$D$14971,"United States")</f>
        <v>3</v>
      </c>
      <c r="J14" s="36" t="n">
        <f aca="false">COUNTIFS('Al Bundy'!$G$5:$G$14971,"Male",'Al Bundy'!$H$5:$H$14971,'Tasks 1,2'!$B14,'Al Bundy'!$M$5:$M$14971,"2015",'Al Bundy'!$N$5:$N$14971,'Tasks 1,2'!J$10,'Al Bundy'!$D$5:$D$14971,"United States")</f>
        <v>2</v>
      </c>
      <c r="K14" s="36" t="n">
        <f aca="false">COUNTIFS('Al Bundy'!$G$5:$G$14971,"Male",'Al Bundy'!$H$5:$H$14971,'Tasks 1,2'!$B14,'Al Bundy'!$M$5:$M$14971,"2015",'Al Bundy'!$N$5:$N$14971,'Tasks 1,2'!K$10,'Al Bundy'!$D$5:$D$14971,"United States")</f>
        <v>3</v>
      </c>
      <c r="L14" s="36" t="n">
        <f aca="false">COUNTIFS('Al Bundy'!$G$5:$G$14971,"Male",'Al Bundy'!$H$5:$H$14971,'Tasks 1,2'!$B14,'Al Bundy'!$M$5:$M$14971,"2015",'Al Bundy'!$N$5:$N$14971,'Tasks 1,2'!L$10,'Al Bundy'!$D$5:$D$14971,"United States")</f>
        <v>2</v>
      </c>
      <c r="M14" s="36" t="n">
        <f aca="false">COUNTIFS('Al Bundy'!$G$5:$G$14971,"Male",'Al Bundy'!$H$5:$H$14971,'Tasks 1,2'!$B14,'Al Bundy'!$M$5:$M$14971,"2015",'Al Bundy'!$N$5:$N$14971,'Tasks 1,2'!M$10,'Al Bundy'!$D$5:$D$14971,"United States")</f>
        <v>2</v>
      </c>
      <c r="N14" s="36" t="n">
        <f aca="false">COUNTIFS('Al Bundy'!$G$5:$G$14971,"Male",'Al Bundy'!$H$5:$H$14971,'Tasks 1,2'!$B14,'Al Bundy'!$M$5:$M$14971,"2015",'Al Bundy'!$N$5:$N$14971,'Tasks 1,2'!N$10,'Al Bundy'!$D$5:$D$14971,"United States")</f>
        <v>2</v>
      </c>
      <c r="P14" s="36" t="n">
        <f aca="false">COUNTIFS('Al Bundy'!$G$5:$G$14971,"Male",'Al Bundy'!$H$5:$H$14971,'Tasks 1,2'!$B14,'Al Bundy'!$M$5:$M$14971,"2016",'Al Bundy'!$N$5:$N$14971,'Tasks 1,2'!P$10,'Al Bundy'!$D$5:$D$14971,"United States")</f>
        <v>3</v>
      </c>
      <c r="Q14" s="36" t="n">
        <f aca="false">COUNTIFS('Al Bundy'!$G$5:$G$14971,"Male",'Al Bundy'!$H$5:$H$14971,'Tasks 1,2'!$B14,'Al Bundy'!$M$5:$M$14971,"2016",'Al Bundy'!$N$5:$N$14971,'Tasks 1,2'!Q$10,'Al Bundy'!$D$5:$D$14971,"United States")</f>
        <v>2</v>
      </c>
      <c r="R14" s="36" t="n">
        <f aca="false">COUNTIFS('Al Bundy'!$G$5:$G$14971,"Male",'Al Bundy'!$H$5:$H$14971,'Tasks 1,2'!$B14,'Al Bundy'!$M$5:$M$14971,"2016",'Al Bundy'!$N$5:$N$14971,'Tasks 1,2'!R$10,'Al Bundy'!$D$5:$D$14971,"United States")</f>
        <v>3</v>
      </c>
      <c r="S14" s="36" t="n">
        <f aca="false">COUNTIFS('Al Bundy'!$G$5:$G$14971,"Male",'Al Bundy'!$H$5:$H$14971,'Tasks 1,2'!$B14,'Al Bundy'!$M$5:$M$14971,"2016",'Al Bundy'!$N$5:$N$14971,'Tasks 1,2'!S$10,'Al Bundy'!$D$5:$D$14971,"United States")</f>
        <v>1</v>
      </c>
      <c r="T14" s="36" t="n">
        <f aca="false">COUNTIFS('Al Bundy'!$G$5:$G$14971,"Male",'Al Bundy'!$H$5:$H$14971,'Tasks 1,2'!$B14,'Al Bundy'!$M$5:$M$14971,"2016",'Al Bundy'!$N$5:$N$14971,'Tasks 1,2'!T$10,'Al Bundy'!$D$5:$D$14971,"United States")</f>
        <v>7</v>
      </c>
      <c r="U14" s="36" t="n">
        <f aca="false">COUNTIFS('Al Bundy'!$G$5:$G$14971,"Male",'Al Bundy'!$H$5:$H$14971,'Tasks 1,2'!$B14,'Al Bundy'!$M$5:$M$14971,"2016",'Al Bundy'!$N$5:$N$14971,'Tasks 1,2'!U$10,'Al Bundy'!$D$5:$D$14971,"United States")</f>
        <v>0</v>
      </c>
      <c r="V14" s="36" t="n">
        <f aca="false">COUNTIFS('Al Bundy'!$G$5:$G$14971,"Male",'Al Bundy'!$H$5:$H$14971,'Tasks 1,2'!$B14,'Al Bundy'!$M$5:$M$14971,"2016",'Al Bundy'!$N$5:$N$14971,'Tasks 1,2'!V$10,'Al Bundy'!$D$5:$D$14971,"United States")</f>
        <v>7</v>
      </c>
      <c r="W14" s="36" t="n">
        <f aca="false">COUNTIFS('Al Bundy'!$G$5:$G$14971,"Male",'Al Bundy'!$H$5:$H$14971,'Tasks 1,2'!$B14,'Al Bundy'!$M$5:$M$14971,"2016",'Al Bundy'!$N$5:$N$14971,'Tasks 1,2'!W$10,'Al Bundy'!$D$5:$D$14971,"United States")</f>
        <v>3</v>
      </c>
      <c r="X14" s="36" t="n">
        <f aca="false">COUNTIFS('Al Bundy'!$G$5:$G$14971,"Male",'Al Bundy'!$H$5:$H$14971,'Tasks 1,2'!$B14,'Al Bundy'!$M$5:$M$14971,"2016",'Al Bundy'!$N$5:$N$14971,'Tasks 1,2'!X$10,'Al Bundy'!$D$5:$D$14971,"United States")</f>
        <v>4</v>
      </c>
      <c r="Y14" s="36" t="n">
        <f aca="false">COUNTIFS('Al Bundy'!$G$5:$G$14971,"Male",'Al Bundy'!$H$5:$H$14971,'Tasks 1,2'!$B14,'Al Bundy'!$M$5:$M$14971,"2016",'Al Bundy'!$N$5:$N$14971,'Tasks 1,2'!Y$10,'Al Bundy'!$D$5:$D$14971,"United States")</f>
        <v>6</v>
      </c>
      <c r="Z14" s="36" t="n">
        <f aca="false">COUNTIFS('Al Bundy'!$G$5:$G$14971,"Male",'Al Bundy'!$H$5:$H$14971,'Tasks 1,2'!$B14,'Al Bundy'!$M$5:$M$14971,"2016",'Al Bundy'!$N$5:$N$14971,'Tasks 1,2'!Z$10,'Al Bundy'!$D$5:$D$14971,"United States")</f>
        <v>1</v>
      </c>
      <c r="AA14" s="36" t="n">
        <f aca="false">COUNTIFS('Al Bundy'!$G$5:$G$14971,"Male",'Al Bundy'!$H$5:$H$14971,'Tasks 1,2'!$B14,'Al Bundy'!$M$5:$M$14971,"2016",'Al Bundy'!$N$5:$N$14971,'Tasks 1,2'!AA$10,'Al Bundy'!$D$5:$D$14971,"United States")</f>
        <v>1</v>
      </c>
      <c r="AC14" s="37" t="n">
        <f aca="false">AVERAGE(C14:AA14)</f>
        <v>2.33333333333333</v>
      </c>
      <c r="AE14" s="37" t="n">
        <f aca="false">_xlfn.STDEV.S(C14:AA14)/SQRT($AJ$31)</f>
        <v>0.411195969829307</v>
      </c>
      <c r="AG14" s="37" t="n">
        <f aca="false">AE14*$AJ$32</f>
        <v>0.850764461576837</v>
      </c>
      <c r="AH14" s="34"/>
      <c r="AI14" s="37" t="n">
        <f aca="false">AC14-AG14</f>
        <v>1.4825688717565</v>
      </c>
      <c r="AJ14" s="41" t="n">
        <f aca="false">AC14+AG14</f>
        <v>3.18409779491017</v>
      </c>
      <c r="AL14" s="39" t="n">
        <f aca="false">ROUND(AJ14,0)</f>
        <v>3</v>
      </c>
      <c r="AN14" s="40" t="n">
        <f aca="false">ROUNDUP(AJ14,0)</f>
        <v>4</v>
      </c>
      <c r="AP14" s="40" t="n">
        <v>4.67997115761462</v>
      </c>
      <c r="AR14" s="40" t="n">
        <f aca="false">AP14-AL14</f>
        <v>1.67997115761462</v>
      </c>
    </row>
    <row r="15" customFormat="false" ht="11.4" hidden="false" customHeight="false" outlineLevel="0" collapsed="false">
      <c r="B15" s="19" t="n">
        <v>8</v>
      </c>
      <c r="C15" s="36" t="n">
        <f aca="false">COUNTIFS('Al Bundy'!$G$5:$G$14971,"Male",'Al Bundy'!$H$5:$H$14971,'Tasks 1,2'!$B15,'Al Bundy'!$M$5:$M$14971,"2015",'Al Bundy'!$N$5:$N$14971,'Tasks 1,2'!C$10,'Al Bundy'!$D$5:$D$14971,"United States")</f>
        <v>5</v>
      </c>
      <c r="D15" s="36" t="n">
        <f aca="false">COUNTIFS('Al Bundy'!$G$5:$G$14971,"Male",'Al Bundy'!$H$5:$H$14971,'Tasks 1,2'!$B15,'Al Bundy'!$M$5:$M$14971,"2015",'Al Bundy'!$N$5:$N$14971,'Tasks 1,2'!D$10,'Al Bundy'!$D$5:$D$14971,"United States")</f>
        <v>3</v>
      </c>
      <c r="E15" s="36" t="n">
        <f aca="false">COUNTIFS('Al Bundy'!$G$5:$G$14971,"Male",'Al Bundy'!$H$5:$H$14971,'Tasks 1,2'!$B15,'Al Bundy'!$M$5:$M$14971,"2015",'Al Bundy'!$N$5:$N$14971,'Tasks 1,2'!E$10,'Al Bundy'!$D$5:$D$14971,"United States")</f>
        <v>1</v>
      </c>
      <c r="F15" s="36" t="n">
        <f aca="false">COUNTIFS('Al Bundy'!$G$5:$G$14971,"Male",'Al Bundy'!$H$5:$H$14971,'Tasks 1,2'!$B15,'Al Bundy'!$M$5:$M$14971,"2015",'Al Bundy'!$N$5:$N$14971,'Tasks 1,2'!F$10,'Al Bundy'!$D$5:$D$14971,"United States")</f>
        <v>0</v>
      </c>
      <c r="G15" s="36" t="n">
        <f aca="false">COUNTIFS('Al Bundy'!$G$5:$G$14971,"Male",'Al Bundy'!$H$5:$H$14971,'Tasks 1,2'!$B15,'Al Bundy'!$M$5:$M$14971,"2015",'Al Bundy'!$N$5:$N$14971,'Tasks 1,2'!G$10,'Al Bundy'!$D$5:$D$14971,"United States")</f>
        <v>6</v>
      </c>
      <c r="H15" s="36" t="n">
        <f aca="false">COUNTIFS('Al Bundy'!$G$5:$G$14971,"Male",'Al Bundy'!$H$5:$H$14971,'Tasks 1,2'!$B15,'Al Bundy'!$M$5:$M$14971,"2015",'Al Bundy'!$N$5:$N$14971,'Tasks 1,2'!H$10,'Al Bundy'!$D$5:$D$14971,"United States")</f>
        <v>6</v>
      </c>
      <c r="I15" s="36" t="n">
        <f aca="false">COUNTIFS('Al Bundy'!$G$5:$G$14971,"Male",'Al Bundy'!$H$5:$H$14971,'Tasks 1,2'!$B15,'Al Bundy'!$M$5:$M$14971,"2015",'Al Bundy'!$N$5:$N$14971,'Tasks 1,2'!I$10,'Al Bundy'!$D$5:$D$14971,"United States")</f>
        <v>4</v>
      </c>
      <c r="J15" s="36" t="n">
        <f aca="false">COUNTIFS('Al Bundy'!$G$5:$G$14971,"Male",'Al Bundy'!$H$5:$H$14971,'Tasks 1,2'!$B15,'Al Bundy'!$M$5:$M$14971,"2015",'Al Bundy'!$N$5:$N$14971,'Tasks 1,2'!J$10,'Al Bundy'!$D$5:$D$14971,"United States")</f>
        <v>0</v>
      </c>
      <c r="K15" s="36" t="n">
        <f aca="false">COUNTIFS('Al Bundy'!$G$5:$G$14971,"Male",'Al Bundy'!$H$5:$H$14971,'Tasks 1,2'!$B15,'Al Bundy'!$M$5:$M$14971,"2015",'Al Bundy'!$N$5:$N$14971,'Tasks 1,2'!K$10,'Al Bundy'!$D$5:$D$14971,"United States")</f>
        <v>5</v>
      </c>
      <c r="L15" s="36" t="n">
        <f aca="false">COUNTIFS('Al Bundy'!$G$5:$G$14971,"Male",'Al Bundy'!$H$5:$H$14971,'Tasks 1,2'!$B15,'Al Bundy'!$M$5:$M$14971,"2015",'Al Bundy'!$N$5:$N$14971,'Tasks 1,2'!L$10,'Al Bundy'!$D$5:$D$14971,"United States")</f>
        <v>6</v>
      </c>
      <c r="M15" s="36" t="n">
        <f aca="false">COUNTIFS('Al Bundy'!$G$5:$G$14971,"Male",'Al Bundy'!$H$5:$H$14971,'Tasks 1,2'!$B15,'Al Bundy'!$M$5:$M$14971,"2015",'Al Bundy'!$N$5:$N$14971,'Tasks 1,2'!M$10,'Al Bundy'!$D$5:$D$14971,"United States")</f>
        <v>3</v>
      </c>
      <c r="N15" s="36" t="n">
        <f aca="false">COUNTIFS('Al Bundy'!$G$5:$G$14971,"Male",'Al Bundy'!$H$5:$H$14971,'Tasks 1,2'!$B15,'Al Bundy'!$M$5:$M$14971,"2015",'Al Bundy'!$N$5:$N$14971,'Tasks 1,2'!N$10,'Al Bundy'!$D$5:$D$14971,"United States")</f>
        <v>3</v>
      </c>
      <c r="P15" s="36" t="n">
        <f aca="false">COUNTIFS('Al Bundy'!$G$5:$G$14971,"Male",'Al Bundy'!$H$5:$H$14971,'Tasks 1,2'!$B15,'Al Bundy'!$M$5:$M$14971,"2016",'Al Bundy'!$N$5:$N$14971,'Tasks 1,2'!P$10,'Al Bundy'!$D$5:$D$14971,"United States")</f>
        <v>7</v>
      </c>
      <c r="Q15" s="36" t="n">
        <f aca="false">COUNTIFS('Al Bundy'!$G$5:$G$14971,"Male",'Al Bundy'!$H$5:$H$14971,'Tasks 1,2'!$B15,'Al Bundy'!$M$5:$M$14971,"2016",'Al Bundy'!$N$5:$N$14971,'Tasks 1,2'!Q$10,'Al Bundy'!$D$5:$D$14971,"United States")</f>
        <v>9</v>
      </c>
      <c r="R15" s="36" t="n">
        <f aca="false">COUNTIFS('Al Bundy'!$G$5:$G$14971,"Male",'Al Bundy'!$H$5:$H$14971,'Tasks 1,2'!$B15,'Al Bundy'!$M$5:$M$14971,"2016",'Al Bundy'!$N$5:$N$14971,'Tasks 1,2'!R$10,'Al Bundy'!$D$5:$D$14971,"United States")</f>
        <v>7</v>
      </c>
      <c r="S15" s="36" t="n">
        <f aca="false">COUNTIFS('Al Bundy'!$G$5:$G$14971,"Male",'Al Bundy'!$H$5:$H$14971,'Tasks 1,2'!$B15,'Al Bundy'!$M$5:$M$14971,"2016",'Al Bundy'!$N$5:$N$14971,'Tasks 1,2'!S$10,'Al Bundy'!$D$5:$D$14971,"United States")</f>
        <v>3</v>
      </c>
      <c r="T15" s="36" t="n">
        <f aca="false">COUNTIFS('Al Bundy'!$G$5:$G$14971,"Male",'Al Bundy'!$H$5:$H$14971,'Tasks 1,2'!$B15,'Al Bundy'!$M$5:$M$14971,"2016",'Al Bundy'!$N$5:$N$14971,'Tasks 1,2'!T$10,'Al Bundy'!$D$5:$D$14971,"United States")</f>
        <v>12</v>
      </c>
      <c r="U15" s="36" t="n">
        <f aca="false">COUNTIFS('Al Bundy'!$G$5:$G$14971,"Male",'Al Bundy'!$H$5:$H$14971,'Tasks 1,2'!$B15,'Al Bundy'!$M$5:$M$14971,"2016",'Al Bundy'!$N$5:$N$14971,'Tasks 1,2'!U$10,'Al Bundy'!$D$5:$D$14971,"United States")</f>
        <v>2</v>
      </c>
      <c r="V15" s="36" t="n">
        <f aca="false">COUNTIFS('Al Bundy'!$G$5:$G$14971,"Male",'Al Bundy'!$H$5:$H$14971,'Tasks 1,2'!$B15,'Al Bundy'!$M$5:$M$14971,"2016",'Al Bundy'!$N$5:$N$14971,'Tasks 1,2'!V$10,'Al Bundy'!$D$5:$D$14971,"United States")</f>
        <v>9</v>
      </c>
      <c r="W15" s="36" t="n">
        <f aca="false">COUNTIFS('Al Bundy'!$G$5:$G$14971,"Male",'Al Bundy'!$H$5:$H$14971,'Tasks 1,2'!$B15,'Al Bundy'!$M$5:$M$14971,"2016",'Al Bundy'!$N$5:$N$14971,'Tasks 1,2'!W$10,'Al Bundy'!$D$5:$D$14971,"United States")</f>
        <v>4</v>
      </c>
      <c r="X15" s="36" t="n">
        <f aca="false">COUNTIFS('Al Bundy'!$G$5:$G$14971,"Male",'Al Bundy'!$H$5:$H$14971,'Tasks 1,2'!$B15,'Al Bundy'!$M$5:$M$14971,"2016",'Al Bundy'!$N$5:$N$14971,'Tasks 1,2'!X$10,'Al Bundy'!$D$5:$D$14971,"United States")</f>
        <v>7</v>
      </c>
      <c r="Y15" s="36" t="n">
        <f aca="false">COUNTIFS('Al Bundy'!$G$5:$G$14971,"Male",'Al Bundy'!$H$5:$H$14971,'Tasks 1,2'!$B15,'Al Bundy'!$M$5:$M$14971,"2016",'Al Bundy'!$N$5:$N$14971,'Tasks 1,2'!Y$10,'Al Bundy'!$D$5:$D$14971,"United States")</f>
        <v>5</v>
      </c>
      <c r="Z15" s="36" t="n">
        <f aca="false">COUNTIFS('Al Bundy'!$G$5:$G$14971,"Male",'Al Bundy'!$H$5:$H$14971,'Tasks 1,2'!$B15,'Al Bundy'!$M$5:$M$14971,"2016",'Al Bundy'!$N$5:$N$14971,'Tasks 1,2'!Z$10,'Al Bundy'!$D$5:$D$14971,"United States")</f>
        <v>2</v>
      </c>
      <c r="AA15" s="36" t="n">
        <f aca="false">COUNTIFS('Al Bundy'!$G$5:$G$14971,"Male",'Al Bundy'!$H$5:$H$14971,'Tasks 1,2'!$B15,'Al Bundy'!$M$5:$M$14971,"2016",'Al Bundy'!$N$5:$N$14971,'Tasks 1,2'!AA$10,'Al Bundy'!$D$5:$D$14971,"United States")</f>
        <v>6</v>
      </c>
      <c r="AC15" s="37" t="n">
        <f aca="false">AVERAGE(C15:AA15)</f>
        <v>4.79166666666667</v>
      </c>
      <c r="AE15" s="37" t="n">
        <f aca="false">_xlfn.STDEV.S(C15:AA15)/SQRT($AJ$31)</f>
        <v>0.598849036971861</v>
      </c>
      <c r="AG15" s="37" t="n">
        <f aca="false">AE15*$AJ$32</f>
        <v>1.23901865749478</v>
      </c>
      <c r="AH15" s="34"/>
      <c r="AI15" s="37" t="n">
        <f aca="false">AC15-AG15</f>
        <v>3.55264800917189</v>
      </c>
      <c r="AJ15" s="41" t="n">
        <f aca="false">AC15+AG15</f>
        <v>6.03068532416145</v>
      </c>
      <c r="AL15" s="39" t="n">
        <f aca="false">ROUND(AJ15,0)</f>
        <v>6</v>
      </c>
      <c r="AN15" s="40" t="n">
        <f aca="false">ROUNDUP(AJ15,0)</f>
        <v>7</v>
      </c>
      <c r="AP15" s="40" t="n">
        <v>8.00736900859295</v>
      </c>
      <c r="AR15" s="40" t="n">
        <f aca="false">AP15-AL15</f>
        <v>2.00736900859295</v>
      </c>
    </row>
    <row r="16" customFormat="false" ht="11.4" hidden="false" customHeight="false" outlineLevel="0" collapsed="false">
      <c r="B16" s="19" t="n">
        <v>8.5</v>
      </c>
      <c r="C16" s="36" t="n">
        <f aca="false">COUNTIFS('Al Bundy'!$G$5:$G$14971,"Male",'Al Bundy'!$H$5:$H$14971,'Tasks 1,2'!$B16,'Al Bundy'!$M$5:$M$14971,"2015",'Al Bundy'!$N$5:$N$14971,'Tasks 1,2'!C$10,'Al Bundy'!$D$5:$D$14971,"United States")</f>
        <v>4</v>
      </c>
      <c r="D16" s="36" t="n">
        <f aca="false">COUNTIFS('Al Bundy'!$G$5:$G$14971,"Male",'Al Bundy'!$H$5:$H$14971,'Tasks 1,2'!$B16,'Al Bundy'!$M$5:$M$14971,"2015",'Al Bundy'!$N$5:$N$14971,'Tasks 1,2'!D$10,'Al Bundy'!$D$5:$D$14971,"United States")</f>
        <v>5</v>
      </c>
      <c r="E16" s="36" t="n">
        <f aca="false">COUNTIFS('Al Bundy'!$G$5:$G$14971,"Male",'Al Bundy'!$H$5:$H$14971,'Tasks 1,2'!$B16,'Al Bundy'!$M$5:$M$14971,"2015",'Al Bundy'!$N$5:$N$14971,'Tasks 1,2'!E$10,'Al Bundy'!$D$5:$D$14971,"United States")</f>
        <v>3</v>
      </c>
      <c r="F16" s="36" t="n">
        <f aca="false">COUNTIFS('Al Bundy'!$G$5:$G$14971,"Male",'Al Bundy'!$H$5:$H$14971,'Tasks 1,2'!$B16,'Al Bundy'!$M$5:$M$14971,"2015",'Al Bundy'!$N$5:$N$14971,'Tasks 1,2'!F$10,'Al Bundy'!$D$5:$D$14971,"United States")</f>
        <v>1</v>
      </c>
      <c r="G16" s="36" t="n">
        <f aca="false">COUNTIFS('Al Bundy'!$G$5:$G$14971,"Male",'Al Bundy'!$H$5:$H$14971,'Tasks 1,2'!$B16,'Al Bundy'!$M$5:$M$14971,"2015",'Al Bundy'!$N$5:$N$14971,'Tasks 1,2'!G$10,'Al Bundy'!$D$5:$D$14971,"United States")</f>
        <v>2</v>
      </c>
      <c r="H16" s="36" t="n">
        <f aca="false">COUNTIFS('Al Bundy'!$G$5:$G$14971,"Male",'Al Bundy'!$H$5:$H$14971,'Tasks 1,2'!$B16,'Al Bundy'!$M$5:$M$14971,"2015",'Al Bundy'!$N$5:$N$14971,'Tasks 1,2'!H$10,'Al Bundy'!$D$5:$D$14971,"United States")</f>
        <v>11</v>
      </c>
      <c r="I16" s="36" t="n">
        <f aca="false">COUNTIFS('Al Bundy'!$G$5:$G$14971,"Male",'Al Bundy'!$H$5:$H$14971,'Tasks 1,2'!$B16,'Al Bundy'!$M$5:$M$14971,"2015",'Al Bundy'!$N$5:$N$14971,'Tasks 1,2'!I$10,'Al Bundy'!$D$5:$D$14971,"United States")</f>
        <v>6</v>
      </c>
      <c r="J16" s="36" t="n">
        <f aca="false">COUNTIFS('Al Bundy'!$G$5:$G$14971,"Male",'Al Bundy'!$H$5:$H$14971,'Tasks 1,2'!$B16,'Al Bundy'!$M$5:$M$14971,"2015",'Al Bundy'!$N$5:$N$14971,'Tasks 1,2'!J$10,'Al Bundy'!$D$5:$D$14971,"United States")</f>
        <v>6</v>
      </c>
      <c r="K16" s="36" t="n">
        <f aca="false">COUNTIFS('Al Bundy'!$G$5:$G$14971,"Male",'Al Bundy'!$H$5:$H$14971,'Tasks 1,2'!$B16,'Al Bundy'!$M$5:$M$14971,"2015",'Al Bundy'!$N$5:$N$14971,'Tasks 1,2'!K$10,'Al Bundy'!$D$5:$D$14971,"United States")</f>
        <v>4</v>
      </c>
      <c r="L16" s="36" t="n">
        <f aca="false">COUNTIFS('Al Bundy'!$G$5:$G$14971,"Male",'Al Bundy'!$H$5:$H$14971,'Tasks 1,2'!$B16,'Al Bundy'!$M$5:$M$14971,"2015",'Al Bundy'!$N$5:$N$14971,'Tasks 1,2'!L$10,'Al Bundy'!$D$5:$D$14971,"United States")</f>
        <v>12</v>
      </c>
      <c r="M16" s="36" t="n">
        <f aca="false">COUNTIFS('Al Bundy'!$G$5:$G$14971,"Male",'Al Bundy'!$H$5:$H$14971,'Tasks 1,2'!$B16,'Al Bundy'!$M$5:$M$14971,"2015",'Al Bundy'!$N$5:$N$14971,'Tasks 1,2'!M$10,'Al Bundy'!$D$5:$D$14971,"United States")</f>
        <v>4</v>
      </c>
      <c r="N16" s="36" t="n">
        <f aca="false">COUNTIFS('Al Bundy'!$G$5:$G$14971,"Male",'Al Bundy'!$H$5:$H$14971,'Tasks 1,2'!$B16,'Al Bundy'!$M$5:$M$14971,"2015",'Al Bundy'!$N$5:$N$14971,'Tasks 1,2'!N$10,'Al Bundy'!$D$5:$D$14971,"United States")</f>
        <v>2</v>
      </c>
      <c r="P16" s="36" t="n">
        <f aca="false">COUNTIFS('Al Bundy'!$G$5:$G$14971,"Male",'Al Bundy'!$H$5:$H$14971,'Tasks 1,2'!$B16,'Al Bundy'!$M$5:$M$14971,"2016",'Al Bundy'!$N$5:$N$14971,'Tasks 1,2'!P$10,'Al Bundy'!$D$5:$D$14971,"United States")</f>
        <v>12</v>
      </c>
      <c r="Q16" s="36" t="n">
        <f aca="false">COUNTIFS('Al Bundy'!$G$5:$G$14971,"Male",'Al Bundy'!$H$5:$H$14971,'Tasks 1,2'!$B16,'Al Bundy'!$M$5:$M$14971,"2016",'Al Bundy'!$N$5:$N$14971,'Tasks 1,2'!Q$10,'Al Bundy'!$D$5:$D$14971,"United States")</f>
        <v>12</v>
      </c>
      <c r="R16" s="36" t="n">
        <f aca="false">COUNTIFS('Al Bundy'!$G$5:$G$14971,"Male",'Al Bundy'!$H$5:$H$14971,'Tasks 1,2'!$B16,'Al Bundy'!$M$5:$M$14971,"2016",'Al Bundy'!$N$5:$N$14971,'Tasks 1,2'!R$10,'Al Bundy'!$D$5:$D$14971,"United States")</f>
        <v>8</v>
      </c>
      <c r="S16" s="36" t="n">
        <f aca="false">COUNTIFS('Al Bundy'!$G$5:$G$14971,"Male",'Al Bundy'!$H$5:$H$14971,'Tasks 1,2'!$B16,'Al Bundy'!$M$5:$M$14971,"2016",'Al Bundy'!$N$5:$N$14971,'Tasks 1,2'!S$10,'Al Bundy'!$D$5:$D$14971,"United States")</f>
        <v>8</v>
      </c>
      <c r="T16" s="36" t="n">
        <f aca="false">COUNTIFS('Al Bundy'!$G$5:$G$14971,"Male",'Al Bundy'!$H$5:$H$14971,'Tasks 1,2'!$B16,'Al Bundy'!$M$5:$M$14971,"2016",'Al Bundy'!$N$5:$N$14971,'Tasks 1,2'!T$10,'Al Bundy'!$D$5:$D$14971,"United States")</f>
        <v>15</v>
      </c>
      <c r="U16" s="36" t="n">
        <f aca="false">COUNTIFS('Al Bundy'!$G$5:$G$14971,"Male",'Al Bundy'!$H$5:$H$14971,'Tasks 1,2'!$B16,'Al Bundy'!$M$5:$M$14971,"2016",'Al Bundy'!$N$5:$N$14971,'Tasks 1,2'!U$10,'Al Bundy'!$D$5:$D$14971,"United States")</f>
        <v>9</v>
      </c>
      <c r="V16" s="36" t="n">
        <f aca="false">COUNTIFS('Al Bundy'!$G$5:$G$14971,"Male",'Al Bundy'!$H$5:$H$14971,'Tasks 1,2'!$B16,'Al Bundy'!$M$5:$M$14971,"2016",'Al Bundy'!$N$5:$N$14971,'Tasks 1,2'!V$10,'Al Bundy'!$D$5:$D$14971,"United States")</f>
        <v>17</v>
      </c>
      <c r="W16" s="36" t="n">
        <f aca="false">COUNTIFS('Al Bundy'!$G$5:$G$14971,"Male",'Al Bundy'!$H$5:$H$14971,'Tasks 1,2'!$B16,'Al Bundy'!$M$5:$M$14971,"2016",'Al Bundy'!$N$5:$N$14971,'Tasks 1,2'!W$10,'Al Bundy'!$D$5:$D$14971,"United States")</f>
        <v>17</v>
      </c>
      <c r="X16" s="36" t="n">
        <f aca="false">COUNTIFS('Al Bundy'!$G$5:$G$14971,"Male",'Al Bundy'!$H$5:$H$14971,'Tasks 1,2'!$B16,'Al Bundy'!$M$5:$M$14971,"2016",'Al Bundy'!$N$5:$N$14971,'Tasks 1,2'!X$10,'Al Bundy'!$D$5:$D$14971,"United States")</f>
        <v>6</v>
      </c>
      <c r="Y16" s="36" t="n">
        <f aca="false">COUNTIFS('Al Bundy'!$G$5:$G$14971,"Male",'Al Bundy'!$H$5:$H$14971,'Tasks 1,2'!$B16,'Al Bundy'!$M$5:$M$14971,"2016",'Al Bundy'!$N$5:$N$14971,'Tasks 1,2'!Y$10,'Al Bundy'!$D$5:$D$14971,"United States")</f>
        <v>9</v>
      </c>
      <c r="Z16" s="36" t="n">
        <f aca="false">COUNTIFS('Al Bundy'!$G$5:$G$14971,"Male",'Al Bundy'!$H$5:$H$14971,'Tasks 1,2'!$B16,'Al Bundy'!$M$5:$M$14971,"2016",'Al Bundy'!$N$5:$N$14971,'Tasks 1,2'!Z$10,'Al Bundy'!$D$5:$D$14971,"United States")</f>
        <v>10</v>
      </c>
      <c r="AA16" s="36" t="n">
        <f aca="false">COUNTIFS('Al Bundy'!$G$5:$G$14971,"Male",'Al Bundy'!$H$5:$H$14971,'Tasks 1,2'!$B16,'Al Bundy'!$M$5:$M$14971,"2016",'Al Bundy'!$N$5:$N$14971,'Tasks 1,2'!AA$10,'Al Bundy'!$D$5:$D$14971,"United States")</f>
        <v>6</v>
      </c>
      <c r="AC16" s="37" t="n">
        <f aca="false">AVERAGE(C16:AA16)</f>
        <v>7.875</v>
      </c>
      <c r="AE16" s="37" t="n">
        <f aca="false">_xlfn.STDEV.S(C16:AA16)/SQRT($AJ$31)</f>
        <v>0.944688622882111</v>
      </c>
      <c r="AG16" s="37" t="n">
        <f aca="false">AE16*$AJ$32</f>
        <v>1.95456076074309</v>
      </c>
      <c r="AH16" s="34"/>
      <c r="AI16" s="37" t="n">
        <f aca="false">AC16-AG16</f>
        <v>5.92043923925691</v>
      </c>
      <c r="AJ16" s="41" t="n">
        <f aca="false">AC16+AG16</f>
        <v>9.82956076074309</v>
      </c>
      <c r="AL16" s="39" t="n">
        <f aca="false">ROUND(AJ16,0)</f>
        <v>10</v>
      </c>
      <c r="AN16" s="40" t="n">
        <f aca="false">ROUNDUP(AJ16,0)</f>
        <v>10</v>
      </c>
      <c r="AP16" s="40" t="n">
        <v>13.1954066654587</v>
      </c>
      <c r="AR16" s="40" t="n">
        <f aca="false">AP16-AL16</f>
        <v>3.19540666545867</v>
      </c>
    </row>
    <row r="17" customFormat="false" ht="11.4" hidden="false" customHeight="false" outlineLevel="0" collapsed="false">
      <c r="B17" s="19" t="n">
        <v>9</v>
      </c>
      <c r="C17" s="36" t="n">
        <f aca="false">COUNTIFS('Al Bundy'!$G$5:$G$14971,"Male",'Al Bundy'!$H$5:$H$14971,'Tasks 1,2'!$B17,'Al Bundy'!$M$5:$M$14971,"2015",'Al Bundy'!$N$5:$N$14971,'Tasks 1,2'!C$10,'Al Bundy'!$D$5:$D$14971,"United States")</f>
        <v>10</v>
      </c>
      <c r="D17" s="36" t="n">
        <f aca="false">COUNTIFS('Al Bundy'!$G$5:$G$14971,"Male",'Al Bundy'!$H$5:$H$14971,'Tasks 1,2'!$B17,'Al Bundy'!$M$5:$M$14971,"2015",'Al Bundy'!$N$5:$N$14971,'Tasks 1,2'!D$10,'Al Bundy'!$D$5:$D$14971,"United States")</f>
        <v>14</v>
      </c>
      <c r="E17" s="36" t="n">
        <f aca="false">COUNTIFS('Al Bundy'!$G$5:$G$14971,"Male",'Al Bundy'!$H$5:$H$14971,'Tasks 1,2'!$B17,'Al Bundy'!$M$5:$M$14971,"2015",'Al Bundy'!$N$5:$N$14971,'Tasks 1,2'!E$10,'Al Bundy'!$D$5:$D$14971,"United States")</f>
        <v>7</v>
      </c>
      <c r="F17" s="36" t="n">
        <f aca="false">COUNTIFS('Al Bundy'!$G$5:$G$14971,"Male",'Al Bundy'!$H$5:$H$14971,'Tasks 1,2'!$B17,'Al Bundy'!$M$5:$M$14971,"2015",'Al Bundy'!$N$5:$N$14971,'Tasks 1,2'!F$10,'Al Bundy'!$D$5:$D$14971,"United States")</f>
        <v>9</v>
      </c>
      <c r="G17" s="36" t="n">
        <f aca="false">COUNTIFS('Al Bundy'!$G$5:$G$14971,"Male",'Al Bundy'!$H$5:$H$14971,'Tasks 1,2'!$B17,'Al Bundy'!$M$5:$M$14971,"2015",'Al Bundy'!$N$5:$N$14971,'Tasks 1,2'!G$10,'Al Bundy'!$D$5:$D$14971,"United States")</f>
        <v>17</v>
      </c>
      <c r="H17" s="36" t="n">
        <f aca="false">COUNTIFS('Al Bundy'!$G$5:$G$14971,"Male",'Al Bundy'!$H$5:$H$14971,'Tasks 1,2'!$B17,'Al Bundy'!$M$5:$M$14971,"2015",'Al Bundy'!$N$5:$N$14971,'Tasks 1,2'!H$10,'Al Bundy'!$D$5:$D$14971,"United States")</f>
        <v>16</v>
      </c>
      <c r="I17" s="36" t="n">
        <f aca="false">COUNTIFS('Al Bundy'!$G$5:$G$14971,"Male",'Al Bundy'!$H$5:$H$14971,'Tasks 1,2'!$B17,'Al Bundy'!$M$5:$M$14971,"2015",'Al Bundy'!$N$5:$N$14971,'Tasks 1,2'!I$10,'Al Bundy'!$D$5:$D$14971,"United States")</f>
        <v>20</v>
      </c>
      <c r="J17" s="36" t="n">
        <f aca="false">COUNTIFS('Al Bundy'!$G$5:$G$14971,"Male",'Al Bundy'!$H$5:$H$14971,'Tasks 1,2'!$B17,'Al Bundy'!$M$5:$M$14971,"2015",'Al Bundy'!$N$5:$N$14971,'Tasks 1,2'!J$10,'Al Bundy'!$D$5:$D$14971,"United States")</f>
        <v>21</v>
      </c>
      <c r="K17" s="36" t="n">
        <f aca="false">COUNTIFS('Al Bundy'!$G$5:$G$14971,"Male",'Al Bundy'!$H$5:$H$14971,'Tasks 1,2'!$B17,'Al Bundy'!$M$5:$M$14971,"2015",'Al Bundy'!$N$5:$N$14971,'Tasks 1,2'!K$10,'Al Bundy'!$D$5:$D$14971,"United States")</f>
        <v>13</v>
      </c>
      <c r="L17" s="36" t="n">
        <f aca="false">COUNTIFS('Al Bundy'!$G$5:$G$14971,"Male",'Al Bundy'!$H$5:$H$14971,'Tasks 1,2'!$B17,'Al Bundy'!$M$5:$M$14971,"2015",'Al Bundy'!$N$5:$N$14971,'Tasks 1,2'!L$10,'Al Bundy'!$D$5:$D$14971,"United States")</f>
        <v>17</v>
      </c>
      <c r="M17" s="36" t="n">
        <f aca="false">COUNTIFS('Al Bundy'!$G$5:$G$14971,"Male",'Al Bundy'!$H$5:$H$14971,'Tasks 1,2'!$B17,'Al Bundy'!$M$5:$M$14971,"2015",'Al Bundy'!$N$5:$N$14971,'Tasks 1,2'!M$10,'Al Bundy'!$D$5:$D$14971,"United States")</f>
        <v>10</v>
      </c>
      <c r="N17" s="36" t="n">
        <f aca="false">COUNTIFS('Al Bundy'!$G$5:$G$14971,"Male",'Al Bundy'!$H$5:$H$14971,'Tasks 1,2'!$B17,'Al Bundy'!$M$5:$M$14971,"2015",'Al Bundy'!$N$5:$N$14971,'Tasks 1,2'!N$10,'Al Bundy'!$D$5:$D$14971,"United States")</f>
        <v>12</v>
      </c>
      <c r="P17" s="36" t="n">
        <f aca="false">COUNTIFS('Al Bundy'!$G$5:$G$14971,"Male",'Al Bundy'!$H$5:$H$14971,'Tasks 1,2'!$B17,'Al Bundy'!$M$5:$M$14971,"2016",'Al Bundy'!$N$5:$N$14971,'Tasks 1,2'!P$10,'Al Bundy'!$D$5:$D$14971,"United States")</f>
        <v>17</v>
      </c>
      <c r="Q17" s="36" t="n">
        <f aca="false">COUNTIFS('Al Bundy'!$G$5:$G$14971,"Male",'Al Bundy'!$H$5:$H$14971,'Tasks 1,2'!$B17,'Al Bundy'!$M$5:$M$14971,"2016",'Al Bundy'!$N$5:$N$14971,'Tasks 1,2'!Q$10,'Al Bundy'!$D$5:$D$14971,"United States")</f>
        <v>13</v>
      </c>
      <c r="R17" s="36" t="n">
        <f aca="false">COUNTIFS('Al Bundy'!$G$5:$G$14971,"Male",'Al Bundy'!$H$5:$H$14971,'Tasks 1,2'!$B17,'Al Bundy'!$M$5:$M$14971,"2016",'Al Bundy'!$N$5:$N$14971,'Tasks 1,2'!R$10,'Al Bundy'!$D$5:$D$14971,"United States")</f>
        <v>13</v>
      </c>
      <c r="S17" s="36" t="n">
        <f aca="false">COUNTIFS('Al Bundy'!$G$5:$G$14971,"Male",'Al Bundy'!$H$5:$H$14971,'Tasks 1,2'!$B17,'Al Bundy'!$M$5:$M$14971,"2016",'Al Bundy'!$N$5:$N$14971,'Tasks 1,2'!S$10,'Al Bundy'!$D$5:$D$14971,"United States")</f>
        <v>11</v>
      </c>
      <c r="T17" s="36" t="n">
        <f aca="false">COUNTIFS('Al Bundy'!$G$5:$G$14971,"Male",'Al Bundy'!$H$5:$H$14971,'Tasks 1,2'!$B17,'Al Bundy'!$M$5:$M$14971,"2016",'Al Bundy'!$N$5:$N$14971,'Tasks 1,2'!T$10,'Al Bundy'!$D$5:$D$14971,"United States")</f>
        <v>21</v>
      </c>
      <c r="U17" s="36" t="n">
        <f aca="false">COUNTIFS('Al Bundy'!$G$5:$G$14971,"Male",'Al Bundy'!$H$5:$H$14971,'Tasks 1,2'!$B17,'Al Bundy'!$M$5:$M$14971,"2016",'Al Bundy'!$N$5:$N$14971,'Tasks 1,2'!U$10,'Al Bundy'!$D$5:$D$14971,"United States")</f>
        <v>22</v>
      </c>
      <c r="V17" s="36" t="n">
        <f aca="false">COUNTIFS('Al Bundy'!$G$5:$G$14971,"Male",'Al Bundy'!$H$5:$H$14971,'Tasks 1,2'!$B17,'Al Bundy'!$M$5:$M$14971,"2016",'Al Bundy'!$N$5:$N$14971,'Tasks 1,2'!V$10,'Al Bundy'!$D$5:$D$14971,"United States")</f>
        <v>25</v>
      </c>
      <c r="W17" s="36" t="n">
        <f aca="false">COUNTIFS('Al Bundy'!$G$5:$G$14971,"Male",'Al Bundy'!$H$5:$H$14971,'Tasks 1,2'!$B17,'Al Bundy'!$M$5:$M$14971,"2016",'Al Bundy'!$N$5:$N$14971,'Tasks 1,2'!W$10,'Al Bundy'!$D$5:$D$14971,"United States")</f>
        <v>30</v>
      </c>
      <c r="X17" s="36" t="n">
        <f aca="false">COUNTIFS('Al Bundy'!$G$5:$G$14971,"Male",'Al Bundy'!$H$5:$H$14971,'Tasks 1,2'!$B17,'Al Bundy'!$M$5:$M$14971,"2016",'Al Bundy'!$N$5:$N$14971,'Tasks 1,2'!X$10,'Al Bundy'!$D$5:$D$14971,"United States")</f>
        <v>26</v>
      </c>
      <c r="Y17" s="36" t="n">
        <f aca="false">COUNTIFS('Al Bundy'!$G$5:$G$14971,"Male",'Al Bundy'!$H$5:$H$14971,'Tasks 1,2'!$B17,'Al Bundy'!$M$5:$M$14971,"2016",'Al Bundy'!$N$5:$N$14971,'Tasks 1,2'!Y$10,'Al Bundy'!$D$5:$D$14971,"United States")</f>
        <v>25</v>
      </c>
      <c r="Z17" s="36" t="n">
        <f aca="false">COUNTIFS('Al Bundy'!$G$5:$G$14971,"Male",'Al Bundy'!$H$5:$H$14971,'Tasks 1,2'!$B17,'Al Bundy'!$M$5:$M$14971,"2016",'Al Bundy'!$N$5:$N$14971,'Tasks 1,2'!Z$10,'Al Bundy'!$D$5:$D$14971,"United States")</f>
        <v>13</v>
      </c>
      <c r="AA17" s="36" t="n">
        <f aca="false">COUNTIFS('Al Bundy'!$G$5:$G$14971,"Male",'Al Bundy'!$H$5:$H$14971,'Tasks 1,2'!$B17,'Al Bundy'!$M$5:$M$14971,"2016",'Al Bundy'!$N$5:$N$14971,'Tasks 1,2'!AA$10,'Al Bundy'!$D$5:$D$14971,"United States")</f>
        <v>10</v>
      </c>
      <c r="AC17" s="37" t="n">
        <f aca="false">AVERAGE(C17:AA17)</f>
        <v>16.3333333333333</v>
      </c>
      <c r="AE17" s="37" t="n">
        <f aca="false">_xlfn.STDEV.S(C17:AA17)/SQRT($AJ$31)</f>
        <v>1.26213912429737</v>
      </c>
      <c r="AG17" s="37" t="n">
        <f aca="false">AE17*$AJ$32</f>
        <v>2.61136584817125</v>
      </c>
      <c r="AH17" s="34"/>
      <c r="AI17" s="37" t="n">
        <f aca="false">AC17-AG17</f>
        <v>13.7219674851621</v>
      </c>
      <c r="AJ17" s="41" t="n">
        <f aca="false">AC17+AG17</f>
        <v>18.9446991815046</v>
      </c>
      <c r="AL17" s="39" t="n">
        <f aca="false">ROUND(AJ17,0)</f>
        <v>19</v>
      </c>
      <c r="AN17" s="40" t="n">
        <f aca="false">ROUNDUP(AJ17,0)</f>
        <v>19</v>
      </c>
      <c r="AP17" s="40" t="n">
        <v>23.1233978871906</v>
      </c>
      <c r="AR17" s="40" t="n">
        <f aca="false">AP17-AL17</f>
        <v>4.12339788719061</v>
      </c>
    </row>
    <row r="18" customFormat="false" ht="11.4" hidden="false" customHeight="false" outlineLevel="0" collapsed="false">
      <c r="B18" s="19" t="n">
        <v>9.5</v>
      </c>
      <c r="C18" s="36" t="n">
        <f aca="false">COUNTIFS('Al Bundy'!$G$5:$G$14971,"Male",'Al Bundy'!$H$5:$H$14971,'Tasks 1,2'!$B18,'Al Bundy'!$M$5:$M$14971,"2015",'Al Bundy'!$N$5:$N$14971,'Tasks 1,2'!C$10,'Al Bundy'!$D$5:$D$14971,"United States")</f>
        <v>18</v>
      </c>
      <c r="D18" s="36" t="n">
        <f aca="false">COUNTIFS('Al Bundy'!$G$5:$G$14971,"Male",'Al Bundy'!$H$5:$H$14971,'Tasks 1,2'!$B18,'Al Bundy'!$M$5:$M$14971,"2015",'Al Bundy'!$N$5:$N$14971,'Tasks 1,2'!D$10,'Al Bundy'!$D$5:$D$14971,"United States")</f>
        <v>16</v>
      </c>
      <c r="E18" s="36" t="n">
        <f aca="false">COUNTIFS('Al Bundy'!$G$5:$G$14971,"Male",'Al Bundy'!$H$5:$H$14971,'Tasks 1,2'!$B18,'Al Bundy'!$M$5:$M$14971,"2015",'Al Bundy'!$N$5:$N$14971,'Tasks 1,2'!E$10,'Al Bundy'!$D$5:$D$14971,"United States")</f>
        <v>23</v>
      </c>
      <c r="F18" s="36" t="n">
        <f aca="false">COUNTIFS('Al Bundy'!$G$5:$G$14971,"Male",'Al Bundy'!$H$5:$H$14971,'Tasks 1,2'!$B18,'Al Bundy'!$M$5:$M$14971,"2015",'Al Bundy'!$N$5:$N$14971,'Tasks 1,2'!F$10,'Al Bundy'!$D$5:$D$14971,"United States")</f>
        <v>15</v>
      </c>
      <c r="G18" s="36" t="n">
        <f aca="false">COUNTIFS('Al Bundy'!$G$5:$G$14971,"Male",'Al Bundy'!$H$5:$H$14971,'Tasks 1,2'!$B18,'Al Bundy'!$M$5:$M$14971,"2015",'Al Bundy'!$N$5:$N$14971,'Tasks 1,2'!G$10,'Al Bundy'!$D$5:$D$14971,"United States")</f>
        <v>16</v>
      </c>
      <c r="H18" s="36" t="n">
        <f aca="false">COUNTIFS('Al Bundy'!$G$5:$G$14971,"Male",'Al Bundy'!$H$5:$H$14971,'Tasks 1,2'!$B18,'Al Bundy'!$M$5:$M$14971,"2015",'Al Bundy'!$N$5:$N$14971,'Tasks 1,2'!H$10,'Al Bundy'!$D$5:$D$14971,"United States")</f>
        <v>16</v>
      </c>
      <c r="I18" s="36" t="n">
        <f aca="false">COUNTIFS('Al Bundy'!$G$5:$G$14971,"Male",'Al Bundy'!$H$5:$H$14971,'Tasks 1,2'!$B18,'Al Bundy'!$M$5:$M$14971,"2015",'Al Bundy'!$N$5:$N$14971,'Tasks 1,2'!I$10,'Al Bundy'!$D$5:$D$14971,"United States")</f>
        <v>19</v>
      </c>
      <c r="J18" s="36" t="n">
        <f aca="false">COUNTIFS('Al Bundy'!$G$5:$G$14971,"Male",'Al Bundy'!$H$5:$H$14971,'Tasks 1,2'!$B18,'Al Bundy'!$M$5:$M$14971,"2015",'Al Bundy'!$N$5:$N$14971,'Tasks 1,2'!J$10,'Al Bundy'!$D$5:$D$14971,"United States")</f>
        <v>26</v>
      </c>
      <c r="K18" s="36" t="n">
        <f aca="false">COUNTIFS('Al Bundy'!$G$5:$G$14971,"Male",'Al Bundy'!$H$5:$H$14971,'Tasks 1,2'!$B18,'Al Bundy'!$M$5:$M$14971,"2015",'Al Bundy'!$N$5:$N$14971,'Tasks 1,2'!K$10,'Al Bundy'!$D$5:$D$14971,"United States")</f>
        <v>25</v>
      </c>
      <c r="L18" s="36" t="n">
        <f aca="false">COUNTIFS('Al Bundy'!$G$5:$G$14971,"Male",'Al Bundy'!$H$5:$H$14971,'Tasks 1,2'!$B18,'Al Bundy'!$M$5:$M$14971,"2015",'Al Bundy'!$N$5:$N$14971,'Tasks 1,2'!L$10,'Al Bundy'!$D$5:$D$14971,"United States")</f>
        <v>17</v>
      </c>
      <c r="M18" s="36" t="n">
        <f aca="false">COUNTIFS('Al Bundy'!$G$5:$G$14971,"Male",'Al Bundy'!$H$5:$H$14971,'Tasks 1,2'!$B18,'Al Bundy'!$M$5:$M$14971,"2015",'Al Bundy'!$N$5:$N$14971,'Tasks 1,2'!M$10,'Al Bundy'!$D$5:$D$14971,"United States")</f>
        <v>35</v>
      </c>
      <c r="N18" s="36" t="n">
        <f aca="false">COUNTIFS('Al Bundy'!$G$5:$G$14971,"Male",'Al Bundy'!$H$5:$H$14971,'Tasks 1,2'!$B18,'Al Bundy'!$M$5:$M$14971,"2015",'Al Bundy'!$N$5:$N$14971,'Tasks 1,2'!N$10,'Al Bundy'!$D$5:$D$14971,"United States")</f>
        <v>24</v>
      </c>
      <c r="P18" s="36" t="n">
        <f aca="false">COUNTIFS('Al Bundy'!$G$5:$G$14971,"Male",'Al Bundy'!$H$5:$H$14971,'Tasks 1,2'!$B18,'Al Bundy'!$M$5:$M$14971,"2016",'Al Bundy'!$N$5:$N$14971,'Tasks 1,2'!P$10,'Al Bundy'!$D$5:$D$14971,"United States")</f>
        <v>19</v>
      </c>
      <c r="Q18" s="36" t="n">
        <f aca="false">COUNTIFS('Al Bundy'!$G$5:$G$14971,"Male",'Al Bundy'!$H$5:$H$14971,'Tasks 1,2'!$B18,'Al Bundy'!$M$5:$M$14971,"2016",'Al Bundy'!$N$5:$N$14971,'Tasks 1,2'!Q$10,'Al Bundy'!$D$5:$D$14971,"United States")</f>
        <v>25</v>
      </c>
      <c r="R18" s="36" t="n">
        <f aca="false">COUNTIFS('Al Bundy'!$G$5:$G$14971,"Male",'Al Bundy'!$H$5:$H$14971,'Tasks 1,2'!$B18,'Al Bundy'!$M$5:$M$14971,"2016",'Al Bundy'!$N$5:$N$14971,'Tasks 1,2'!R$10,'Al Bundy'!$D$5:$D$14971,"United States")</f>
        <v>27</v>
      </c>
      <c r="S18" s="36" t="n">
        <f aca="false">COUNTIFS('Al Bundy'!$G$5:$G$14971,"Male",'Al Bundy'!$H$5:$H$14971,'Tasks 1,2'!$B18,'Al Bundy'!$M$5:$M$14971,"2016",'Al Bundy'!$N$5:$N$14971,'Tasks 1,2'!S$10,'Al Bundy'!$D$5:$D$14971,"United States")</f>
        <v>24</v>
      </c>
      <c r="T18" s="36" t="n">
        <f aca="false">COUNTIFS('Al Bundy'!$G$5:$G$14971,"Male",'Al Bundy'!$H$5:$H$14971,'Tasks 1,2'!$B18,'Al Bundy'!$M$5:$M$14971,"2016",'Al Bundy'!$N$5:$N$14971,'Tasks 1,2'!T$10,'Al Bundy'!$D$5:$D$14971,"United States")</f>
        <v>26</v>
      </c>
      <c r="U18" s="36" t="n">
        <f aca="false">COUNTIFS('Al Bundy'!$G$5:$G$14971,"Male",'Al Bundy'!$H$5:$H$14971,'Tasks 1,2'!$B18,'Al Bundy'!$M$5:$M$14971,"2016",'Al Bundy'!$N$5:$N$14971,'Tasks 1,2'!U$10,'Al Bundy'!$D$5:$D$14971,"United States")</f>
        <v>33</v>
      </c>
      <c r="V18" s="36" t="n">
        <f aca="false">COUNTIFS('Al Bundy'!$G$5:$G$14971,"Male",'Al Bundy'!$H$5:$H$14971,'Tasks 1,2'!$B18,'Al Bundy'!$M$5:$M$14971,"2016",'Al Bundy'!$N$5:$N$14971,'Tasks 1,2'!V$10,'Al Bundy'!$D$5:$D$14971,"United States")</f>
        <v>25</v>
      </c>
      <c r="W18" s="36" t="n">
        <f aca="false">COUNTIFS('Al Bundy'!$G$5:$G$14971,"Male",'Al Bundy'!$H$5:$H$14971,'Tasks 1,2'!$B18,'Al Bundy'!$M$5:$M$14971,"2016",'Al Bundy'!$N$5:$N$14971,'Tasks 1,2'!W$10,'Al Bundy'!$D$5:$D$14971,"United States")</f>
        <v>47</v>
      </c>
      <c r="X18" s="36" t="n">
        <f aca="false">COUNTIFS('Al Bundy'!$G$5:$G$14971,"Male",'Al Bundy'!$H$5:$H$14971,'Tasks 1,2'!$B18,'Al Bundy'!$M$5:$M$14971,"2016",'Al Bundy'!$N$5:$N$14971,'Tasks 1,2'!X$10,'Al Bundy'!$D$5:$D$14971,"United States")</f>
        <v>31</v>
      </c>
      <c r="Y18" s="36" t="n">
        <f aca="false">COUNTIFS('Al Bundy'!$G$5:$G$14971,"Male",'Al Bundy'!$H$5:$H$14971,'Tasks 1,2'!$B18,'Al Bundy'!$M$5:$M$14971,"2016",'Al Bundy'!$N$5:$N$14971,'Tasks 1,2'!Y$10,'Al Bundy'!$D$5:$D$14971,"United States")</f>
        <v>44</v>
      </c>
      <c r="Z18" s="36" t="n">
        <f aca="false">COUNTIFS('Al Bundy'!$G$5:$G$14971,"Male",'Al Bundy'!$H$5:$H$14971,'Tasks 1,2'!$B18,'Al Bundy'!$M$5:$M$14971,"2016",'Al Bundy'!$N$5:$N$14971,'Tasks 1,2'!Z$10,'Al Bundy'!$D$5:$D$14971,"United States")</f>
        <v>37</v>
      </c>
      <c r="AA18" s="36" t="n">
        <f aca="false">COUNTIFS('Al Bundy'!$G$5:$G$14971,"Male",'Al Bundy'!$H$5:$H$14971,'Tasks 1,2'!$B18,'Al Bundy'!$M$5:$M$14971,"2016",'Al Bundy'!$N$5:$N$14971,'Tasks 1,2'!AA$10,'Al Bundy'!$D$5:$D$14971,"United States")</f>
        <v>26</v>
      </c>
      <c r="AC18" s="37" t="n">
        <f aca="false">AVERAGE(C18:AA18)</f>
        <v>25.5833333333333</v>
      </c>
      <c r="AE18" s="37" t="n">
        <f aca="false">_xlfn.STDEV.S(C18:AA18)/SQRT($AJ$31)</f>
        <v>1.76614361959161</v>
      </c>
      <c r="AG18" s="37" t="n">
        <f aca="false">AE18*$AJ$32</f>
        <v>3.65415114893504</v>
      </c>
      <c r="AH18" s="34"/>
      <c r="AI18" s="37" t="n">
        <f aca="false">AC18-AG18</f>
        <v>21.9291821843983</v>
      </c>
      <c r="AJ18" s="41" t="n">
        <f aca="false">AC18+AG18</f>
        <v>29.2374844822684</v>
      </c>
      <c r="AL18" s="39" t="n">
        <f aca="false">ROUND(AJ18,0)</f>
        <v>29</v>
      </c>
      <c r="AN18" s="40" t="n">
        <f aca="false">ROUNDUP(AJ18,0)</f>
        <v>30</v>
      </c>
      <c r="AP18" s="40" t="n">
        <v>35.6662767973032</v>
      </c>
      <c r="AR18" s="40" t="n">
        <f aca="false">AP18-AL18</f>
        <v>6.6662767973032</v>
      </c>
    </row>
    <row r="19" customFormat="false" ht="11.4" hidden="false" customHeight="false" outlineLevel="0" collapsed="false">
      <c r="B19" s="19" t="n">
        <v>10</v>
      </c>
      <c r="C19" s="36" t="n">
        <f aca="false">COUNTIFS('Al Bundy'!$G$5:$G$14971,"Male",'Al Bundy'!$H$5:$H$14971,'Tasks 1,2'!$B19,'Al Bundy'!$M$5:$M$14971,"2015",'Al Bundy'!$N$5:$N$14971,'Tasks 1,2'!C$10,'Al Bundy'!$D$5:$D$14971,"United States")</f>
        <v>8</v>
      </c>
      <c r="D19" s="36" t="n">
        <f aca="false">COUNTIFS('Al Bundy'!$G$5:$G$14971,"Male",'Al Bundy'!$H$5:$H$14971,'Tasks 1,2'!$B19,'Al Bundy'!$M$5:$M$14971,"2015",'Al Bundy'!$N$5:$N$14971,'Tasks 1,2'!D$10,'Al Bundy'!$D$5:$D$14971,"United States")</f>
        <v>13</v>
      </c>
      <c r="E19" s="36" t="n">
        <f aca="false">COUNTIFS('Al Bundy'!$G$5:$G$14971,"Male",'Al Bundy'!$H$5:$H$14971,'Tasks 1,2'!$B19,'Al Bundy'!$M$5:$M$14971,"2015",'Al Bundy'!$N$5:$N$14971,'Tasks 1,2'!E$10,'Al Bundy'!$D$5:$D$14971,"United States")</f>
        <v>13</v>
      </c>
      <c r="F19" s="36" t="n">
        <f aca="false">COUNTIFS('Al Bundy'!$G$5:$G$14971,"Male",'Al Bundy'!$H$5:$H$14971,'Tasks 1,2'!$B19,'Al Bundy'!$M$5:$M$14971,"2015",'Al Bundy'!$N$5:$N$14971,'Tasks 1,2'!F$10,'Al Bundy'!$D$5:$D$14971,"United States")</f>
        <v>15</v>
      </c>
      <c r="G19" s="36" t="n">
        <f aca="false">COUNTIFS('Al Bundy'!$G$5:$G$14971,"Male",'Al Bundy'!$H$5:$H$14971,'Tasks 1,2'!$B19,'Al Bundy'!$M$5:$M$14971,"2015",'Al Bundy'!$N$5:$N$14971,'Tasks 1,2'!G$10,'Al Bundy'!$D$5:$D$14971,"United States")</f>
        <v>7</v>
      </c>
      <c r="H19" s="36" t="n">
        <f aca="false">COUNTIFS('Al Bundy'!$G$5:$G$14971,"Male",'Al Bundy'!$H$5:$H$14971,'Tasks 1,2'!$B19,'Al Bundy'!$M$5:$M$14971,"2015",'Al Bundy'!$N$5:$N$14971,'Tasks 1,2'!H$10,'Al Bundy'!$D$5:$D$14971,"United States")</f>
        <v>20</v>
      </c>
      <c r="I19" s="36" t="n">
        <f aca="false">COUNTIFS('Al Bundy'!$G$5:$G$14971,"Male",'Al Bundy'!$H$5:$H$14971,'Tasks 1,2'!$B19,'Al Bundy'!$M$5:$M$14971,"2015",'Al Bundy'!$N$5:$N$14971,'Tasks 1,2'!I$10,'Al Bundy'!$D$5:$D$14971,"United States")</f>
        <v>22</v>
      </c>
      <c r="J19" s="36" t="n">
        <f aca="false">COUNTIFS('Al Bundy'!$G$5:$G$14971,"Male",'Al Bundy'!$H$5:$H$14971,'Tasks 1,2'!$B19,'Al Bundy'!$M$5:$M$14971,"2015",'Al Bundy'!$N$5:$N$14971,'Tasks 1,2'!J$10,'Al Bundy'!$D$5:$D$14971,"United States")</f>
        <v>18</v>
      </c>
      <c r="K19" s="36" t="n">
        <f aca="false">COUNTIFS('Al Bundy'!$G$5:$G$14971,"Male",'Al Bundy'!$H$5:$H$14971,'Tasks 1,2'!$B19,'Al Bundy'!$M$5:$M$14971,"2015",'Al Bundy'!$N$5:$N$14971,'Tasks 1,2'!K$10,'Al Bundy'!$D$5:$D$14971,"United States")</f>
        <v>22</v>
      </c>
      <c r="L19" s="36" t="n">
        <f aca="false">COUNTIFS('Al Bundy'!$G$5:$G$14971,"Male",'Al Bundy'!$H$5:$H$14971,'Tasks 1,2'!$B19,'Al Bundy'!$M$5:$M$14971,"2015",'Al Bundy'!$N$5:$N$14971,'Tasks 1,2'!L$10,'Al Bundy'!$D$5:$D$14971,"United States")</f>
        <v>15</v>
      </c>
      <c r="M19" s="36" t="n">
        <f aca="false">COUNTIFS('Al Bundy'!$G$5:$G$14971,"Male",'Al Bundy'!$H$5:$H$14971,'Tasks 1,2'!$B19,'Al Bundy'!$M$5:$M$14971,"2015",'Al Bundy'!$N$5:$N$14971,'Tasks 1,2'!M$10,'Al Bundy'!$D$5:$D$14971,"United States")</f>
        <v>11</v>
      </c>
      <c r="N19" s="36" t="n">
        <f aca="false">COUNTIFS('Al Bundy'!$G$5:$G$14971,"Male",'Al Bundy'!$H$5:$H$14971,'Tasks 1,2'!$B19,'Al Bundy'!$M$5:$M$14971,"2015",'Al Bundy'!$N$5:$N$14971,'Tasks 1,2'!N$10,'Al Bundy'!$D$5:$D$14971,"United States")</f>
        <v>14</v>
      </c>
      <c r="P19" s="36" t="n">
        <f aca="false">COUNTIFS('Al Bundy'!$G$5:$G$14971,"Male",'Al Bundy'!$H$5:$H$14971,'Tasks 1,2'!$B19,'Al Bundy'!$M$5:$M$14971,"2016",'Al Bundy'!$N$5:$N$14971,'Tasks 1,2'!P$10,'Al Bundy'!$D$5:$D$14971,"United States")</f>
        <v>17</v>
      </c>
      <c r="Q19" s="36" t="n">
        <f aca="false">COUNTIFS('Al Bundy'!$G$5:$G$14971,"Male",'Al Bundy'!$H$5:$H$14971,'Tasks 1,2'!$B19,'Al Bundy'!$M$5:$M$14971,"2016",'Al Bundy'!$N$5:$N$14971,'Tasks 1,2'!Q$10,'Al Bundy'!$D$5:$D$14971,"United States")</f>
        <v>26</v>
      </c>
      <c r="R19" s="36" t="n">
        <f aca="false">COUNTIFS('Al Bundy'!$G$5:$G$14971,"Male",'Al Bundy'!$H$5:$H$14971,'Tasks 1,2'!$B19,'Al Bundy'!$M$5:$M$14971,"2016",'Al Bundy'!$N$5:$N$14971,'Tasks 1,2'!R$10,'Al Bundy'!$D$5:$D$14971,"United States")</f>
        <v>26</v>
      </c>
      <c r="S19" s="36" t="n">
        <f aca="false">COUNTIFS('Al Bundy'!$G$5:$G$14971,"Male",'Al Bundy'!$H$5:$H$14971,'Tasks 1,2'!$B19,'Al Bundy'!$M$5:$M$14971,"2016",'Al Bundy'!$N$5:$N$14971,'Tasks 1,2'!S$10,'Al Bundy'!$D$5:$D$14971,"United States")</f>
        <v>19</v>
      </c>
      <c r="T19" s="36" t="n">
        <f aca="false">COUNTIFS('Al Bundy'!$G$5:$G$14971,"Male",'Al Bundy'!$H$5:$H$14971,'Tasks 1,2'!$B19,'Al Bundy'!$M$5:$M$14971,"2016",'Al Bundy'!$N$5:$N$14971,'Tasks 1,2'!T$10,'Al Bundy'!$D$5:$D$14971,"United States")</f>
        <v>16</v>
      </c>
      <c r="U19" s="36" t="n">
        <f aca="false">COUNTIFS('Al Bundy'!$G$5:$G$14971,"Male",'Al Bundy'!$H$5:$H$14971,'Tasks 1,2'!$B19,'Al Bundy'!$M$5:$M$14971,"2016",'Al Bundy'!$N$5:$N$14971,'Tasks 1,2'!U$10,'Al Bundy'!$D$5:$D$14971,"United States")</f>
        <v>31</v>
      </c>
      <c r="V19" s="36" t="n">
        <f aca="false">COUNTIFS('Al Bundy'!$G$5:$G$14971,"Male",'Al Bundy'!$H$5:$H$14971,'Tasks 1,2'!$B19,'Al Bundy'!$M$5:$M$14971,"2016",'Al Bundy'!$N$5:$N$14971,'Tasks 1,2'!V$10,'Al Bundy'!$D$5:$D$14971,"United States")</f>
        <v>25</v>
      </c>
      <c r="W19" s="36" t="n">
        <f aca="false">COUNTIFS('Al Bundy'!$G$5:$G$14971,"Male",'Al Bundy'!$H$5:$H$14971,'Tasks 1,2'!$B19,'Al Bundy'!$M$5:$M$14971,"2016",'Al Bundy'!$N$5:$N$14971,'Tasks 1,2'!W$10,'Al Bundy'!$D$5:$D$14971,"United States")</f>
        <v>24</v>
      </c>
      <c r="X19" s="36" t="n">
        <f aca="false">COUNTIFS('Al Bundy'!$G$5:$G$14971,"Male",'Al Bundy'!$H$5:$H$14971,'Tasks 1,2'!$B19,'Al Bundy'!$M$5:$M$14971,"2016",'Al Bundy'!$N$5:$N$14971,'Tasks 1,2'!X$10,'Al Bundy'!$D$5:$D$14971,"United States")</f>
        <v>23</v>
      </c>
      <c r="Y19" s="36" t="n">
        <f aca="false">COUNTIFS('Al Bundy'!$G$5:$G$14971,"Male",'Al Bundy'!$H$5:$H$14971,'Tasks 1,2'!$B19,'Al Bundy'!$M$5:$M$14971,"2016",'Al Bundy'!$N$5:$N$14971,'Tasks 1,2'!Y$10,'Al Bundy'!$D$5:$D$14971,"United States")</f>
        <v>31</v>
      </c>
      <c r="Z19" s="36" t="n">
        <f aca="false">COUNTIFS('Al Bundy'!$G$5:$G$14971,"Male",'Al Bundy'!$H$5:$H$14971,'Tasks 1,2'!$B19,'Al Bundy'!$M$5:$M$14971,"2016",'Al Bundy'!$N$5:$N$14971,'Tasks 1,2'!Z$10,'Al Bundy'!$D$5:$D$14971,"United States")</f>
        <v>15</v>
      </c>
      <c r="AA19" s="36" t="n">
        <f aca="false">COUNTIFS('Al Bundy'!$G$5:$G$14971,"Male",'Al Bundy'!$H$5:$H$14971,'Tasks 1,2'!$B19,'Al Bundy'!$M$5:$M$14971,"2016",'Al Bundy'!$N$5:$N$14971,'Tasks 1,2'!AA$10,'Al Bundy'!$D$5:$D$14971,"United States")</f>
        <v>20</v>
      </c>
      <c r="AC19" s="37" t="n">
        <f aca="false">AVERAGE(C19:AA19)</f>
        <v>18.7916666666667</v>
      </c>
      <c r="AE19" s="37" t="n">
        <f aca="false">_xlfn.STDEV.S(C19:AA19)/SQRT($AJ$31)</f>
        <v>1.32558322776045</v>
      </c>
      <c r="AG19" s="37" t="n">
        <f aca="false">AE19*$AJ$32</f>
        <v>2.74263169823637</v>
      </c>
      <c r="AH19" s="34"/>
      <c r="AI19" s="37" t="n">
        <f aca="false">AC19-AG19</f>
        <v>16.0490349684303</v>
      </c>
      <c r="AJ19" s="41" t="n">
        <f aca="false">AC19+AG19</f>
        <v>21.534298364903</v>
      </c>
      <c r="AL19" s="39" t="n">
        <f aca="false">ROUND(AJ19,0)</f>
        <v>22</v>
      </c>
      <c r="AN19" s="40" t="n">
        <f aca="false">ROUNDUP(AJ19,0)</f>
        <v>22</v>
      </c>
      <c r="AP19" s="40" t="n">
        <v>26.1651537236908</v>
      </c>
      <c r="AR19" s="40" t="n">
        <f aca="false">AP19-AL19</f>
        <v>4.16515372369084</v>
      </c>
    </row>
    <row r="20" customFormat="false" ht="11.4" hidden="false" customHeight="false" outlineLevel="0" collapsed="false">
      <c r="B20" s="19" t="n">
        <v>10.5</v>
      </c>
      <c r="C20" s="36" t="n">
        <f aca="false">COUNTIFS('Al Bundy'!$G$5:$G$14971,"Male",'Al Bundy'!$H$5:$H$14971,'Tasks 1,2'!$B20,'Al Bundy'!$M$5:$M$14971,"2015",'Al Bundy'!$N$5:$N$14971,'Tasks 1,2'!C$10,'Al Bundy'!$D$5:$D$14971,"United States")</f>
        <v>7</v>
      </c>
      <c r="D20" s="36" t="n">
        <f aca="false">COUNTIFS('Al Bundy'!$G$5:$G$14971,"Male",'Al Bundy'!$H$5:$H$14971,'Tasks 1,2'!$B20,'Al Bundy'!$M$5:$M$14971,"2015",'Al Bundy'!$N$5:$N$14971,'Tasks 1,2'!D$10,'Al Bundy'!$D$5:$D$14971,"United States")</f>
        <v>13</v>
      </c>
      <c r="E20" s="36" t="n">
        <f aca="false">COUNTIFS('Al Bundy'!$G$5:$G$14971,"Male",'Al Bundy'!$H$5:$H$14971,'Tasks 1,2'!$B20,'Al Bundy'!$M$5:$M$14971,"2015",'Al Bundy'!$N$5:$N$14971,'Tasks 1,2'!E$10,'Al Bundy'!$D$5:$D$14971,"United States")</f>
        <v>8</v>
      </c>
      <c r="F20" s="36" t="n">
        <f aca="false">COUNTIFS('Al Bundy'!$G$5:$G$14971,"Male",'Al Bundy'!$H$5:$H$14971,'Tasks 1,2'!$B20,'Al Bundy'!$M$5:$M$14971,"2015",'Al Bundy'!$N$5:$N$14971,'Tasks 1,2'!F$10,'Al Bundy'!$D$5:$D$14971,"United States")</f>
        <v>8</v>
      </c>
      <c r="G20" s="36" t="n">
        <f aca="false">COUNTIFS('Al Bundy'!$G$5:$G$14971,"Male",'Al Bundy'!$H$5:$H$14971,'Tasks 1,2'!$B20,'Al Bundy'!$M$5:$M$14971,"2015",'Al Bundy'!$N$5:$N$14971,'Tasks 1,2'!G$10,'Al Bundy'!$D$5:$D$14971,"United States")</f>
        <v>15</v>
      </c>
      <c r="H20" s="36" t="n">
        <f aca="false">COUNTIFS('Al Bundy'!$G$5:$G$14971,"Male",'Al Bundy'!$H$5:$H$14971,'Tasks 1,2'!$B20,'Al Bundy'!$M$5:$M$14971,"2015",'Al Bundy'!$N$5:$N$14971,'Tasks 1,2'!H$10,'Al Bundy'!$D$5:$D$14971,"United States")</f>
        <v>10</v>
      </c>
      <c r="I20" s="36" t="n">
        <f aca="false">COUNTIFS('Al Bundy'!$G$5:$G$14971,"Male",'Al Bundy'!$H$5:$H$14971,'Tasks 1,2'!$B20,'Al Bundy'!$M$5:$M$14971,"2015",'Al Bundy'!$N$5:$N$14971,'Tasks 1,2'!I$10,'Al Bundy'!$D$5:$D$14971,"United States")</f>
        <v>16</v>
      </c>
      <c r="J20" s="36" t="n">
        <f aca="false">COUNTIFS('Al Bundy'!$G$5:$G$14971,"Male",'Al Bundy'!$H$5:$H$14971,'Tasks 1,2'!$B20,'Al Bundy'!$M$5:$M$14971,"2015",'Al Bundy'!$N$5:$N$14971,'Tasks 1,2'!J$10,'Al Bundy'!$D$5:$D$14971,"United States")</f>
        <v>8</v>
      </c>
      <c r="K20" s="36" t="n">
        <f aca="false">COUNTIFS('Al Bundy'!$G$5:$G$14971,"Male",'Al Bundy'!$H$5:$H$14971,'Tasks 1,2'!$B20,'Al Bundy'!$M$5:$M$14971,"2015",'Al Bundy'!$N$5:$N$14971,'Tasks 1,2'!K$10,'Al Bundy'!$D$5:$D$14971,"United States")</f>
        <v>16</v>
      </c>
      <c r="L20" s="36" t="n">
        <f aca="false">COUNTIFS('Al Bundy'!$G$5:$G$14971,"Male",'Al Bundy'!$H$5:$H$14971,'Tasks 1,2'!$B20,'Al Bundy'!$M$5:$M$14971,"2015",'Al Bundy'!$N$5:$N$14971,'Tasks 1,2'!L$10,'Al Bundy'!$D$5:$D$14971,"United States")</f>
        <v>16</v>
      </c>
      <c r="M20" s="36" t="n">
        <f aca="false">COUNTIFS('Al Bundy'!$G$5:$G$14971,"Male",'Al Bundy'!$H$5:$H$14971,'Tasks 1,2'!$B20,'Al Bundy'!$M$5:$M$14971,"2015",'Al Bundy'!$N$5:$N$14971,'Tasks 1,2'!M$10,'Al Bundy'!$D$5:$D$14971,"United States")</f>
        <v>17</v>
      </c>
      <c r="N20" s="36" t="n">
        <f aca="false">COUNTIFS('Al Bundy'!$G$5:$G$14971,"Male",'Al Bundy'!$H$5:$H$14971,'Tasks 1,2'!$B20,'Al Bundy'!$M$5:$M$14971,"2015",'Al Bundy'!$N$5:$N$14971,'Tasks 1,2'!N$10,'Al Bundy'!$D$5:$D$14971,"United States")</f>
        <v>14</v>
      </c>
      <c r="P20" s="36" t="n">
        <f aca="false">COUNTIFS('Al Bundy'!$G$5:$G$14971,"Male",'Al Bundy'!$H$5:$H$14971,'Tasks 1,2'!$B20,'Al Bundy'!$M$5:$M$14971,"2016",'Al Bundy'!$N$5:$N$14971,'Tasks 1,2'!P$10,'Al Bundy'!$D$5:$D$14971,"United States")</f>
        <v>13</v>
      </c>
      <c r="Q20" s="36" t="n">
        <f aca="false">COUNTIFS('Al Bundy'!$G$5:$G$14971,"Male",'Al Bundy'!$H$5:$H$14971,'Tasks 1,2'!$B20,'Al Bundy'!$M$5:$M$14971,"2016",'Al Bundy'!$N$5:$N$14971,'Tasks 1,2'!Q$10,'Al Bundy'!$D$5:$D$14971,"United States")</f>
        <v>16</v>
      </c>
      <c r="R20" s="36" t="n">
        <f aca="false">COUNTIFS('Al Bundy'!$G$5:$G$14971,"Male",'Al Bundy'!$H$5:$H$14971,'Tasks 1,2'!$B20,'Al Bundy'!$M$5:$M$14971,"2016",'Al Bundy'!$N$5:$N$14971,'Tasks 1,2'!R$10,'Al Bundy'!$D$5:$D$14971,"United States")</f>
        <v>22</v>
      </c>
      <c r="S20" s="36" t="n">
        <f aca="false">COUNTIFS('Al Bundy'!$G$5:$G$14971,"Male",'Al Bundy'!$H$5:$H$14971,'Tasks 1,2'!$B20,'Al Bundy'!$M$5:$M$14971,"2016",'Al Bundy'!$N$5:$N$14971,'Tasks 1,2'!S$10,'Al Bundy'!$D$5:$D$14971,"United States")</f>
        <v>14</v>
      </c>
      <c r="T20" s="36" t="n">
        <f aca="false">COUNTIFS('Al Bundy'!$G$5:$G$14971,"Male",'Al Bundy'!$H$5:$H$14971,'Tasks 1,2'!$B20,'Al Bundy'!$M$5:$M$14971,"2016",'Al Bundy'!$N$5:$N$14971,'Tasks 1,2'!T$10,'Al Bundy'!$D$5:$D$14971,"United States")</f>
        <v>28</v>
      </c>
      <c r="U20" s="36" t="n">
        <f aca="false">COUNTIFS('Al Bundy'!$G$5:$G$14971,"Male",'Al Bundy'!$H$5:$H$14971,'Tasks 1,2'!$B20,'Al Bundy'!$M$5:$M$14971,"2016",'Al Bundy'!$N$5:$N$14971,'Tasks 1,2'!U$10,'Al Bundy'!$D$5:$D$14971,"United States")</f>
        <v>19</v>
      </c>
      <c r="V20" s="36" t="n">
        <f aca="false">COUNTIFS('Al Bundy'!$G$5:$G$14971,"Male",'Al Bundy'!$H$5:$H$14971,'Tasks 1,2'!$B20,'Al Bundy'!$M$5:$M$14971,"2016",'Al Bundy'!$N$5:$N$14971,'Tasks 1,2'!V$10,'Al Bundy'!$D$5:$D$14971,"United States")</f>
        <v>18</v>
      </c>
      <c r="W20" s="36" t="n">
        <f aca="false">COUNTIFS('Al Bundy'!$G$5:$G$14971,"Male",'Al Bundy'!$H$5:$H$14971,'Tasks 1,2'!$B20,'Al Bundy'!$M$5:$M$14971,"2016",'Al Bundy'!$N$5:$N$14971,'Tasks 1,2'!W$10,'Al Bundy'!$D$5:$D$14971,"United States")</f>
        <v>15</v>
      </c>
      <c r="X20" s="36" t="n">
        <f aca="false">COUNTIFS('Al Bundy'!$G$5:$G$14971,"Male",'Al Bundy'!$H$5:$H$14971,'Tasks 1,2'!$B20,'Al Bundy'!$M$5:$M$14971,"2016",'Al Bundy'!$N$5:$N$14971,'Tasks 1,2'!X$10,'Al Bundy'!$D$5:$D$14971,"United States")</f>
        <v>19</v>
      </c>
      <c r="Y20" s="36" t="n">
        <f aca="false">COUNTIFS('Al Bundy'!$G$5:$G$14971,"Male",'Al Bundy'!$H$5:$H$14971,'Tasks 1,2'!$B20,'Al Bundy'!$M$5:$M$14971,"2016",'Al Bundy'!$N$5:$N$14971,'Tasks 1,2'!Y$10,'Al Bundy'!$D$5:$D$14971,"United States")</f>
        <v>21</v>
      </c>
      <c r="Z20" s="36" t="n">
        <f aca="false">COUNTIFS('Al Bundy'!$G$5:$G$14971,"Male",'Al Bundy'!$H$5:$H$14971,'Tasks 1,2'!$B20,'Al Bundy'!$M$5:$M$14971,"2016",'Al Bundy'!$N$5:$N$14971,'Tasks 1,2'!Z$10,'Al Bundy'!$D$5:$D$14971,"United States")</f>
        <v>16</v>
      </c>
      <c r="AA20" s="36" t="n">
        <f aca="false">COUNTIFS('Al Bundy'!$G$5:$G$14971,"Male",'Al Bundy'!$H$5:$H$14971,'Tasks 1,2'!$B20,'Al Bundy'!$M$5:$M$14971,"2016",'Al Bundy'!$N$5:$N$14971,'Tasks 1,2'!AA$10,'Al Bundy'!$D$5:$D$14971,"United States")</f>
        <v>10</v>
      </c>
      <c r="AC20" s="37" t="n">
        <f aca="false">AVERAGE(C20:AA20)</f>
        <v>14.9583333333333</v>
      </c>
      <c r="AE20" s="37" t="n">
        <f aca="false">_xlfn.STDEV.S(C20:AA20)/SQRT($AJ$31)</f>
        <v>1.02058374647791</v>
      </c>
      <c r="AG20" s="37" t="n">
        <f aca="false">AE20*$AJ$32</f>
        <v>2.11158777146279</v>
      </c>
      <c r="AH20" s="34"/>
      <c r="AI20" s="37" t="n">
        <f aca="false">AC20-AG20</f>
        <v>12.8467455618705</v>
      </c>
      <c r="AJ20" s="41" t="n">
        <f aca="false">AC20+AG20</f>
        <v>17.0699211047961</v>
      </c>
      <c r="AL20" s="39" t="n">
        <f aca="false">ROUND(AJ20,0)</f>
        <v>17</v>
      </c>
      <c r="AN20" s="40" t="n">
        <f aca="false">ROUNDUP(AJ20,0)</f>
        <v>18</v>
      </c>
      <c r="AP20" s="40" t="n">
        <v>20.5635337243441</v>
      </c>
      <c r="AR20" s="40" t="n">
        <f aca="false">AP20-AL20</f>
        <v>3.56353372434411</v>
      </c>
    </row>
    <row r="21" customFormat="false" ht="11.4" hidden="false" customHeight="false" outlineLevel="0" collapsed="false">
      <c r="B21" s="19" t="n">
        <v>11</v>
      </c>
      <c r="C21" s="36" t="n">
        <f aca="false">COUNTIFS('Al Bundy'!$G$5:$G$14971,"Male",'Al Bundy'!$H$5:$H$14971,'Tasks 1,2'!$B21,'Al Bundy'!$M$5:$M$14971,"2015",'Al Bundy'!$N$5:$N$14971,'Tasks 1,2'!C$10,'Al Bundy'!$D$5:$D$14971,"United States")</f>
        <v>5</v>
      </c>
      <c r="D21" s="36" t="n">
        <f aca="false">COUNTIFS('Al Bundy'!$G$5:$G$14971,"Male",'Al Bundy'!$H$5:$H$14971,'Tasks 1,2'!$B21,'Al Bundy'!$M$5:$M$14971,"2015",'Al Bundy'!$N$5:$N$14971,'Tasks 1,2'!D$10,'Al Bundy'!$D$5:$D$14971,"United States")</f>
        <v>5</v>
      </c>
      <c r="E21" s="36" t="n">
        <f aca="false">COUNTIFS('Al Bundy'!$G$5:$G$14971,"Male",'Al Bundy'!$H$5:$H$14971,'Tasks 1,2'!$B21,'Al Bundy'!$M$5:$M$14971,"2015",'Al Bundy'!$N$5:$N$14971,'Tasks 1,2'!E$10,'Al Bundy'!$D$5:$D$14971,"United States")</f>
        <v>4</v>
      </c>
      <c r="F21" s="36" t="n">
        <f aca="false">COUNTIFS('Al Bundy'!$G$5:$G$14971,"Male",'Al Bundy'!$H$5:$H$14971,'Tasks 1,2'!$B21,'Al Bundy'!$M$5:$M$14971,"2015",'Al Bundy'!$N$5:$N$14971,'Tasks 1,2'!F$10,'Al Bundy'!$D$5:$D$14971,"United States")</f>
        <v>7</v>
      </c>
      <c r="G21" s="36" t="n">
        <f aca="false">COUNTIFS('Al Bundy'!$G$5:$G$14971,"Male",'Al Bundy'!$H$5:$H$14971,'Tasks 1,2'!$B21,'Al Bundy'!$M$5:$M$14971,"2015",'Al Bundy'!$N$5:$N$14971,'Tasks 1,2'!G$10,'Al Bundy'!$D$5:$D$14971,"United States")</f>
        <v>5</v>
      </c>
      <c r="H21" s="36" t="n">
        <f aca="false">COUNTIFS('Al Bundy'!$G$5:$G$14971,"Male",'Al Bundy'!$H$5:$H$14971,'Tasks 1,2'!$B21,'Al Bundy'!$M$5:$M$14971,"2015",'Al Bundy'!$N$5:$N$14971,'Tasks 1,2'!H$10,'Al Bundy'!$D$5:$D$14971,"United States")</f>
        <v>5</v>
      </c>
      <c r="I21" s="36" t="n">
        <f aca="false">COUNTIFS('Al Bundy'!$G$5:$G$14971,"Male",'Al Bundy'!$H$5:$H$14971,'Tasks 1,2'!$B21,'Al Bundy'!$M$5:$M$14971,"2015",'Al Bundy'!$N$5:$N$14971,'Tasks 1,2'!I$10,'Al Bundy'!$D$5:$D$14971,"United States")</f>
        <v>4</v>
      </c>
      <c r="J21" s="36" t="n">
        <f aca="false">COUNTIFS('Al Bundy'!$G$5:$G$14971,"Male",'Al Bundy'!$H$5:$H$14971,'Tasks 1,2'!$B21,'Al Bundy'!$M$5:$M$14971,"2015",'Al Bundy'!$N$5:$N$14971,'Tasks 1,2'!J$10,'Al Bundy'!$D$5:$D$14971,"United States")</f>
        <v>6</v>
      </c>
      <c r="K21" s="36" t="n">
        <f aca="false">COUNTIFS('Al Bundy'!$G$5:$G$14971,"Male",'Al Bundy'!$H$5:$H$14971,'Tasks 1,2'!$B21,'Al Bundy'!$M$5:$M$14971,"2015",'Al Bundy'!$N$5:$N$14971,'Tasks 1,2'!K$10,'Al Bundy'!$D$5:$D$14971,"United States")</f>
        <v>3</v>
      </c>
      <c r="L21" s="36" t="n">
        <f aca="false">COUNTIFS('Al Bundy'!$G$5:$G$14971,"Male",'Al Bundy'!$H$5:$H$14971,'Tasks 1,2'!$B21,'Al Bundy'!$M$5:$M$14971,"2015",'Al Bundy'!$N$5:$N$14971,'Tasks 1,2'!L$10,'Al Bundy'!$D$5:$D$14971,"United States")</f>
        <v>5</v>
      </c>
      <c r="M21" s="36" t="n">
        <f aca="false">COUNTIFS('Al Bundy'!$G$5:$G$14971,"Male",'Al Bundy'!$H$5:$H$14971,'Tasks 1,2'!$B21,'Al Bundy'!$M$5:$M$14971,"2015",'Al Bundy'!$N$5:$N$14971,'Tasks 1,2'!M$10,'Al Bundy'!$D$5:$D$14971,"United States")</f>
        <v>5</v>
      </c>
      <c r="N21" s="36" t="n">
        <f aca="false">COUNTIFS('Al Bundy'!$G$5:$G$14971,"Male",'Al Bundy'!$H$5:$H$14971,'Tasks 1,2'!$B21,'Al Bundy'!$M$5:$M$14971,"2015",'Al Bundy'!$N$5:$N$14971,'Tasks 1,2'!N$10,'Al Bundy'!$D$5:$D$14971,"United States")</f>
        <v>10</v>
      </c>
      <c r="P21" s="36" t="n">
        <f aca="false">COUNTIFS('Al Bundy'!$G$5:$G$14971,"Male",'Al Bundy'!$H$5:$H$14971,'Tasks 1,2'!$B21,'Al Bundy'!$M$5:$M$14971,"2016",'Al Bundy'!$N$5:$N$14971,'Tasks 1,2'!P$10,'Al Bundy'!$D$5:$D$14971,"United States")</f>
        <v>5</v>
      </c>
      <c r="Q21" s="36" t="n">
        <f aca="false">COUNTIFS('Al Bundy'!$G$5:$G$14971,"Male",'Al Bundy'!$H$5:$H$14971,'Tasks 1,2'!$B21,'Al Bundy'!$M$5:$M$14971,"2016",'Al Bundy'!$N$5:$N$14971,'Tasks 1,2'!Q$10,'Al Bundy'!$D$5:$D$14971,"United States")</f>
        <v>16</v>
      </c>
      <c r="R21" s="36" t="n">
        <f aca="false">COUNTIFS('Al Bundy'!$G$5:$G$14971,"Male",'Al Bundy'!$H$5:$H$14971,'Tasks 1,2'!$B21,'Al Bundy'!$M$5:$M$14971,"2016",'Al Bundy'!$N$5:$N$14971,'Tasks 1,2'!R$10,'Al Bundy'!$D$5:$D$14971,"United States")</f>
        <v>13</v>
      </c>
      <c r="S21" s="36" t="n">
        <f aca="false">COUNTIFS('Al Bundy'!$G$5:$G$14971,"Male",'Al Bundy'!$H$5:$H$14971,'Tasks 1,2'!$B21,'Al Bundy'!$M$5:$M$14971,"2016",'Al Bundy'!$N$5:$N$14971,'Tasks 1,2'!S$10,'Al Bundy'!$D$5:$D$14971,"United States")</f>
        <v>10</v>
      </c>
      <c r="T21" s="36" t="n">
        <f aca="false">COUNTIFS('Al Bundy'!$G$5:$G$14971,"Male",'Al Bundy'!$H$5:$H$14971,'Tasks 1,2'!$B21,'Al Bundy'!$M$5:$M$14971,"2016",'Al Bundy'!$N$5:$N$14971,'Tasks 1,2'!T$10,'Al Bundy'!$D$5:$D$14971,"United States")</f>
        <v>10</v>
      </c>
      <c r="U21" s="36" t="n">
        <f aca="false">COUNTIFS('Al Bundy'!$G$5:$G$14971,"Male",'Al Bundy'!$H$5:$H$14971,'Tasks 1,2'!$B21,'Al Bundy'!$M$5:$M$14971,"2016",'Al Bundy'!$N$5:$N$14971,'Tasks 1,2'!U$10,'Al Bundy'!$D$5:$D$14971,"United States")</f>
        <v>11</v>
      </c>
      <c r="V21" s="36" t="n">
        <f aca="false">COUNTIFS('Al Bundy'!$G$5:$G$14971,"Male",'Al Bundy'!$H$5:$H$14971,'Tasks 1,2'!$B21,'Al Bundy'!$M$5:$M$14971,"2016",'Al Bundy'!$N$5:$N$14971,'Tasks 1,2'!V$10,'Al Bundy'!$D$5:$D$14971,"United States")</f>
        <v>15</v>
      </c>
      <c r="W21" s="36" t="n">
        <f aca="false">COUNTIFS('Al Bundy'!$G$5:$G$14971,"Male",'Al Bundy'!$H$5:$H$14971,'Tasks 1,2'!$B21,'Al Bundy'!$M$5:$M$14971,"2016",'Al Bundy'!$N$5:$N$14971,'Tasks 1,2'!W$10,'Al Bundy'!$D$5:$D$14971,"United States")</f>
        <v>8</v>
      </c>
      <c r="X21" s="36" t="n">
        <f aca="false">COUNTIFS('Al Bundy'!$G$5:$G$14971,"Male",'Al Bundy'!$H$5:$H$14971,'Tasks 1,2'!$B21,'Al Bundy'!$M$5:$M$14971,"2016",'Al Bundy'!$N$5:$N$14971,'Tasks 1,2'!X$10,'Al Bundy'!$D$5:$D$14971,"United States")</f>
        <v>9</v>
      </c>
      <c r="Y21" s="36" t="n">
        <f aca="false">COUNTIFS('Al Bundy'!$G$5:$G$14971,"Male",'Al Bundy'!$H$5:$H$14971,'Tasks 1,2'!$B21,'Al Bundy'!$M$5:$M$14971,"2016",'Al Bundy'!$N$5:$N$14971,'Tasks 1,2'!Y$10,'Al Bundy'!$D$5:$D$14971,"United States")</f>
        <v>7</v>
      </c>
      <c r="Z21" s="36" t="n">
        <f aca="false">COUNTIFS('Al Bundy'!$G$5:$G$14971,"Male",'Al Bundy'!$H$5:$H$14971,'Tasks 1,2'!$B21,'Al Bundy'!$M$5:$M$14971,"2016",'Al Bundy'!$N$5:$N$14971,'Tasks 1,2'!Z$10,'Al Bundy'!$D$5:$D$14971,"United States")</f>
        <v>6</v>
      </c>
      <c r="AA21" s="36" t="n">
        <f aca="false">COUNTIFS('Al Bundy'!$G$5:$G$14971,"Male",'Al Bundy'!$H$5:$H$14971,'Tasks 1,2'!$B21,'Al Bundy'!$M$5:$M$14971,"2016",'Al Bundy'!$N$5:$N$14971,'Tasks 1,2'!AA$10,'Al Bundy'!$D$5:$D$14971,"United States")</f>
        <v>7</v>
      </c>
      <c r="AC21" s="37" t="n">
        <f aca="false">AVERAGE(C21:AA21)</f>
        <v>7.54166666666667</v>
      </c>
      <c r="AE21" s="37" t="n">
        <f aca="false">_xlfn.STDEV.S(C21:AA21)/SQRT($AJ$31)</f>
        <v>0.719750275399182</v>
      </c>
      <c r="AG21" s="37" t="n">
        <f aca="false">AE21*$AJ$32</f>
        <v>1.48916331980091</v>
      </c>
      <c r="AH21" s="34"/>
      <c r="AI21" s="37" t="n">
        <f aca="false">AC21-AG21</f>
        <v>6.05250334686576</v>
      </c>
      <c r="AJ21" s="41" t="n">
        <f aca="false">AC21+AG21</f>
        <v>9.03082998646757</v>
      </c>
      <c r="AL21" s="39" t="n">
        <f aca="false">ROUND(AJ21,0)</f>
        <v>9</v>
      </c>
      <c r="AN21" s="40" t="n">
        <f aca="false">ROUNDUP(AJ21,0)</f>
        <v>10</v>
      </c>
      <c r="AP21" s="40" t="n">
        <v>11.9474925522162</v>
      </c>
      <c r="AR21" s="40" t="n">
        <f aca="false">AP21-AL21</f>
        <v>2.94749255221615</v>
      </c>
    </row>
    <row r="22" customFormat="false" ht="11.4" hidden="false" customHeight="false" outlineLevel="0" collapsed="false">
      <c r="B22" s="19" t="n">
        <v>11.5</v>
      </c>
      <c r="C22" s="36" t="n">
        <f aca="false">COUNTIFS('Al Bundy'!$G$5:$G$14971,"Male",'Al Bundy'!$H$5:$H$14971,'Tasks 1,2'!$B22,'Al Bundy'!$M$5:$M$14971,"2015",'Al Bundy'!$N$5:$N$14971,'Tasks 1,2'!C$10,'Al Bundy'!$D$5:$D$14971,"United States")</f>
        <v>3</v>
      </c>
      <c r="D22" s="36" t="n">
        <f aca="false">COUNTIFS('Al Bundy'!$G$5:$G$14971,"Male",'Al Bundy'!$H$5:$H$14971,'Tasks 1,2'!$B22,'Al Bundy'!$M$5:$M$14971,"2015",'Al Bundy'!$N$5:$N$14971,'Tasks 1,2'!D$10,'Al Bundy'!$D$5:$D$14971,"United States")</f>
        <v>3</v>
      </c>
      <c r="E22" s="36" t="n">
        <f aca="false">COUNTIFS('Al Bundy'!$G$5:$G$14971,"Male",'Al Bundy'!$H$5:$H$14971,'Tasks 1,2'!$B22,'Al Bundy'!$M$5:$M$14971,"2015",'Al Bundy'!$N$5:$N$14971,'Tasks 1,2'!E$10,'Al Bundy'!$D$5:$D$14971,"United States")</f>
        <v>2</v>
      </c>
      <c r="F22" s="36" t="n">
        <f aca="false">COUNTIFS('Al Bundy'!$G$5:$G$14971,"Male",'Al Bundy'!$H$5:$H$14971,'Tasks 1,2'!$B22,'Al Bundy'!$M$5:$M$14971,"2015",'Al Bundy'!$N$5:$N$14971,'Tasks 1,2'!F$10,'Al Bundy'!$D$5:$D$14971,"United States")</f>
        <v>3</v>
      </c>
      <c r="G22" s="36" t="n">
        <f aca="false">COUNTIFS('Al Bundy'!$G$5:$G$14971,"Male",'Al Bundy'!$H$5:$H$14971,'Tasks 1,2'!$B22,'Al Bundy'!$M$5:$M$14971,"2015",'Al Bundy'!$N$5:$N$14971,'Tasks 1,2'!G$10,'Al Bundy'!$D$5:$D$14971,"United States")</f>
        <v>6</v>
      </c>
      <c r="H22" s="36" t="n">
        <f aca="false">COUNTIFS('Al Bundy'!$G$5:$G$14971,"Male",'Al Bundy'!$H$5:$H$14971,'Tasks 1,2'!$B22,'Al Bundy'!$M$5:$M$14971,"2015",'Al Bundy'!$N$5:$N$14971,'Tasks 1,2'!H$10,'Al Bundy'!$D$5:$D$14971,"United States")</f>
        <v>9</v>
      </c>
      <c r="I22" s="36" t="n">
        <f aca="false">COUNTIFS('Al Bundy'!$G$5:$G$14971,"Male",'Al Bundy'!$H$5:$H$14971,'Tasks 1,2'!$B22,'Al Bundy'!$M$5:$M$14971,"2015",'Al Bundy'!$N$5:$N$14971,'Tasks 1,2'!I$10,'Al Bundy'!$D$5:$D$14971,"United States")</f>
        <v>6</v>
      </c>
      <c r="J22" s="36" t="n">
        <f aca="false">COUNTIFS('Al Bundy'!$G$5:$G$14971,"Male",'Al Bundy'!$H$5:$H$14971,'Tasks 1,2'!$B22,'Al Bundy'!$M$5:$M$14971,"2015",'Al Bundy'!$N$5:$N$14971,'Tasks 1,2'!J$10,'Al Bundy'!$D$5:$D$14971,"United States")</f>
        <v>6</v>
      </c>
      <c r="K22" s="36" t="n">
        <f aca="false">COUNTIFS('Al Bundy'!$G$5:$G$14971,"Male",'Al Bundy'!$H$5:$H$14971,'Tasks 1,2'!$B22,'Al Bundy'!$M$5:$M$14971,"2015",'Al Bundy'!$N$5:$N$14971,'Tasks 1,2'!K$10,'Al Bundy'!$D$5:$D$14971,"United States")</f>
        <v>3</v>
      </c>
      <c r="L22" s="36" t="n">
        <f aca="false">COUNTIFS('Al Bundy'!$G$5:$G$14971,"Male",'Al Bundy'!$H$5:$H$14971,'Tasks 1,2'!$B22,'Al Bundy'!$M$5:$M$14971,"2015",'Al Bundy'!$N$5:$N$14971,'Tasks 1,2'!L$10,'Al Bundy'!$D$5:$D$14971,"United States")</f>
        <v>8</v>
      </c>
      <c r="M22" s="36" t="n">
        <f aca="false">COUNTIFS('Al Bundy'!$G$5:$G$14971,"Male",'Al Bundy'!$H$5:$H$14971,'Tasks 1,2'!$B22,'Al Bundy'!$M$5:$M$14971,"2015",'Al Bundy'!$N$5:$N$14971,'Tasks 1,2'!M$10,'Al Bundy'!$D$5:$D$14971,"United States")</f>
        <v>3</v>
      </c>
      <c r="N22" s="36" t="n">
        <f aca="false">COUNTIFS('Al Bundy'!$G$5:$G$14971,"Male",'Al Bundy'!$H$5:$H$14971,'Tasks 1,2'!$B22,'Al Bundy'!$M$5:$M$14971,"2015",'Al Bundy'!$N$5:$N$14971,'Tasks 1,2'!N$10,'Al Bundy'!$D$5:$D$14971,"United States")</f>
        <v>7</v>
      </c>
      <c r="P22" s="36" t="n">
        <f aca="false">COUNTIFS('Al Bundy'!$G$5:$G$14971,"Male",'Al Bundy'!$H$5:$H$14971,'Tasks 1,2'!$B22,'Al Bundy'!$M$5:$M$14971,"2016",'Al Bundy'!$N$5:$N$14971,'Tasks 1,2'!P$10,'Al Bundy'!$D$5:$D$14971,"United States")</f>
        <v>4</v>
      </c>
      <c r="Q22" s="36" t="n">
        <f aca="false">COUNTIFS('Al Bundy'!$G$5:$G$14971,"Male",'Al Bundy'!$H$5:$H$14971,'Tasks 1,2'!$B22,'Al Bundy'!$M$5:$M$14971,"2016",'Al Bundy'!$N$5:$N$14971,'Tasks 1,2'!Q$10,'Al Bundy'!$D$5:$D$14971,"United States")</f>
        <v>3</v>
      </c>
      <c r="R22" s="36" t="n">
        <f aca="false">COUNTIFS('Al Bundy'!$G$5:$G$14971,"Male",'Al Bundy'!$H$5:$H$14971,'Tasks 1,2'!$B22,'Al Bundy'!$M$5:$M$14971,"2016",'Al Bundy'!$N$5:$N$14971,'Tasks 1,2'!R$10,'Al Bundy'!$D$5:$D$14971,"United States")</f>
        <v>6</v>
      </c>
      <c r="S22" s="36" t="n">
        <f aca="false">COUNTIFS('Al Bundy'!$G$5:$G$14971,"Male",'Al Bundy'!$H$5:$H$14971,'Tasks 1,2'!$B22,'Al Bundy'!$M$5:$M$14971,"2016",'Al Bundy'!$N$5:$N$14971,'Tasks 1,2'!S$10,'Al Bundy'!$D$5:$D$14971,"United States")</f>
        <v>3</v>
      </c>
      <c r="T22" s="36" t="n">
        <f aca="false">COUNTIFS('Al Bundy'!$G$5:$G$14971,"Male",'Al Bundy'!$H$5:$H$14971,'Tasks 1,2'!$B22,'Al Bundy'!$M$5:$M$14971,"2016",'Al Bundy'!$N$5:$N$14971,'Tasks 1,2'!T$10,'Al Bundy'!$D$5:$D$14971,"United States")</f>
        <v>3</v>
      </c>
      <c r="U22" s="36" t="n">
        <f aca="false">COUNTIFS('Al Bundy'!$G$5:$G$14971,"Male",'Al Bundy'!$H$5:$H$14971,'Tasks 1,2'!$B22,'Al Bundy'!$M$5:$M$14971,"2016",'Al Bundy'!$N$5:$N$14971,'Tasks 1,2'!U$10,'Al Bundy'!$D$5:$D$14971,"United States")</f>
        <v>5</v>
      </c>
      <c r="V22" s="36" t="n">
        <f aca="false">COUNTIFS('Al Bundy'!$G$5:$G$14971,"Male",'Al Bundy'!$H$5:$H$14971,'Tasks 1,2'!$B22,'Al Bundy'!$M$5:$M$14971,"2016",'Al Bundy'!$N$5:$N$14971,'Tasks 1,2'!V$10,'Al Bundy'!$D$5:$D$14971,"United States")</f>
        <v>6</v>
      </c>
      <c r="W22" s="36" t="n">
        <f aca="false">COUNTIFS('Al Bundy'!$G$5:$G$14971,"Male",'Al Bundy'!$H$5:$H$14971,'Tasks 1,2'!$B22,'Al Bundy'!$M$5:$M$14971,"2016",'Al Bundy'!$N$5:$N$14971,'Tasks 1,2'!W$10,'Al Bundy'!$D$5:$D$14971,"United States")</f>
        <v>4</v>
      </c>
      <c r="X22" s="36" t="n">
        <f aca="false">COUNTIFS('Al Bundy'!$G$5:$G$14971,"Male",'Al Bundy'!$H$5:$H$14971,'Tasks 1,2'!$B22,'Al Bundy'!$M$5:$M$14971,"2016",'Al Bundy'!$N$5:$N$14971,'Tasks 1,2'!X$10,'Al Bundy'!$D$5:$D$14971,"United States")</f>
        <v>5</v>
      </c>
      <c r="Y22" s="36" t="n">
        <f aca="false">COUNTIFS('Al Bundy'!$G$5:$G$14971,"Male",'Al Bundy'!$H$5:$H$14971,'Tasks 1,2'!$B22,'Al Bundy'!$M$5:$M$14971,"2016",'Al Bundy'!$N$5:$N$14971,'Tasks 1,2'!Y$10,'Al Bundy'!$D$5:$D$14971,"United States")</f>
        <v>12</v>
      </c>
      <c r="Z22" s="36" t="n">
        <f aca="false">COUNTIFS('Al Bundy'!$G$5:$G$14971,"Male",'Al Bundy'!$H$5:$H$14971,'Tasks 1,2'!$B22,'Al Bundy'!$M$5:$M$14971,"2016",'Al Bundy'!$N$5:$N$14971,'Tasks 1,2'!Z$10,'Al Bundy'!$D$5:$D$14971,"United States")</f>
        <v>13</v>
      </c>
      <c r="AA22" s="36" t="n">
        <f aca="false">COUNTIFS('Al Bundy'!$G$5:$G$14971,"Male",'Al Bundy'!$H$5:$H$14971,'Tasks 1,2'!$B22,'Al Bundy'!$M$5:$M$14971,"2016",'Al Bundy'!$N$5:$N$14971,'Tasks 1,2'!AA$10,'Al Bundy'!$D$5:$D$14971,"United States")</f>
        <v>5</v>
      </c>
      <c r="AC22" s="37" t="n">
        <f aca="false">AVERAGE(C22:AA22)</f>
        <v>5.33333333333333</v>
      </c>
      <c r="AE22" s="37" t="n">
        <f aca="false">_xlfn.STDEV.S(C22:AA22)/SQRT($AJ$31)</f>
        <v>0.582556418449174</v>
      </c>
      <c r="AG22" s="37" t="n">
        <f aca="false">AE22*$AJ$32</f>
        <v>1.20530922977134</v>
      </c>
      <c r="AH22" s="34"/>
      <c r="AI22" s="37" t="n">
        <f aca="false">AC22-AG22</f>
        <v>4.12802410356199</v>
      </c>
      <c r="AJ22" s="41" t="n">
        <f aca="false">AC22+AG22</f>
        <v>6.53864256310467</v>
      </c>
      <c r="AL22" s="39" t="n">
        <f aca="false">ROUND(AJ22,0)</f>
        <v>7</v>
      </c>
      <c r="AN22" s="40" t="n">
        <f aca="false">ROUNDUP(AJ22,0)</f>
        <v>7</v>
      </c>
      <c r="AP22" s="40" t="n">
        <v>7.84698198040335</v>
      </c>
      <c r="AR22" s="40" t="n">
        <f aca="false">AP22-AL22</f>
        <v>0.846981980403352</v>
      </c>
    </row>
    <row r="23" customFormat="false" ht="11.4" hidden="false" customHeight="false" outlineLevel="0" collapsed="false">
      <c r="B23" s="19" t="n">
        <v>12</v>
      </c>
      <c r="C23" s="36" t="n">
        <f aca="false">COUNTIFS('Al Bundy'!$G$5:$G$14971,"Male",'Al Bundy'!$H$5:$H$14971,'Tasks 1,2'!$B23,'Al Bundy'!$M$5:$M$14971,"2015",'Al Bundy'!$N$5:$N$14971,'Tasks 1,2'!C$10,'Al Bundy'!$D$5:$D$14971,"United States")</f>
        <v>1</v>
      </c>
      <c r="D23" s="36" t="n">
        <f aca="false">COUNTIFS('Al Bundy'!$G$5:$G$14971,"Male",'Al Bundy'!$H$5:$H$14971,'Tasks 1,2'!$B23,'Al Bundy'!$M$5:$M$14971,"2015",'Al Bundy'!$N$5:$N$14971,'Tasks 1,2'!D$10,'Al Bundy'!$D$5:$D$14971,"United States")</f>
        <v>0</v>
      </c>
      <c r="E23" s="36" t="n">
        <f aca="false">COUNTIFS('Al Bundy'!$G$5:$G$14971,"Male",'Al Bundy'!$H$5:$H$14971,'Tasks 1,2'!$B23,'Al Bundy'!$M$5:$M$14971,"2015",'Al Bundy'!$N$5:$N$14971,'Tasks 1,2'!E$10,'Al Bundy'!$D$5:$D$14971,"United States")</f>
        <v>0</v>
      </c>
      <c r="F23" s="36" t="n">
        <f aca="false">COUNTIFS('Al Bundy'!$G$5:$G$14971,"Male",'Al Bundy'!$H$5:$H$14971,'Tasks 1,2'!$B23,'Al Bundy'!$M$5:$M$14971,"2015",'Al Bundy'!$N$5:$N$14971,'Tasks 1,2'!F$10,'Al Bundy'!$D$5:$D$14971,"United States")</f>
        <v>3</v>
      </c>
      <c r="G23" s="36" t="n">
        <f aca="false">COUNTIFS('Al Bundy'!$G$5:$G$14971,"Male",'Al Bundy'!$H$5:$H$14971,'Tasks 1,2'!$B23,'Al Bundy'!$M$5:$M$14971,"2015",'Al Bundy'!$N$5:$N$14971,'Tasks 1,2'!G$10,'Al Bundy'!$D$5:$D$14971,"United States")</f>
        <v>1</v>
      </c>
      <c r="H23" s="36" t="n">
        <f aca="false">COUNTIFS('Al Bundy'!$G$5:$G$14971,"Male",'Al Bundy'!$H$5:$H$14971,'Tasks 1,2'!$B23,'Al Bundy'!$M$5:$M$14971,"2015",'Al Bundy'!$N$5:$N$14971,'Tasks 1,2'!H$10,'Al Bundy'!$D$5:$D$14971,"United States")</f>
        <v>4</v>
      </c>
      <c r="I23" s="36" t="n">
        <f aca="false">COUNTIFS('Al Bundy'!$G$5:$G$14971,"Male",'Al Bundy'!$H$5:$H$14971,'Tasks 1,2'!$B23,'Al Bundy'!$M$5:$M$14971,"2015",'Al Bundy'!$N$5:$N$14971,'Tasks 1,2'!I$10,'Al Bundy'!$D$5:$D$14971,"United States")</f>
        <v>1</v>
      </c>
      <c r="J23" s="36" t="n">
        <f aca="false">COUNTIFS('Al Bundy'!$G$5:$G$14971,"Male",'Al Bundy'!$H$5:$H$14971,'Tasks 1,2'!$B23,'Al Bundy'!$M$5:$M$14971,"2015",'Al Bundy'!$N$5:$N$14971,'Tasks 1,2'!J$10,'Al Bundy'!$D$5:$D$14971,"United States")</f>
        <v>2</v>
      </c>
      <c r="K23" s="36" t="n">
        <f aca="false">COUNTIFS('Al Bundy'!$G$5:$G$14971,"Male",'Al Bundy'!$H$5:$H$14971,'Tasks 1,2'!$B23,'Al Bundy'!$M$5:$M$14971,"2015",'Al Bundy'!$N$5:$N$14971,'Tasks 1,2'!K$10,'Al Bundy'!$D$5:$D$14971,"United States")</f>
        <v>4</v>
      </c>
      <c r="L23" s="36" t="n">
        <f aca="false">COUNTIFS('Al Bundy'!$G$5:$G$14971,"Male",'Al Bundy'!$H$5:$H$14971,'Tasks 1,2'!$B23,'Al Bundy'!$M$5:$M$14971,"2015",'Al Bundy'!$N$5:$N$14971,'Tasks 1,2'!L$10,'Al Bundy'!$D$5:$D$14971,"United States")</f>
        <v>3</v>
      </c>
      <c r="M23" s="36" t="n">
        <f aca="false">COUNTIFS('Al Bundy'!$G$5:$G$14971,"Male",'Al Bundy'!$H$5:$H$14971,'Tasks 1,2'!$B23,'Al Bundy'!$M$5:$M$14971,"2015",'Al Bundy'!$N$5:$N$14971,'Tasks 1,2'!M$10,'Al Bundy'!$D$5:$D$14971,"United States")</f>
        <v>6</v>
      </c>
      <c r="N23" s="36" t="n">
        <f aca="false">COUNTIFS('Al Bundy'!$G$5:$G$14971,"Male",'Al Bundy'!$H$5:$H$14971,'Tasks 1,2'!$B23,'Al Bundy'!$M$5:$M$14971,"2015",'Al Bundy'!$N$5:$N$14971,'Tasks 1,2'!N$10,'Al Bundy'!$D$5:$D$14971,"United States")</f>
        <v>3</v>
      </c>
      <c r="P23" s="36" t="n">
        <f aca="false">COUNTIFS('Al Bundy'!$G$5:$G$14971,"Male",'Al Bundy'!$H$5:$H$14971,'Tasks 1,2'!$B23,'Al Bundy'!$M$5:$M$14971,"2016",'Al Bundy'!$N$5:$N$14971,'Tasks 1,2'!P$10,'Al Bundy'!$D$5:$D$14971,"United States")</f>
        <v>3</v>
      </c>
      <c r="Q23" s="36" t="n">
        <f aca="false">COUNTIFS('Al Bundy'!$G$5:$G$14971,"Male",'Al Bundy'!$H$5:$H$14971,'Tasks 1,2'!$B23,'Al Bundy'!$M$5:$M$14971,"2016",'Al Bundy'!$N$5:$N$14971,'Tasks 1,2'!Q$10,'Al Bundy'!$D$5:$D$14971,"United States")</f>
        <v>0</v>
      </c>
      <c r="R23" s="36" t="n">
        <f aca="false">COUNTIFS('Al Bundy'!$G$5:$G$14971,"Male",'Al Bundy'!$H$5:$H$14971,'Tasks 1,2'!$B23,'Al Bundy'!$M$5:$M$14971,"2016",'Al Bundy'!$N$5:$N$14971,'Tasks 1,2'!R$10,'Al Bundy'!$D$5:$D$14971,"United States")</f>
        <v>0</v>
      </c>
      <c r="S23" s="36" t="n">
        <f aca="false">COUNTIFS('Al Bundy'!$G$5:$G$14971,"Male",'Al Bundy'!$H$5:$H$14971,'Tasks 1,2'!$B23,'Al Bundy'!$M$5:$M$14971,"2016",'Al Bundy'!$N$5:$N$14971,'Tasks 1,2'!S$10,'Al Bundy'!$D$5:$D$14971,"United States")</f>
        <v>4</v>
      </c>
      <c r="T23" s="36" t="n">
        <f aca="false">COUNTIFS('Al Bundy'!$G$5:$G$14971,"Male",'Al Bundy'!$H$5:$H$14971,'Tasks 1,2'!$B23,'Al Bundy'!$M$5:$M$14971,"2016",'Al Bundy'!$N$5:$N$14971,'Tasks 1,2'!T$10,'Al Bundy'!$D$5:$D$14971,"United States")</f>
        <v>4</v>
      </c>
      <c r="U23" s="36" t="n">
        <f aca="false">COUNTIFS('Al Bundy'!$G$5:$G$14971,"Male",'Al Bundy'!$H$5:$H$14971,'Tasks 1,2'!$B23,'Al Bundy'!$M$5:$M$14971,"2016",'Al Bundy'!$N$5:$N$14971,'Tasks 1,2'!U$10,'Al Bundy'!$D$5:$D$14971,"United States")</f>
        <v>4</v>
      </c>
      <c r="V23" s="36" t="n">
        <f aca="false">COUNTIFS('Al Bundy'!$G$5:$G$14971,"Male",'Al Bundy'!$H$5:$H$14971,'Tasks 1,2'!$B23,'Al Bundy'!$M$5:$M$14971,"2016",'Al Bundy'!$N$5:$N$14971,'Tasks 1,2'!V$10,'Al Bundy'!$D$5:$D$14971,"United States")</f>
        <v>3</v>
      </c>
      <c r="W23" s="36" t="n">
        <f aca="false">COUNTIFS('Al Bundy'!$G$5:$G$14971,"Male",'Al Bundy'!$H$5:$H$14971,'Tasks 1,2'!$B23,'Al Bundy'!$M$5:$M$14971,"2016",'Al Bundy'!$N$5:$N$14971,'Tasks 1,2'!W$10,'Al Bundy'!$D$5:$D$14971,"United States")</f>
        <v>12</v>
      </c>
      <c r="X23" s="36" t="n">
        <f aca="false">COUNTIFS('Al Bundy'!$G$5:$G$14971,"Male",'Al Bundy'!$H$5:$H$14971,'Tasks 1,2'!$B23,'Al Bundy'!$M$5:$M$14971,"2016",'Al Bundy'!$N$5:$N$14971,'Tasks 1,2'!X$10,'Al Bundy'!$D$5:$D$14971,"United States")</f>
        <v>4</v>
      </c>
      <c r="Y23" s="36" t="n">
        <f aca="false">COUNTIFS('Al Bundy'!$G$5:$G$14971,"Male",'Al Bundy'!$H$5:$H$14971,'Tasks 1,2'!$B23,'Al Bundy'!$M$5:$M$14971,"2016",'Al Bundy'!$N$5:$N$14971,'Tasks 1,2'!Y$10,'Al Bundy'!$D$5:$D$14971,"United States")</f>
        <v>9</v>
      </c>
      <c r="Z23" s="36" t="n">
        <f aca="false">COUNTIFS('Al Bundy'!$G$5:$G$14971,"Male",'Al Bundy'!$H$5:$H$14971,'Tasks 1,2'!$B23,'Al Bundy'!$M$5:$M$14971,"2016",'Al Bundy'!$N$5:$N$14971,'Tasks 1,2'!Z$10,'Al Bundy'!$D$5:$D$14971,"United States")</f>
        <v>2</v>
      </c>
      <c r="AA23" s="36" t="n">
        <f aca="false">COUNTIFS('Al Bundy'!$G$5:$G$14971,"Male",'Al Bundy'!$H$5:$H$14971,'Tasks 1,2'!$B23,'Al Bundy'!$M$5:$M$14971,"2016",'Al Bundy'!$N$5:$N$14971,'Tasks 1,2'!AA$10,'Al Bundy'!$D$5:$D$14971,"United States")</f>
        <v>1</v>
      </c>
      <c r="AC23" s="37" t="n">
        <f aca="false">AVERAGE(C23:AA23)</f>
        <v>3.08333333333333</v>
      </c>
      <c r="AE23" s="37" t="n">
        <f aca="false">_xlfn.STDEV.S(C23:AA23)/SQRT($AJ$31)</f>
        <v>0.580219432087534</v>
      </c>
      <c r="AG23" s="37" t="n">
        <f aca="false">AE23*$AJ$32</f>
        <v>1.20047400498911</v>
      </c>
      <c r="AH23" s="34"/>
      <c r="AI23" s="37" t="n">
        <f aca="false">AC23-AG23</f>
        <v>1.88285932834423</v>
      </c>
      <c r="AJ23" s="41" t="n">
        <f aca="false">AC23+AG23</f>
        <v>4.28380733832244</v>
      </c>
      <c r="AL23" s="39" t="n">
        <f aca="false">ROUND(AJ23,0)</f>
        <v>4</v>
      </c>
      <c r="AN23" s="40" t="n">
        <f aca="false">ROUNDUP(AJ23,0)</f>
        <v>5</v>
      </c>
      <c r="AP23" s="40" t="n">
        <v>6.04238992558664</v>
      </c>
      <c r="AR23" s="40" t="n">
        <f aca="false">AP23-AL23</f>
        <v>2.04238992558664</v>
      </c>
    </row>
    <row r="24" customFormat="false" ht="11.4" hidden="false" customHeight="false" outlineLevel="0" collapsed="false">
      <c r="B24" s="19" t="n">
        <v>13</v>
      </c>
      <c r="C24" s="36" t="n">
        <f aca="false">COUNTIFS('Al Bundy'!$G$5:$G$14971,"Male",'Al Bundy'!$H$5:$H$14971,'Tasks 1,2'!$B24,'Al Bundy'!$M$5:$M$14971,"2015",'Al Bundy'!$N$5:$N$14971,'Tasks 1,2'!C$10,'Al Bundy'!$D$5:$D$14971,"United States")</f>
        <v>0</v>
      </c>
      <c r="D24" s="36" t="n">
        <f aca="false">COUNTIFS('Al Bundy'!$G$5:$G$14971,"Male",'Al Bundy'!$H$5:$H$14971,'Tasks 1,2'!$B24,'Al Bundy'!$M$5:$M$14971,"2015",'Al Bundy'!$N$5:$N$14971,'Tasks 1,2'!D$10,'Al Bundy'!$D$5:$D$14971,"United States")</f>
        <v>0</v>
      </c>
      <c r="E24" s="36" t="n">
        <f aca="false">COUNTIFS('Al Bundy'!$G$5:$G$14971,"Male",'Al Bundy'!$H$5:$H$14971,'Tasks 1,2'!$B24,'Al Bundy'!$M$5:$M$14971,"2015",'Al Bundy'!$N$5:$N$14971,'Tasks 1,2'!E$10,'Al Bundy'!$D$5:$D$14971,"United States")</f>
        <v>1</v>
      </c>
      <c r="F24" s="36" t="n">
        <f aca="false">COUNTIFS('Al Bundy'!$G$5:$G$14971,"Male",'Al Bundy'!$H$5:$H$14971,'Tasks 1,2'!$B24,'Al Bundy'!$M$5:$M$14971,"2015",'Al Bundy'!$N$5:$N$14971,'Tasks 1,2'!F$10,'Al Bundy'!$D$5:$D$14971,"United States")</f>
        <v>0</v>
      </c>
      <c r="G24" s="36" t="n">
        <f aca="false">COUNTIFS('Al Bundy'!$G$5:$G$14971,"Male",'Al Bundy'!$H$5:$H$14971,'Tasks 1,2'!$B24,'Al Bundy'!$M$5:$M$14971,"2015",'Al Bundy'!$N$5:$N$14971,'Tasks 1,2'!G$10,'Al Bundy'!$D$5:$D$14971,"United States")</f>
        <v>1</v>
      </c>
      <c r="H24" s="36" t="n">
        <f aca="false">COUNTIFS('Al Bundy'!$G$5:$G$14971,"Male",'Al Bundy'!$H$5:$H$14971,'Tasks 1,2'!$B24,'Al Bundy'!$M$5:$M$14971,"2015",'Al Bundy'!$N$5:$N$14971,'Tasks 1,2'!H$10,'Al Bundy'!$D$5:$D$14971,"United States")</f>
        <v>3</v>
      </c>
      <c r="I24" s="36" t="n">
        <f aca="false">COUNTIFS('Al Bundy'!$G$5:$G$14971,"Male",'Al Bundy'!$H$5:$H$14971,'Tasks 1,2'!$B24,'Al Bundy'!$M$5:$M$14971,"2015",'Al Bundy'!$N$5:$N$14971,'Tasks 1,2'!I$10,'Al Bundy'!$D$5:$D$14971,"United States")</f>
        <v>1</v>
      </c>
      <c r="J24" s="36" t="n">
        <f aca="false">COUNTIFS('Al Bundy'!$G$5:$G$14971,"Male",'Al Bundy'!$H$5:$H$14971,'Tasks 1,2'!$B24,'Al Bundy'!$M$5:$M$14971,"2015",'Al Bundy'!$N$5:$N$14971,'Tasks 1,2'!J$10,'Al Bundy'!$D$5:$D$14971,"United States")</f>
        <v>0</v>
      </c>
      <c r="K24" s="36" t="n">
        <f aca="false">COUNTIFS('Al Bundy'!$G$5:$G$14971,"Male",'Al Bundy'!$H$5:$H$14971,'Tasks 1,2'!$B24,'Al Bundy'!$M$5:$M$14971,"2015",'Al Bundy'!$N$5:$N$14971,'Tasks 1,2'!K$10,'Al Bundy'!$D$5:$D$14971,"United States")</f>
        <v>0</v>
      </c>
      <c r="L24" s="36" t="n">
        <f aca="false">COUNTIFS('Al Bundy'!$G$5:$G$14971,"Male",'Al Bundy'!$H$5:$H$14971,'Tasks 1,2'!$B24,'Al Bundy'!$M$5:$M$14971,"2015",'Al Bundy'!$N$5:$N$14971,'Tasks 1,2'!L$10,'Al Bundy'!$D$5:$D$14971,"United States")</f>
        <v>3</v>
      </c>
      <c r="M24" s="36" t="n">
        <f aca="false">COUNTIFS('Al Bundy'!$G$5:$G$14971,"Male",'Al Bundy'!$H$5:$H$14971,'Tasks 1,2'!$B24,'Al Bundy'!$M$5:$M$14971,"2015",'Al Bundy'!$N$5:$N$14971,'Tasks 1,2'!M$10,'Al Bundy'!$D$5:$D$14971,"United States")</f>
        <v>0</v>
      </c>
      <c r="N24" s="36" t="n">
        <f aca="false">COUNTIFS('Al Bundy'!$G$5:$G$14971,"Male",'Al Bundy'!$H$5:$H$14971,'Tasks 1,2'!$B24,'Al Bundy'!$M$5:$M$14971,"2015",'Al Bundy'!$N$5:$N$14971,'Tasks 1,2'!N$10,'Al Bundy'!$D$5:$D$14971,"United States")</f>
        <v>1</v>
      </c>
      <c r="P24" s="36" t="n">
        <f aca="false">COUNTIFS('Al Bundy'!$G$5:$G$14971,"Male",'Al Bundy'!$H$5:$H$14971,'Tasks 1,2'!$B24,'Al Bundy'!$M$5:$M$14971,"2016",'Al Bundy'!$N$5:$N$14971,'Tasks 1,2'!P$10,'Al Bundy'!$D$5:$D$14971,"United States")</f>
        <v>1</v>
      </c>
      <c r="Q24" s="36" t="n">
        <f aca="false">COUNTIFS('Al Bundy'!$G$5:$G$14971,"Male",'Al Bundy'!$H$5:$H$14971,'Tasks 1,2'!$B24,'Al Bundy'!$M$5:$M$14971,"2016",'Al Bundy'!$N$5:$N$14971,'Tasks 1,2'!Q$10,'Al Bundy'!$D$5:$D$14971,"United States")</f>
        <v>1</v>
      </c>
      <c r="R24" s="36" t="n">
        <f aca="false">COUNTIFS('Al Bundy'!$G$5:$G$14971,"Male",'Al Bundy'!$H$5:$H$14971,'Tasks 1,2'!$B24,'Al Bundy'!$M$5:$M$14971,"2016",'Al Bundy'!$N$5:$N$14971,'Tasks 1,2'!R$10,'Al Bundy'!$D$5:$D$14971,"United States")</f>
        <v>2</v>
      </c>
      <c r="S24" s="36" t="n">
        <f aca="false">COUNTIFS('Al Bundy'!$G$5:$G$14971,"Male",'Al Bundy'!$H$5:$H$14971,'Tasks 1,2'!$B24,'Al Bundy'!$M$5:$M$14971,"2016",'Al Bundy'!$N$5:$N$14971,'Tasks 1,2'!S$10,'Al Bundy'!$D$5:$D$14971,"United States")</f>
        <v>0</v>
      </c>
      <c r="T24" s="36" t="n">
        <f aca="false">COUNTIFS('Al Bundy'!$G$5:$G$14971,"Male",'Al Bundy'!$H$5:$H$14971,'Tasks 1,2'!$B24,'Al Bundy'!$M$5:$M$14971,"2016",'Al Bundy'!$N$5:$N$14971,'Tasks 1,2'!T$10,'Al Bundy'!$D$5:$D$14971,"United States")</f>
        <v>3</v>
      </c>
      <c r="U24" s="36" t="n">
        <f aca="false">COUNTIFS('Al Bundy'!$G$5:$G$14971,"Male",'Al Bundy'!$H$5:$H$14971,'Tasks 1,2'!$B24,'Al Bundy'!$M$5:$M$14971,"2016",'Al Bundy'!$N$5:$N$14971,'Tasks 1,2'!U$10,'Al Bundy'!$D$5:$D$14971,"United States")</f>
        <v>2</v>
      </c>
      <c r="V24" s="36" t="n">
        <f aca="false">COUNTIFS('Al Bundy'!$G$5:$G$14971,"Male",'Al Bundy'!$H$5:$H$14971,'Tasks 1,2'!$B24,'Al Bundy'!$M$5:$M$14971,"2016",'Al Bundy'!$N$5:$N$14971,'Tasks 1,2'!V$10,'Al Bundy'!$D$5:$D$14971,"United States")</f>
        <v>1</v>
      </c>
      <c r="W24" s="36" t="n">
        <f aca="false">COUNTIFS('Al Bundy'!$G$5:$G$14971,"Male",'Al Bundy'!$H$5:$H$14971,'Tasks 1,2'!$B24,'Al Bundy'!$M$5:$M$14971,"2016",'Al Bundy'!$N$5:$N$14971,'Tasks 1,2'!W$10,'Al Bundy'!$D$5:$D$14971,"United States")</f>
        <v>0</v>
      </c>
      <c r="X24" s="36" t="n">
        <f aca="false">COUNTIFS('Al Bundy'!$G$5:$G$14971,"Male",'Al Bundy'!$H$5:$H$14971,'Tasks 1,2'!$B24,'Al Bundy'!$M$5:$M$14971,"2016",'Al Bundy'!$N$5:$N$14971,'Tasks 1,2'!X$10,'Al Bundy'!$D$5:$D$14971,"United States")</f>
        <v>0</v>
      </c>
      <c r="Y24" s="36" t="n">
        <f aca="false">COUNTIFS('Al Bundy'!$G$5:$G$14971,"Male",'Al Bundy'!$H$5:$H$14971,'Tasks 1,2'!$B24,'Al Bundy'!$M$5:$M$14971,"2016",'Al Bundy'!$N$5:$N$14971,'Tasks 1,2'!Y$10,'Al Bundy'!$D$5:$D$14971,"United States")</f>
        <v>4</v>
      </c>
      <c r="Z24" s="36" t="n">
        <f aca="false">COUNTIFS('Al Bundy'!$G$5:$G$14971,"Male",'Al Bundy'!$H$5:$H$14971,'Tasks 1,2'!$B24,'Al Bundy'!$M$5:$M$14971,"2016",'Al Bundy'!$N$5:$N$14971,'Tasks 1,2'!Z$10,'Al Bundy'!$D$5:$D$14971,"United States")</f>
        <v>3</v>
      </c>
      <c r="AA24" s="36" t="n">
        <f aca="false">COUNTIFS('Al Bundy'!$G$5:$G$14971,"Male",'Al Bundy'!$H$5:$H$14971,'Tasks 1,2'!$B24,'Al Bundy'!$M$5:$M$14971,"2016",'Al Bundy'!$N$5:$N$14971,'Tasks 1,2'!AA$10,'Al Bundy'!$D$5:$D$14971,"United States")</f>
        <v>2</v>
      </c>
      <c r="AC24" s="37" t="n">
        <f aca="false">AVERAGE(C24:AA24)</f>
        <v>1.20833333333333</v>
      </c>
      <c r="AE24" s="37" t="n">
        <f aca="false">_xlfn.STDEV.S(C24:AA24)/SQRT($AJ$31)</f>
        <v>0.255229128848101</v>
      </c>
      <c r="AG24" s="37" t="n">
        <f aca="false">AE24*$AJ$32</f>
        <v>0.52806906758672</v>
      </c>
      <c r="AH24" s="34"/>
      <c r="AI24" s="37" t="n">
        <f aca="false">AC24-AG24</f>
        <v>0.680264265746613</v>
      </c>
      <c r="AJ24" s="41" t="n">
        <f aca="false">AC24+AG24</f>
        <v>1.73640240092005</v>
      </c>
      <c r="AL24" s="39" t="n">
        <f aca="false">ROUND(AJ24,0)</f>
        <v>2</v>
      </c>
      <c r="AN24" s="40" t="n">
        <f aca="false">ROUNDUP(AJ24,0)</f>
        <v>2</v>
      </c>
      <c r="AP24" s="40" t="n">
        <v>2.408216745282</v>
      </c>
      <c r="AR24" s="40" t="n">
        <f aca="false">AP24-AL24</f>
        <v>0.408216745282005</v>
      </c>
    </row>
    <row r="25" customFormat="false" ht="11.4" hidden="false" customHeight="false" outlineLevel="0" collapsed="false">
      <c r="B25" s="19" t="n">
        <v>14</v>
      </c>
      <c r="C25" s="36" t="n">
        <f aca="false">COUNTIFS('Al Bundy'!$G$5:$G$14971,"Male",'Al Bundy'!$H$5:$H$14971,'Tasks 1,2'!$B25,'Al Bundy'!$M$5:$M$14971,"2015",'Al Bundy'!$N$5:$N$14971,'Tasks 1,2'!C$10,'Al Bundy'!$D$5:$D$14971,"United States")</f>
        <v>1</v>
      </c>
      <c r="D25" s="36" t="n">
        <f aca="false">COUNTIFS('Al Bundy'!$G$5:$G$14971,"Male",'Al Bundy'!$H$5:$H$14971,'Tasks 1,2'!$B25,'Al Bundy'!$M$5:$M$14971,"2015",'Al Bundy'!$N$5:$N$14971,'Tasks 1,2'!D$10,'Al Bundy'!$D$5:$D$14971,"United States")</f>
        <v>2</v>
      </c>
      <c r="E25" s="36" t="n">
        <f aca="false">COUNTIFS('Al Bundy'!$G$5:$G$14971,"Male",'Al Bundy'!$H$5:$H$14971,'Tasks 1,2'!$B25,'Al Bundy'!$M$5:$M$14971,"2015",'Al Bundy'!$N$5:$N$14971,'Tasks 1,2'!E$10,'Al Bundy'!$D$5:$D$14971,"United States")</f>
        <v>1</v>
      </c>
      <c r="F25" s="36" t="n">
        <f aca="false">COUNTIFS('Al Bundy'!$G$5:$G$14971,"Male",'Al Bundy'!$H$5:$H$14971,'Tasks 1,2'!$B25,'Al Bundy'!$M$5:$M$14971,"2015",'Al Bundy'!$N$5:$N$14971,'Tasks 1,2'!F$10,'Al Bundy'!$D$5:$D$14971,"United States")</f>
        <v>2</v>
      </c>
      <c r="G25" s="36" t="n">
        <f aca="false">COUNTIFS('Al Bundy'!$G$5:$G$14971,"Male",'Al Bundy'!$H$5:$H$14971,'Tasks 1,2'!$B25,'Al Bundy'!$M$5:$M$14971,"2015",'Al Bundy'!$N$5:$N$14971,'Tasks 1,2'!G$10,'Al Bundy'!$D$5:$D$14971,"United States")</f>
        <v>1</v>
      </c>
      <c r="H25" s="36" t="n">
        <f aca="false">COUNTIFS('Al Bundy'!$G$5:$G$14971,"Male",'Al Bundy'!$H$5:$H$14971,'Tasks 1,2'!$B25,'Al Bundy'!$M$5:$M$14971,"2015",'Al Bundy'!$N$5:$N$14971,'Tasks 1,2'!H$10,'Al Bundy'!$D$5:$D$14971,"United States")</f>
        <v>0</v>
      </c>
      <c r="I25" s="36" t="n">
        <f aca="false">COUNTIFS('Al Bundy'!$G$5:$G$14971,"Male",'Al Bundy'!$H$5:$H$14971,'Tasks 1,2'!$B25,'Al Bundy'!$M$5:$M$14971,"2015",'Al Bundy'!$N$5:$N$14971,'Tasks 1,2'!I$10,'Al Bundy'!$D$5:$D$14971,"United States")</f>
        <v>3</v>
      </c>
      <c r="J25" s="36" t="n">
        <f aca="false">COUNTIFS('Al Bundy'!$G$5:$G$14971,"Male",'Al Bundy'!$H$5:$H$14971,'Tasks 1,2'!$B25,'Al Bundy'!$M$5:$M$14971,"2015",'Al Bundy'!$N$5:$N$14971,'Tasks 1,2'!J$10,'Al Bundy'!$D$5:$D$14971,"United States")</f>
        <v>3</v>
      </c>
      <c r="K25" s="36" t="n">
        <f aca="false">COUNTIFS('Al Bundy'!$G$5:$G$14971,"Male",'Al Bundy'!$H$5:$H$14971,'Tasks 1,2'!$B25,'Al Bundy'!$M$5:$M$14971,"2015",'Al Bundy'!$N$5:$N$14971,'Tasks 1,2'!K$10,'Al Bundy'!$D$5:$D$14971,"United States")</f>
        <v>0</v>
      </c>
      <c r="L25" s="36" t="n">
        <f aca="false">COUNTIFS('Al Bundy'!$G$5:$G$14971,"Male",'Al Bundy'!$H$5:$H$14971,'Tasks 1,2'!$B25,'Al Bundy'!$M$5:$M$14971,"2015",'Al Bundy'!$N$5:$N$14971,'Tasks 1,2'!L$10,'Al Bundy'!$D$5:$D$14971,"United States")</f>
        <v>1</v>
      </c>
      <c r="M25" s="36" t="n">
        <f aca="false">COUNTIFS('Al Bundy'!$G$5:$G$14971,"Male",'Al Bundy'!$H$5:$H$14971,'Tasks 1,2'!$B25,'Al Bundy'!$M$5:$M$14971,"2015",'Al Bundy'!$N$5:$N$14971,'Tasks 1,2'!M$10,'Al Bundy'!$D$5:$D$14971,"United States")</f>
        <v>2</v>
      </c>
      <c r="N25" s="36" t="n">
        <f aca="false">COUNTIFS('Al Bundy'!$G$5:$G$14971,"Male",'Al Bundy'!$H$5:$H$14971,'Tasks 1,2'!$B25,'Al Bundy'!$M$5:$M$14971,"2015",'Al Bundy'!$N$5:$N$14971,'Tasks 1,2'!N$10,'Al Bundy'!$D$5:$D$14971,"United States")</f>
        <v>2</v>
      </c>
      <c r="P25" s="36" t="n">
        <f aca="false">COUNTIFS('Al Bundy'!$G$5:$G$14971,"Male",'Al Bundy'!$H$5:$H$14971,'Tasks 1,2'!$B25,'Al Bundy'!$M$5:$M$14971,"2016",'Al Bundy'!$N$5:$N$14971,'Tasks 1,2'!P$10,'Al Bundy'!$D$5:$D$14971,"United States")</f>
        <v>2</v>
      </c>
      <c r="Q25" s="36" t="n">
        <f aca="false">COUNTIFS('Al Bundy'!$G$5:$G$14971,"Male",'Al Bundy'!$H$5:$H$14971,'Tasks 1,2'!$B25,'Al Bundy'!$M$5:$M$14971,"2016",'Al Bundy'!$N$5:$N$14971,'Tasks 1,2'!Q$10,'Al Bundy'!$D$5:$D$14971,"United States")</f>
        <v>6</v>
      </c>
      <c r="R25" s="36" t="n">
        <f aca="false">COUNTIFS('Al Bundy'!$G$5:$G$14971,"Male",'Al Bundy'!$H$5:$H$14971,'Tasks 1,2'!$B25,'Al Bundy'!$M$5:$M$14971,"2016",'Al Bundy'!$N$5:$N$14971,'Tasks 1,2'!R$10,'Al Bundy'!$D$5:$D$14971,"United States")</f>
        <v>3</v>
      </c>
      <c r="S25" s="36" t="n">
        <f aca="false">COUNTIFS('Al Bundy'!$G$5:$G$14971,"Male",'Al Bundy'!$H$5:$H$14971,'Tasks 1,2'!$B25,'Al Bundy'!$M$5:$M$14971,"2016",'Al Bundy'!$N$5:$N$14971,'Tasks 1,2'!S$10,'Al Bundy'!$D$5:$D$14971,"United States")</f>
        <v>3</v>
      </c>
      <c r="T25" s="36" t="n">
        <f aca="false">COUNTIFS('Al Bundy'!$G$5:$G$14971,"Male",'Al Bundy'!$H$5:$H$14971,'Tasks 1,2'!$B25,'Al Bundy'!$M$5:$M$14971,"2016",'Al Bundy'!$N$5:$N$14971,'Tasks 1,2'!T$10,'Al Bundy'!$D$5:$D$14971,"United States")</f>
        <v>5</v>
      </c>
      <c r="U25" s="36" t="n">
        <f aca="false">COUNTIFS('Al Bundy'!$G$5:$G$14971,"Male",'Al Bundy'!$H$5:$H$14971,'Tasks 1,2'!$B25,'Al Bundy'!$M$5:$M$14971,"2016",'Al Bundy'!$N$5:$N$14971,'Tasks 1,2'!U$10,'Al Bundy'!$D$5:$D$14971,"United States")</f>
        <v>3</v>
      </c>
      <c r="V25" s="36" t="n">
        <f aca="false">COUNTIFS('Al Bundy'!$G$5:$G$14971,"Male",'Al Bundy'!$H$5:$H$14971,'Tasks 1,2'!$B25,'Al Bundy'!$M$5:$M$14971,"2016",'Al Bundy'!$N$5:$N$14971,'Tasks 1,2'!V$10,'Al Bundy'!$D$5:$D$14971,"United States")</f>
        <v>2</v>
      </c>
      <c r="W25" s="36" t="n">
        <f aca="false">COUNTIFS('Al Bundy'!$G$5:$G$14971,"Male",'Al Bundy'!$H$5:$H$14971,'Tasks 1,2'!$B25,'Al Bundy'!$M$5:$M$14971,"2016",'Al Bundy'!$N$5:$N$14971,'Tasks 1,2'!W$10,'Al Bundy'!$D$5:$D$14971,"United States")</f>
        <v>1</v>
      </c>
      <c r="X25" s="36" t="n">
        <f aca="false">COUNTIFS('Al Bundy'!$G$5:$G$14971,"Male",'Al Bundy'!$H$5:$H$14971,'Tasks 1,2'!$B25,'Al Bundy'!$M$5:$M$14971,"2016",'Al Bundy'!$N$5:$N$14971,'Tasks 1,2'!X$10,'Al Bundy'!$D$5:$D$14971,"United States")</f>
        <v>0</v>
      </c>
      <c r="Y25" s="36" t="n">
        <f aca="false">COUNTIFS('Al Bundy'!$G$5:$G$14971,"Male",'Al Bundy'!$H$5:$H$14971,'Tasks 1,2'!$B25,'Al Bundy'!$M$5:$M$14971,"2016",'Al Bundy'!$N$5:$N$14971,'Tasks 1,2'!Y$10,'Al Bundy'!$D$5:$D$14971,"United States")</f>
        <v>1</v>
      </c>
      <c r="Z25" s="36" t="n">
        <f aca="false">COUNTIFS('Al Bundy'!$G$5:$G$14971,"Male",'Al Bundy'!$H$5:$H$14971,'Tasks 1,2'!$B25,'Al Bundy'!$M$5:$M$14971,"2016",'Al Bundy'!$N$5:$N$14971,'Tasks 1,2'!Z$10,'Al Bundy'!$D$5:$D$14971,"United States")</f>
        <v>2</v>
      </c>
      <c r="AA25" s="36" t="n">
        <f aca="false">COUNTIFS('Al Bundy'!$G$5:$G$14971,"Male",'Al Bundy'!$H$5:$H$14971,'Tasks 1,2'!$B25,'Al Bundy'!$M$5:$M$14971,"2016",'Al Bundy'!$N$5:$N$14971,'Tasks 1,2'!AA$10,'Al Bundy'!$D$5:$D$14971,"United States")</f>
        <v>1</v>
      </c>
      <c r="AC25" s="37" t="n">
        <f aca="false">AVERAGE(C25:AA25)</f>
        <v>1.95833333333333</v>
      </c>
      <c r="AE25" s="37" t="n">
        <f aca="false">_xlfn.STDEV.S(C25:AA25)/SQRT($AJ$31)</f>
        <v>0.297813083745899</v>
      </c>
      <c r="AG25" s="37" t="n">
        <f aca="false">AE25*$AJ$32</f>
        <v>0.616175270270264</v>
      </c>
      <c r="AH25" s="34"/>
      <c r="AI25" s="37" t="n">
        <f aca="false">AC25-AG25</f>
        <v>1.34215806306307</v>
      </c>
      <c r="AJ25" s="41" t="n">
        <f aca="false">AC25+AG25</f>
        <v>2.5745086036036</v>
      </c>
      <c r="AL25" s="39" t="n">
        <f aca="false">ROUND(AJ25,0)</f>
        <v>3</v>
      </c>
      <c r="AN25" s="40" t="n">
        <f aca="false">ROUNDUP(AJ25,0)</f>
        <v>3</v>
      </c>
      <c r="AP25" s="40" t="n">
        <v>3.50479016580116</v>
      </c>
      <c r="AR25" s="40" t="n">
        <f aca="false">AP25-AL25</f>
        <v>0.504790165801157</v>
      </c>
    </row>
    <row r="26" customFormat="false" ht="11.4" hidden="false" customHeight="false" outlineLevel="0" collapsed="false">
      <c r="B26" s="19" t="n">
        <v>15</v>
      </c>
      <c r="C26" s="36" t="n">
        <f aca="false">COUNTIFS('Al Bundy'!$G$5:$G$14971,"Male",'Al Bundy'!$H$5:$H$14971,'Tasks 1,2'!$B26,'Al Bundy'!$M$5:$M$14971,"2015",'Al Bundy'!$N$5:$N$14971,'Tasks 1,2'!C$10,'Al Bundy'!$D$5:$D$14971,"United States")</f>
        <v>0</v>
      </c>
      <c r="D26" s="36" t="n">
        <f aca="false">COUNTIFS('Al Bundy'!$G$5:$G$14971,"Male",'Al Bundy'!$H$5:$H$14971,'Tasks 1,2'!$B26,'Al Bundy'!$M$5:$M$14971,"2015",'Al Bundy'!$N$5:$N$14971,'Tasks 1,2'!D$10,'Al Bundy'!$D$5:$D$14971,"United States")</f>
        <v>0</v>
      </c>
      <c r="E26" s="36" t="n">
        <f aca="false">COUNTIFS('Al Bundy'!$G$5:$G$14971,"Male",'Al Bundy'!$H$5:$H$14971,'Tasks 1,2'!$B26,'Al Bundy'!$M$5:$M$14971,"2015",'Al Bundy'!$N$5:$N$14971,'Tasks 1,2'!E$10,'Al Bundy'!$D$5:$D$14971,"United States")</f>
        <v>0</v>
      </c>
      <c r="F26" s="36" t="n">
        <f aca="false">COUNTIFS('Al Bundy'!$G$5:$G$14971,"Male",'Al Bundy'!$H$5:$H$14971,'Tasks 1,2'!$B26,'Al Bundy'!$M$5:$M$14971,"2015",'Al Bundy'!$N$5:$N$14971,'Tasks 1,2'!F$10,'Al Bundy'!$D$5:$D$14971,"United States")</f>
        <v>0</v>
      </c>
      <c r="G26" s="36" t="n">
        <f aca="false">COUNTIFS('Al Bundy'!$G$5:$G$14971,"Male",'Al Bundy'!$H$5:$H$14971,'Tasks 1,2'!$B26,'Al Bundy'!$M$5:$M$14971,"2015",'Al Bundy'!$N$5:$N$14971,'Tasks 1,2'!G$10,'Al Bundy'!$D$5:$D$14971,"United States")</f>
        <v>1</v>
      </c>
      <c r="H26" s="36" t="n">
        <f aca="false">COUNTIFS('Al Bundy'!$G$5:$G$14971,"Male",'Al Bundy'!$H$5:$H$14971,'Tasks 1,2'!$B26,'Al Bundy'!$M$5:$M$14971,"2015",'Al Bundy'!$N$5:$N$14971,'Tasks 1,2'!H$10,'Al Bundy'!$D$5:$D$14971,"United States")</f>
        <v>0</v>
      </c>
      <c r="I26" s="36" t="n">
        <f aca="false">COUNTIFS('Al Bundy'!$G$5:$G$14971,"Male",'Al Bundy'!$H$5:$H$14971,'Tasks 1,2'!$B26,'Al Bundy'!$M$5:$M$14971,"2015",'Al Bundy'!$N$5:$N$14971,'Tasks 1,2'!I$10,'Al Bundy'!$D$5:$D$14971,"United States")</f>
        <v>0</v>
      </c>
      <c r="J26" s="36" t="n">
        <f aca="false">COUNTIFS('Al Bundy'!$G$5:$G$14971,"Male",'Al Bundy'!$H$5:$H$14971,'Tasks 1,2'!$B26,'Al Bundy'!$M$5:$M$14971,"2015",'Al Bundy'!$N$5:$N$14971,'Tasks 1,2'!J$10,'Al Bundy'!$D$5:$D$14971,"United States")</f>
        <v>1</v>
      </c>
      <c r="K26" s="36" t="n">
        <f aca="false">COUNTIFS('Al Bundy'!$G$5:$G$14971,"Male",'Al Bundy'!$H$5:$H$14971,'Tasks 1,2'!$B26,'Al Bundy'!$M$5:$M$14971,"2015",'Al Bundy'!$N$5:$N$14971,'Tasks 1,2'!K$10,'Al Bundy'!$D$5:$D$14971,"United States")</f>
        <v>1</v>
      </c>
      <c r="L26" s="36" t="n">
        <f aca="false">COUNTIFS('Al Bundy'!$G$5:$G$14971,"Male",'Al Bundy'!$H$5:$H$14971,'Tasks 1,2'!$B26,'Al Bundy'!$M$5:$M$14971,"2015",'Al Bundy'!$N$5:$N$14971,'Tasks 1,2'!L$10,'Al Bundy'!$D$5:$D$14971,"United States")</f>
        <v>0</v>
      </c>
      <c r="M26" s="36" t="n">
        <f aca="false">COUNTIFS('Al Bundy'!$G$5:$G$14971,"Male",'Al Bundy'!$H$5:$H$14971,'Tasks 1,2'!$B26,'Al Bundy'!$M$5:$M$14971,"2015",'Al Bundy'!$N$5:$N$14971,'Tasks 1,2'!M$10,'Al Bundy'!$D$5:$D$14971,"United States")</f>
        <v>1</v>
      </c>
      <c r="N26" s="36" t="n">
        <f aca="false">COUNTIFS('Al Bundy'!$G$5:$G$14971,"Male",'Al Bundy'!$H$5:$H$14971,'Tasks 1,2'!$B26,'Al Bundy'!$M$5:$M$14971,"2015",'Al Bundy'!$N$5:$N$14971,'Tasks 1,2'!N$10,'Al Bundy'!$D$5:$D$14971,"United States")</f>
        <v>1</v>
      </c>
      <c r="P26" s="36" t="n">
        <f aca="false">COUNTIFS('Al Bundy'!$G$5:$G$14971,"Male",'Al Bundy'!$H$5:$H$14971,'Tasks 1,2'!$B26,'Al Bundy'!$M$5:$M$14971,"2016",'Al Bundy'!$N$5:$N$14971,'Tasks 1,2'!P$10,'Al Bundy'!$D$5:$D$14971,"United States")</f>
        <v>0</v>
      </c>
      <c r="Q26" s="36" t="n">
        <f aca="false">COUNTIFS('Al Bundy'!$G$5:$G$14971,"Male",'Al Bundy'!$H$5:$H$14971,'Tasks 1,2'!$B26,'Al Bundy'!$M$5:$M$14971,"2016",'Al Bundy'!$N$5:$N$14971,'Tasks 1,2'!Q$10,'Al Bundy'!$D$5:$D$14971,"United States")</f>
        <v>0</v>
      </c>
      <c r="R26" s="36" t="n">
        <f aca="false">COUNTIFS('Al Bundy'!$G$5:$G$14971,"Male",'Al Bundy'!$H$5:$H$14971,'Tasks 1,2'!$B26,'Al Bundy'!$M$5:$M$14971,"2016",'Al Bundy'!$N$5:$N$14971,'Tasks 1,2'!R$10,'Al Bundy'!$D$5:$D$14971,"United States")</f>
        <v>0</v>
      </c>
      <c r="S26" s="36" t="n">
        <f aca="false">COUNTIFS('Al Bundy'!$G$5:$G$14971,"Male",'Al Bundy'!$H$5:$H$14971,'Tasks 1,2'!$B26,'Al Bundy'!$M$5:$M$14971,"2016",'Al Bundy'!$N$5:$N$14971,'Tasks 1,2'!S$10,'Al Bundy'!$D$5:$D$14971,"United States")</f>
        <v>1</v>
      </c>
      <c r="T26" s="36" t="n">
        <f aca="false">COUNTIFS('Al Bundy'!$G$5:$G$14971,"Male",'Al Bundy'!$H$5:$H$14971,'Tasks 1,2'!$B26,'Al Bundy'!$M$5:$M$14971,"2016",'Al Bundy'!$N$5:$N$14971,'Tasks 1,2'!T$10,'Al Bundy'!$D$5:$D$14971,"United States")</f>
        <v>1</v>
      </c>
      <c r="U26" s="36" t="n">
        <f aca="false">COUNTIFS('Al Bundy'!$G$5:$G$14971,"Male",'Al Bundy'!$H$5:$H$14971,'Tasks 1,2'!$B26,'Al Bundy'!$M$5:$M$14971,"2016",'Al Bundy'!$N$5:$N$14971,'Tasks 1,2'!U$10,'Al Bundy'!$D$5:$D$14971,"United States")</f>
        <v>0</v>
      </c>
      <c r="V26" s="36" t="n">
        <f aca="false">COUNTIFS('Al Bundy'!$G$5:$G$14971,"Male",'Al Bundy'!$H$5:$H$14971,'Tasks 1,2'!$B26,'Al Bundy'!$M$5:$M$14971,"2016",'Al Bundy'!$N$5:$N$14971,'Tasks 1,2'!V$10,'Al Bundy'!$D$5:$D$14971,"United States")</f>
        <v>4</v>
      </c>
      <c r="W26" s="36" t="n">
        <f aca="false">COUNTIFS('Al Bundy'!$G$5:$G$14971,"Male",'Al Bundy'!$H$5:$H$14971,'Tasks 1,2'!$B26,'Al Bundy'!$M$5:$M$14971,"2016",'Al Bundy'!$N$5:$N$14971,'Tasks 1,2'!W$10,'Al Bundy'!$D$5:$D$14971,"United States")</f>
        <v>0</v>
      </c>
      <c r="X26" s="36" t="n">
        <f aca="false">COUNTIFS('Al Bundy'!$G$5:$G$14971,"Male",'Al Bundy'!$H$5:$H$14971,'Tasks 1,2'!$B26,'Al Bundy'!$M$5:$M$14971,"2016",'Al Bundy'!$N$5:$N$14971,'Tasks 1,2'!X$10,'Al Bundy'!$D$5:$D$14971,"United States")</f>
        <v>0</v>
      </c>
      <c r="Y26" s="36" t="n">
        <f aca="false">COUNTIFS('Al Bundy'!$G$5:$G$14971,"Male",'Al Bundy'!$H$5:$H$14971,'Tasks 1,2'!$B26,'Al Bundy'!$M$5:$M$14971,"2016",'Al Bundy'!$N$5:$N$14971,'Tasks 1,2'!Y$10,'Al Bundy'!$D$5:$D$14971,"United States")</f>
        <v>0</v>
      </c>
      <c r="Z26" s="36" t="n">
        <f aca="false">COUNTIFS('Al Bundy'!$G$5:$G$14971,"Male",'Al Bundy'!$H$5:$H$14971,'Tasks 1,2'!$B26,'Al Bundy'!$M$5:$M$14971,"2016",'Al Bundy'!$N$5:$N$14971,'Tasks 1,2'!Z$10,'Al Bundy'!$D$5:$D$14971,"United States")</f>
        <v>0</v>
      </c>
      <c r="AA26" s="36" t="n">
        <f aca="false">COUNTIFS('Al Bundy'!$G$5:$G$14971,"Male",'Al Bundy'!$H$5:$H$14971,'Tasks 1,2'!$B26,'Al Bundy'!$M$5:$M$14971,"2016",'Al Bundy'!$N$5:$N$14971,'Tasks 1,2'!AA$10,'Al Bundy'!$D$5:$D$14971,"United States")</f>
        <v>2</v>
      </c>
      <c r="AC26" s="37" t="n">
        <f aca="false">AVERAGE(C26:AA26)</f>
        <v>0.541666666666667</v>
      </c>
      <c r="AE26" s="37" t="n">
        <f aca="false">_xlfn.STDEV.S(C26:AA26)/SQRT($AJ$31)</f>
        <v>0.190148365667927</v>
      </c>
      <c r="AG26" s="37" t="n">
        <f aca="false">AE26*$AJ$32</f>
        <v>0.39341696856694</v>
      </c>
      <c r="AH26" s="34"/>
      <c r="AI26" s="37" t="n">
        <f aca="false">AC26-AG26</f>
        <v>0.148249698099726</v>
      </c>
      <c r="AJ26" s="41" t="n">
        <f aca="false">AC26+AG26</f>
        <v>0.935083635233607</v>
      </c>
      <c r="AL26" s="39" t="n">
        <f aca="false">ROUND(AJ26,0)</f>
        <v>1</v>
      </c>
      <c r="AN26" s="40" t="n">
        <f aca="false">ROUNDUP(AJ26,0)</f>
        <v>1</v>
      </c>
      <c r="AP26" s="40" t="n">
        <v>1.44094060156479</v>
      </c>
      <c r="AR26" s="40" t="n">
        <f aca="false">AP26-AL26</f>
        <v>0.440940601564792</v>
      </c>
    </row>
    <row r="27" customFormat="false" ht="11.4" hidden="false" customHeight="false" outlineLevel="0" collapsed="false">
      <c r="B27" s="23" t="n">
        <v>16</v>
      </c>
      <c r="C27" s="36" t="n">
        <f aca="false">COUNTIFS('Al Bundy'!$G$5:$G$14971,"Male",'Al Bundy'!$H$5:$H$14971,'Tasks 1,2'!$B27,'Al Bundy'!$M$5:$M$14971,"2015",'Al Bundy'!$N$5:$N$14971,'Tasks 1,2'!C$10,'Al Bundy'!$D$5:$D$14971,"United States")</f>
        <v>0</v>
      </c>
      <c r="D27" s="36" t="n">
        <f aca="false">COUNTIFS('Al Bundy'!$G$5:$G$14971,"Male",'Al Bundy'!$H$5:$H$14971,'Tasks 1,2'!$B27,'Al Bundy'!$M$5:$M$14971,"2015",'Al Bundy'!$N$5:$N$14971,'Tasks 1,2'!D$10,'Al Bundy'!$D$5:$D$14971,"United States")</f>
        <v>0</v>
      </c>
      <c r="E27" s="36" t="n">
        <f aca="false">COUNTIFS('Al Bundy'!$G$5:$G$14971,"Male",'Al Bundy'!$H$5:$H$14971,'Tasks 1,2'!$B27,'Al Bundy'!$M$5:$M$14971,"2015",'Al Bundy'!$N$5:$N$14971,'Tasks 1,2'!E$10,'Al Bundy'!$D$5:$D$14971,"United States")</f>
        <v>0</v>
      </c>
      <c r="F27" s="36" t="n">
        <f aca="false">COUNTIFS('Al Bundy'!$G$5:$G$14971,"Male",'Al Bundy'!$H$5:$H$14971,'Tasks 1,2'!$B27,'Al Bundy'!$M$5:$M$14971,"2015",'Al Bundy'!$N$5:$N$14971,'Tasks 1,2'!F$10,'Al Bundy'!$D$5:$D$14971,"United States")</f>
        <v>0</v>
      </c>
      <c r="G27" s="36" t="n">
        <f aca="false">COUNTIFS('Al Bundy'!$G$5:$G$14971,"Male",'Al Bundy'!$H$5:$H$14971,'Tasks 1,2'!$B27,'Al Bundy'!$M$5:$M$14971,"2015",'Al Bundy'!$N$5:$N$14971,'Tasks 1,2'!G$10,'Al Bundy'!$D$5:$D$14971,"United States")</f>
        <v>0</v>
      </c>
      <c r="H27" s="36" t="n">
        <f aca="false">COUNTIFS('Al Bundy'!$G$5:$G$14971,"Male",'Al Bundy'!$H$5:$H$14971,'Tasks 1,2'!$B27,'Al Bundy'!$M$5:$M$14971,"2015",'Al Bundy'!$N$5:$N$14971,'Tasks 1,2'!H$10,'Al Bundy'!$D$5:$D$14971,"United States")</f>
        <v>0</v>
      </c>
      <c r="I27" s="36" t="n">
        <f aca="false">COUNTIFS('Al Bundy'!$G$5:$G$14971,"Male",'Al Bundy'!$H$5:$H$14971,'Tasks 1,2'!$B27,'Al Bundy'!$M$5:$M$14971,"2015",'Al Bundy'!$N$5:$N$14971,'Tasks 1,2'!I$10,'Al Bundy'!$D$5:$D$14971,"United States")</f>
        <v>0</v>
      </c>
      <c r="J27" s="36" t="n">
        <f aca="false">COUNTIFS('Al Bundy'!$G$5:$G$14971,"Male",'Al Bundy'!$H$5:$H$14971,'Tasks 1,2'!$B27,'Al Bundy'!$M$5:$M$14971,"2015",'Al Bundy'!$N$5:$N$14971,'Tasks 1,2'!J$10,'Al Bundy'!$D$5:$D$14971,"United States")</f>
        <v>0</v>
      </c>
      <c r="K27" s="36" t="n">
        <f aca="false">COUNTIFS('Al Bundy'!$G$5:$G$14971,"Male",'Al Bundy'!$H$5:$H$14971,'Tasks 1,2'!$B27,'Al Bundy'!$M$5:$M$14971,"2015",'Al Bundy'!$N$5:$N$14971,'Tasks 1,2'!K$10,'Al Bundy'!$D$5:$D$14971,"United States")</f>
        <v>0</v>
      </c>
      <c r="L27" s="36" t="n">
        <f aca="false">COUNTIFS('Al Bundy'!$G$5:$G$14971,"Male",'Al Bundy'!$H$5:$H$14971,'Tasks 1,2'!$B27,'Al Bundy'!$M$5:$M$14971,"2015",'Al Bundy'!$N$5:$N$14971,'Tasks 1,2'!L$10,'Al Bundy'!$D$5:$D$14971,"United States")</f>
        <v>0</v>
      </c>
      <c r="M27" s="36" t="n">
        <f aca="false">COUNTIFS('Al Bundy'!$G$5:$G$14971,"Male",'Al Bundy'!$H$5:$H$14971,'Tasks 1,2'!$B27,'Al Bundy'!$M$5:$M$14971,"2015",'Al Bundy'!$N$5:$N$14971,'Tasks 1,2'!M$10,'Al Bundy'!$D$5:$D$14971,"United States")</f>
        <v>0</v>
      </c>
      <c r="N27" s="36" t="n">
        <f aca="false">COUNTIFS('Al Bundy'!$G$5:$G$14971,"Male",'Al Bundy'!$H$5:$H$14971,'Tasks 1,2'!$B27,'Al Bundy'!$M$5:$M$14971,"2015",'Al Bundy'!$N$5:$N$14971,'Tasks 1,2'!N$10,'Al Bundy'!$D$5:$D$14971,"United States")</f>
        <v>0</v>
      </c>
      <c r="P27" s="36" t="n">
        <f aca="false">COUNTIFS('Al Bundy'!$G$5:$G$14971,"Male",'Al Bundy'!$H$5:$H$14971,'Tasks 1,2'!$B27,'Al Bundy'!$M$5:$M$14971,"2016",'Al Bundy'!$N$5:$N$14971,'Tasks 1,2'!P$10,'Al Bundy'!$D$5:$D$14971,"United States")</f>
        <v>0</v>
      </c>
      <c r="Q27" s="36" t="n">
        <f aca="false">COUNTIFS('Al Bundy'!$G$5:$G$14971,"Male",'Al Bundy'!$H$5:$H$14971,'Tasks 1,2'!$B27,'Al Bundy'!$M$5:$M$14971,"2016",'Al Bundy'!$N$5:$N$14971,'Tasks 1,2'!Q$10,'Al Bundy'!$D$5:$D$14971,"United States")</f>
        <v>0</v>
      </c>
      <c r="R27" s="36" t="n">
        <f aca="false">COUNTIFS('Al Bundy'!$G$5:$G$14971,"Male",'Al Bundy'!$H$5:$H$14971,'Tasks 1,2'!$B27,'Al Bundy'!$M$5:$M$14971,"2016",'Al Bundy'!$N$5:$N$14971,'Tasks 1,2'!R$10,'Al Bundy'!$D$5:$D$14971,"United States")</f>
        <v>0</v>
      </c>
      <c r="S27" s="36" t="n">
        <f aca="false">COUNTIFS('Al Bundy'!$G$5:$G$14971,"Male",'Al Bundy'!$H$5:$H$14971,'Tasks 1,2'!$B27,'Al Bundy'!$M$5:$M$14971,"2016",'Al Bundy'!$N$5:$N$14971,'Tasks 1,2'!S$10,'Al Bundy'!$D$5:$D$14971,"United States")</f>
        <v>0</v>
      </c>
      <c r="T27" s="36" t="n">
        <f aca="false">COUNTIFS('Al Bundy'!$G$5:$G$14971,"Male",'Al Bundy'!$H$5:$H$14971,'Tasks 1,2'!$B27,'Al Bundy'!$M$5:$M$14971,"2016",'Al Bundy'!$N$5:$N$14971,'Tasks 1,2'!T$10,'Al Bundy'!$D$5:$D$14971,"United States")</f>
        <v>0</v>
      </c>
      <c r="U27" s="36" t="n">
        <f aca="false">COUNTIFS('Al Bundy'!$G$5:$G$14971,"Male",'Al Bundy'!$H$5:$H$14971,'Tasks 1,2'!$B27,'Al Bundy'!$M$5:$M$14971,"2016",'Al Bundy'!$N$5:$N$14971,'Tasks 1,2'!U$10,'Al Bundy'!$D$5:$D$14971,"United States")</f>
        <v>0</v>
      </c>
      <c r="V27" s="36" t="n">
        <f aca="false">COUNTIFS('Al Bundy'!$G$5:$G$14971,"Male",'Al Bundy'!$H$5:$H$14971,'Tasks 1,2'!$B27,'Al Bundy'!$M$5:$M$14971,"2016",'Al Bundy'!$N$5:$N$14971,'Tasks 1,2'!V$10,'Al Bundy'!$D$5:$D$14971,"United States")</f>
        <v>0</v>
      </c>
      <c r="W27" s="36" t="n">
        <f aca="false">COUNTIFS('Al Bundy'!$G$5:$G$14971,"Male",'Al Bundy'!$H$5:$H$14971,'Tasks 1,2'!$B27,'Al Bundy'!$M$5:$M$14971,"2016",'Al Bundy'!$N$5:$N$14971,'Tasks 1,2'!W$10,'Al Bundy'!$D$5:$D$14971,"United States")</f>
        <v>0</v>
      </c>
      <c r="X27" s="36" t="n">
        <f aca="false">COUNTIFS('Al Bundy'!$G$5:$G$14971,"Male",'Al Bundy'!$H$5:$H$14971,'Tasks 1,2'!$B27,'Al Bundy'!$M$5:$M$14971,"2016",'Al Bundy'!$N$5:$N$14971,'Tasks 1,2'!X$10,'Al Bundy'!$D$5:$D$14971,"United States")</f>
        <v>0</v>
      </c>
      <c r="Y27" s="36" t="n">
        <f aca="false">COUNTIFS('Al Bundy'!$G$5:$G$14971,"Male",'Al Bundy'!$H$5:$H$14971,'Tasks 1,2'!$B27,'Al Bundy'!$M$5:$M$14971,"2016",'Al Bundy'!$N$5:$N$14971,'Tasks 1,2'!Y$10,'Al Bundy'!$D$5:$D$14971,"United States")</f>
        <v>0</v>
      </c>
      <c r="Z27" s="36" t="n">
        <f aca="false">COUNTIFS('Al Bundy'!$G$5:$G$14971,"Male",'Al Bundy'!$H$5:$H$14971,'Tasks 1,2'!$B27,'Al Bundy'!$M$5:$M$14971,"2016",'Al Bundy'!$N$5:$N$14971,'Tasks 1,2'!Z$10,'Al Bundy'!$D$5:$D$14971,"United States")</f>
        <v>0</v>
      </c>
      <c r="AA27" s="36" t="n">
        <f aca="false">COUNTIFS('Al Bundy'!$G$5:$G$14971,"Male",'Al Bundy'!$H$5:$H$14971,'Tasks 1,2'!$B27,'Al Bundy'!$M$5:$M$14971,"2016",'Al Bundy'!$N$5:$N$14971,'Tasks 1,2'!AA$10,'Al Bundy'!$D$5:$D$14971,"United States")</f>
        <v>0</v>
      </c>
      <c r="AC27" s="42" t="n">
        <f aca="false">AVERAGE(C27:AA27)</f>
        <v>0</v>
      </c>
      <c r="AE27" s="42" t="n">
        <f aca="false">_xlfn.STDEV.S(C27:AA27)/SQRT($AJ$31)</f>
        <v>0</v>
      </c>
      <c r="AF27" s="17"/>
      <c r="AG27" s="42" t="n">
        <f aca="false">AE27*$AJ$32</f>
        <v>0</v>
      </c>
      <c r="AH27" s="34"/>
      <c r="AI27" s="42" t="n">
        <f aca="false">AC27-AG27</f>
        <v>0</v>
      </c>
      <c r="AJ27" s="43" t="n">
        <f aca="false">AC27+AG27</f>
        <v>0</v>
      </c>
      <c r="AL27" s="44" t="n">
        <f aca="false">ROUND(AJ27,0)</f>
        <v>0</v>
      </c>
      <c r="AN27" s="44" t="n">
        <f aca="false">ROUNDUP(AJ27,0)</f>
        <v>0</v>
      </c>
      <c r="AP27" s="44" t="n">
        <v>0</v>
      </c>
      <c r="AR27" s="44" t="n">
        <f aca="false">AP27-AL27</f>
        <v>0</v>
      </c>
    </row>
    <row r="28" customFormat="false" ht="12.6" hidden="false" customHeight="false" outlineLevel="0" collapsed="false">
      <c r="B28" s="45" t="s">
        <v>91</v>
      </c>
      <c r="C28" s="45" t="n">
        <f aca="false">SUM(C11:C27)</f>
        <v>66</v>
      </c>
      <c r="D28" s="45" t="n">
        <f aca="false">SUM(D11:D27)</f>
        <v>76</v>
      </c>
      <c r="E28" s="45" t="n">
        <f aca="false">SUM(E11:E27)</f>
        <v>65</v>
      </c>
      <c r="F28" s="45" t="n">
        <f aca="false">SUM(F11:F27)</f>
        <v>65</v>
      </c>
      <c r="G28" s="45" t="n">
        <f aca="false">SUM(G11:G27)</f>
        <v>82</v>
      </c>
      <c r="H28" s="45" t="n">
        <f aca="false">SUM(H11:H27)</f>
        <v>103</v>
      </c>
      <c r="I28" s="45" t="n">
        <f aca="false">SUM(I11:I27)</f>
        <v>109</v>
      </c>
      <c r="J28" s="45" t="n">
        <f aca="false">SUM(J11:J27)</f>
        <v>105</v>
      </c>
      <c r="K28" s="45" t="n">
        <f aca="false">SUM(K11:K27)</f>
        <v>105</v>
      </c>
      <c r="L28" s="45" t="n">
        <f aca="false">SUM(L11:L27)</f>
        <v>112</v>
      </c>
      <c r="M28" s="45" t="n">
        <f aca="false">SUM(M11:M27)</f>
        <v>104</v>
      </c>
      <c r="N28" s="45" t="n">
        <f aca="false">SUM(N11:N27)</f>
        <v>101</v>
      </c>
      <c r="P28" s="45" t="n">
        <f aca="false">SUM(P11:P27)</f>
        <v>110</v>
      </c>
      <c r="Q28" s="45" t="n">
        <f aca="false">SUM(Q11:Q27)</f>
        <v>132</v>
      </c>
      <c r="R28" s="45" t="n">
        <f aca="false">SUM(R11:R27)</f>
        <v>134</v>
      </c>
      <c r="S28" s="45" t="n">
        <f aca="false">SUM(S11:S27)</f>
        <v>103</v>
      </c>
      <c r="T28" s="45" t="n">
        <f aca="false">SUM(T11:T27)</f>
        <v>160</v>
      </c>
      <c r="U28" s="45" t="n">
        <f aca="false">SUM(U11:U27)</f>
        <v>148</v>
      </c>
      <c r="V28" s="45" t="n">
        <f aca="false">SUM(V11:V27)</f>
        <v>165</v>
      </c>
      <c r="W28" s="45" t="n">
        <f aca="false">SUM(W11:W27)</f>
        <v>178</v>
      </c>
      <c r="X28" s="45" t="n">
        <f aca="false">SUM(X11:X27)</f>
        <v>142</v>
      </c>
      <c r="Y28" s="45" t="n">
        <f aca="false">SUM(Y11:Y27)</f>
        <v>182</v>
      </c>
      <c r="Z28" s="45" t="n">
        <f aca="false">SUM(Z11:Z27)</f>
        <v>125</v>
      </c>
      <c r="AA28" s="45" t="n">
        <f aca="false">SUM(AA11:AA27)</f>
        <v>98</v>
      </c>
    </row>
    <row r="29" customFormat="false" ht="11.4" hidden="false" customHeight="false" outlineLevel="0" collapsed="false">
      <c r="K29" s="17"/>
      <c r="L29" s="17"/>
      <c r="M29" s="17"/>
      <c r="N29" s="17"/>
    </row>
    <row r="30" customFormat="false" ht="12.6" hidden="false" customHeight="false" outlineLevel="0" collapsed="false">
      <c r="AJ30" s="33" t="s">
        <v>89</v>
      </c>
      <c r="AP30" s="13" t="s">
        <v>92</v>
      </c>
    </row>
    <row r="31" customFormat="false" ht="12" hidden="false" customHeight="false" outlineLevel="0" collapsed="false">
      <c r="AI31" s="26" t="s">
        <v>93</v>
      </c>
      <c r="AJ31" s="13" t="n">
        <v>24</v>
      </c>
      <c r="AP31" s="13" t="s">
        <v>94</v>
      </c>
    </row>
    <row r="32" customFormat="false" ht="13.2" hidden="false" customHeight="false" outlineLevel="0" collapsed="false">
      <c r="AI32" s="46" t="s">
        <v>95</v>
      </c>
      <c r="AJ32" s="42" t="n">
        <v>2.069</v>
      </c>
      <c r="AP32" s="13" t="s">
        <v>96</v>
      </c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P15" activeCellId="0" sqref="AP15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3.89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3.89"/>
    <col collapsed="false" customWidth="true" hidden="false" outlineLevel="0" max="29" min="29" style="13" width="5.44"/>
    <col collapsed="false" customWidth="true" hidden="false" outlineLevel="0" max="30" min="30" style="13" width="5.34"/>
    <col collapsed="false" customWidth="true" hidden="false" outlineLevel="0" max="31" min="31" style="13" width="3.34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6"/>
    <col collapsed="false" customWidth="true" hidden="false" outlineLevel="0" max="36" min="36" style="13" width="2"/>
    <col collapsed="false" customWidth="true" hidden="false" outlineLevel="0" max="37" min="37" style="13" width="7.55"/>
    <col collapsed="false" customWidth="true" hidden="false" outlineLevel="0" max="38" min="38" style="13" width="2"/>
    <col collapsed="false" customWidth="true" hidden="false" outlineLevel="0" max="40" min="39" style="13" width="5.34"/>
    <col collapsed="false" customWidth="true" hidden="false" outlineLevel="0" max="41" min="41" style="13" width="6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8"/>
  </cols>
  <sheetData>
    <row r="1" customFormat="false" ht="15.6" hidden="false" customHeight="false" outlineLevel="0" collapsed="false">
      <c r="B1" s="14" t="s">
        <v>72</v>
      </c>
    </row>
    <row r="2" customFormat="false" ht="12" hidden="false" customHeight="false" outlineLevel="0" collapsed="false">
      <c r="B2" s="26" t="s">
        <v>73</v>
      </c>
    </row>
    <row r="4" customFormat="false" ht="12" hidden="false" customHeight="false" outlineLevel="0" collapsed="false">
      <c r="B4" s="26" t="s">
        <v>97</v>
      </c>
    </row>
    <row r="6" customFormat="false" ht="13.2" hidden="false" customHeight="false" outlineLevel="0" collapsed="false">
      <c r="B6" s="15" t="s">
        <v>76</v>
      </c>
      <c r="AL6" s="26"/>
    </row>
    <row r="7" customFormat="false" ht="12" hidden="false" customHeight="false" outlineLevel="0" collapsed="false">
      <c r="AL7" s="26"/>
    </row>
    <row r="8" customFormat="false" ht="13.2" hidden="false" customHeight="false" outlineLevel="0" collapsed="false">
      <c r="B8" s="15" t="s">
        <v>98</v>
      </c>
      <c r="G8" s="16"/>
      <c r="H8" s="16"/>
      <c r="I8" s="16"/>
      <c r="K8" s="27"/>
      <c r="L8" s="17"/>
      <c r="M8" s="17"/>
      <c r="N8" s="17"/>
      <c r="AO8" s="47"/>
      <c r="AP8" s="47"/>
    </row>
    <row r="9" customFormat="false" ht="13.2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47"/>
      <c r="AP9" s="47"/>
    </row>
    <row r="10" customFormat="false" ht="13.2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99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100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81</v>
      </c>
      <c r="AD11" s="29"/>
      <c r="AF11" s="29" t="s">
        <v>101</v>
      </c>
      <c r="AG11" s="29"/>
      <c r="AI11" s="31" t="s">
        <v>102</v>
      </c>
      <c r="AK11" s="32" t="s">
        <v>83</v>
      </c>
      <c r="AM11" s="48" t="s">
        <v>103</v>
      </c>
      <c r="AN11" s="48"/>
      <c r="AO11" s="49"/>
      <c r="AP11" s="49"/>
      <c r="AQ11" s="49"/>
      <c r="AR11" s="49"/>
    </row>
    <row r="12" customFormat="false" ht="15" hidden="false" customHeight="true" outlineLevel="0" collapsed="false">
      <c r="B12" s="18" t="s">
        <v>57</v>
      </c>
      <c r="C12" s="33" t="n">
        <v>1</v>
      </c>
      <c r="D12" s="33" t="n">
        <v>2</v>
      </c>
      <c r="E12" s="33" t="n">
        <v>3</v>
      </c>
      <c r="F12" s="33" t="n">
        <v>4</v>
      </c>
      <c r="G12" s="33" t="n">
        <v>5</v>
      </c>
      <c r="H12" s="33" t="n">
        <v>6</v>
      </c>
      <c r="I12" s="33" t="n">
        <v>7</v>
      </c>
      <c r="J12" s="33" t="n">
        <v>8</v>
      </c>
      <c r="K12" s="33" t="n">
        <v>9</v>
      </c>
      <c r="L12" s="33" t="n">
        <v>10</v>
      </c>
      <c r="M12" s="33" t="n">
        <v>11</v>
      </c>
      <c r="N12" s="33" t="n">
        <v>12</v>
      </c>
      <c r="P12" s="33" t="n">
        <v>1</v>
      </c>
      <c r="Q12" s="33" t="n">
        <v>2</v>
      </c>
      <c r="R12" s="33" t="n">
        <v>3</v>
      </c>
      <c r="S12" s="33" t="n">
        <v>4</v>
      </c>
      <c r="T12" s="33" t="n">
        <v>5</v>
      </c>
      <c r="U12" s="33" t="n">
        <v>6</v>
      </c>
      <c r="V12" s="33" t="n">
        <v>7</v>
      </c>
      <c r="W12" s="33" t="n">
        <v>8</v>
      </c>
      <c r="X12" s="33" t="n">
        <v>9</v>
      </c>
      <c r="Y12" s="33" t="n">
        <v>10</v>
      </c>
      <c r="Z12" s="33" t="n">
        <v>11</v>
      </c>
      <c r="AA12" s="33" t="n">
        <v>12</v>
      </c>
      <c r="AC12" s="33" t="s">
        <v>33</v>
      </c>
      <c r="AD12" s="33" t="s">
        <v>26</v>
      </c>
      <c r="AF12" s="33" t="s">
        <v>33</v>
      </c>
      <c r="AG12" s="33" t="s">
        <v>26</v>
      </c>
      <c r="AI12" s="31"/>
      <c r="AJ12" s="17"/>
      <c r="AK12" s="32"/>
      <c r="AL12" s="17"/>
      <c r="AM12" s="48"/>
      <c r="AN12" s="48"/>
      <c r="AO12" s="50"/>
      <c r="AP12" s="50"/>
      <c r="AQ12" s="50"/>
      <c r="AR12" s="50"/>
    </row>
    <row r="13" customFormat="false" ht="11.4" hidden="false" customHeight="false" outlineLevel="0" collapsed="false">
      <c r="B13" s="19" t="n">
        <v>4</v>
      </c>
      <c r="C13" s="36" t="n">
        <f aca="false">COUNTIFS('Al Bundy'!$G$5:$G$14971,"Female",'Al Bundy'!$H$5:$H$14971,'Task 3'!$B13,'Al Bundy'!$N$5:$N$14971,'Task 3'!C$12,'Al Bundy'!$F$5:$F$14971,"GER1",'Al Bundy'!$M$5:$M$14971,"2016")</f>
        <v>0</v>
      </c>
      <c r="D13" s="36" t="n">
        <f aca="false">COUNTIFS('Al Bundy'!$G$5:$G$14971,"Female",'Al Bundy'!$H$5:$H$14971,'Task 3'!$B13,'Al Bundy'!$N$5:$N$14971,'Task 3'!D$12,'Al Bundy'!$F$5:$F$14971,"GER1",'Al Bundy'!$M$5:$M$14971,"2016")</f>
        <v>0</v>
      </c>
      <c r="E13" s="36" t="n">
        <f aca="false">COUNTIFS('Al Bundy'!$G$5:$G$14971,"Female",'Al Bundy'!$H$5:$H$14971,'Task 3'!$B13,'Al Bundy'!$N$5:$N$14971,'Task 3'!E$12,'Al Bundy'!$F$5:$F$14971,"GER1",'Al Bundy'!$M$5:$M$14971,"2016")</f>
        <v>0</v>
      </c>
      <c r="F13" s="36" t="n">
        <f aca="false">COUNTIFS('Al Bundy'!$G$5:$G$14971,"Female",'Al Bundy'!$H$5:$H$14971,'Task 3'!$B13,'Al Bundy'!$N$5:$N$14971,'Task 3'!F$12,'Al Bundy'!$F$5:$F$14971,"GER1",'Al Bundy'!$M$5:$M$14971,"2016")</f>
        <v>0</v>
      </c>
      <c r="G13" s="36" t="n">
        <f aca="false">COUNTIFS('Al Bundy'!$G$5:$G$14971,"Female",'Al Bundy'!$H$5:$H$14971,'Task 3'!$B13,'Al Bundy'!$N$5:$N$14971,'Task 3'!G$12,'Al Bundy'!$F$5:$F$14971,"GER1",'Al Bundy'!$M$5:$M$14971,"2016")</f>
        <v>0</v>
      </c>
      <c r="H13" s="36" t="n">
        <f aca="false">COUNTIFS('Al Bundy'!$G$5:$G$14971,"Female",'Al Bundy'!$H$5:$H$14971,'Task 3'!$B13,'Al Bundy'!$N$5:$N$14971,'Task 3'!H$12,'Al Bundy'!$F$5:$F$14971,"GER1",'Al Bundy'!$M$5:$M$14971,"2016")</f>
        <v>0</v>
      </c>
      <c r="I13" s="36" t="n">
        <f aca="false">COUNTIFS('Al Bundy'!$G$5:$G$14971,"Female",'Al Bundy'!$H$5:$H$14971,'Task 3'!$B13,'Al Bundy'!$N$5:$N$14971,'Task 3'!I$12,'Al Bundy'!$F$5:$F$14971,"GER1",'Al Bundy'!$M$5:$M$14971,"2016")</f>
        <v>0</v>
      </c>
      <c r="J13" s="36" t="n">
        <f aca="false">COUNTIFS('Al Bundy'!$G$5:$G$14971,"Female",'Al Bundy'!$H$5:$H$14971,'Task 3'!$B13,'Al Bundy'!$N$5:$N$14971,'Task 3'!J$12,'Al Bundy'!$F$5:$F$14971,"GER1",'Al Bundy'!$M$5:$M$14971,"2016")</f>
        <v>0</v>
      </c>
      <c r="K13" s="36" t="n">
        <f aca="false">COUNTIFS('Al Bundy'!$G$5:$G$14971,"Female",'Al Bundy'!$H$5:$H$14971,'Task 3'!$B13,'Al Bundy'!$N$5:$N$14971,'Task 3'!K$12,'Al Bundy'!$F$5:$F$14971,"GER1",'Al Bundy'!$M$5:$M$14971,"2016")</f>
        <v>0</v>
      </c>
      <c r="L13" s="36" t="n">
        <f aca="false">COUNTIFS('Al Bundy'!$G$5:$G$14971,"Female",'Al Bundy'!$H$5:$H$14971,'Task 3'!$B13,'Al Bundy'!$N$5:$N$14971,'Task 3'!L$12,'Al Bundy'!$F$5:$F$14971,"GER1",'Al Bundy'!$M$5:$M$14971,"2016")</f>
        <v>0</v>
      </c>
      <c r="M13" s="36" t="n">
        <f aca="false">COUNTIFS('Al Bundy'!$G$5:$G$14971,"Female",'Al Bundy'!$H$5:$H$14971,'Task 3'!$B13,'Al Bundy'!$N$5:$N$14971,'Task 3'!M$12,'Al Bundy'!$F$5:$F$14971,"GER1",'Al Bundy'!$M$5:$M$14971,"2016")</f>
        <v>0</v>
      </c>
      <c r="N13" s="36" t="n">
        <f aca="false">COUNTIFS('Al Bundy'!$G$5:$G$14971,"Female",'Al Bundy'!$H$5:$H$14971,'Task 3'!$B13,'Al Bundy'!$N$5:$N$14971,'Task 3'!N$12,'Al Bundy'!$F$5:$F$14971,"GER1",'Al Bundy'!$M$5:$M$14971,"2016")</f>
        <v>0</v>
      </c>
      <c r="P13" s="36" t="n">
        <f aca="false">COUNTIFS('Al Bundy'!$G$5:$G$14971,"Female",'Al Bundy'!$H$5:$H$14971,'Task 3'!$B13,'Al Bundy'!$N$5:$N$14971,'Task 3'!P$12,'Al Bundy'!$F$5:$F$14971,"GER2",'Al Bundy'!$M$5:$M$14971,"2016")</f>
        <v>0</v>
      </c>
      <c r="Q13" s="36" t="n">
        <f aca="false">COUNTIFS('Al Bundy'!$G$5:$G$14971,"Female",'Al Bundy'!$H$5:$H$14971,'Task 3'!$B13,'Al Bundy'!$N$5:$N$14971,'Task 3'!Q$12,'Al Bundy'!$F$5:$F$14971,"GER2",'Al Bundy'!$M$5:$M$14971,"2016")</f>
        <v>0</v>
      </c>
      <c r="R13" s="36" t="n">
        <f aca="false">COUNTIFS('Al Bundy'!$G$5:$G$14971,"Female",'Al Bundy'!$H$5:$H$14971,'Task 3'!$B13,'Al Bundy'!$N$5:$N$14971,'Task 3'!R$12,'Al Bundy'!$F$5:$F$14971,"GER2",'Al Bundy'!$M$5:$M$14971,"2016")</f>
        <v>0</v>
      </c>
      <c r="S13" s="36" t="n">
        <f aca="false">COUNTIFS('Al Bundy'!$G$5:$G$14971,"Female",'Al Bundy'!$H$5:$H$14971,'Task 3'!$B13,'Al Bundy'!$N$5:$N$14971,'Task 3'!S$12,'Al Bundy'!$F$5:$F$14971,"GER2",'Al Bundy'!$M$5:$M$14971,"2016")</f>
        <v>0</v>
      </c>
      <c r="T13" s="36" t="n">
        <f aca="false">COUNTIFS('Al Bundy'!$G$5:$G$14971,"Female",'Al Bundy'!$H$5:$H$14971,'Task 3'!$B13,'Al Bundy'!$N$5:$N$14971,'Task 3'!T$12,'Al Bundy'!$F$5:$F$14971,"GER2",'Al Bundy'!$M$5:$M$14971,"2016")</f>
        <v>0</v>
      </c>
      <c r="U13" s="36" t="n">
        <f aca="false">COUNTIFS('Al Bundy'!$G$5:$G$14971,"Female",'Al Bundy'!$H$5:$H$14971,'Task 3'!$B13,'Al Bundy'!$N$5:$N$14971,'Task 3'!U$12,'Al Bundy'!$F$5:$F$14971,"GER2",'Al Bundy'!$M$5:$M$14971,"2016")</f>
        <v>0</v>
      </c>
      <c r="V13" s="36" t="n">
        <f aca="false">COUNTIFS('Al Bundy'!$G$5:$G$14971,"Female",'Al Bundy'!$H$5:$H$14971,'Task 3'!$B13,'Al Bundy'!$N$5:$N$14971,'Task 3'!V$12,'Al Bundy'!$F$5:$F$14971,"GER2",'Al Bundy'!$M$5:$M$14971,"2016")</f>
        <v>0</v>
      </c>
      <c r="W13" s="36" t="n">
        <f aca="false">COUNTIFS('Al Bundy'!$G$5:$G$14971,"Female",'Al Bundy'!$H$5:$H$14971,'Task 3'!$B13,'Al Bundy'!$N$5:$N$14971,'Task 3'!W$12,'Al Bundy'!$F$5:$F$14971,"GER2",'Al Bundy'!$M$5:$M$14971,"2016")</f>
        <v>0</v>
      </c>
      <c r="X13" s="36" t="n">
        <f aca="false">COUNTIFS('Al Bundy'!$G$5:$G$14971,"Female",'Al Bundy'!$H$5:$H$14971,'Task 3'!$B13,'Al Bundy'!$N$5:$N$14971,'Task 3'!X$12,'Al Bundy'!$F$5:$F$14971,"GER2",'Al Bundy'!$M$5:$M$14971,"2016")</f>
        <v>0</v>
      </c>
      <c r="Y13" s="36" t="n">
        <f aca="false">COUNTIFS('Al Bundy'!$G$5:$G$14971,"Female",'Al Bundy'!$H$5:$H$14971,'Task 3'!$B13,'Al Bundy'!$N$5:$N$14971,'Task 3'!Y$12,'Al Bundy'!$F$5:$F$14971,"GER2",'Al Bundy'!$M$5:$M$14971,"2016")</f>
        <v>0</v>
      </c>
      <c r="Z13" s="36" t="n">
        <f aca="false">COUNTIFS('Al Bundy'!$G$5:$G$14971,"Female",'Al Bundy'!$H$5:$H$14971,'Task 3'!$B13,'Al Bundy'!$N$5:$N$14971,'Task 3'!Z$12,'Al Bundy'!$F$5:$F$14971,"GER2",'Al Bundy'!$M$5:$M$14971,"2016")</f>
        <v>0</v>
      </c>
      <c r="AA13" s="36" t="n">
        <f aca="false">COUNTIFS('Al Bundy'!$G$5:$G$14971,"Female",'Al Bundy'!$H$5:$H$14971,'Task 3'!$B13,'Al Bundy'!$N$5:$N$14971,'Task 3'!AA$12,'Al Bundy'!$F$5:$F$14971,"GER2",'Al Bundy'!$M$5:$M$14971,"2016")</f>
        <v>0</v>
      </c>
      <c r="AC13" s="37" t="n">
        <f aca="false">AVERAGE(C13:N13)</f>
        <v>0</v>
      </c>
      <c r="AD13" s="37" t="n">
        <f aca="false">AVERAGE(P13:AA13)</f>
        <v>0</v>
      </c>
      <c r="AF13" s="37" t="n">
        <f aca="false">_xlfn.VAR.S(C13:N13)</f>
        <v>0</v>
      </c>
      <c r="AG13" s="37" t="n">
        <f aca="false">_xlfn.VAR.S(P13:AA13)</f>
        <v>0</v>
      </c>
      <c r="AI13" s="37" t="n">
        <f aca="false">(($AM$31-1)*AF13+($AN$31-1)*AG13)/($AM$31+$AN$31-2)</f>
        <v>0</v>
      </c>
      <c r="AJ13" s="17"/>
      <c r="AK13" s="47" t="n">
        <f aca="false">$AN$32*SQRT(AI13/$AM$31+AI13/$AN$31)</f>
        <v>0</v>
      </c>
      <c r="AL13" s="17"/>
      <c r="AM13" s="37" t="n">
        <f aca="false">AC13-AD13-AK13</f>
        <v>0</v>
      </c>
      <c r="AN13" s="47" t="n">
        <f aca="false">AC13-AD13+AK13</f>
        <v>0</v>
      </c>
      <c r="AO13" s="47"/>
      <c r="AP13" s="47"/>
      <c r="AQ13" s="47"/>
      <c r="AR13" s="47"/>
    </row>
    <row r="14" customFormat="false" ht="11.4" hidden="false" customHeight="false" outlineLevel="0" collapsed="false">
      <c r="B14" s="19" t="n">
        <v>4.5</v>
      </c>
      <c r="C14" s="36" t="n">
        <f aca="false">COUNTIFS('Al Bundy'!$G$5:$G$14971,"Female",'Al Bundy'!$H$5:$H$14971,'Task 3'!$B14,'Al Bundy'!$N$5:$N$14971,'Task 3'!C$12,'Al Bundy'!$F$5:$F$14971,"GER1",'Al Bundy'!$M$5:$M$14971,"2016")</f>
        <v>0</v>
      </c>
      <c r="D14" s="36" t="n">
        <f aca="false">COUNTIFS('Al Bundy'!$G$5:$G$14971,"Female",'Al Bundy'!$H$5:$H$14971,'Task 3'!$B14,'Al Bundy'!$N$5:$N$14971,'Task 3'!D$12,'Al Bundy'!$F$5:$F$14971,"GER1",'Al Bundy'!$M$5:$M$14971,"2016")</f>
        <v>0</v>
      </c>
      <c r="E14" s="36" t="n">
        <f aca="false">COUNTIFS('Al Bundy'!$G$5:$G$14971,"Female",'Al Bundy'!$H$5:$H$14971,'Task 3'!$B14,'Al Bundy'!$N$5:$N$14971,'Task 3'!E$12,'Al Bundy'!$F$5:$F$14971,"GER1",'Al Bundy'!$M$5:$M$14971,"2016")</f>
        <v>0</v>
      </c>
      <c r="F14" s="36" t="n">
        <f aca="false">COUNTIFS('Al Bundy'!$G$5:$G$14971,"Female",'Al Bundy'!$H$5:$H$14971,'Task 3'!$B14,'Al Bundy'!$N$5:$N$14971,'Task 3'!F$12,'Al Bundy'!$F$5:$F$14971,"GER1",'Al Bundy'!$M$5:$M$14971,"2016")</f>
        <v>0</v>
      </c>
      <c r="G14" s="36" t="n">
        <f aca="false">COUNTIFS('Al Bundy'!$G$5:$G$14971,"Female",'Al Bundy'!$H$5:$H$14971,'Task 3'!$B14,'Al Bundy'!$N$5:$N$14971,'Task 3'!G$12,'Al Bundy'!$F$5:$F$14971,"GER1",'Al Bundy'!$M$5:$M$14971,"2016")</f>
        <v>1</v>
      </c>
      <c r="H14" s="36" t="n">
        <f aca="false">COUNTIFS('Al Bundy'!$G$5:$G$14971,"Female",'Al Bundy'!$H$5:$H$14971,'Task 3'!$B14,'Al Bundy'!$N$5:$N$14971,'Task 3'!H$12,'Al Bundy'!$F$5:$F$14971,"GER1",'Al Bundy'!$M$5:$M$14971,"2016")</f>
        <v>3</v>
      </c>
      <c r="I14" s="36" t="n">
        <f aca="false">COUNTIFS('Al Bundy'!$G$5:$G$14971,"Female",'Al Bundy'!$H$5:$H$14971,'Task 3'!$B14,'Al Bundy'!$N$5:$N$14971,'Task 3'!I$12,'Al Bundy'!$F$5:$F$14971,"GER1",'Al Bundy'!$M$5:$M$14971,"2016")</f>
        <v>0</v>
      </c>
      <c r="J14" s="36" t="n">
        <f aca="false">COUNTIFS('Al Bundy'!$G$5:$G$14971,"Female",'Al Bundy'!$H$5:$H$14971,'Task 3'!$B14,'Al Bundy'!$N$5:$N$14971,'Task 3'!J$12,'Al Bundy'!$F$5:$F$14971,"GER1",'Al Bundy'!$M$5:$M$14971,"2016")</f>
        <v>0</v>
      </c>
      <c r="K14" s="36" t="n">
        <f aca="false">COUNTIFS('Al Bundy'!$G$5:$G$14971,"Female",'Al Bundy'!$H$5:$H$14971,'Task 3'!$B14,'Al Bundy'!$N$5:$N$14971,'Task 3'!K$12,'Al Bundy'!$F$5:$F$14971,"GER1",'Al Bundy'!$M$5:$M$14971,"2016")</f>
        <v>0</v>
      </c>
      <c r="L14" s="36" t="n">
        <f aca="false">COUNTIFS('Al Bundy'!$G$5:$G$14971,"Female",'Al Bundy'!$H$5:$H$14971,'Task 3'!$B14,'Al Bundy'!$N$5:$N$14971,'Task 3'!L$12,'Al Bundy'!$F$5:$F$14971,"GER1",'Al Bundy'!$M$5:$M$14971,"2016")</f>
        <v>0</v>
      </c>
      <c r="M14" s="36" t="n">
        <f aca="false">COUNTIFS('Al Bundy'!$G$5:$G$14971,"Female",'Al Bundy'!$H$5:$H$14971,'Task 3'!$B14,'Al Bundy'!$N$5:$N$14971,'Task 3'!M$12,'Al Bundy'!$F$5:$F$14971,"GER1",'Al Bundy'!$M$5:$M$14971,"2016")</f>
        <v>1</v>
      </c>
      <c r="N14" s="36" t="n">
        <f aca="false">COUNTIFS('Al Bundy'!$G$5:$G$14971,"Female",'Al Bundy'!$H$5:$H$14971,'Task 3'!$B14,'Al Bundy'!$N$5:$N$14971,'Task 3'!N$12,'Al Bundy'!$F$5:$F$14971,"GER1",'Al Bundy'!$M$5:$M$14971,"2016")</f>
        <v>0</v>
      </c>
      <c r="P14" s="36" t="n">
        <f aca="false">COUNTIFS('Al Bundy'!$G$5:$G$14971,"Female",'Al Bundy'!$H$5:$H$14971,'Task 3'!$B14,'Al Bundy'!$N$5:$N$14971,'Task 3'!P$12,'Al Bundy'!$F$5:$F$14971,"GER2",'Al Bundy'!$M$5:$M$14971,"2016")</f>
        <v>0</v>
      </c>
      <c r="Q14" s="36" t="n">
        <f aca="false">COUNTIFS('Al Bundy'!$G$5:$G$14971,"Female",'Al Bundy'!$H$5:$H$14971,'Task 3'!$B14,'Al Bundy'!$N$5:$N$14971,'Task 3'!Q$12,'Al Bundy'!$F$5:$F$14971,"GER2",'Al Bundy'!$M$5:$M$14971,"2016")</f>
        <v>0</v>
      </c>
      <c r="R14" s="36" t="n">
        <f aca="false">COUNTIFS('Al Bundy'!$G$5:$G$14971,"Female",'Al Bundy'!$H$5:$H$14971,'Task 3'!$B14,'Al Bundy'!$N$5:$N$14971,'Task 3'!R$12,'Al Bundy'!$F$5:$F$14971,"GER2",'Al Bundy'!$M$5:$M$14971,"2016")</f>
        <v>0</v>
      </c>
      <c r="S14" s="36" t="n">
        <f aca="false">COUNTIFS('Al Bundy'!$G$5:$G$14971,"Female",'Al Bundy'!$H$5:$H$14971,'Task 3'!$B14,'Al Bundy'!$N$5:$N$14971,'Task 3'!S$12,'Al Bundy'!$F$5:$F$14971,"GER2",'Al Bundy'!$M$5:$M$14971,"2016")</f>
        <v>0</v>
      </c>
      <c r="T14" s="36" t="n">
        <f aca="false">COUNTIFS('Al Bundy'!$G$5:$G$14971,"Female",'Al Bundy'!$H$5:$H$14971,'Task 3'!$B14,'Al Bundy'!$N$5:$N$14971,'Task 3'!T$12,'Al Bundy'!$F$5:$F$14971,"GER2",'Al Bundy'!$M$5:$M$14971,"2016")</f>
        <v>0</v>
      </c>
      <c r="U14" s="36" t="n">
        <f aca="false">COUNTIFS('Al Bundy'!$G$5:$G$14971,"Female",'Al Bundy'!$H$5:$H$14971,'Task 3'!$B14,'Al Bundy'!$N$5:$N$14971,'Task 3'!U$12,'Al Bundy'!$F$5:$F$14971,"GER2",'Al Bundy'!$M$5:$M$14971,"2016")</f>
        <v>0</v>
      </c>
      <c r="V14" s="36" t="n">
        <f aca="false">COUNTIFS('Al Bundy'!$G$5:$G$14971,"Female",'Al Bundy'!$H$5:$H$14971,'Task 3'!$B14,'Al Bundy'!$N$5:$N$14971,'Task 3'!V$12,'Al Bundy'!$F$5:$F$14971,"GER2",'Al Bundy'!$M$5:$M$14971,"2016")</f>
        <v>0</v>
      </c>
      <c r="W14" s="36" t="n">
        <f aca="false">COUNTIFS('Al Bundy'!$G$5:$G$14971,"Female",'Al Bundy'!$H$5:$H$14971,'Task 3'!$B14,'Al Bundy'!$N$5:$N$14971,'Task 3'!W$12,'Al Bundy'!$F$5:$F$14971,"GER2",'Al Bundy'!$M$5:$M$14971,"2016")</f>
        <v>0</v>
      </c>
      <c r="X14" s="36" t="n">
        <f aca="false">COUNTIFS('Al Bundy'!$G$5:$G$14971,"Female",'Al Bundy'!$H$5:$H$14971,'Task 3'!$B14,'Al Bundy'!$N$5:$N$14971,'Task 3'!X$12,'Al Bundy'!$F$5:$F$14971,"GER2",'Al Bundy'!$M$5:$M$14971,"2016")</f>
        <v>0</v>
      </c>
      <c r="Y14" s="36" t="n">
        <f aca="false">COUNTIFS('Al Bundy'!$G$5:$G$14971,"Female",'Al Bundy'!$H$5:$H$14971,'Task 3'!$B14,'Al Bundy'!$N$5:$N$14971,'Task 3'!Y$12,'Al Bundy'!$F$5:$F$14971,"GER2",'Al Bundy'!$M$5:$M$14971,"2016")</f>
        <v>1</v>
      </c>
      <c r="Z14" s="36" t="n">
        <f aca="false">COUNTIFS('Al Bundy'!$G$5:$G$14971,"Female",'Al Bundy'!$H$5:$H$14971,'Task 3'!$B14,'Al Bundy'!$N$5:$N$14971,'Task 3'!Z$12,'Al Bundy'!$F$5:$F$14971,"GER2",'Al Bundy'!$M$5:$M$14971,"2016")</f>
        <v>0</v>
      </c>
      <c r="AA14" s="36" t="n">
        <f aca="false">COUNTIFS('Al Bundy'!$G$5:$G$14971,"Female",'Al Bundy'!$H$5:$H$14971,'Task 3'!$B14,'Al Bundy'!$N$5:$N$14971,'Task 3'!AA$12,'Al Bundy'!$F$5:$F$14971,"GER2",'Al Bundy'!$M$5:$M$14971,"2016")</f>
        <v>0</v>
      </c>
      <c r="AC14" s="37" t="n">
        <f aca="false">AVERAGE(C14:N14)</f>
        <v>0.416666666666667</v>
      </c>
      <c r="AD14" s="37" t="n">
        <f aca="false">AVERAGE(P14:AA14)</f>
        <v>0.0833333333333333</v>
      </c>
      <c r="AF14" s="37" t="n">
        <f aca="false">_xlfn.VAR.S(C14:N14)</f>
        <v>0.81060606060606</v>
      </c>
      <c r="AG14" s="37" t="n">
        <f aca="false">_xlfn.VAR.S(P14:AA14)</f>
        <v>0.0833333333333333</v>
      </c>
      <c r="AI14" s="37" t="n">
        <f aca="false">(($AM$31-1)*AF14+($AN$31-1)*AG14)/($AM$31+$AN$31-2)</f>
        <v>0.446969696969697</v>
      </c>
      <c r="AJ14" s="17"/>
      <c r="AK14" s="47" t="n">
        <f aca="false">$AN$32*SQRT(AI14/$AM$31+AI14/$AN$31)</f>
        <v>0.46672334612507</v>
      </c>
      <c r="AL14" s="17"/>
      <c r="AM14" s="37" t="n">
        <f aca="false">AC14-AD14-AK14</f>
        <v>-0.133390012791736</v>
      </c>
      <c r="AN14" s="37" t="n">
        <f aca="false">AC14-AD14+AK14</f>
        <v>0.800056679458403</v>
      </c>
      <c r="AO14" s="47"/>
      <c r="AP14" s="47" t="s">
        <v>104</v>
      </c>
      <c r="AQ14" s="47"/>
      <c r="AR14" s="47"/>
    </row>
    <row r="15" customFormat="false" ht="11.4" hidden="false" customHeight="false" outlineLevel="0" collapsed="false">
      <c r="B15" s="19" t="n">
        <v>5</v>
      </c>
      <c r="C15" s="36" t="n">
        <f aca="false">COUNTIFS('Al Bundy'!$G$5:$G$14971,"Female",'Al Bundy'!$H$5:$H$14971,'Task 3'!$B15,'Al Bundy'!$N$5:$N$14971,'Task 3'!C$12,'Al Bundy'!$F$5:$F$14971,"GER1",'Al Bundy'!$M$5:$M$14971,"2016")</f>
        <v>0</v>
      </c>
      <c r="D15" s="36" t="n">
        <f aca="false">COUNTIFS('Al Bundy'!$G$5:$G$14971,"Female",'Al Bundy'!$H$5:$H$14971,'Task 3'!$B15,'Al Bundy'!$N$5:$N$14971,'Task 3'!D$12,'Al Bundy'!$F$5:$F$14971,"GER1",'Al Bundy'!$M$5:$M$14971,"2016")</f>
        <v>0</v>
      </c>
      <c r="E15" s="36" t="n">
        <f aca="false">COUNTIFS('Al Bundy'!$G$5:$G$14971,"Female",'Al Bundy'!$H$5:$H$14971,'Task 3'!$B15,'Al Bundy'!$N$5:$N$14971,'Task 3'!E$12,'Al Bundy'!$F$5:$F$14971,"GER1",'Al Bundy'!$M$5:$M$14971,"2016")</f>
        <v>0</v>
      </c>
      <c r="F15" s="36" t="n">
        <f aca="false">COUNTIFS('Al Bundy'!$G$5:$G$14971,"Female",'Al Bundy'!$H$5:$H$14971,'Task 3'!$B15,'Al Bundy'!$N$5:$N$14971,'Task 3'!F$12,'Al Bundy'!$F$5:$F$14971,"GER1",'Al Bundy'!$M$5:$M$14971,"2016")</f>
        <v>0</v>
      </c>
      <c r="G15" s="36" t="n">
        <f aca="false">COUNTIFS('Al Bundy'!$G$5:$G$14971,"Female",'Al Bundy'!$H$5:$H$14971,'Task 3'!$B15,'Al Bundy'!$N$5:$N$14971,'Task 3'!G$12,'Al Bundy'!$F$5:$F$14971,"GER1",'Al Bundy'!$M$5:$M$14971,"2016")</f>
        <v>0</v>
      </c>
      <c r="H15" s="36" t="n">
        <f aca="false">COUNTIFS('Al Bundy'!$G$5:$G$14971,"Female",'Al Bundy'!$H$5:$H$14971,'Task 3'!$B15,'Al Bundy'!$N$5:$N$14971,'Task 3'!H$12,'Al Bundy'!$F$5:$F$14971,"GER1",'Al Bundy'!$M$5:$M$14971,"2016")</f>
        <v>0</v>
      </c>
      <c r="I15" s="36" t="n">
        <f aca="false">COUNTIFS('Al Bundy'!$G$5:$G$14971,"Female",'Al Bundy'!$H$5:$H$14971,'Task 3'!$B15,'Al Bundy'!$N$5:$N$14971,'Task 3'!I$12,'Al Bundy'!$F$5:$F$14971,"GER1",'Al Bundy'!$M$5:$M$14971,"2016")</f>
        <v>2</v>
      </c>
      <c r="J15" s="36" t="n">
        <f aca="false">COUNTIFS('Al Bundy'!$G$5:$G$14971,"Female",'Al Bundy'!$H$5:$H$14971,'Task 3'!$B15,'Al Bundy'!$N$5:$N$14971,'Task 3'!J$12,'Al Bundy'!$F$5:$F$14971,"GER1",'Al Bundy'!$M$5:$M$14971,"2016")</f>
        <v>0</v>
      </c>
      <c r="K15" s="36" t="n">
        <f aca="false">COUNTIFS('Al Bundy'!$G$5:$G$14971,"Female",'Al Bundy'!$H$5:$H$14971,'Task 3'!$B15,'Al Bundy'!$N$5:$N$14971,'Task 3'!K$12,'Al Bundy'!$F$5:$F$14971,"GER1",'Al Bundy'!$M$5:$M$14971,"2016")</f>
        <v>0</v>
      </c>
      <c r="L15" s="36" t="n">
        <f aca="false">COUNTIFS('Al Bundy'!$G$5:$G$14971,"Female",'Al Bundy'!$H$5:$H$14971,'Task 3'!$B15,'Al Bundy'!$N$5:$N$14971,'Task 3'!L$12,'Al Bundy'!$F$5:$F$14971,"GER1",'Al Bundy'!$M$5:$M$14971,"2016")</f>
        <v>0</v>
      </c>
      <c r="M15" s="36" t="n">
        <f aca="false">COUNTIFS('Al Bundy'!$G$5:$G$14971,"Female",'Al Bundy'!$H$5:$H$14971,'Task 3'!$B15,'Al Bundy'!$N$5:$N$14971,'Task 3'!M$12,'Al Bundy'!$F$5:$F$14971,"GER1",'Al Bundy'!$M$5:$M$14971,"2016")</f>
        <v>0</v>
      </c>
      <c r="N15" s="36" t="n">
        <f aca="false">COUNTIFS('Al Bundy'!$G$5:$G$14971,"Female",'Al Bundy'!$H$5:$H$14971,'Task 3'!$B15,'Al Bundy'!$N$5:$N$14971,'Task 3'!N$12,'Al Bundy'!$F$5:$F$14971,"GER1",'Al Bundy'!$M$5:$M$14971,"2016")</f>
        <v>0</v>
      </c>
      <c r="P15" s="36" t="n">
        <f aca="false">COUNTIFS('Al Bundy'!$G$5:$G$14971,"Female",'Al Bundy'!$H$5:$H$14971,'Task 3'!$B15,'Al Bundy'!$N$5:$N$14971,'Task 3'!P$12,'Al Bundy'!$F$5:$F$14971,"GER2",'Al Bundy'!$M$5:$M$14971,"2016")</f>
        <v>0</v>
      </c>
      <c r="Q15" s="36" t="n">
        <f aca="false">COUNTIFS('Al Bundy'!$G$5:$G$14971,"Female",'Al Bundy'!$H$5:$H$14971,'Task 3'!$B15,'Al Bundy'!$N$5:$N$14971,'Task 3'!Q$12,'Al Bundy'!$F$5:$F$14971,"GER2",'Al Bundy'!$M$5:$M$14971,"2016")</f>
        <v>0</v>
      </c>
      <c r="R15" s="36" t="n">
        <f aca="false">COUNTIFS('Al Bundy'!$G$5:$G$14971,"Female",'Al Bundy'!$H$5:$H$14971,'Task 3'!$B15,'Al Bundy'!$N$5:$N$14971,'Task 3'!R$12,'Al Bundy'!$F$5:$F$14971,"GER2",'Al Bundy'!$M$5:$M$14971,"2016")</f>
        <v>0</v>
      </c>
      <c r="S15" s="36" t="n">
        <f aca="false">COUNTIFS('Al Bundy'!$G$5:$G$14971,"Female",'Al Bundy'!$H$5:$H$14971,'Task 3'!$B15,'Al Bundy'!$N$5:$N$14971,'Task 3'!S$12,'Al Bundy'!$F$5:$F$14971,"GER2",'Al Bundy'!$M$5:$M$14971,"2016")</f>
        <v>0</v>
      </c>
      <c r="T15" s="36" t="n">
        <f aca="false">COUNTIFS('Al Bundy'!$G$5:$G$14971,"Female",'Al Bundy'!$H$5:$H$14971,'Task 3'!$B15,'Al Bundy'!$N$5:$N$14971,'Task 3'!T$12,'Al Bundy'!$F$5:$F$14971,"GER2",'Al Bundy'!$M$5:$M$14971,"2016")</f>
        <v>0</v>
      </c>
      <c r="U15" s="36" t="n">
        <f aca="false">COUNTIFS('Al Bundy'!$G$5:$G$14971,"Female",'Al Bundy'!$H$5:$H$14971,'Task 3'!$B15,'Al Bundy'!$N$5:$N$14971,'Task 3'!U$12,'Al Bundy'!$F$5:$F$14971,"GER2",'Al Bundy'!$M$5:$M$14971,"2016")</f>
        <v>0</v>
      </c>
      <c r="V15" s="36" t="n">
        <f aca="false">COUNTIFS('Al Bundy'!$G$5:$G$14971,"Female",'Al Bundy'!$H$5:$H$14971,'Task 3'!$B15,'Al Bundy'!$N$5:$N$14971,'Task 3'!V$12,'Al Bundy'!$F$5:$F$14971,"GER2",'Al Bundy'!$M$5:$M$14971,"2016")</f>
        <v>0</v>
      </c>
      <c r="W15" s="36" t="n">
        <f aca="false">COUNTIFS('Al Bundy'!$G$5:$G$14971,"Female",'Al Bundy'!$H$5:$H$14971,'Task 3'!$B15,'Al Bundy'!$N$5:$N$14971,'Task 3'!W$12,'Al Bundy'!$F$5:$F$14971,"GER2",'Al Bundy'!$M$5:$M$14971,"2016")</f>
        <v>2</v>
      </c>
      <c r="X15" s="36" t="n">
        <f aca="false">COUNTIFS('Al Bundy'!$G$5:$G$14971,"Female",'Al Bundy'!$H$5:$H$14971,'Task 3'!$B15,'Al Bundy'!$N$5:$N$14971,'Task 3'!X$12,'Al Bundy'!$F$5:$F$14971,"GER2",'Al Bundy'!$M$5:$M$14971,"2016")</f>
        <v>0</v>
      </c>
      <c r="Y15" s="36" t="n">
        <f aca="false">COUNTIFS('Al Bundy'!$G$5:$G$14971,"Female",'Al Bundy'!$H$5:$H$14971,'Task 3'!$B15,'Al Bundy'!$N$5:$N$14971,'Task 3'!Y$12,'Al Bundy'!$F$5:$F$14971,"GER2",'Al Bundy'!$M$5:$M$14971,"2016")</f>
        <v>0</v>
      </c>
      <c r="Z15" s="36" t="n">
        <f aca="false">COUNTIFS('Al Bundy'!$G$5:$G$14971,"Female",'Al Bundy'!$H$5:$H$14971,'Task 3'!$B15,'Al Bundy'!$N$5:$N$14971,'Task 3'!Z$12,'Al Bundy'!$F$5:$F$14971,"GER2",'Al Bundy'!$M$5:$M$14971,"2016")</f>
        <v>0</v>
      </c>
      <c r="AA15" s="36" t="n">
        <f aca="false">COUNTIFS('Al Bundy'!$G$5:$G$14971,"Female",'Al Bundy'!$H$5:$H$14971,'Task 3'!$B15,'Al Bundy'!$N$5:$N$14971,'Task 3'!AA$12,'Al Bundy'!$F$5:$F$14971,"GER2",'Al Bundy'!$M$5:$M$14971,"2016")</f>
        <v>0</v>
      </c>
      <c r="AC15" s="37" t="n">
        <f aca="false">AVERAGE(C15:N15)</f>
        <v>0.166666666666667</v>
      </c>
      <c r="AD15" s="37" t="n">
        <f aca="false">AVERAGE(P15:AA15)</f>
        <v>0.166666666666667</v>
      </c>
      <c r="AF15" s="37" t="n">
        <f aca="false">_xlfn.VAR.S(C15:N15)</f>
        <v>0.333333333333333</v>
      </c>
      <c r="AG15" s="37" t="n">
        <f aca="false">_xlfn.VAR.S(P15:AA15)</f>
        <v>0.333333333333333</v>
      </c>
      <c r="AI15" s="37" t="n">
        <f aca="false">(($AM$31-1)*AF15+($AN$31-1)*AG15)/($AM$31+$AN$31-2)</f>
        <v>0.333333333333333</v>
      </c>
      <c r="AJ15" s="17"/>
      <c r="AK15" s="47" t="n">
        <f aca="false">$AN$32*SQRT(AI15/$AM$31+AI15/$AN$31)</f>
        <v>0.403050865276332</v>
      </c>
      <c r="AL15" s="17"/>
      <c r="AM15" s="37" t="n">
        <f aca="false">AC15-AD15-AK15</f>
        <v>-0.403050865276332</v>
      </c>
      <c r="AN15" s="47" t="n">
        <f aca="false">AC15-AD15+AK15</f>
        <v>0.403050865276332</v>
      </c>
      <c r="AO15" s="47"/>
      <c r="AP15" s="47" t="s">
        <v>105</v>
      </c>
      <c r="AQ15" s="47"/>
      <c r="AR15" s="47"/>
    </row>
    <row r="16" customFormat="false" ht="11.4" hidden="false" customHeight="false" outlineLevel="0" collapsed="false">
      <c r="B16" s="19" t="n">
        <v>5.5</v>
      </c>
      <c r="C16" s="36" t="n">
        <f aca="false">COUNTIFS('Al Bundy'!$G$5:$G$14971,"Female",'Al Bundy'!$H$5:$H$14971,'Task 3'!$B16,'Al Bundy'!$N$5:$N$14971,'Task 3'!C$12,'Al Bundy'!$F$5:$F$14971,"GER1",'Al Bundy'!$M$5:$M$14971,"2016")</f>
        <v>0</v>
      </c>
      <c r="D16" s="36" t="n">
        <f aca="false">COUNTIFS('Al Bundy'!$G$5:$G$14971,"Female",'Al Bundy'!$H$5:$H$14971,'Task 3'!$B16,'Al Bundy'!$N$5:$N$14971,'Task 3'!D$12,'Al Bundy'!$F$5:$F$14971,"GER1",'Al Bundy'!$M$5:$M$14971,"2016")</f>
        <v>0</v>
      </c>
      <c r="E16" s="36" t="n">
        <f aca="false">COUNTIFS('Al Bundy'!$G$5:$G$14971,"Female",'Al Bundy'!$H$5:$H$14971,'Task 3'!$B16,'Al Bundy'!$N$5:$N$14971,'Task 3'!E$12,'Al Bundy'!$F$5:$F$14971,"GER1",'Al Bundy'!$M$5:$M$14971,"2016")</f>
        <v>0</v>
      </c>
      <c r="F16" s="36" t="n">
        <f aca="false">COUNTIFS('Al Bundy'!$G$5:$G$14971,"Female",'Al Bundy'!$H$5:$H$14971,'Task 3'!$B16,'Al Bundy'!$N$5:$N$14971,'Task 3'!F$12,'Al Bundy'!$F$5:$F$14971,"GER1",'Al Bundy'!$M$5:$M$14971,"2016")</f>
        <v>0</v>
      </c>
      <c r="G16" s="36" t="n">
        <f aca="false">COUNTIFS('Al Bundy'!$G$5:$G$14971,"Female",'Al Bundy'!$H$5:$H$14971,'Task 3'!$B16,'Al Bundy'!$N$5:$N$14971,'Task 3'!G$12,'Al Bundy'!$F$5:$F$14971,"GER1",'Al Bundy'!$M$5:$M$14971,"2016")</f>
        <v>0</v>
      </c>
      <c r="H16" s="36" t="n">
        <f aca="false">COUNTIFS('Al Bundy'!$G$5:$G$14971,"Female",'Al Bundy'!$H$5:$H$14971,'Task 3'!$B16,'Al Bundy'!$N$5:$N$14971,'Task 3'!H$12,'Al Bundy'!$F$5:$F$14971,"GER1",'Al Bundy'!$M$5:$M$14971,"2016")</f>
        <v>0</v>
      </c>
      <c r="I16" s="36" t="n">
        <f aca="false">COUNTIFS('Al Bundy'!$G$5:$G$14971,"Female",'Al Bundy'!$H$5:$H$14971,'Task 3'!$B16,'Al Bundy'!$N$5:$N$14971,'Task 3'!I$12,'Al Bundy'!$F$5:$F$14971,"GER1",'Al Bundy'!$M$5:$M$14971,"2016")</f>
        <v>0</v>
      </c>
      <c r="J16" s="36" t="n">
        <f aca="false">COUNTIFS('Al Bundy'!$G$5:$G$14971,"Female",'Al Bundy'!$H$5:$H$14971,'Task 3'!$B16,'Al Bundy'!$N$5:$N$14971,'Task 3'!J$12,'Al Bundy'!$F$5:$F$14971,"GER1",'Al Bundy'!$M$5:$M$14971,"2016")</f>
        <v>0</v>
      </c>
      <c r="K16" s="36" t="n">
        <f aca="false">COUNTIFS('Al Bundy'!$G$5:$G$14971,"Female",'Al Bundy'!$H$5:$H$14971,'Task 3'!$B16,'Al Bundy'!$N$5:$N$14971,'Task 3'!K$12,'Al Bundy'!$F$5:$F$14971,"GER1",'Al Bundy'!$M$5:$M$14971,"2016")</f>
        <v>0</v>
      </c>
      <c r="L16" s="36" t="n">
        <f aca="false">COUNTIFS('Al Bundy'!$G$5:$G$14971,"Female",'Al Bundy'!$H$5:$H$14971,'Task 3'!$B16,'Al Bundy'!$N$5:$N$14971,'Task 3'!L$12,'Al Bundy'!$F$5:$F$14971,"GER1",'Al Bundy'!$M$5:$M$14971,"2016")</f>
        <v>0</v>
      </c>
      <c r="M16" s="36" t="n">
        <f aca="false">COUNTIFS('Al Bundy'!$G$5:$G$14971,"Female",'Al Bundy'!$H$5:$H$14971,'Task 3'!$B16,'Al Bundy'!$N$5:$N$14971,'Task 3'!M$12,'Al Bundy'!$F$5:$F$14971,"GER1",'Al Bundy'!$M$5:$M$14971,"2016")</f>
        <v>1</v>
      </c>
      <c r="N16" s="36" t="n">
        <f aca="false">COUNTIFS('Al Bundy'!$G$5:$G$14971,"Female",'Al Bundy'!$H$5:$H$14971,'Task 3'!$B16,'Al Bundy'!$N$5:$N$14971,'Task 3'!N$12,'Al Bundy'!$F$5:$F$14971,"GER1",'Al Bundy'!$M$5:$M$14971,"2016")</f>
        <v>0</v>
      </c>
      <c r="P16" s="36" t="n">
        <f aca="false">COUNTIFS('Al Bundy'!$G$5:$G$14971,"Female",'Al Bundy'!$H$5:$H$14971,'Task 3'!$B16,'Al Bundy'!$N$5:$N$14971,'Task 3'!P$12,'Al Bundy'!$F$5:$F$14971,"GER2",'Al Bundy'!$M$5:$M$14971,"2016")</f>
        <v>0</v>
      </c>
      <c r="Q16" s="36" t="n">
        <f aca="false">COUNTIFS('Al Bundy'!$G$5:$G$14971,"Female",'Al Bundy'!$H$5:$H$14971,'Task 3'!$B16,'Al Bundy'!$N$5:$N$14971,'Task 3'!Q$12,'Al Bundy'!$F$5:$F$14971,"GER2",'Al Bundy'!$M$5:$M$14971,"2016")</f>
        <v>0</v>
      </c>
      <c r="R16" s="36" t="n">
        <f aca="false">COUNTIFS('Al Bundy'!$G$5:$G$14971,"Female",'Al Bundy'!$H$5:$H$14971,'Task 3'!$B16,'Al Bundy'!$N$5:$N$14971,'Task 3'!R$12,'Al Bundy'!$F$5:$F$14971,"GER2",'Al Bundy'!$M$5:$M$14971,"2016")</f>
        <v>0</v>
      </c>
      <c r="S16" s="36" t="n">
        <f aca="false">COUNTIFS('Al Bundy'!$G$5:$G$14971,"Female",'Al Bundy'!$H$5:$H$14971,'Task 3'!$B16,'Al Bundy'!$N$5:$N$14971,'Task 3'!S$12,'Al Bundy'!$F$5:$F$14971,"GER2",'Al Bundy'!$M$5:$M$14971,"2016")</f>
        <v>0</v>
      </c>
      <c r="T16" s="36" t="n">
        <f aca="false">COUNTIFS('Al Bundy'!$G$5:$G$14971,"Female",'Al Bundy'!$H$5:$H$14971,'Task 3'!$B16,'Al Bundy'!$N$5:$N$14971,'Task 3'!T$12,'Al Bundy'!$F$5:$F$14971,"GER2",'Al Bundy'!$M$5:$M$14971,"2016")</f>
        <v>0</v>
      </c>
      <c r="U16" s="36" t="n">
        <f aca="false">COUNTIFS('Al Bundy'!$G$5:$G$14971,"Female",'Al Bundy'!$H$5:$H$14971,'Task 3'!$B16,'Al Bundy'!$N$5:$N$14971,'Task 3'!U$12,'Al Bundy'!$F$5:$F$14971,"GER2",'Al Bundy'!$M$5:$M$14971,"2016")</f>
        <v>0</v>
      </c>
      <c r="V16" s="36" t="n">
        <f aca="false">COUNTIFS('Al Bundy'!$G$5:$G$14971,"Female",'Al Bundy'!$H$5:$H$14971,'Task 3'!$B16,'Al Bundy'!$N$5:$N$14971,'Task 3'!V$12,'Al Bundy'!$F$5:$F$14971,"GER2",'Al Bundy'!$M$5:$M$14971,"2016")</f>
        <v>0</v>
      </c>
      <c r="W16" s="36" t="n">
        <f aca="false">COUNTIFS('Al Bundy'!$G$5:$G$14971,"Female",'Al Bundy'!$H$5:$H$14971,'Task 3'!$B16,'Al Bundy'!$N$5:$N$14971,'Task 3'!W$12,'Al Bundy'!$F$5:$F$14971,"GER2",'Al Bundy'!$M$5:$M$14971,"2016")</f>
        <v>1</v>
      </c>
      <c r="X16" s="36" t="n">
        <f aca="false">COUNTIFS('Al Bundy'!$G$5:$G$14971,"Female",'Al Bundy'!$H$5:$H$14971,'Task 3'!$B16,'Al Bundy'!$N$5:$N$14971,'Task 3'!X$12,'Al Bundy'!$F$5:$F$14971,"GER2",'Al Bundy'!$M$5:$M$14971,"2016")</f>
        <v>0</v>
      </c>
      <c r="Y16" s="36" t="n">
        <f aca="false">COUNTIFS('Al Bundy'!$G$5:$G$14971,"Female",'Al Bundy'!$H$5:$H$14971,'Task 3'!$B16,'Al Bundy'!$N$5:$N$14971,'Task 3'!Y$12,'Al Bundy'!$F$5:$F$14971,"GER2",'Al Bundy'!$M$5:$M$14971,"2016")</f>
        <v>2</v>
      </c>
      <c r="Z16" s="36" t="n">
        <f aca="false">COUNTIFS('Al Bundy'!$G$5:$G$14971,"Female",'Al Bundy'!$H$5:$H$14971,'Task 3'!$B16,'Al Bundy'!$N$5:$N$14971,'Task 3'!Z$12,'Al Bundy'!$F$5:$F$14971,"GER2",'Al Bundy'!$M$5:$M$14971,"2016")</f>
        <v>0</v>
      </c>
      <c r="AA16" s="36" t="n">
        <f aca="false">COUNTIFS('Al Bundy'!$G$5:$G$14971,"Female",'Al Bundy'!$H$5:$H$14971,'Task 3'!$B16,'Al Bundy'!$N$5:$N$14971,'Task 3'!AA$12,'Al Bundy'!$F$5:$F$14971,"GER2",'Al Bundy'!$M$5:$M$14971,"2016")</f>
        <v>1</v>
      </c>
      <c r="AC16" s="37" t="n">
        <f aca="false">AVERAGE(C16:N16)</f>
        <v>0.0833333333333333</v>
      </c>
      <c r="AD16" s="37" t="n">
        <f aca="false">AVERAGE(P16:AA16)</f>
        <v>0.333333333333333</v>
      </c>
      <c r="AF16" s="37" t="n">
        <f aca="false">_xlfn.VAR.S(C16:N16)</f>
        <v>0.0833333333333333</v>
      </c>
      <c r="AG16" s="37" t="n">
        <f aca="false">_xlfn.VAR.S(P16:AA16)</f>
        <v>0.424242424242424</v>
      </c>
      <c r="AI16" s="37" t="n">
        <f aca="false">(($AM$31-1)*AF16+($AN$31-1)*AG16)/($AM$31+$AN$31-2)</f>
        <v>0.253787878787879</v>
      </c>
      <c r="AJ16" s="17"/>
      <c r="AK16" s="47" t="n">
        <f aca="false">$AN$32*SQRT(AI16/$AM$31+AI16/$AN$31)</f>
        <v>0.351686682612909</v>
      </c>
      <c r="AL16" s="17"/>
      <c r="AM16" s="37" t="n">
        <f aca="false">AC16-AD16-AK16</f>
        <v>-0.601686682612909</v>
      </c>
      <c r="AN16" s="37" t="n">
        <f aca="false">AC16-AD16+AK16</f>
        <v>0.101686682612909</v>
      </c>
      <c r="AO16" s="47"/>
      <c r="AP16" s="47" t="s">
        <v>106</v>
      </c>
      <c r="AQ16" s="47"/>
      <c r="AR16" s="47"/>
    </row>
    <row r="17" customFormat="false" ht="11.4" hidden="false" customHeight="false" outlineLevel="0" collapsed="false">
      <c r="B17" s="19" t="n">
        <v>6</v>
      </c>
      <c r="C17" s="36" t="n">
        <f aca="false">COUNTIFS('Al Bundy'!$G$5:$G$14971,"Female",'Al Bundy'!$H$5:$H$14971,'Task 3'!$B17,'Al Bundy'!$N$5:$N$14971,'Task 3'!C$12,'Al Bundy'!$F$5:$F$14971,"GER1",'Al Bundy'!$M$5:$M$14971,"2016")</f>
        <v>0</v>
      </c>
      <c r="D17" s="36" t="n">
        <f aca="false">COUNTIFS('Al Bundy'!$G$5:$G$14971,"Female",'Al Bundy'!$H$5:$H$14971,'Task 3'!$B17,'Al Bundy'!$N$5:$N$14971,'Task 3'!D$12,'Al Bundy'!$F$5:$F$14971,"GER1",'Al Bundy'!$M$5:$M$14971,"2016")</f>
        <v>2</v>
      </c>
      <c r="E17" s="36" t="n">
        <f aca="false">COUNTIFS('Al Bundy'!$G$5:$G$14971,"Female",'Al Bundy'!$H$5:$H$14971,'Task 3'!$B17,'Al Bundy'!$N$5:$N$14971,'Task 3'!E$12,'Al Bundy'!$F$5:$F$14971,"GER1",'Al Bundy'!$M$5:$M$14971,"2016")</f>
        <v>0</v>
      </c>
      <c r="F17" s="36" t="n">
        <f aca="false">COUNTIFS('Al Bundy'!$G$5:$G$14971,"Female",'Al Bundy'!$H$5:$H$14971,'Task 3'!$B17,'Al Bundy'!$N$5:$N$14971,'Task 3'!F$12,'Al Bundy'!$F$5:$F$14971,"GER1",'Al Bundy'!$M$5:$M$14971,"2016")</f>
        <v>0</v>
      </c>
      <c r="G17" s="36" t="n">
        <f aca="false">COUNTIFS('Al Bundy'!$G$5:$G$14971,"Female",'Al Bundy'!$H$5:$H$14971,'Task 3'!$B17,'Al Bundy'!$N$5:$N$14971,'Task 3'!G$12,'Al Bundy'!$F$5:$F$14971,"GER1",'Al Bundy'!$M$5:$M$14971,"2016")</f>
        <v>0</v>
      </c>
      <c r="H17" s="36" t="n">
        <f aca="false">COUNTIFS('Al Bundy'!$G$5:$G$14971,"Female",'Al Bundy'!$H$5:$H$14971,'Task 3'!$B17,'Al Bundy'!$N$5:$N$14971,'Task 3'!H$12,'Al Bundy'!$F$5:$F$14971,"GER1",'Al Bundy'!$M$5:$M$14971,"2016")</f>
        <v>0</v>
      </c>
      <c r="I17" s="36" t="n">
        <f aca="false">COUNTIFS('Al Bundy'!$G$5:$G$14971,"Female",'Al Bundy'!$H$5:$H$14971,'Task 3'!$B17,'Al Bundy'!$N$5:$N$14971,'Task 3'!I$12,'Al Bundy'!$F$5:$F$14971,"GER1",'Al Bundy'!$M$5:$M$14971,"2016")</f>
        <v>0</v>
      </c>
      <c r="J17" s="36" t="n">
        <f aca="false">COUNTIFS('Al Bundy'!$G$5:$G$14971,"Female",'Al Bundy'!$H$5:$H$14971,'Task 3'!$B17,'Al Bundy'!$N$5:$N$14971,'Task 3'!J$12,'Al Bundy'!$F$5:$F$14971,"GER1",'Al Bundy'!$M$5:$M$14971,"2016")</f>
        <v>0</v>
      </c>
      <c r="K17" s="36" t="n">
        <f aca="false">COUNTIFS('Al Bundy'!$G$5:$G$14971,"Female",'Al Bundy'!$H$5:$H$14971,'Task 3'!$B17,'Al Bundy'!$N$5:$N$14971,'Task 3'!K$12,'Al Bundy'!$F$5:$F$14971,"GER1",'Al Bundy'!$M$5:$M$14971,"2016")</f>
        <v>0</v>
      </c>
      <c r="L17" s="36" t="n">
        <f aca="false">COUNTIFS('Al Bundy'!$G$5:$G$14971,"Female",'Al Bundy'!$H$5:$H$14971,'Task 3'!$B17,'Al Bundy'!$N$5:$N$14971,'Task 3'!L$12,'Al Bundy'!$F$5:$F$14971,"GER1",'Al Bundy'!$M$5:$M$14971,"2016")</f>
        <v>0</v>
      </c>
      <c r="M17" s="36" t="n">
        <f aca="false">COUNTIFS('Al Bundy'!$G$5:$G$14971,"Female",'Al Bundy'!$H$5:$H$14971,'Task 3'!$B17,'Al Bundy'!$N$5:$N$14971,'Task 3'!M$12,'Al Bundy'!$F$5:$F$14971,"GER1",'Al Bundy'!$M$5:$M$14971,"2016")</f>
        <v>0</v>
      </c>
      <c r="N17" s="36" t="n">
        <f aca="false">COUNTIFS('Al Bundy'!$G$5:$G$14971,"Female",'Al Bundy'!$H$5:$H$14971,'Task 3'!$B17,'Al Bundy'!$N$5:$N$14971,'Task 3'!N$12,'Al Bundy'!$F$5:$F$14971,"GER1",'Al Bundy'!$M$5:$M$14971,"2016")</f>
        <v>0</v>
      </c>
      <c r="P17" s="36" t="n">
        <f aca="false">COUNTIFS('Al Bundy'!$G$5:$G$14971,"Female",'Al Bundy'!$H$5:$H$14971,'Task 3'!$B17,'Al Bundy'!$N$5:$N$14971,'Task 3'!P$12,'Al Bundy'!$F$5:$F$14971,"GER2",'Al Bundy'!$M$5:$M$14971,"2016")</f>
        <v>0</v>
      </c>
      <c r="Q17" s="36" t="n">
        <f aca="false">COUNTIFS('Al Bundy'!$G$5:$G$14971,"Female",'Al Bundy'!$H$5:$H$14971,'Task 3'!$B17,'Al Bundy'!$N$5:$N$14971,'Task 3'!Q$12,'Al Bundy'!$F$5:$F$14971,"GER2",'Al Bundy'!$M$5:$M$14971,"2016")</f>
        <v>1</v>
      </c>
      <c r="R17" s="36" t="n">
        <f aca="false">COUNTIFS('Al Bundy'!$G$5:$G$14971,"Female",'Al Bundy'!$H$5:$H$14971,'Task 3'!$B17,'Al Bundy'!$N$5:$N$14971,'Task 3'!R$12,'Al Bundy'!$F$5:$F$14971,"GER2",'Al Bundy'!$M$5:$M$14971,"2016")</f>
        <v>3</v>
      </c>
      <c r="S17" s="36" t="n">
        <f aca="false">COUNTIFS('Al Bundy'!$G$5:$G$14971,"Female",'Al Bundy'!$H$5:$H$14971,'Task 3'!$B17,'Al Bundy'!$N$5:$N$14971,'Task 3'!S$12,'Al Bundy'!$F$5:$F$14971,"GER2",'Al Bundy'!$M$5:$M$14971,"2016")</f>
        <v>1</v>
      </c>
      <c r="T17" s="36" t="n">
        <f aca="false">COUNTIFS('Al Bundy'!$G$5:$G$14971,"Female",'Al Bundy'!$H$5:$H$14971,'Task 3'!$B17,'Al Bundy'!$N$5:$N$14971,'Task 3'!T$12,'Al Bundy'!$F$5:$F$14971,"GER2",'Al Bundy'!$M$5:$M$14971,"2016")</f>
        <v>2</v>
      </c>
      <c r="U17" s="36" t="n">
        <f aca="false">COUNTIFS('Al Bundy'!$G$5:$G$14971,"Female",'Al Bundy'!$H$5:$H$14971,'Task 3'!$B17,'Al Bundy'!$N$5:$N$14971,'Task 3'!U$12,'Al Bundy'!$F$5:$F$14971,"GER2",'Al Bundy'!$M$5:$M$14971,"2016")</f>
        <v>0</v>
      </c>
      <c r="V17" s="36" t="n">
        <f aca="false">COUNTIFS('Al Bundy'!$G$5:$G$14971,"Female",'Al Bundy'!$H$5:$H$14971,'Task 3'!$B17,'Al Bundy'!$N$5:$N$14971,'Task 3'!V$12,'Al Bundy'!$F$5:$F$14971,"GER2",'Al Bundy'!$M$5:$M$14971,"2016")</f>
        <v>0</v>
      </c>
      <c r="W17" s="36" t="n">
        <f aca="false">COUNTIFS('Al Bundy'!$G$5:$G$14971,"Female",'Al Bundy'!$H$5:$H$14971,'Task 3'!$B17,'Al Bundy'!$N$5:$N$14971,'Task 3'!W$12,'Al Bundy'!$F$5:$F$14971,"GER2",'Al Bundy'!$M$5:$M$14971,"2016")</f>
        <v>0</v>
      </c>
      <c r="X17" s="36" t="n">
        <f aca="false">COUNTIFS('Al Bundy'!$G$5:$G$14971,"Female",'Al Bundy'!$H$5:$H$14971,'Task 3'!$B17,'Al Bundy'!$N$5:$N$14971,'Task 3'!X$12,'Al Bundy'!$F$5:$F$14971,"GER2",'Al Bundy'!$M$5:$M$14971,"2016")</f>
        <v>0</v>
      </c>
      <c r="Y17" s="36" t="n">
        <f aca="false">COUNTIFS('Al Bundy'!$G$5:$G$14971,"Female",'Al Bundy'!$H$5:$H$14971,'Task 3'!$B17,'Al Bundy'!$N$5:$N$14971,'Task 3'!Y$12,'Al Bundy'!$F$5:$F$14971,"GER2",'Al Bundy'!$M$5:$M$14971,"2016")</f>
        <v>0</v>
      </c>
      <c r="Z17" s="36" t="n">
        <f aca="false">COUNTIFS('Al Bundy'!$G$5:$G$14971,"Female",'Al Bundy'!$H$5:$H$14971,'Task 3'!$B17,'Al Bundy'!$N$5:$N$14971,'Task 3'!Z$12,'Al Bundy'!$F$5:$F$14971,"GER2",'Al Bundy'!$M$5:$M$14971,"2016")</f>
        <v>0</v>
      </c>
      <c r="AA17" s="36" t="n">
        <f aca="false">COUNTIFS('Al Bundy'!$G$5:$G$14971,"Female",'Al Bundy'!$H$5:$H$14971,'Task 3'!$B17,'Al Bundy'!$N$5:$N$14971,'Task 3'!AA$12,'Al Bundy'!$F$5:$F$14971,"GER2",'Al Bundy'!$M$5:$M$14971,"2016")</f>
        <v>0</v>
      </c>
      <c r="AC17" s="37" t="n">
        <f aca="false">AVERAGE(C17:N17)</f>
        <v>0.166666666666667</v>
      </c>
      <c r="AD17" s="37" t="n">
        <f aca="false">AVERAGE(P17:AA17)</f>
        <v>0.583333333333333</v>
      </c>
      <c r="AF17" s="37" t="n">
        <f aca="false">_xlfn.VAR.S(C17:N17)</f>
        <v>0.333333333333333</v>
      </c>
      <c r="AG17" s="37" t="n">
        <f aca="false">_xlfn.VAR.S(P17:AA17)</f>
        <v>0.992424242424243</v>
      </c>
      <c r="AI17" s="37" t="n">
        <f aca="false">(($AM$31-1)*AF17+($AN$31-1)*AG17)/($AM$31+$AN$31-2)</f>
        <v>0.662878787878788</v>
      </c>
      <c r="AJ17" s="17"/>
      <c r="AK17" s="47" t="n">
        <f aca="false">$AN$32*SQRT(AI17/$AM$31+AI17/$AN$31)</f>
        <v>0.568378375092444</v>
      </c>
      <c r="AL17" s="17"/>
      <c r="AM17" s="37" t="n">
        <f aca="false">AC17-AD17-AK17</f>
        <v>-0.985045041759111</v>
      </c>
      <c r="AN17" s="47" t="n">
        <f aca="false">AC17-AD17+AK17</f>
        <v>0.151711708425778</v>
      </c>
      <c r="AO17" s="47"/>
      <c r="AP17" s="47" t="s">
        <v>107</v>
      </c>
      <c r="AQ17" s="47"/>
      <c r="AR17" s="47"/>
    </row>
    <row r="18" customFormat="false" ht="11.4" hidden="false" customHeight="false" outlineLevel="0" collapsed="false">
      <c r="B18" s="19" t="n">
        <v>6.5</v>
      </c>
      <c r="C18" s="36" t="n">
        <f aca="false">COUNTIFS('Al Bundy'!$G$5:$G$14971,"Female",'Al Bundy'!$H$5:$H$14971,'Task 3'!$B18,'Al Bundy'!$N$5:$N$14971,'Task 3'!C$12,'Al Bundy'!$F$5:$F$14971,"GER1",'Al Bundy'!$M$5:$M$14971,"2016")</f>
        <v>3</v>
      </c>
      <c r="D18" s="36" t="n">
        <f aca="false">COUNTIFS('Al Bundy'!$G$5:$G$14971,"Female",'Al Bundy'!$H$5:$H$14971,'Task 3'!$B18,'Al Bundy'!$N$5:$N$14971,'Task 3'!D$12,'Al Bundy'!$F$5:$F$14971,"GER1",'Al Bundy'!$M$5:$M$14971,"2016")</f>
        <v>3</v>
      </c>
      <c r="E18" s="36" t="n">
        <f aca="false">COUNTIFS('Al Bundy'!$G$5:$G$14971,"Female",'Al Bundy'!$H$5:$H$14971,'Task 3'!$B18,'Al Bundy'!$N$5:$N$14971,'Task 3'!E$12,'Al Bundy'!$F$5:$F$14971,"GER1",'Al Bundy'!$M$5:$M$14971,"2016")</f>
        <v>1</v>
      </c>
      <c r="F18" s="36" t="n">
        <f aca="false">COUNTIFS('Al Bundy'!$G$5:$G$14971,"Female",'Al Bundy'!$H$5:$H$14971,'Task 3'!$B18,'Al Bundy'!$N$5:$N$14971,'Task 3'!F$12,'Al Bundy'!$F$5:$F$14971,"GER1",'Al Bundy'!$M$5:$M$14971,"2016")</f>
        <v>2</v>
      </c>
      <c r="G18" s="36" t="n">
        <f aca="false">COUNTIFS('Al Bundy'!$G$5:$G$14971,"Female",'Al Bundy'!$H$5:$H$14971,'Task 3'!$B18,'Al Bundy'!$N$5:$N$14971,'Task 3'!G$12,'Al Bundy'!$F$5:$F$14971,"GER1",'Al Bundy'!$M$5:$M$14971,"2016")</f>
        <v>1</v>
      </c>
      <c r="H18" s="36" t="n">
        <f aca="false">COUNTIFS('Al Bundy'!$G$5:$G$14971,"Female",'Al Bundy'!$H$5:$H$14971,'Task 3'!$B18,'Al Bundy'!$N$5:$N$14971,'Task 3'!H$12,'Al Bundy'!$F$5:$F$14971,"GER1",'Al Bundy'!$M$5:$M$14971,"2016")</f>
        <v>0</v>
      </c>
      <c r="I18" s="36" t="n">
        <f aca="false">COUNTIFS('Al Bundy'!$G$5:$G$14971,"Female",'Al Bundy'!$H$5:$H$14971,'Task 3'!$B18,'Al Bundy'!$N$5:$N$14971,'Task 3'!I$12,'Al Bundy'!$F$5:$F$14971,"GER1",'Al Bundy'!$M$5:$M$14971,"2016")</f>
        <v>2</v>
      </c>
      <c r="J18" s="36" t="n">
        <f aca="false">COUNTIFS('Al Bundy'!$G$5:$G$14971,"Female",'Al Bundy'!$H$5:$H$14971,'Task 3'!$B18,'Al Bundy'!$N$5:$N$14971,'Task 3'!J$12,'Al Bundy'!$F$5:$F$14971,"GER1",'Al Bundy'!$M$5:$M$14971,"2016")</f>
        <v>0</v>
      </c>
      <c r="K18" s="36" t="n">
        <f aca="false">COUNTIFS('Al Bundy'!$G$5:$G$14971,"Female",'Al Bundy'!$H$5:$H$14971,'Task 3'!$B18,'Al Bundy'!$N$5:$N$14971,'Task 3'!K$12,'Al Bundy'!$F$5:$F$14971,"GER1",'Al Bundy'!$M$5:$M$14971,"2016")</f>
        <v>2</v>
      </c>
      <c r="L18" s="36" t="n">
        <f aca="false">COUNTIFS('Al Bundy'!$G$5:$G$14971,"Female",'Al Bundy'!$H$5:$H$14971,'Task 3'!$B18,'Al Bundy'!$N$5:$N$14971,'Task 3'!L$12,'Al Bundy'!$F$5:$F$14971,"GER1",'Al Bundy'!$M$5:$M$14971,"2016")</f>
        <v>1</v>
      </c>
      <c r="M18" s="36" t="n">
        <f aca="false">COUNTIFS('Al Bundy'!$G$5:$G$14971,"Female",'Al Bundy'!$H$5:$H$14971,'Task 3'!$B18,'Al Bundy'!$N$5:$N$14971,'Task 3'!M$12,'Al Bundy'!$F$5:$F$14971,"GER1",'Al Bundy'!$M$5:$M$14971,"2016")</f>
        <v>3</v>
      </c>
      <c r="N18" s="36" t="n">
        <f aca="false">COUNTIFS('Al Bundy'!$G$5:$G$14971,"Female",'Al Bundy'!$H$5:$H$14971,'Task 3'!$B18,'Al Bundy'!$N$5:$N$14971,'Task 3'!N$12,'Al Bundy'!$F$5:$F$14971,"GER1",'Al Bundy'!$M$5:$M$14971,"2016")</f>
        <v>4</v>
      </c>
      <c r="P18" s="36" t="n">
        <f aca="false">COUNTIFS('Al Bundy'!$G$5:$G$14971,"Female",'Al Bundy'!$H$5:$H$14971,'Task 3'!$B18,'Al Bundy'!$N$5:$N$14971,'Task 3'!P$12,'Al Bundy'!$F$5:$F$14971,"GER2",'Al Bundy'!$M$5:$M$14971,"2016")</f>
        <v>2</v>
      </c>
      <c r="Q18" s="36" t="n">
        <f aca="false">COUNTIFS('Al Bundy'!$G$5:$G$14971,"Female",'Al Bundy'!$H$5:$H$14971,'Task 3'!$B18,'Al Bundy'!$N$5:$N$14971,'Task 3'!Q$12,'Al Bundy'!$F$5:$F$14971,"GER2",'Al Bundy'!$M$5:$M$14971,"2016")</f>
        <v>0</v>
      </c>
      <c r="R18" s="36" t="n">
        <f aca="false">COUNTIFS('Al Bundy'!$G$5:$G$14971,"Female",'Al Bundy'!$H$5:$H$14971,'Task 3'!$B18,'Al Bundy'!$N$5:$N$14971,'Task 3'!R$12,'Al Bundy'!$F$5:$F$14971,"GER2",'Al Bundy'!$M$5:$M$14971,"2016")</f>
        <v>2</v>
      </c>
      <c r="S18" s="36" t="n">
        <f aca="false">COUNTIFS('Al Bundy'!$G$5:$G$14971,"Female",'Al Bundy'!$H$5:$H$14971,'Task 3'!$B18,'Al Bundy'!$N$5:$N$14971,'Task 3'!S$12,'Al Bundy'!$F$5:$F$14971,"GER2",'Al Bundy'!$M$5:$M$14971,"2016")</f>
        <v>1</v>
      </c>
      <c r="T18" s="36" t="n">
        <f aca="false">COUNTIFS('Al Bundy'!$G$5:$G$14971,"Female",'Al Bundy'!$H$5:$H$14971,'Task 3'!$B18,'Al Bundy'!$N$5:$N$14971,'Task 3'!T$12,'Al Bundy'!$F$5:$F$14971,"GER2",'Al Bundy'!$M$5:$M$14971,"2016")</f>
        <v>1</v>
      </c>
      <c r="U18" s="36" t="n">
        <f aca="false">COUNTIFS('Al Bundy'!$G$5:$G$14971,"Female",'Al Bundy'!$H$5:$H$14971,'Task 3'!$B18,'Al Bundy'!$N$5:$N$14971,'Task 3'!U$12,'Al Bundy'!$F$5:$F$14971,"GER2",'Al Bundy'!$M$5:$M$14971,"2016")</f>
        <v>2</v>
      </c>
      <c r="V18" s="36" t="n">
        <f aca="false">COUNTIFS('Al Bundy'!$G$5:$G$14971,"Female",'Al Bundy'!$H$5:$H$14971,'Task 3'!$B18,'Al Bundy'!$N$5:$N$14971,'Task 3'!V$12,'Al Bundy'!$F$5:$F$14971,"GER2",'Al Bundy'!$M$5:$M$14971,"2016")</f>
        <v>0</v>
      </c>
      <c r="W18" s="36" t="n">
        <f aca="false">COUNTIFS('Al Bundy'!$G$5:$G$14971,"Female",'Al Bundy'!$H$5:$H$14971,'Task 3'!$B18,'Al Bundy'!$N$5:$N$14971,'Task 3'!W$12,'Al Bundy'!$F$5:$F$14971,"GER2",'Al Bundy'!$M$5:$M$14971,"2016")</f>
        <v>1</v>
      </c>
      <c r="X18" s="36" t="n">
        <f aca="false">COUNTIFS('Al Bundy'!$G$5:$G$14971,"Female",'Al Bundy'!$H$5:$H$14971,'Task 3'!$B18,'Al Bundy'!$N$5:$N$14971,'Task 3'!X$12,'Al Bundy'!$F$5:$F$14971,"GER2",'Al Bundy'!$M$5:$M$14971,"2016")</f>
        <v>2</v>
      </c>
      <c r="Y18" s="36" t="n">
        <f aca="false">COUNTIFS('Al Bundy'!$G$5:$G$14971,"Female",'Al Bundy'!$H$5:$H$14971,'Task 3'!$B18,'Al Bundy'!$N$5:$N$14971,'Task 3'!Y$12,'Al Bundy'!$F$5:$F$14971,"GER2",'Al Bundy'!$M$5:$M$14971,"2016")</f>
        <v>1</v>
      </c>
      <c r="Z18" s="36" t="n">
        <f aca="false">COUNTIFS('Al Bundy'!$G$5:$G$14971,"Female",'Al Bundy'!$H$5:$H$14971,'Task 3'!$B18,'Al Bundy'!$N$5:$N$14971,'Task 3'!Z$12,'Al Bundy'!$F$5:$F$14971,"GER2",'Al Bundy'!$M$5:$M$14971,"2016")</f>
        <v>3</v>
      </c>
      <c r="AA18" s="36" t="n">
        <f aca="false">COUNTIFS('Al Bundy'!$G$5:$G$14971,"Female",'Al Bundy'!$H$5:$H$14971,'Task 3'!$B18,'Al Bundy'!$N$5:$N$14971,'Task 3'!AA$12,'Al Bundy'!$F$5:$F$14971,"GER2",'Al Bundy'!$M$5:$M$14971,"2016")</f>
        <v>0</v>
      </c>
      <c r="AC18" s="37" t="n">
        <f aca="false">AVERAGE(C18:N18)</f>
        <v>1.83333333333333</v>
      </c>
      <c r="AD18" s="37" t="n">
        <f aca="false">AVERAGE(P18:AA18)</f>
        <v>1.25</v>
      </c>
      <c r="AF18" s="37" t="n">
        <f aca="false">_xlfn.VAR.S(C18:N18)</f>
        <v>1.60606060606061</v>
      </c>
      <c r="AG18" s="37" t="n">
        <f aca="false">_xlfn.VAR.S(P18:AA18)</f>
        <v>0.931818181818182</v>
      </c>
      <c r="AI18" s="37" t="n">
        <f aca="false">(($AM$31-1)*AF18+($AN$31-1)*AG18)/($AM$31+$AN$31-2)</f>
        <v>1.26893939393939</v>
      </c>
      <c r="AJ18" s="17"/>
      <c r="AK18" s="47" t="n">
        <f aca="false">$AN$32*SQRT(AI18/$AM$31+AI18/$AN$31)</f>
        <v>0.786395329103857</v>
      </c>
      <c r="AL18" s="17"/>
      <c r="AM18" s="37" t="n">
        <f aca="false">AC18-AD18-AK18</f>
        <v>-0.203061995770524</v>
      </c>
      <c r="AN18" s="47" t="n">
        <f aca="false">AC18-AD18+AK18</f>
        <v>1.36972866243719</v>
      </c>
      <c r="AO18" s="47"/>
      <c r="AP18" s="47" t="s">
        <v>108</v>
      </c>
      <c r="AQ18" s="47"/>
      <c r="AR18" s="47"/>
    </row>
    <row r="19" customFormat="false" ht="11.4" hidden="false" customHeight="false" outlineLevel="0" collapsed="false">
      <c r="B19" s="19" t="n">
        <v>7</v>
      </c>
      <c r="C19" s="36" t="n">
        <f aca="false">COUNTIFS('Al Bundy'!$G$5:$G$14971,"Female",'Al Bundy'!$H$5:$H$14971,'Task 3'!$B19,'Al Bundy'!$N$5:$N$14971,'Task 3'!C$12,'Al Bundy'!$F$5:$F$14971,"GER1",'Al Bundy'!$M$5:$M$14971,"2016")</f>
        <v>0</v>
      </c>
      <c r="D19" s="36" t="n">
        <f aca="false">COUNTIFS('Al Bundy'!$G$5:$G$14971,"Female",'Al Bundy'!$H$5:$H$14971,'Task 3'!$B19,'Al Bundy'!$N$5:$N$14971,'Task 3'!D$12,'Al Bundy'!$F$5:$F$14971,"GER1",'Al Bundy'!$M$5:$M$14971,"2016")</f>
        <v>3</v>
      </c>
      <c r="E19" s="36" t="n">
        <f aca="false">COUNTIFS('Al Bundy'!$G$5:$G$14971,"Female",'Al Bundy'!$H$5:$H$14971,'Task 3'!$B19,'Al Bundy'!$N$5:$N$14971,'Task 3'!E$12,'Al Bundy'!$F$5:$F$14971,"GER1",'Al Bundy'!$M$5:$M$14971,"2016")</f>
        <v>3</v>
      </c>
      <c r="F19" s="36" t="n">
        <f aca="false">COUNTIFS('Al Bundy'!$G$5:$G$14971,"Female",'Al Bundy'!$H$5:$H$14971,'Task 3'!$B19,'Al Bundy'!$N$5:$N$14971,'Task 3'!F$12,'Al Bundy'!$F$5:$F$14971,"GER1",'Al Bundy'!$M$5:$M$14971,"2016")</f>
        <v>4</v>
      </c>
      <c r="G19" s="36" t="n">
        <f aca="false">COUNTIFS('Al Bundy'!$G$5:$G$14971,"Female",'Al Bundy'!$H$5:$H$14971,'Task 3'!$B19,'Al Bundy'!$N$5:$N$14971,'Task 3'!G$12,'Al Bundy'!$F$5:$F$14971,"GER1",'Al Bundy'!$M$5:$M$14971,"2016")</f>
        <v>1</v>
      </c>
      <c r="H19" s="36" t="n">
        <f aca="false">COUNTIFS('Al Bundy'!$G$5:$G$14971,"Female",'Al Bundy'!$H$5:$H$14971,'Task 3'!$B19,'Al Bundy'!$N$5:$N$14971,'Task 3'!H$12,'Al Bundy'!$F$5:$F$14971,"GER1",'Al Bundy'!$M$5:$M$14971,"2016")</f>
        <v>0</v>
      </c>
      <c r="I19" s="36" t="n">
        <f aca="false">COUNTIFS('Al Bundy'!$G$5:$G$14971,"Female",'Al Bundy'!$H$5:$H$14971,'Task 3'!$B19,'Al Bundy'!$N$5:$N$14971,'Task 3'!I$12,'Al Bundy'!$F$5:$F$14971,"GER1",'Al Bundy'!$M$5:$M$14971,"2016")</f>
        <v>1</v>
      </c>
      <c r="J19" s="36" t="n">
        <f aca="false">COUNTIFS('Al Bundy'!$G$5:$G$14971,"Female",'Al Bundy'!$H$5:$H$14971,'Task 3'!$B19,'Al Bundy'!$N$5:$N$14971,'Task 3'!J$12,'Al Bundy'!$F$5:$F$14971,"GER1",'Al Bundy'!$M$5:$M$14971,"2016")</f>
        <v>0</v>
      </c>
      <c r="K19" s="36" t="n">
        <f aca="false">COUNTIFS('Al Bundy'!$G$5:$G$14971,"Female",'Al Bundy'!$H$5:$H$14971,'Task 3'!$B19,'Al Bundy'!$N$5:$N$14971,'Task 3'!K$12,'Al Bundy'!$F$5:$F$14971,"GER1",'Al Bundy'!$M$5:$M$14971,"2016")</f>
        <v>2</v>
      </c>
      <c r="L19" s="36" t="n">
        <f aca="false">COUNTIFS('Al Bundy'!$G$5:$G$14971,"Female",'Al Bundy'!$H$5:$H$14971,'Task 3'!$B19,'Al Bundy'!$N$5:$N$14971,'Task 3'!L$12,'Al Bundy'!$F$5:$F$14971,"GER1",'Al Bundy'!$M$5:$M$14971,"2016")</f>
        <v>0</v>
      </c>
      <c r="M19" s="36" t="n">
        <f aca="false">COUNTIFS('Al Bundy'!$G$5:$G$14971,"Female",'Al Bundy'!$H$5:$H$14971,'Task 3'!$B19,'Al Bundy'!$N$5:$N$14971,'Task 3'!M$12,'Al Bundy'!$F$5:$F$14971,"GER1",'Al Bundy'!$M$5:$M$14971,"2016")</f>
        <v>0</v>
      </c>
      <c r="N19" s="36" t="n">
        <f aca="false">COUNTIFS('Al Bundy'!$G$5:$G$14971,"Female",'Al Bundy'!$H$5:$H$14971,'Task 3'!$B19,'Al Bundy'!$N$5:$N$14971,'Task 3'!N$12,'Al Bundy'!$F$5:$F$14971,"GER1",'Al Bundy'!$M$5:$M$14971,"2016")</f>
        <v>1</v>
      </c>
      <c r="P19" s="36" t="n">
        <f aca="false">COUNTIFS('Al Bundy'!$G$5:$G$14971,"Female",'Al Bundy'!$H$5:$H$14971,'Task 3'!$B19,'Al Bundy'!$N$5:$N$14971,'Task 3'!P$12,'Al Bundy'!$F$5:$F$14971,"GER2",'Al Bundy'!$M$5:$M$14971,"2016")</f>
        <v>0</v>
      </c>
      <c r="Q19" s="36" t="n">
        <f aca="false">COUNTIFS('Al Bundy'!$G$5:$G$14971,"Female",'Al Bundy'!$H$5:$H$14971,'Task 3'!$B19,'Al Bundy'!$N$5:$N$14971,'Task 3'!Q$12,'Al Bundy'!$F$5:$F$14971,"GER2",'Al Bundy'!$M$5:$M$14971,"2016")</f>
        <v>0</v>
      </c>
      <c r="R19" s="36" t="n">
        <f aca="false">COUNTIFS('Al Bundy'!$G$5:$G$14971,"Female",'Al Bundy'!$H$5:$H$14971,'Task 3'!$B19,'Al Bundy'!$N$5:$N$14971,'Task 3'!R$12,'Al Bundy'!$F$5:$F$14971,"GER2",'Al Bundy'!$M$5:$M$14971,"2016")</f>
        <v>0</v>
      </c>
      <c r="S19" s="36" t="n">
        <f aca="false">COUNTIFS('Al Bundy'!$G$5:$G$14971,"Female",'Al Bundy'!$H$5:$H$14971,'Task 3'!$B19,'Al Bundy'!$N$5:$N$14971,'Task 3'!S$12,'Al Bundy'!$F$5:$F$14971,"GER2",'Al Bundy'!$M$5:$M$14971,"2016")</f>
        <v>4</v>
      </c>
      <c r="T19" s="36" t="n">
        <f aca="false">COUNTIFS('Al Bundy'!$G$5:$G$14971,"Female",'Al Bundy'!$H$5:$H$14971,'Task 3'!$B19,'Al Bundy'!$N$5:$N$14971,'Task 3'!T$12,'Al Bundy'!$F$5:$F$14971,"GER2",'Al Bundy'!$M$5:$M$14971,"2016")</f>
        <v>1</v>
      </c>
      <c r="U19" s="36" t="n">
        <f aca="false">COUNTIFS('Al Bundy'!$G$5:$G$14971,"Female",'Al Bundy'!$H$5:$H$14971,'Task 3'!$B19,'Al Bundy'!$N$5:$N$14971,'Task 3'!U$12,'Al Bundy'!$F$5:$F$14971,"GER2",'Al Bundy'!$M$5:$M$14971,"2016")</f>
        <v>3</v>
      </c>
      <c r="V19" s="36" t="n">
        <f aca="false">COUNTIFS('Al Bundy'!$G$5:$G$14971,"Female",'Al Bundy'!$H$5:$H$14971,'Task 3'!$B19,'Al Bundy'!$N$5:$N$14971,'Task 3'!V$12,'Al Bundy'!$F$5:$F$14971,"GER2",'Al Bundy'!$M$5:$M$14971,"2016")</f>
        <v>1</v>
      </c>
      <c r="W19" s="36" t="n">
        <f aca="false">COUNTIFS('Al Bundy'!$G$5:$G$14971,"Female",'Al Bundy'!$H$5:$H$14971,'Task 3'!$B19,'Al Bundy'!$N$5:$N$14971,'Task 3'!W$12,'Al Bundy'!$F$5:$F$14971,"GER2",'Al Bundy'!$M$5:$M$14971,"2016")</f>
        <v>1</v>
      </c>
      <c r="X19" s="36" t="n">
        <f aca="false">COUNTIFS('Al Bundy'!$G$5:$G$14971,"Female",'Al Bundy'!$H$5:$H$14971,'Task 3'!$B19,'Al Bundy'!$N$5:$N$14971,'Task 3'!X$12,'Al Bundy'!$F$5:$F$14971,"GER2",'Al Bundy'!$M$5:$M$14971,"2016")</f>
        <v>1</v>
      </c>
      <c r="Y19" s="36" t="n">
        <f aca="false">COUNTIFS('Al Bundy'!$G$5:$G$14971,"Female",'Al Bundy'!$H$5:$H$14971,'Task 3'!$B19,'Al Bundy'!$N$5:$N$14971,'Task 3'!Y$12,'Al Bundy'!$F$5:$F$14971,"GER2",'Al Bundy'!$M$5:$M$14971,"2016")</f>
        <v>3</v>
      </c>
      <c r="Z19" s="36" t="n">
        <f aca="false">COUNTIFS('Al Bundy'!$G$5:$G$14971,"Female",'Al Bundy'!$H$5:$H$14971,'Task 3'!$B19,'Al Bundy'!$N$5:$N$14971,'Task 3'!Z$12,'Al Bundy'!$F$5:$F$14971,"GER2",'Al Bundy'!$M$5:$M$14971,"2016")</f>
        <v>1</v>
      </c>
      <c r="AA19" s="36" t="n">
        <f aca="false">COUNTIFS('Al Bundy'!$G$5:$G$14971,"Female",'Al Bundy'!$H$5:$H$14971,'Task 3'!$B19,'Al Bundy'!$N$5:$N$14971,'Task 3'!AA$12,'Al Bundy'!$F$5:$F$14971,"GER2",'Al Bundy'!$M$5:$M$14971,"2016")</f>
        <v>4</v>
      </c>
      <c r="AC19" s="37" t="n">
        <f aca="false">AVERAGE(C19:N19)</f>
        <v>1.25</v>
      </c>
      <c r="AD19" s="37" t="n">
        <f aca="false">AVERAGE(P19:AA19)</f>
        <v>1.58333333333333</v>
      </c>
      <c r="AF19" s="37" t="n">
        <f aca="false">_xlfn.VAR.S(C19:N19)</f>
        <v>2.02272727272727</v>
      </c>
      <c r="AG19" s="37" t="n">
        <f aca="false">_xlfn.VAR.S(P19:AA19)</f>
        <v>2.26515151515152</v>
      </c>
      <c r="AI19" s="37" t="n">
        <f aca="false">(($AM$31-1)*AF19+($AN$31-1)*AG19)/($AM$31+$AN$31-2)</f>
        <v>2.14393939393939</v>
      </c>
      <c r="AJ19" s="17"/>
      <c r="AK19" s="47" t="n">
        <f aca="false">$AN$32*SQRT(AI19/$AM$31+AI19/$AN$31)</f>
        <v>1.02217848912818</v>
      </c>
      <c r="AL19" s="17"/>
      <c r="AM19" s="37" t="n">
        <f aca="false">AC19-AD19-AK19</f>
        <v>-1.35551182246151</v>
      </c>
      <c r="AN19" s="47" t="n">
        <f aca="false">AC19-AD19+AK19</f>
        <v>0.688845155794844</v>
      </c>
      <c r="AO19" s="47"/>
      <c r="AP19" s="47"/>
      <c r="AQ19" s="47"/>
      <c r="AR19" s="47"/>
    </row>
    <row r="20" customFormat="false" ht="11.4" hidden="false" customHeight="false" outlineLevel="0" collapsed="false">
      <c r="B20" s="19" t="n">
        <v>7.5</v>
      </c>
      <c r="C20" s="36" t="n">
        <f aca="false">COUNTIFS('Al Bundy'!$G$5:$G$14971,"Female",'Al Bundy'!$H$5:$H$14971,'Task 3'!$B20,'Al Bundy'!$N$5:$N$14971,'Task 3'!C$12,'Al Bundy'!$F$5:$F$14971,"GER1",'Al Bundy'!$M$5:$M$14971,"2016")</f>
        <v>1</v>
      </c>
      <c r="D20" s="36" t="n">
        <f aca="false">COUNTIFS('Al Bundy'!$G$5:$G$14971,"Female",'Al Bundy'!$H$5:$H$14971,'Task 3'!$B20,'Al Bundy'!$N$5:$N$14971,'Task 3'!D$12,'Al Bundy'!$F$5:$F$14971,"GER1",'Al Bundy'!$M$5:$M$14971,"2016")</f>
        <v>2</v>
      </c>
      <c r="E20" s="36" t="n">
        <f aca="false">COUNTIFS('Al Bundy'!$G$5:$G$14971,"Female",'Al Bundy'!$H$5:$H$14971,'Task 3'!$B20,'Al Bundy'!$N$5:$N$14971,'Task 3'!E$12,'Al Bundy'!$F$5:$F$14971,"GER1",'Al Bundy'!$M$5:$M$14971,"2016")</f>
        <v>4</v>
      </c>
      <c r="F20" s="36" t="n">
        <f aca="false">COUNTIFS('Al Bundy'!$G$5:$G$14971,"Female",'Al Bundy'!$H$5:$H$14971,'Task 3'!$B20,'Al Bundy'!$N$5:$N$14971,'Task 3'!F$12,'Al Bundy'!$F$5:$F$14971,"GER1",'Al Bundy'!$M$5:$M$14971,"2016")</f>
        <v>1</v>
      </c>
      <c r="G20" s="36" t="n">
        <f aca="false">COUNTIFS('Al Bundy'!$G$5:$G$14971,"Female",'Al Bundy'!$H$5:$H$14971,'Task 3'!$B20,'Al Bundy'!$N$5:$N$14971,'Task 3'!G$12,'Al Bundy'!$F$5:$F$14971,"GER1",'Al Bundy'!$M$5:$M$14971,"2016")</f>
        <v>2</v>
      </c>
      <c r="H20" s="36" t="n">
        <f aca="false">COUNTIFS('Al Bundy'!$G$5:$G$14971,"Female",'Al Bundy'!$H$5:$H$14971,'Task 3'!$B20,'Al Bundy'!$N$5:$N$14971,'Task 3'!H$12,'Al Bundy'!$F$5:$F$14971,"GER1",'Al Bundy'!$M$5:$M$14971,"2016")</f>
        <v>6</v>
      </c>
      <c r="I20" s="36" t="n">
        <f aca="false">COUNTIFS('Al Bundy'!$G$5:$G$14971,"Female",'Al Bundy'!$H$5:$H$14971,'Task 3'!$B20,'Al Bundy'!$N$5:$N$14971,'Task 3'!I$12,'Al Bundy'!$F$5:$F$14971,"GER1",'Al Bundy'!$M$5:$M$14971,"2016")</f>
        <v>4</v>
      </c>
      <c r="J20" s="36" t="n">
        <f aca="false">COUNTIFS('Al Bundy'!$G$5:$G$14971,"Female",'Al Bundy'!$H$5:$H$14971,'Task 3'!$B20,'Al Bundy'!$N$5:$N$14971,'Task 3'!J$12,'Al Bundy'!$F$5:$F$14971,"GER1",'Al Bundy'!$M$5:$M$14971,"2016")</f>
        <v>3</v>
      </c>
      <c r="K20" s="36" t="n">
        <f aca="false">COUNTIFS('Al Bundy'!$G$5:$G$14971,"Female",'Al Bundy'!$H$5:$H$14971,'Task 3'!$B20,'Al Bundy'!$N$5:$N$14971,'Task 3'!K$12,'Al Bundy'!$F$5:$F$14971,"GER1",'Al Bundy'!$M$5:$M$14971,"2016")</f>
        <v>5</v>
      </c>
      <c r="L20" s="36" t="n">
        <f aca="false">COUNTIFS('Al Bundy'!$G$5:$G$14971,"Female",'Al Bundy'!$H$5:$H$14971,'Task 3'!$B20,'Al Bundy'!$N$5:$N$14971,'Task 3'!L$12,'Al Bundy'!$F$5:$F$14971,"GER1",'Al Bundy'!$M$5:$M$14971,"2016")</f>
        <v>8</v>
      </c>
      <c r="M20" s="36" t="n">
        <f aca="false">COUNTIFS('Al Bundy'!$G$5:$G$14971,"Female",'Al Bundy'!$H$5:$H$14971,'Task 3'!$B20,'Al Bundy'!$N$5:$N$14971,'Task 3'!M$12,'Al Bundy'!$F$5:$F$14971,"GER1",'Al Bundy'!$M$5:$M$14971,"2016")</f>
        <v>2</v>
      </c>
      <c r="N20" s="36" t="n">
        <f aca="false">COUNTIFS('Al Bundy'!$G$5:$G$14971,"Female",'Al Bundy'!$H$5:$H$14971,'Task 3'!$B20,'Al Bundy'!$N$5:$N$14971,'Task 3'!N$12,'Al Bundy'!$F$5:$F$14971,"GER1",'Al Bundy'!$M$5:$M$14971,"2016")</f>
        <v>1</v>
      </c>
      <c r="P20" s="36" t="n">
        <f aca="false">COUNTIFS('Al Bundy'!$G$5:$G$14971,"Female",'Al Bundy'!$H$5:$H$14971,'Task 3'!$B20,'Al Bundy'!$N$5:$N$14971,'Task 3'!P$12,'Al Bundy'!$F$5:$F$14971,"GER2",'Al Bundy'!$M$5:$M$14971,"2016")</f>
        <v>2</v>
      </c>
      <c r="Q20" s="36" t="n">
        <f aca="false">COUNTIFS('Al Bundy'!$G$5:$G$14971,"Female",'Al Bundy'!$H$5:$H$14971,'Task 3'!$B20,'Al Bundy'!$N$5:$N$14971,'Task 3'!Q$12,'Al Bundy'!$F$5:$F$14971,"GER2",'Al Bundy'!$M$5:$M$14971,"2016")</f>
        <v>1</v>
      </c>
      <c r="R20" s="36" t="n">
        <f aca="false">COUNTIFS('Al Bundy'!$G$5:$G$14971,"Female",'Al Bundy'!$H$5:$H$14971,'Task 3'!$B20,'Al Bundy'!$N$5:$N$14971,'Task 3'!R$12,'Al Bundy'!$F$5:$F$14971,"GER2",'Al Bundy'!$M$5:$M$14971,"2016")</f>
        <v>1</v>
      </c>
      <c r="S20" s="36" t="n">
        <f aca="false">COUNTIFS('Al Bundy'!$G$5:$G$14971,"Female",'Al Bundy'!$H$5:$H$14971,'Task 3'!$B20,'Al Bundy'!$N$5:$N$14971,'Task 3'!S$12,'Al Bundy'!$F$5:$F$14971,"GER2",'Al Bundy'!$M$5:$M$14971,"2016")</f>
        <v>3</v>
      </c>
      <c r="T20" s="36" t="n">
        <f aca="false">COUNTIFS('Al Bundy'!$G$5:$G$14971,"Female",'Al Bundy'!$H$5:$H$14971,'Task 3'!$B20,'Al Bundy'!$N$5:$N$14971,'Task 3'!T$12,'Al Bundy'!$F$5:$F$14971,"GER2",'Al Bundy'!$M$5:$M$14971,"2016")</f>
        <v>2</v>
      </c>
      <c r="U20" s="36" t="n">
        <f aca="false">COUNTIFS('Al Bundy'!$G$5:$G$14971,"Female",'Al Bundy'!$H$5:$H$14971,'Task 3'!$B20,'Al Bundy'!$N$5:$N$14971,'Task 3'!U$12,'Al Bundy'!$F$5:$F$14971,"GER2",'Al Bundy'!$M$5:$M$14971,"2016")</f>
        <v>7</v>
      </c>
      <c r="V20" s="36" t="n">
        <f aca="false">COUNTIFS('Al Bundy'!$G$5:$G$14971,"Female",'Al Bundy'!$H$5:$H$14971,'Task 3'!$B20,'Al Bundy'!$N$5:$N$14971,'Task 3'!V$12,'Al Bundy'!$F$5:$F$14971,"GER2",'Al Bundy'!$M$5:$M$14971,"2016")</f>
        <v>9</v>
      </c>
      <c r="W20" s="36" t="n">
        <f aca="false">COUNTIFS('Al Bundy'!$G$5:$G$14971,"Female",'Al Bundy'!$H$5:$H$14971,'Task 3'!$B20,'Al Bundy'!$N$5:$N$14971,'Task 3'!W$12,'Al Bundy'!$F$5:$F$14971,"GER2",'Al Bundy'!$M$5:$M$14971,"2016")</f>
        <v>8</v>
      </c>
      <c r="X20" s="36" t="n">
        <f aca="false">COUNTIFS('Al Bundy'!$G$5:$G$14971,"Female",'Al Bundy'!$H$5:$H$14971,'Task 3'!$B20,'Al Bundy'!$N$5:$N$14971,'Task 3'!X$12,'Al Bundy'!$F$5:$F$14971,"GER2",'Al Bundy'!$M$5:$M$14971,"2016")</f>
        <v>14</v>
      </c>
      <c r="Y20" s="36" t="n">
        <f aca="false">COUNTIFS('Al Bundy'!$G$5:$G$14971,"Female",'Al Bundy'!$H$5:$H$14971,'Task 3'!$B20,'Al Bundy'!$N$5:$N$14971,'Task 3'!Y$12,'Al Bundy'!$F$5:$F$14971,"GER2",'Al Bundy'!$M$5:$M$14971,"2016")</f>
        <v>8</v>
      </c>
      <c r="Z20" s="36" t="n">
        <f aca="false">COUNTIFS('Al Bundy'!$G$5:$G$14971,"Female",'Al Bundy'!$H$5:$H$14971,'Task 3'!$B20,'Al Bundy'!$N$5:$N$14971,'Task 3'!Z$12,'Al Bundy'!$F$5:$F$14971,"GER2",'Al Bundy'!$M$5:$M$14971,"2016")</f>
        <v>6</v>
      </c>
      <c r="AA20" s="36" t="n">
        <f aca="false">COUNTIFS('Al Bundy'!$G$5:$G$14971,"Female",'Al Bundy'!$H$5:$H$14971,'Task 3'!$B20,'Al Bundy'!$N$5:$N$14971,'Task 3'!AA$12,'Al Bundy'!$F$5:$F$14971,"GER2",'Al Bundy'!$M$5:$M$14971,"2016")</f>
        <v>3</v>
      </c>
      <c r="AC20" s="37" t="n">
        <f aca="false">AVERAGE(C20:N20)</f>
        <v>3.25</v>
      </c>
      <c r="AD20" s="37" t="n">
        <f aca="false">AVERAGE(P20:AA20)</f>
        <v>5.33333333333333</v>
      </c>
      <c r="AF20" s="37" t="n">
        <f aca="false">_xlfn.VAR.S(C20:N20)</f>
        <v>4.93181818181818</v>
      </c>
      <c r="AG20" s="37" t="n">
        <f aca="false">_xlfn.VAR.S(P20:AA20)</f>
        <v>16.0606060606061</v>
      </c>
      <c r="AI20" s="37" t="n">
        <f aca="false">(($AM$31-1)*AF20+($AN$31-1)*AG20)/($AM$31+$AN$31-2)</f>
        <v>10.4962121212121</v>
      </c>
      <c r="AJ20" s="17"/>
      <c r="AK20" s="47" t="n">
        <f aca="false">$AN$32*SQRT(AI20/$AM$31+AI20/$AN$31)</f>
        <v>2.26170930432554</v>
      </c>
      <c r="AL20" s="17"/>
      <c r="AM20" s="37" t="n">
        <f aca="false">AC20-AD20-AK20</f>
        <v>-4.34504263765888</v>
      </c>
      <c r="AN20" s="47" t="n">
        <f aca="false">AC20-AD20+AK20</f>
        <v>0.178375970992209</v>
      </c>
      <c r="AO20" s="47"/>
      <c r="AP20" s="47"/>
      <c r="AQ20" s="47"/>
      <c r="AR20" s="47"/>
    </row>
    <row r="21" customFormat="false" ht="11.4" hidden="false" customHeight="false" outlineLevel="0" collapsed="false">
      <c r="B21" s="19" t="n">
        <v>8</v>
      </c>
      <c r="C21" s="36" t="n">
        <f aca="false">COUNTIFS('Al Bundy'!$G$5:$G$14971,"Female",'Al Bundy'!$H$5:$H$14971,'Task 3'!$B21,'Al Bundy'!$N$5:$N$14971,'Task 3'!C$12,'Al Bundy'!$F$5:$F$14971,"GER1",'Al Bundy'!$M$5:$M$14971,"2016")</f>
        <v>6</v>
      </c>
      <c r="D21" s="36" t="n">
        <f aca="false">COUNTIFS('Al Bundy'!$G$5:$G$14971,"Female",'Al Bundy'!$H$5:$H$14971,'Task 3'!$B21,'Al Bundy'!$N$5:$N$14971,'Task 3'!D$12,'Al Bundy'!$F$5:$F$14971,"GER1",'Al Bundy'!$M$5:$M$14971,"2016")</f>
        <v>10</v>
      </c>
      <c r="E21" s="36" t="n">
        <f aca="false">COUNTIFS('Al Bundy'!$G$5:$G$14971,"Female",'Al Bundy'!$H$5:$H$14971,'Task 3'!$B21,'Al Bundy'!$N$5:$N$14971,'Task 3'!E$12,'Al Bundy'!$F$5:$F$14971,"GER1",'Al Bundy'!$M$5:$M$14971,"2016")</f>
        <v>3</v>
      </c>
      <c r="F21" s="36" t="n">
        <f aca="false">COUNTIFS('Al Bundy'!$G$5:$G$14971,"Female",'Al Bundy'!$H$5:$H$14971,'Task 3'!$B21,'Al Bundy'!$N$5:$N$14971,'Task 3'!F$12,'Al Bundy'!$F$5:$F$14971,"GER1",'Al Bundy'!$M$5:$M$14971,"2016")</f>
        <v>9</v>
      </c>
      <c r="G21" s="36" t="n">
        <f aca="false">COUNTIFS('Al Bundy'!$G$5:$G$14971,"Female",'Al Bundy'!$H$5:$H$14971,'Task 3'!$B21,'Al Bundy'!$N$5:$N$14971,'Task 3'!G$12,'Al Bundy'!$F$5:$F$14971,"GER1",'Al Bundy'!$M$5:$M$14971,"2016")</f>
        <v>1</v>
      </c>
      <c r="H21" s="36" t="n">
        <f aca="false">COUNTIFS('Al Bundy'!$G$5:$G$14971,"Female",'Al Bundy'!$H$5:$H$14971,'Task 3'!$B21,'Al Bundy'!$N$5:$N$14971,'Task 3'!H$12,'Al Bundy'!$F$5:$F$14971,"GER1",'Al Bundy'!$M$5:$M$14971,"2016")</f>
        <v>3</v>
      </c>
      <c r="I21" s="36" t="n">
        <f aca="false">COUNTIFS('Al Bundy'!$G$5:$G$14971,"Female",'Al Bundy'!$H$5:$H$14971,'Task 3'!$B21,'Al Bundy'!$N$5:$N$14971,'Task 3'!I$12,'Al Bundy'!$F$5:$F$14971,"GER1",'Al Bundy'!$M$5:$M$14971,"2016")</f>
        <v>6</v>
      </c>
      <c r="J21" s="36" t="n">
        <f aca="false">COUNTIFS('Al Bundy'!$G$5:$G$14971,"Female",'Al Bundy'!$H$5:$H$14971,'Task 3'!$B21,'Al Bundy'!$N$5:$N$14971,'Task 3'!J$12,'Al Bundy'!$F$5:$F$14971,"GER1",'Al Bundy'!$M$5:$M$14971,"2016")</f>
        <v>8</v>
      </c>
      <c r="K21" s="36" t="n">
        <f aca="false">COUNTIFS('Al Bundy'!$G$5:$G$14971,"Female",'Al Bundy'!$H$5:$H$14971,'Task 3'!$B21,'Al Bundy'!$N$5:$N$14971,'Task 3'!K$12,'Al Bundy'!$F$5:$F$14971,"GER1",'Al Bundy'!$M$5:$M$14971,"2016")</f>
        <v>3</v>
      </c>
      <c r="L21" s="36" t="n">
        <f aca="false">COUNTIFS('Al Bundy'!$G$5:$G$14971,"Female",'Al Bundy'!$H$5:$H$14971,'Task 3'!$B21,'Al Bundy'!$N$5:$N$14971,'Task 3'!L$12,'Al Bundy'!$F$5:$F$14971,"GER1",'Al Bundy'!$M$5:$M$14971,"2016")</f>
        <v>12</v>
      </c>
      <c r="M21" s="36" t="n">
        <f aca="false">COUNTIFS('Al Bundy'!$G$5:$G$14971,"Female",'Al Bundy'!$H$5:$H$14971,'Task 3'!$B21,'Al Bundy'!$N$5:$N$14971,'Task 3'!M$12,'Al Bundy'!$F$5:$F$14971,"GER1",'Al Bundy'!$M$5:$M$14971,"2016")</f>
        <v>3</v>
      </c>
      <c r="N21" s="36" t="n">
        <f aca="false">COUNTIFS('Al Bundy'!$G$5:$G$14971,"Female",'Al Bundy'!$H$5:$H$14971,'Task 3'!$B21,'Al Bundy'!$N$5:$N$14971,'Task 3'!N$12,'Al Bundy'!$F$5:$F$14971,"GER1",'Al Bundy'!$M$5:$M$14971,"2016")</f>
        <v>9</v>
      </c>
      <c r="P21" s="36" t="n">
        <f aca="false">COUNTIFS('Al Bundy'!$G$5:$G$14971,"Female",'Al Bundy'!$H$5:$H$14971,'Task 3'!$B21,'Al Bundy'!$N$5:$N$14971,'Task 3'!P$12,'Al Bundy'!$F$5:$F$14971,"GER2",'Al Bundy'!$M$5:$M$14971,"2016")</f>
        <v>13</v>
      </c>
      <c r="Q21" s="36" t="n">
        <f aca="false">COUNTIFS('Al Bundy'!$G$5:$G$14971,"Female",'Al Bundy'!$H$5:$H$14971,'Task 3'!$B21,'Al Bundy'!$N$5:$N$14971,'Task 3'!Q$12,'Al Bundy'!$F$5:$F$14971,"GER2",'Al Bundy'!$M$5:$M$14971,"2016")</f>
        <v>6</v>
      </c>
      <c r="R21" s="36" t="n">
        <f aca="false">COUNTIFS('Al Bundy'!$G$5:$G$14971,"Female",'Al Bundy'!$H$5:$H$14971,'Task 3'!$B21,'Al Bundy'!$N$5:$N$14971,'Task 3'!R$12,'Al Bundy'!$F$5:$F$14971,"GER2",'Al Bundy'!$M$5:$M$14971,"2016")</f>
        <v>5</v>
      </c>
      <c r="S21" s="36" t="n">
        <f aca="false">COUNTIFS('Al Bundy'!$G$5:$G$14971,"Female",'Al Bundy'!$H$5:$H$14971,'Task 3'!$B21,'Al Bundy'!$N$5:$N$14971,'Task 3'!S$12,'Al Bundy'!$F$5:$F$14971,"GER2",'Al Bundy'!$M$5:$M$14971,"2016")</f>
        <v>13</v>
      </c>
      <c r="T21" s="36" t="n">
        <f aca="false">COUNTIFS('Al Bundy'!$G$5:$G$14971,"Female",'Al Bundy'!$H$5:$H$14971,'Task 3'!$B21,'Al Bundy'!$N$5:$N$14971,'Task 3'!T$12,'Al Bundy'!$F$5:$F$14971,"GER2",'Al Bundy'!$M$5:$M$14971,"2016")</f>
        <v>5</v>
      </c>
      <c r="U21" s="36" t="n">
        <f aca="false">COUNTIFS('Al Bundy'!$G$5:$G$14971,"Female",'Al Bundy'!$H$5:$H$14971,'Task 3'!$B21,'Al Bundy'!$N$5:$N$14971,'Task 3'!U$12,'Al Bundy'!$F$5:$F$14971,"GER2",'Al Bundy'!$M$5:$M$14971,"2016")</f>
        <v>3</v>
      </c>
      <c r="V21" s="36" t="n">
        <f aca="false">COUNTIFS('Al Bundy'!$G$5:$G$14971,"Female",'Al Bundy'!$H$5:$H$14971,'Task 3'!$B21,'Al Bundy'!$N$5:$N$14971,'Task 3'!V$12,'Al Bundy'!$F$5:$F$14971,"GER2",'Al Bundy'!$M$5:$M$14971,"2016")</f>
        <v>11</v>
      </c>
      <c r="W21" s="36" t="n">
        <f aca="false">COUNTIFS('Al Bundy'!$G$5:$G$14971,"Female",'Al Bundy'!$H$5:$H$14971,'Task 3'!$B21,'Al Bundy'!$N$5:$N$14971,'Task 3'!W$12,'Al Bundy'!$F$5:$F$14971,"GER2",'Al Bundy'!$M$5:$M$14971,"2016")</f>
        <v>6</v>
      </c>
      <c r="X21" s="36" t="n">
        <f aca="false">COUNTIFS('Al Bundy'!$G$5:$G$14971,"Female",'Al Bundy'!$H$5:$H$14971,'Task 3'!$B21,'Al Bundy'!$N$5:$N$14971,'Task 3'!X$12,'Al Bundy'!$F$5:$F$14971,"GER2",'Al Bundy'!$M$5:$M$14971,"2016")</f>
        <v>6</v>
      </c>
      <c r="Y21" s="36" t="n">
        <f aca="false">COUNTIFS('Al Bundy'!$G$5:$G$14971,"Female",'Al Bundy'!$H$5:$H$14971,'Task 3'!$B21,'Al Bundy'!$N$5:$N$14971,'Task 3'!Y$12,'Al Bundy'!$F$5:$F$14971,"GER2",'Al Bundy'!$M$5:$M$14971,"2016")</f>
        <v>9</v>
      </c>
      <c r="Z21" s="36" t="n">
        <f aca="false">COUNTIFS('Al Bundy'!$G$5:$G$14971,"Female",'Al Bundy'!$H$5:$H$14971,'Task 3'!$B21,'Al Bundy'!$N$5:$N$14971,'Task 3'!Z$12,'Al Bundy'!$F$5:$F$14971,"GER2",'Al Bundy'!$M$5:$M$14971,"2016")</f>
        <v>8</v>
      </c>
      <c r="AA21" s="36" t="n">
        <f aca="false">COUNTIFS('Al Bundy'!$G$5:$G$14971,"Female",'Al Bundy'!$H$5:$H$14971,'Task 3'!$B21,'Al Bundy'!$N$5:$N$14971,'Task 3'!AA$12,'Al Bundy'!$F$5:$F$14971,"GER2",'Al Bundy'!$M$5:$M$14971,"2016")</f>
        <v>3</v>
      </c>
      <c r="AC21" s="37" t="n">
        <f aca="false">AVERAGE(C21:N21)</f>
        <v>6.08333333333333</v>
      </c>
      <c r="AD21" s="37" t="n">
        <f aca="false">AVERAGE(P21:AA21)</f>
        <v>7.33333333333333</v>
      </c>
      <c r="AF21" s="37" t="n">
        <f aca="false">_xlfn.VAR.S(C21:N21)</f>
        <v>12.2651515151515</v>
      </c>
      <c r="AG21" s="37" t="n">
        <f aca="false">_xlfn.VAR.S(P21:AA21)</f>
        <v>12.2424242424242</v>
      </c>
      <c r="AI21" s="37" t="n">
        <f aca="false">(($AM$31-1)*AF21+($AN$31-1)*AG21)/($AM$31+$AN$31-2)</f>
        <v>12.2537878787879</v>
      </c>
      <c r="AJ21" s="17"/>
      <c r="AK21" s="47" t="n">
        <f aca="false">$AN$32*SQRT(AI21/$AM$31+AI21/$AN$31)</f>
        <v>2.44374375144516</v>
      </c>
      <c r="AL21" s="17"/>
      <c r="AM21" s="37" t="n">
        <f aca="false">AC21-AD21-AK21</f>
        <v>-3.69374375144516</v>
      </c>
      <c r="AN21" s="47" t="n">
        <f aca="false">AC21-AD21+AK21</f>
        <v>1.19374375144516</v>
      </c>
      <c r="AO21" s="47"/>
      <c r="AP21" s="47"/>
      <c r="AQ21" s="47"/>
      <c r="AR21" s="47"/>
    </row>
    <row r="22" customFormat="false" ht="11.4" hidden="false" customHeight="false" outlineLevel="0" collapsed="false">
      <c r="B22" s="19" t="n">
        <v>8.5</v>
      </c>
      <c r="C22" s="36" t="n">
        <f aca="false">COUNTIFS('Al Bundy'!$G$5:$G$14971,"Female",'Al Bundy'!$H$5:$H$14971,'Task 3'!$B22,'Al Bundy'!$N$5:$N$14971,'Task 3'!C$12,'Al Bundy'!$F$5:$F$14971,"GER1",'Al Bundy'!$M$5:$M$14971,"2016")</f>
        <v>10</v>
      </c>
      <c r="D22" s="36" t="n">
        <f aca="false">COUNTIFS('Al Bundy'!$G$5:$G$14971,"Female",'Al Bundy'!$H$5:$H$14971,'Task 3'!$B22,'Al Bundy'!$N$5:$N$14971,'Task 3'!D$12,'Al Bundy'!$F$5:$F$14971,"GER1",'Al Bundy'!$M$5:$M$14971,"2016")</f>
        <v>10</v>
      </c>
      <c r="E22" s="36" t="n">
        <f aca="false">COUNTIFS('Al Bundy'!$G$5:$G$14971,"Female",'Al Bundy'!$H$5:$H$14971,'Task 3'!$B22,'Al Bundy'!$N$5:$N$14971,'Task 3'!E$12,'Al Bundy'!$F$5:$F$14971,"GER1",'Al Bundy'!$M$5:$M$14971,"2016")</f>
        <v>10</v>
      </c>
      <c r="F22" s="36" t="n">
        <f aca="false">COUNTIFS('Al Bundy'!$G$5:$G$14971,"Female",'Al Bundy'!$H$5:$H$14971,'Task 3'!$B22,'Al Bundy'!$N$5:$N$14971,'Task 3'!F$12,'Al Bundy'!$F$5:$F$14971,"GER1",'Al Bundy'!$M$5:$M$14971,"2016")</f>
        <v>7</v>
      </c>
      <c r="G22" s="36" t="n">
        <f aca="false">COUNTIFS('Al Bundy'!$G$5:$G$14971,"Female",'Al Bundy'!$H$5:$H$14971,'Task 3'!$B22,'Al Bundy'!$N$5:$N$14971,'Task 3'!G$12,'Al Bundy'!$F$5:$F$14971,"GER1",'Al Bundy'!$M$5:$M$14971,"2016")</f>
        <v>14</v>
      </c>
      <c r="H22" s="36" t="n">
        <f aca="false">COUNTIFS('Al Bundy'!$G$5:$G$14971,"Female",'Al Bundy'!$H$5:$H$14971,'Task 3'!$B22,'Al Bundy'!$N$5:$N$14971,'Task 3'!H$12,'Al Bundy'!$F$5:$F$14971,"GER1",'Al Bundy'!$M$5:$M$14971,"2016")</f>
        <v>4</v>
      </c>
      <c r="I22" s="36" t="n">
        <f aca="false">COUNTIFS('Al Bundy'!$G$5:$G$14971,"Female",'Al Bundy'!$H$5:$H$14971,'Task 3'!$B22,'Al Bundy'!$N$5:$N$14971,'Task 3'!I$12,'Al Bundy'!$F$5:$F$14971,"GER1",'Al Bundy'!$M$5:$M$14971,"2016")</f>
        <v>7</v>
      </c>
      <c r="J22" s="36" t="n">
        <f aca="false">COUNTIFS('Al Bundy'!$G$5:$G$14971,"Female",'Al Bundy'!$H$5:$H$14971,'Task 3'!$B22,'Al Bundy'!$N$5:$N$14971,'Task 3'!J$12,'Al Bundy'!$F$5:$F$14971,"GER1",'Al Bundy'!$M$5:$M$14971,"2016")</f>
        <v>7</v>
      </c>
      <c r="K22" s="36" t="n">
        <f aca="false">COUNTIFS('Al Bundy'!$G$5:$G$14971,"Female",'Al Bundy'!$H$5:$H$14971,'Task 3'!$B22,'Al Bundy'!$N$5:$N$14971,'Task 3'!K$12,'Al Bundy'!$F$5:$F$14971,"GER1",'Al Bundy'!$M$5:$M$14971,"2016")</f>
        <v>4</v>
      </c>
      <c r="L22" s="36" t="n">
        <f aca="false">COUNTIFS('Al Bundy'!$G$5:$G$14971,"Female",'Al Bundy'!$H$5:$H$14971,'Task 3'!$B22,'Al Bundy'!$N$5:$N$14971,'Task 3'!L$12,'Al Bundy'!$F$5:$F$14971,"GER1",'Al Bundy'!$M$5:$M$14971,"2016")</f>
        <v>8</v>
      </c>
      <c r="M22" s="36" t="n">
        <f aca="false">COUNTIFS('Al Bundy'!$G$5:$G$14971,"Female",'Al Bundy'!$H$5:$H$14971,'Task 3'!$B22,'Al Bundy'!$N$5:$N$14971,'Task 3'!M$12,'Al Bundy'!$F$5:$F$14971,"GER1",'Al Bundy'!$M$5:$M$14971,"2016")</f>
        <v>7</v>
      </c>
      <c r="N22" s="36" t="n">
        <f aca="false">COUNTIFS('Al Bundy'!$G$5:$G$14971,"Female",'Al Bundy'!$H$5:$H$14971,'Task 3'!$B22,'Al Bundy'!$N$5:$N$14971,'Task 3'!N$12,'Al Bundy'!$F$5:$F$14971,"GER1",'Al Bundy'!$M$5:$M$14971,"2016")</f>
        <v>9</v>
      </c>
      <c r="P22" s="36" t="n">
        <f aca="false">COUNTIFS('Al Bundy'!$G$5:$G$14971,"Female",'Al Bundy'!$H$5:$H$14971,'Task 3'!$B22,'Al Bundy'!$N$5:$N$14971,'Task 3'!P$12,'Al Bundy'!$F$5:$F$14971,"GER2",'Al Bundy'!$M$5:$M$14971,"2016")</f>
        <v>8</v>
      </c>
      <c r="Q22" s="36" t="n">
        <f aca="false">COUNTIFS('Al Bundy'!$G$5:$G$14971,"Female",'Al Bundy'!$H$5:$H$14971,'Task 3'!$B22,'Al Bundy'!$N$5:$N$14971,'Task 3'!Q$12,'Al Bundy'!$F$5:$F$14971,"GER2",'Al Bundy'!$M$5:$M$14971,"2016")</f>
        <v>5</v>
      </c>
      <c r="R22" s="36" t="n">
        <f aca="false">COUNTIFS('Al Bundy'!$G$5:$G$14971,"Female",'Al Bundy'!$H$5:$H$14971,'Task 3'!$B22,'Al Bundy'!$N$5:$N$14971,'Task 3'!R$12,'Al Bundy'!$F$5:$F$14971,"GER2",'Al Bundy'!$M$5:$M$14971,"2016")</f>
        <v>10</v>
      </c>
      <c r="S22" s="36" t="n">
        <f aca="false">COUNTIFS('Al Bundy'!$G$5:$G$14971,"Female",'Al Bundy'!$H$5:$H$14971,'Task 3'!$B22,'Al Bundy'!$N$5:$N$14971,'Task 3'!S$12,'Al Bundy'!$F$5:$F$14971,"GER2",'Al Bundy'!$M$5:$M$14971,"2016")</f>
        <v>4</v>
      </c>
      <c r="T22" s="36" t="n">
        <f aca="false">COUNTIFS('Al Bundy'!$G$5:$G$14971,"Female",'Al Bundy'!$H$5:$H$14971,'Task 3'!$B22,'Al Bundy'!$N$5:$N$14971,'Task 3'!T$12,'Al Bundy'!$F$5:$F$14971,"GER2",'Al Bundy'!$M$5:$M$14971,"2016")</f>
        <v>5</v>
      </c>
      <c r="U22" s="36" t="n">
        <f aca="false">COUNTIFS('Al Bundy'!$G$5:$G$14971,"Female",'Al Bundy'!$H$5:$H$14971,'Task 3'!$B22,'Al Bundy'!$N$5:$N$14971,'Task 3'!U$12,'Al Bundy'!$F$5:$F$14971,"GER2",'Al Bundy'!$M$5:$M$14971,"2016")</f>
        <v>5</v>
      </c>
      <c r="V22" s="36" t="n">
        <f aca="false">COUNTIFS('Al Bundy'!$G$5:$G$14971,"Female",'Al Bundy'!$H$5:$H$14971,'Task 3'!$B22,'Al Bundy'!$N$5:$N$14971,'Task 3'!V$12,'Al Bundy'!$F$5:$F$14971,"GER2",'Al Bundy'!$M$5:$M$14971,"2016")</f>
        <v>9</v>
      </c>
      <c r="W22" s="36" t="n">
        <f aca="false">COUNTIFS('Al Bundy'!$G$5:$G$14971,"Female",'Al Bundy'!$H$5:$H$14971,'Task 3'!$B22,'Al Bundy'!$N$5:$N$14971,'Task 3'!W$12,'Al Bundy'!$F$5:$F$14971,"GER2",'Al Bundy'!$M$5:$M$14971,"2016")</f>
        <v>7</v>
      </c>
      <c r="X22" s="36" t="n">
        <f aca="false">COUNTIFS('Al Bundy'!$G$5:$G$14971,"Female",'Al Bundy'!$H$5:$H$14971,'Task 3'!$B22,'Al Bundy'!$N$5:$N$14971,'Task 3'!X$12,'Al Bundy'!$F$5:$F$14971,"GER2",'Al Bundy'!$M$5:$M$14971,"2016")</f>
        <v>3</v>
      </c>
      <c r="Y22" s="36" t="n">
        <f aca="false">COUNTIFS('Al Bundy'!$G$5:$G$14971,"Female",'Al Bundy'!$H$5:$H$14971,'Task 3'!$B22,'Al Bundy'!$N$5:$N$14971,'Task 3'!Y$12,'Al Bundy'!$F$5:$F$14971,"GER2",'Al Bundy'!$M$5:$M$14971,"2016")</f>
        <v>7</v>
      </c>
      <c r="Z22" s="36" t="n">
        <f aca="false">COUNTIFS('Al Bundy'!$G$5:$G$14971,"Female",'Al Bundy'!$H$5:$H$14971,'Task 3'!$B22,'Al Bundy'!$N$5:$N$14971,'Task 3'!Z$12,'Al Bundy'!$F$5:$F$14971,"GER2",'Al Bundy'!$M$5:$M$14971,"2016")</f>
        <v>9</v>
      </c>
      <c r="AA22" s="36" t="n">
        <f aca="false">COUNTIFS('Al Bundy'!$G$5:$G$14971,"Female",'Al Bundy'!$H$5:$H$14971,'Task 3'!$B22,'Al Bundy'!$N$5:$N$14971,'Task 3'!AA$12,'Al Bundy'!$F$5:$F$14971,"GER2",'Al Bundy'!$M$5:$M$14971,"2016")</f>
        <v>8</v>
      </c>
      <c r="AC22" s="37" t="n">
        <f aca="false">AVERAGE(C22:N22)</f>
        <v>8.08333333333333</v>
      </c>
      <c r="AD22" s="37" t="n">
        <f aca="false">AVERAGE(P22:AA22)</f>
        <v>6.66666666666667</v>
      </c>
      <c r="AF22" s="37" t="n">
        <f aca="false">_xlfn.VAR.S(C22:N22)</f>
        <v>7.71969696969697</v>
      </c>
      <c r="AG22" s="37" t="n">
        <f aca="false">_xlfn.VAR.S(P22:AA22)</f>
        <v>4.96969696969697</v>
      </c>
      <c r="AI22" s="37" t="n">
        <f aca="false">(($AM$31-1)*AF22+($AN$31-1)*AG22)/($AM$31+$AN$31-2)</f>
        <v>6.34469696969697</v>
      </c>
      <c r="AJ22" s="17"/>
      <c r="AK22" s="47" t="n">
        <f aca="false">$AN$32*SQRT(AI22/$AM$31+AI22/$AN$31)</f>
        <v>1.75843341306454</v>
      </c>
      <c r="AL22" s="17"/>
      <c r="AM22" s="37" t="n">
        <f aca="false">AC22-AD22-AK22</f>
        <v>-0.341766746397876</v>
      </c>
      <c r="AN22" s="47" t="n">
        <f aca="false">AC22-AD22+AK22</f>
        <v>3.17510007973121</v>
      </c>
      <c r="AO22" s="47"/>
      <c r="AP22" s="47"/>
      <c r="AQ22" s="47"/>
      <c r="AR22" s="47"/>
    </row>
    <row r="23" customFormat="false" ht="11.4" hidden="false" customHeight="false" outlineLevel="0" collapsed="false">
      <c r="B23" s="19" t="n">
        <v>9</v>
      </c>
      <c r="C23" s="36" t="n">
        <f aca="false">COUNTIFS('Al Bundy'!$G$5:$G$14971,"Female",'Al Bundy'!$H$5:$H$14971,'Task 3'!$B23,'Al Bundy'!$N$5:$N$14971,'Task 3'!C$12,'Al Bundy'!$F$5:$F$14971,"GER1",'Al Bundy'!$M$5:$M$14971,"2016")</f>
        <v>1</v>
      </c>
      <c r="D23" s="36" t="n">
        <f aca="false">COUNTIFS('Al Bundy'!$G$5:$G$14971,"Female",'Al Bundy'!$H$5:$H$14971,'Task 3'!$B23,'Al Bundy'!$N$5:$N$14971,'Task 3'!D$12,'Al Bundy'!$F$5:$F$14971,"GER1",'Al Bundy'!$M$5:$M$14971,"2016")</f>
        <v>3</v>
      </c>
      <c r="E23" s="36" t="n">
        <f aca="false">COUNTIFS('Al Bundy'!$G$5:$G$14971,"Female",'Al Bundy'!$H$5:$H$14971,'Task 3'!$B23,'Al Bundy'!$N$5:$N$14971,'Task 3'!E$12,'Al Bundy'!$F$5:$F$14971,"GER1",'Al Bundy'!$M$5:$M$14971,"2016")</f>
        <v>8</v>
      </c>
      <c r="F23" s="36" t="n">
        <f aca="false">COUNTIFS('Al Bundy'!$G$5:$G$14971,"Female",'Al Bundy'!$H$5:$H$14971,'Task 3'!$B23,'Al Bundy'!$N$5:$N$14971,'Task 3'!F$12,'Al Bundy'!$F$5:$F$14971,"GER1",'Al Bundy'!$M$5:$M$14971,"2016")</f>
        <v>6</v>
      </c>
      <c r="G23" s="36" t="n">
        <f aca="false">COUNTIFS('Al Bundy'!$G$5:$G$14971,"Female",'Al Bundy'!$H$5:$H$14971,'Task 3'!$B23,'Al Bundy'!$N$5:$N$14971,'Task 3'!G$12,'Al Bundy'!$F$5:$F$14971,"GER1",'Al Bundy'!$M$5:$M$14971,"2016")</f>
        <v>3</v>
      </c>
      <c r="H23" s="36" t="n">
        <f aca="false">COUNTIFS('Al Bundy'!$G$5:$G$14971,"Female",'Al Bundy'!$H$5:$H$14971,'Task 3'!$B23,'Al Bundy'!$N$5:$N$14971,'Task 3'!H$12,'Al Bundy'!$F$5:$F$14971,"GER1",'Al Bundy'!$M$5:$M$14971,"2016")</f>
        <v>1</v>
      </c>
      <c r="I23" s="36" t="n">
        <f aca="false">COUNTIFS('Al Bundy'!$G$5:$G$14971,"Female",'Al Bundy'!$H$5:$H$14971,'Task 3'!$B23,'Al Bundy'!$N$5:$N$14971,'Task 3'!I$12,'Al Bundy'!$F$5:$F$14971,"GER1",'Al Bundy'!$M$5:$M$14971,"2016")</f>
        <v>4</v>
      </c>
      <c r="J23" s="36" t="n">
        <f aca="false">COUNTIFS('Al Bundy'!$G$5:$G$14971,"Female",'Al Bundy'!$H$5:$H$14971,'Task 3'!$B23,'Al Bundy'!$N$5:$N$14971,'Task 3'!J$12,'Al Bundy'!$F$5:$F$14971,"GER1",'Al Bundy'!$M$5:$M$14971,"2016")</f>
        <v>4</v>
      </c>
      <c r="K23" s="36" t="n">
        <f aca="false">COUNTIFS('Al Bundy'!$G$5:$G$14971,"Female",'Al Bundy'!$H$5:$H$14971,'Task 3'!$B23,'Al Bundy'!$N$5:$N$14971,'Task 3'!K$12,'Al Bundy'!$F$5:$F$14971,"GER1",'Al Bundy'!$M$5:$M$14971,"2016")</f>
        <v>0</v>
      </c>
      <c r="L23" s="36" t="n">
        <f aca="false">COUNTIFS('Al Bundy'!$G$5:$G$14971,"Female",'Al Bundy'!$H$5:$H$14971,'Task 3'!$B23,'Al Bundy'!$N$5:$N$14971,'Task 3'!L$12,'Al Bundy'!$F$5:$F$14971,"GER1",'Al Bundy'!$M$5:$M$14971,"2016")</f>
        <v>2</v>
      </c>
      <c r="M23" s="36" t="n">
        <f aca="false">COUNTIFS('Al Bundy'!$G$5:$G$14971,"Female",'Al Bundy'!$H$5:$H$14971,'Task 3'!$B23,'Al Bundy'!$N$5:$N$14971,'Task 3'!M$12,'Al Bundy'!$F$5:$F$14971,"GER1",'Al Bundy'!$M$5:$M$14971,"2016")</f>
        <v>4</v>
      </c>
      <c r="N23" s="36" t="n">
        <f aca="false">COUNTIFS('Al Bundy'!$G$5:$G$14971,"Female",'Al Bundy'!$H$5:$H$14971,'Task 3'!$B23,'Al Bundy'!$N$5:$N$14971,'Task 3'!N$12,'Al Bundy'!$F$5:$F$14971,"GER1",'Al Bundy'!$M$5:$M$14971,"2016")</f>
        <v>2</v>
      </c>
      <c r="P23" s="36" t="n">
        <f aca="false">COUNTIFS('Al Bundy'!$G$5:$G$14971,"Female",'Al Bundy'!$H$5:$H$14971,'Task 3'!$B23,'Al Bundy'!$N$5:$N$14971,'Task 3'!P$12,'Al Bundy'!$F$5:$F$14971,"GER2",'Al Bundy'!$M$5:$M$14971,"2016")</f>
        <v>5</v>
      </c>
      <c r="Q23" s="36" t="n">
        <f aca="false">COUNTIFS('Al Bundy'!$G$5:$G$14971,"Female",'Al Bundy'!$H$5:$H$14971,'Task 3'!$B23,'Al Bundy'!$N$5:$N$14971,'Task 3'!Q$12,'Al Bundy'!$F$5:$F$14971,"GER2",'Al Bundy'!$M$5:$M$14971,"2016")</f>
        <v>2</v>
      </c>
      <c r="R23" s="36" t="n">
        <f aca="false">COUNTIFS('Al Bundy'!$G$5:$G$14971,"Female",'Al Bundy'!$H$5:$H$14971,'Task 3'!$B23,'Al Bundy'!$N$5:$N$14971,'Task 3'!R$12,'Al Bundy'!$F$5:$F$14971,"GER2",'Al Bundy'!$M$5:$M$14971,"2016")</f>
        <v>2</v>
      </c>
      <c r="S23" s="36" t="n">
        <f aca="false">COUNTIFS('Al Bundy'!$G$5:$G$14971,"Female",'Al Bundy'!$H$5:$H$14971,'Task 3'!$B23,'Al Bundy'!$N$5:$N$14971,'Task 3'!S$12,'Al Bundy'!$F$5:$F$14971,"GER2",'Al Bundy'!$M$5:$M$14971,"2016")</f>
        <v>9</v>
      </c>
      <c r="T23" s="36" t="n">
        <f aca="false">COUNTIFS('Al Bundy'!$G$5:$G$14971,"Female",'Al Bundy'!$H$5:$H$14971,'Task 3'!$B23,'Al Bundy'!$N$5:$N$14971,'Task 3'!T$12,'Al Bundy'!$F$5:$F$14971,"GER2",'Al Bundy'!$M$5:$M$14971,"2016")</f>
        <v>3</v>
      </c>
      <c r="U23" s="36" t="n">
        <f aca="false">COUNTIFS('Al Bundy'!$G$5:$G$14971,"Female",'Al Bundy'!$H$5:$H$14971,'Task 3'!$B23,'Al Bundy'!$N$5:$N$14971,'Task 3'!U$12,'Al Bundy'!$F$5:$F$14971,"GER2",'Al Bundy'!$M$5:$M$14971,"2016")</f>
        <v>1</v>
      </c>
      <c r="V23" s="36" t="n">
        <f aca="false">COUNTIFS('Al Bundy'!$G$5:$G$14971,"Female",'Al Bundy'!$H$5:$H$14971,'Task 3'!$B23,'Al Bundy'!$N$5:$N$14971,'Task 3'!V$12,'Al Bundy'!$F$5:$F$14971,"GER2",'Al Bundy'!$M$5:$M$14971,"2016")</f>
        <v>1</v>
      </c>
      <c r="W23" s="36" t="n">
        <f aca="false">COUNTIFS('Al Bundy'!$G$5:$G$14971,"Female",'Al Bundy'!$H$5:$H$14971,'Task 3'!$B23,'Al Bundy'!$N$5:$N$14971,'Task 3'!W$12,'Al Bundy'!$F$5:$F$14971,"GER2",'Al Bundy'!$M$5:$M$14971,"2016")</f>
        <v>7</v>
      </c>
      <c r="X23" s="36" t="n">
        <f aca="false">COUNTIFS('Al Bundy'!$G$5:$G$14971,"Female",'Al Bundy'!$H$5:$H$14971,'Task 3'!$B23,'Al Bundy'!$N$5:$N$14971,'Task 3'!X$12,'Al Bundy'!$F$5:$F$14971,"GER2",'Al Bundy'!$M$5:$M$14971,"2016")</f>
        <v>2</v>
      </c>
      <c r="Y23" s="36" t="n">
        <f aca="false">COUNTIFS('Al Bundy'!$G$5:$G$14971,"Female",'Al Bundy'!$H$5:$H$14971,'Task 3'!$B23,'Al Bundy'!$N$5:$N$14971,'Task 3'!Y$12,'Al Bundy'!$F$5:$F$14971,"GER2",'Al Bundy'!$M$5:$M$14971,"2016")</f>
        <v>1</v>
      </c>
      <c r="Z23" s="36" t="n">
        <f aca="false">COUNTIFS('Al Bundy'!$G$5:$G$14971,"Female",'Al Bundy'!$H$5:$H$14971,'Task 3'!$B23,'Al Bundy'!$N$5:$N$14971,'Task 3'!Z$12,'Al Bundy'!$F$5:$F$14971,"GER2",'Al Bundy'!$M$5:$M$14971,"2016")</f>
        <v>4</v>
      </c>
      <c r="AA23" s="36" t="n">
        <f aca="false">COUNTIFS('Al Bundy'!$G$5:$G$14971,"Female",'Al Bundy'!$H$5:$H$14971,'Task 3'!$B23,'Al Bundy'!$N$5:$N$14971,'Task 3'!AA$12,'Al Bundy'!$F$5:$F$14971,"GER2",'Al Bundy'!$M$5:$M$14971,"2016")</f>
        <v>2</v>
      </c>
      <c r="AC23" s="37" t="n">
        <f aca="false">AVERAGE(C23:N23)</f>
        <v>3.16666666666667</v>
      </c>
      <c r="AD23" s="37" t="n">
        <f aca="false">AVERAGE(P23:AA23)</f>
        <v>3.25</v>
      </c>
      <c r="AF23" s="37" t="n">
        <f aca="false">_xlfn.VAR.S(C23:N23)</f>
        <v>5.06060606060606</v>
      </c>
      <c r="AG23" s="37" t="n">
        <f aca="false">_xlfn.VAR.S(P23:AA23)</f>
        <v>6.56818181818182</v>
      </c>
      <c r="AI23" s="37" t="n">
        <f aca="false">(($AM$31-1)*AF23+($AN$31-1)*AG23)/($AM$31+$AN$31-2)</f>
        <v>5.81439393939394</v>
      </c>
      <c r="AJ23" s="17"/>
      <c r="AK23" s="47" t="n">
        <f aca="false">$AN$32*SQRT(AI23/$AM$31+AI23/$AN$31)</f>
        <v>1.68334336555666</v>
      </c>
      <c r="AL23" s="17"/>
      <c r="AM23" s="37" t="n">
        <f aca="false">AC23-AD23-AK23</f>
        <v>-1.76667669889</v>
      </c>
      <c r="AN23" s="47" t="n">
        <f aca="false">AC23-AD23+AK23</f>
        <v>1.60001003222333</v>
      </c>
      <c r="AO23" s="47"/>
      <c r="AP23" s="47"/>
      <c r="AQ23" s="47"/>
      <c r="AR23" s="47"/>
    </row>
    <row r="24" customFormat="false" ht="11.4" hidden="false" customHeight="false" outlineLevel="0" collapsed="false">
      <c r="B24" s="19" t="n">
        <v>9.5</v>
      </c>
      <c r="C24" s="36" t="n">
        <f aca="false">COUNTIFS('Al Bundy'!$G$5:$G$14971,"Female",'Al Bundy'!$H$5:$H$14971,'Task 3'!$B24,'Al Bundy'!$N$5:$N$14971,'Task 3'!C$12,'Al Bundy'!$F$5:$F$14971,"GER1",'Al Bundy'!$M$5:$M$14971,"2016")</f>
        <v>4</v>
      </c>
      <c r="D24" s="36" t="n">
        <f aca="false">COUNTIFS('Al Bundy'!$G$5:$G$14971,"Female",'Al Bundy'!$H$5:$H$14971,'Task 3'!$B24,'Al Bundy'!$N$5:$N$14971,'Task 3'!D$12,'Al Bundy'!$F$5:$F$14971,"GER1",'Al Bundy'!$M$5:$M$14971,"2016")</f>
        <v>1</v>
      </c>
      <c r="E24" s="36" t="n">
        <f aca="false">COUNTIFS('Al Bundy'!$G$5:$G$14971,"Female",'Al Bundy'!$H$5:$H$14971,'Task 3'!$B24,'Al Bundy'!$N$5:$N$14971,'Task 3'!E$12,'Al Bundy'!$F$5:$F$14971,"GER1",'Al Bundy'!$M$5:$M$14971,"2016")</f>
        <v>2</v>
      </c>
      <c r="F24" s="36" t="n">
        <f aca="false">COUNTIFS('Al Bundy'!$G$5:$G$14971,"Female",'Al Bundy'!$H$5:$H$14971,'Task 3'!$B24,'Al Bundy'!$N$5:$N$14971,'Task 3'!F$12,'Al Bundy'!$F$5:$F$14971,"GER1",'Al Bundy'!$M$5:$M$14971,"2016")</f>
        <v>1</v>
      </c>
      <c r="G24" s="36" t="n">
        <f aca="false">COUNTIFS('Al Bundy'!$G$5:$G$14971,"Female",'Al Bundy'!$H$5:$H$14971,'Task 3'!$B24,'Al Bundy'!$N$5:$N$14971,'Task 3'!G$12,'Al Bundy'!$F$5:$F$14971,"GER1",'Al Bundy'!$M$5:$M$14971,"2016")</f>
        <v>2</v>
      </c>
      <c r="H24" s="36" t="n">
        <f aca="false">COUNTIFS('Al Bundy'!$G$5:$G$14971,"Female",'Al Bundy'!$H$5:$H$14971,'Task 3'!$B24,'Al Bundy'!$N$5:$N$14971,'Task 3'!H$12,'Al Bundy'!$F$5:$F$14971,"GER1",'Al Bundy'!$M$5:$M$14971,"2016")</f>
        <v>2</v>
      </c>
      <c r="I24" s="36" t="n">
        <f aca="false">COUNTIFS('Al Bundy'!$G$5:$G$14971,"Female",'Al Bundy'!$H$5:$H$14971,'Task 3'!$B24,'Al Bundy'!$N$5:$N$14971,'Task 3'!I$12,'Al Bundy'!$F$5:$F$14971,"GER1",'Al Bundy'!$M$5:$M$14971,"2016")</f>
        <v>2</v>
      </c>
      <c r="J24" s="36" t="n">
        <f aca="false">COUNTIFS('Al Bundy'!$G$5:$G$14971,"Female",'Al Bundy'!$H$5:$H$14971,'Task 3'!$B24,'Al Bundy'!$N$5:$N$14971,'Task 3'!J$12,'Al Bundy'!$F$5:$F$14971,"GER1",'Al Bundy'!$M$5:$M$14971,"2016")</f>
        <v>4</v>
      </c>
      <c r="K24" s="36" t="n">
        <f aca="false">COUNTIFS('Al Bundy'!$G$5:$G$14971,"Female",'Al Bundy'!$H$5:$H$14971,'Task 3'!$B24,'Al Bundy'!$N$5:$N$14971,'Task 3'!K$12,'Al Bundy'!$F$5:$F$14971,"GER1",'Al Bundy'!$M$5:$M$14971,"2016")</f>
        <v>5</v>
      </c>
      <c r="L24" s="36" t="n">
        <f aca="false">COUNTIFS('Al Bundy'!$G$5:$G$14971,"Female",'Al Bundy'!$H$5:$H$14971,'Task 3'!$B24,'Al Bundy'!$N$5:$N$14971,'Task 3'!L$12,'Al Bundy'!$F$5:$F$14971,"GER1",'Al Bundy'!$M$5:$M$14971,"2016")</f>
        <v>2</v>
      </c>
      <c r="M24" s="36" t="n">
        <f aca="false">COUNTIFS('Al Bundy'!$G$5:$G$14971,"Female",'Al Bundy'!$H$5:$H$14971,'Task 3'!$B24,'Al Bundy'!$N$5:$N$14971,'Task 3'!M$12,'Al Bundy'!$F$5:$F$14971,"GER1",'Al Bundy'!$M$5:$M$14971,"2016")</f>
        <v>3</v>
      </c>
      <c r="N24" s="36" t="n">
        <f aca="false">COUNTIFS('Al Bundy'!$G$5:$G$14971,"Female",'Al Bundy'!$H$5:$H$14971,'Task 3'!$B24,'Al Bundy'!$N$5:$N$14971,'Task 3'!N$12,'Al Bundy'!$F$5:$F$14971,"GER1",'Al Bundy'!$M$5:$M$14971,"2016")</f>
        <v>2</v>
      </c>
      <c r="P24" s="36" t="n">
        <f aca="false">COUNTIFS('Al Bundy'!$G$5:$G$14971,"Female",'Al Bundy'!$H$5:$H$14971,'Task 3'!$B24,'Al Bundy'!$N$5:$N$14971,'Task 3'!P$12,'Al Bundy'!$F$5:$F$14971,"GER2",'Al Bundy'!$M$5:$M$14971,"2016")</f>
        <v>0</v>
      </c>
      <c r="Q24" s="36" t="n">
        <f aca="false">COUNTIFS('Al Bundy'!$G$5:$G$14971,"Female",'Al Bundy'!$H$5:$H$14971,'Task 3'!$B24,'Al Bundy'!$N$5:$N$14971,'Task 3'!Q$12,'Al Bundy'!$F$5:$F$14971,"GER2",'Al Bundy'!$M$5:$M$14971,"2016")</f>
        <v>1</v>
      </c>
      <c r="R24" s="36" t="n">
        <f aca="false">COUNTIFS('Al Bundy'!$G$5:$G$14971,"Female",'Al Bundy'!$H$5:$H$14971,'Task 3'!$B24,'Al Bundy'!$N$5:$N$14971,'Task 3'!R$12,'Al Bundy'!$F$5:$F$14971,"GER2",'Al Bundy'!$M$5:$M$14971,"2016")</f>
        <v>1</v>
      </c>
      <c r="S24" s="36" t="n">
        <f aca="false">COUNTIFS('Al Bundy'!$G$5:$G$14971,"Female",'Al Bundy'!$H$5:$H$14971,'Task 3'!$B24,'Al Bundy'!$N$5:$N$14971,'Task 3'!S$12,'Al Bundy'!$F$5:$F$14971,"GER2",'Al Bundy'!$M$5:$M$14971,"2016")</f>
        <v>0</v>
      </c>
      <c r="T24" s="36" t="n">
        <f aca="false">COUNTIFS('Al Bundy'!$G$5:$G$14971,"Female",'Al Bundy'!$H$5:$H$14971,'Task 3'!$B24,'Al Bundy'!$N$5:$N$14971,'Task 3'!T$12,'Al Bundy'!$F$5:$F$14971,"GER2",'Al Bundy'!$M$5:$M$14971,"2016")</f>
        <v>1</v>
      </c>
      <c r="U24" s="36" t="n">
        <f aca="false">COUNTIFS('Al Bundy'!$G$5:$G$14971,"Female",'Al Bundy'!$H$5:$H$14971,'Task 3'!$B24,'Al Bundy'!$N$5:$N$14971,'Task 3'!U$12,'Al Bundy'!$F$5:$F$14971,"GER2",'Al Bundy'!$M$5:$M$14971,"2016")</f>
        <v>2</v>
      </c>
      <c r="V24" s="36" t="n">
        <f aca="false">COUNTIFS('Al Bundy'!$G$5:$G$14971,"Female",'Al Bundy'!$H$5:$H$14971,'Task 3'!$B24,'Al Bundy'!$N$5:$N$14971,'Task 3'!V$12,'Al Bundy'!$F$5:$F$14971,"GER2",'Al Bundy'!$M$5:$M$14971,"2016")</f>
        <v>2</v>
      </c>
      <c r="W24" s="36" t="n">
        <f aca="false">COUNTIFS('Al Bundy'!$G$5:$G$14971,"Female",'Al Bundy'!$H$5:$H$14971,'Task 3'!$B24,'Al Bundy'!$N$5:$N$14971,'Task 3'!W$12,'Al Bundy'!$F$5:$F$14971,"GER2",'Al Bundy'!$M$5:$M$14971,"2016")</f>
        <v>1</v>
      </c>
      <c r="X24" s="36" t="n">
        <f aca="false">COUNTIFS('Al Bundy'!$G$5:$G$14971,"Female",'Al Bundy'!$H$5:$H$14971,'Task 3'!$B24,'Al Bundy'!$N$5:$N$14971,'Task 3'!X$12,'Al Bundy'!$F$5:$F$14971,"GER2",'Al Bundy'!$M$5:$M$14971,"2016")</f>
        <v>7</v>
      </c>
      <c r="Y24" s="36" t="n">
        <f aca="false">COUNTIFS('Al Bundy'!$G$5:$G$14971,"Female",'Al Bundy'!$H$5:$H$14971,'Task 3'!$B24,'Al Bundy'!$N$5:$N$14971,'Task 3'!Y$12,'Al Bundy'!$F$5:$F$14971,"GER2",'Al Bundy'!$M$5:$M$14971,"2016")</f>
        <v>2</v>
      </c>
      <c r="Z24" s="36" t="n">
        <f aca="false">COUNTIFS('Al Bundy'!$G$5:$G$14971,"Female",'Al Bundy'!$H$5:$H$14971,'Task 3'!$B24,'Al Bundy'!$N$5:$N$14971,'Task 3'!Z$12,'Al Bundy'!$F$5:$F$14971,"GER2",'Al Bundy'!$M$5:$M$14971,"2016")</f>
        <v>4</v>
      </c>
      <c r="AA24" s="36" t="n">
        <f aca="false">COUNTIFS('Al Bundy'!$G$5:$G$14971,"Female",'Al Bundy'!$H$5:$H$14971,'Task 3'!$B24,'Al Bundy'!$N$5:$N$14971,'Task 3'!AA$12,'Al Bundy'!$F$5:$F$14971,"GER2",'Al Bundy'!$M$5:$M$14971,"2016")</f>
        <v>2</v>
      </c>
      <c r="AC24" s="37" t="n">
        <f aca="false">AVERAGE(C24:N24)</f>
        <v>2.5</v>
      </c>
      <c r="AD24" s="37" t="n">
        <f aca="false">AVERAGE(P24:AA24)</f>
        <v>1.91666666666667</v>
      </c>
      <c r="AF24" s="37" t="n">
        <f aca="false">_xlfn.VAR.S(C24:N24)</f>
        <v>1.54545454545455</v>
      </c>
      <c r="AG24" s="37" t="n">
        <f aca="false">_xlfn.VAR.S(P24:AA24)</f>
        <v>3.71969696969697</v>
      </c>
      <c r="AI24" s="37" t="n">
        <f aca="false">(($AM$31-1)*AF24+($AN$31-1)*AG24)/($AM$31+$AN$31-2)</f>
        <v>2.63257575757576</v>
      </c>
      <c r="AJ24" s="17"/>
      <c r="AK24" s="47" t="n">
        <f aca="false">$AN$32*SQRT(AI24/$AM$31+AI24/$AN$31)</f>
        <v>1.1326896289163</v>
      </c>
      <c r="AL24" s="17"/>
      <c r="AM24" s="37" t="n">
        <f aca="false">AC24-AD24-AK24</f>
        <v>-0.549356295582967</v>
      </c>
      <c r="AN24" s="47" t="n">
        <f aca="false">AC24-AD24+AK24</f>
        <v>1.71602296224963</v>
      </c>
      <c r="AO24" s="47"/>
      <c r="AP24" s="47"/>
      <c r="AQ24" s="47"/>
      <c r="AR24" s="47"/>
    </row>
    <row r="25" customFormat="false" ht="11.4" hidden="false" customHeight="false" outlineLevel="0" collapsed="false">
      <c r="B25" s="19" t="n">
        <v>10</v>
      </c>
      <c r="C25" s="36" t="n">
        <f aca="false">COUNTIFS('Al Bundy'!$G$5:$G$14971,"Female",'Al Bundy'!$H$5:$H$14971,'Task 3'!$B25,'Al Bundy'!$N$5:$N$14971,'Task 3'!C$12,'Al Bundy'!$F$5:$F$14971,"GER1",'Al Bundy'!$M$5:$M$14971,"2016")</f>
        <v>0</v>
      </c>
      <c r="D25" s="36" t="n">
        <f aca="false">COUNTIFS('Al Bundy'!$G$5:$G$14971,"Female",'Al Bundy'!$H$5:$H$14971,'Task 3'!$B25,'Al Bundy'!$N$5:$N$14971,'Task 3'!D$12,'Al Bundy'!$F$5:$F$14971,"GER1",'Al Bundy'!$M$5:$M$14971,"2016")</f>
        <v>1</v>
      </c>
      <c r="E25" s="36" t="n">
        <f aca="false">COUNTIFS('Al Bundy'!$G$5:$G$14971,"Female",'Al Bundy'!$H$5:$H$14971,'Task 3'!$B25,'Al Bundy'!$N$5:$N$14971,'Task 3'!E$12,'Al Bundy'!$F$5:$F$14971,"GER1",'Al Bundy'!$M$5:$M$14971,"2016")</f>
        <v>1</v>
      </c>
      <c r="F25" s="36" t="n">
        <f aca="false">COUNTIFS('Al Bundy'!$G$5:$G$14971,"Female",'Al Bundy'!$H$5:$H$14971,'Task 3'!$B25,'Al Bundy'!$N$5:$N$14971,'Task 3'!F$12,'Al Bundy'!$F$5:$F$14971,"GER1",'Al Bundy'!$M$5:$M$14971,"2016")</f>
        <v>1</v>
      </c>
      <c r="G25" s="36" t="n">
        <f aca="false">COUNTIFS('Al Bundy'!$G$5:$G$14971,"Female",'Al Bundy'!$H$5:$H$14971,'Task 3'!$B25,'Al Bundy'!$N$5:$N$14971,'Task 3'!G$12,'Al Bundy'!$F$5:$F$14971,"GER1",'Al Bundy'!$M$5:$M$14971,"2016")</f>
        <v>1</v>
      </c>
      <c r="H25" s="36" t="n">
        <f aca="false">COUNTIFS('Al Bundy'!$G$5:$G$14971,"Female",'Al Bundy'!$H$5:$H$14971,'Task 3'!$B25,'Al Bundy'!$N$5:$N$14971,'Task 3'!H$12,'Al Bundy'!$F$5:$F$14971,"GER1",'Al Bundy'!$M$5:$M$14971,"2016")</f>
        <v>1</v>
      </c>
      <c r="I25" s="36" t="n">
        <f aca="false">COUNTIFS('Al Bundy'!$G$5:$G$14971,"Female",'Al Bundy'!$H$5:$H$14971,'Task 3'!$B25,'Al Bundy'!$N$5:$N$14971,'Task 3'!I$12,'Al Bundy'!$F$5:$F$14971,"GER1",'Al Bundy'!$M$5:$M$14971,"2016")</f>
        <v>3</v>
      </c>
      <c r="J25" s="36" t="n">
        <f aca="false">COUNTIFS('Al Bundy'!$G$5:$G$14971,"Female",'Al Bundy'!$H$5:$H$14971,'Task 3'!$B25,'Al Bundy'!$N$5:$N$14971,'Task 3'!J$12,'Al Bundy'!$F$5:$F$14971,"GER1",'Al Bundy'!$M$5:$M$14971,"2016")</f>
        <v>1</v>
      </c>
      <c r="K25" s="36" t="n">
        <f aca="false">COUNTIFS('Al Bundy'!$G$5:$G$14971,"Female",'Al Bundy'!$H$5:$H$14971,'Task 3'!$B25,'Al Bundy'!$N$5:$N$14971,'Task 3'!K$12,'Al Bundy'!$F$5:$F$14971,"GER1",'Al Bundy'!$M$5:$M$14971,"2016")</f>
        <v>0</v>
      </c>
      <c r="L25" s="36" t="n">
        <f aca="false">COUNTIFS('Al Bundy'!$G$5:$G$14971,"Female",'Al Bundy'!$H$5:$H$14971,'Task 3'!$B25,'Al Bundy'!$N$5:$N$14971,'Task 3'!L$12,'Al Bundy'!$F$5:$F$14971,"GER1",'Al Bundy'!$M$5:$M$14971,"2016")</f>
        <v>0</v>
      </c>
      <c r="M25" s="36" t="n">
        <f aca="false">COUNTIFS('Al Bundy'!$G$5:$G$14971,"Female",'Al Bundy'!$H$5:$H$14971,'Task 3'!$B25,'Al Bundy'!$N$5:$N$14971,'Task 3'!M$12,'Al Bundy'!$F$5:$F$14971,"GER1",'Al Bundy'!$M$5:$M$14971,"2016")</f>
        <v>0</v>
      </c>
      <c r="N25" s="36" t="n">
        <f aca="false">COUNTIFS('Al Bundy'!$G$5:$G$14971,"Female",'Al Bundy'!$H$5:$H$14971,'Task 3'!$B25,'Al Bundy'!$N$5:$N$14971,'Task 3'!N$12,'Al Bundy'!$F$5:$F$14971,"GER1",'Al Bundy'!$M$5:$M$14971,"2016")</f>
        <v>1</v>
      </c>
      <c r="P25" s="36" t="n">
        <f aca="false">COUNTIFS('Al Bundy'!$G$5:$G$14971,"Female",'Al Bundy'!$H$5:$H$14971,'Task 3'!$B25,'Al Bundy'!$N$5:$N$14971,'Task 3'!P$12,'Al Bundy'!$F$5:$F$14971,"GER2",'Al Bundy'!$M$5:$M$14971,"2016")</f>
        <v>0</v>
      </c>
      <c r="Q25" s="36" t="n">
        <f aca="false">COUNTIFS('Al Bundy'!$G$5:$G$14971,"Female",'Al Bundy'!$H$5:$H$14971,'Task 3'!$B25,'Al Bundy'!$N$5:$N$14971,'Task 3'!Q$12,'Al Bundy'!$F$5:$F$14971,"GER2",'Al Bundy'!$M$5:$M$14971,"2016")</f>
        <v>1</v>
      </c>
      <c r="R25" s="36" t="n">
        <f aca="false">COUNTIFS('Al Bundy'!$G$5:$G$14971,"Female",'Al Bundy'!$H$5:$H$14971,'Task 3'!$B25,'Al Bundy'!$N$5:$N$14971,'Task 3'!R$12,'Al Bundy'!$F$5:$F$14971,"GER2",'Al Bundy'!$M$5:$M$14971,"2016")</f>
        <v>1</v>
      </c>
      <c r="S25" s="36" t="n">
        <f aca="false">COUNTIFS('Al Bundy'!$G$5:$G$14971,"Female",'Al Bundy'!$H$5:$H$14971,'Task 3'!$B25,'Al Bundy'!$N$5:$N$14971,'Task 3'!S$12,'Al Bundy'!$F$5:$F$14971,"GER2",'Al Bundy'!$M$5:$M$14971,"2016")</f>
        <v>0</v>
      </c>
      <c r="T25" s="36" t="n">
        <f aca="false">COUNTIFS('Al Bundy'!$G$5:$G$14971,"Female",'Al Bundy'!$H$5:$H$14971,'Task 3'!$B25,'Al Bundy'!$N$5:$N$14971,'Task 3'!T$12,'Al Bundy'!$F$5:$F$14971,"GER2",'Al Bundy'!$M$5:$M$14971,"2016")</f>
        <v>0</v>
      </c>
      <c r="U25" s="36" t="n">
        <f aca="false">COUNTIFS('Al Bundy'!$G$5:$G$14971,"Female",'Al Bundy'!$H$5:$H$14971,'Task 3'!$B25,'Al Bundy'!$N$5:$N$14971,'Task 3'!U$12,'Al Bundy'!$F$5:$F$14971,"GER2",'Al Bundy'!$M$5:$M$14971,"2016")</f>
        <v>0</v>
      </c>
      <c r="V25" s="36" t="n">
        <f aca="false">COUNTIFS('Al Bundy'!$G$5:$G$14971,"Female",'Al Bundy'!$H$5:$H$14971,'Task 3'!$B25,'Al Bundy'!$N$5:$N$14971,'Task 3'!V$12,'Al Bundy'!$F$5:$F$14971,"GER2",'Al Bundy'!$M$5:$M$14971,"2016")</f>
        <v>2</v>
      </c>
      <c r="W25" s="36" t="n">
        <f aca="false">COUNTIFS('Al Bundy'!$G$5:$G$14971,"Female",'Al Bundy'!$H$5:$H$14971,'Task 3'!$B25,'Al Bundy'!$N$5:$N$14971,'Task 3'!W$12,'Al Bundy'!$F$5:$F$14971,"GER2",'Al Bundy'!$M$5:$M$14971,"2016")</f>
        <v>3</v>
      </c>
      <c r="X25" s="36" t="n">
        <f aca="false">COUNTIFS('Al Bundy'!$G$5:$G$14971,"Female",'Al Bundy'!$H$5:$H$14971,'Task 3'!$B25,'Al Bundy'!$N$5:$N$14971,'Task 3'!X$12,'Al Bundy'!$F$5:$F$14971,"GER2",'Al Bundy'!$M$5:$M$14971,"2016")</f>
        <v>0</v>
      </c>
      <c r="Y25" s="36" t="n">
        <f aca="false">COUNTIFS('Al Bundy'!$G$5:$G$14971,"Female",'Al Bundy'!$H$5:$H$14971,'Task 3'!$B25,'Al Bundy'!$N$5:$N$14971,'Task 3'!Y$12,'Al Bundy'!$F$5:$F$14971,"GER2",'Al Bundy'!$M$5:$M$14971,"2016")</f>
        <v>2</v>
      </c>
      <c r="Z25" s="36" t="n">
        <f aca="false">COUNTIFS('Al Bundy'!$G$5:$G$14971,"Female",'Al Bundy'!$H$5:$H$14971,'Task 3'!$B25,'Al Bundy'!$N$5:$N$14971,'Task 3'!Z$12,'Al Bundy'!$F$5:$F$14971,"GER2",'Al Bundy'!$M$5:$M$14971,"2016")</f>
        <v>0</v>
      </c>
      <c r="AA25" s="36" t="n">
        <f aca="false">COUNTIFS('Al Bundy'!$G$5:$G$14971,"Female",'Al Bundy'!$H$5:$H$14971,'Task 3'!$B25,'Al Bundy'!$N$5:$N$14971,'Task 3'!AA$12,'Al Bundy'!$F$5:$F$14971,"GER2",'Al Bundy'!$M$5:$M$14971,"2016")</f>
        <v>0</v>
      </c>
      <c r="AC25" s="37" t="n">
        <f aca="false">AVERAGE(C25:N25)</f>
        <v>0.833333333333333</v>
      </c>
      <c r="AD25" s="37" t="n">
        <f aca="false">AVERAGE(P25:AA25)</f>
        <v>0.75</v>
      </c>
      <c r="AF25" s="37" t="n">
        <f aca="false">_xlfn.VAR.S(C25:N25)</f>
        <v>0.696969696969697</v>
      </c>
      <c r="AG25" s="37" t="n">
        <f aca="false">_xlfn.VAR.S(P25:AA25)</f>
        <v>1.11363636363636</v>
      </c>
      <c r="AI25" s="37" t="n">
        <f aca="false">(($AM$31-1)*AF25+($AN$31-1)*AG25)/($AM$31+$AN$31-2)</f>
        <v>0.90530303030303</v>
      </c>
      <c r="AJ25" s="17"/>
      <c r="AK25" s="47" t="n">
        <f aca="false">$AN$32*SQRT(AI25/$AM$31+AI25/$AN$31)</f>
        <v>0.664228448516157</v>
      </c>
      <c r="AL25" s="17"/>
      <c r="AM25" s="37" t="n">
        <f aca="false">AC25-AD25-AK25</f>
        <v>-0.580895115182824</v>
      </c>
      <c r="AN25" s="47" t="n">
        <f aca="false">AC25-AD25+AK25</f>
        <v>0.747561781849491</v>
      </c>
      <c r="AO25" s="47"/>
      <c r="AP25" s="47"/>
      <c r="AQ25" s="47"/>
      <c r="AR25" s="47"/>
    </row>
    <row r="26" customFormat="false" ht="11.4" hidden="false" customHeight="false" outlineLevel="0" collapsed="false">
      <c r="B26" s="19" t="n">
        <v>10.5</v>
      </c>
      <c r="C26" s="36" t="n">
        <f aca="false">COUNTIFS('Al Bundy'!$G$5:$G$14971,"Female",'Al Bundy'!$H$5:$H$14971,'Task 3'!$B26,'Al Bundy'!$N$5:$N$14971,'Task 3'!C$12,'Al Bundy'!$F$5:$F$14971,"GER1",'Al Bundy'!$M$5:$M$14971,"2016")</f>
        <v>1</v>
      </c>
      <c r="D26" s="36" t="n">
        <f aca="false">COUNTIFS('Al Bundy'!$G$5:$G$14971,"Female",'Al Bundy'!$H$5:$H$14971,'Task 3'!$B26,'Al Bundy'!$N$5:$N$14971,'Task 3'!D$12,'Al Bundy'!$F$5:$F$14971,"GER1",'Al Bundy'!$M$5:$M$14971,"2016")</f>
        <v>0</v>
      </c>
      <c r="E26" s="36" t="n">
        <f aca="false">COUNTIFS('Al Bundy'!$G$5:$G$14971,"Female",'Al Bundy'!$H$5:$H$14971,'Task 3'!$B26,'Al Bundy'!$N$5:$N$14971,'Task 3'!E$12,'Al Bundy'!$F$5:$F$14971,"GER1",'Al Bundy'!$M$5:$M$14971,"2016")</f>
        <v>0</v>
      </c>
      <c r="F26" s="36" t="n">
        <f aca="false">COUNTIFS('Al Bundy'!$G$5:$G$14971,"Female",'Al Bundy'!$H$5:$H$14971,'Task 3'!$B26,'Al Bundy'!$N$5:$N$14971,'Task 3'!F$12,'Al Bundy'!$F$5:$F$14971,"GER1",'Al Bundy'!$M$5:$M$14971,"2016")</f>
        <v>0</v>
      </c>
      <c r="G26" s="36" t="n">
        <f aca="false">COUNTIFS('Al Bundy'!$G$5:$G$14971,"Female",'Al Bundy'!$H$5:$H$14971,'Task 3'!$B26,'Al Bundy'!$N$5:$N$14971,'Task 3'!G$12,'Al Bundy'!$F$5:$F$14971,"GER1",'Al Bundy'!$M$5:$M$14971,"2016")</f>
        <v>2</v>
      </c>
      <c r="H26" s="36" t="n">
        <f aca="false">COUNTIFS('Al Bundy'!$G$5:$G$14971,"Female",'Al Bundy'!$H$5:$H$14971,'Task 3'!$B26,'Al Bundy'!$N$5:$N$14971,'Task 3'!H$12,'Al Bundy'!$F$5:$F$14971,"GER1",'Al Bundy'!$M$5:$M$14971,"2016")</f>
        <v>2</v>
      </c>
      <c r="I26" s="36" t="n">
        <f aca="false">COUNTIFS('Al Bundy'!$G$5:$G$14971,"Female",'Al Bundy'!$H$5:$H$14971,'Task 3'!$B26,'Al Bundy'!$N$5:$N$14971,'Task 3'!I$12,'Al Bundy'!$F$5:$F$14971,"GER1",'Al Bundy'!$M$5:$M$14971,"2016")</f>
        <v>4</v>
      </c>
      <c r="J26" s="36" t="n">
        <f aca="false">COUNTIFS('Al Bundy'!$G$5:$G$14971,"Female",'Al Bundy'!$H$5:$H$14971,'Task 3'!$B26,'Al Bundy'!$N$5:$N$14971,'Task 3'!J$12,'Al Bundy'!$F$5:$F$14971,"GER1",'Al Bundy'!$M$5:$M$14971,"2016")</f>
        <v>1</v>
      </c>
      <c r="K26" s="36" t="n">
        <f aca="false">COUNTIFS('Al Bundy'!$G$5:$G$14971,"Female",'Al Bundy'!$H$5:$H$14971,'Task 3'!$B26,'Al Bundy'!$N$5:$N$14971,'Task 3'!K$12,'Al Bundy'!$F$5:$F$14971,"GER1",'Al Bundy'!$M$5:$M$14971,"2016")</f>
        <v>0</v>
      </c>
      <c r="L26" s="36" t="n">
        <f aca="false">COUNTIFS('Al Bundy'!$G$5:$G$14971,"Female",'Al Bundy'!$H$5:$H$14971,'Task 3'!$B26,'Al Bundy'!$N$5:$N$14971,'Task 3'!L$12,'Al Bundy'!$F$5:$F$14971,"GER1",'Al Bundy'!$M$5:$M$14971,"2016")</f>
        <v>3</v>
      </c>
      <c r="M26" s="36" t="n">
        <f aca="false">COUNTIFS('Al Bundy'!$G$5:$G$14971,"Female",'Al Bundy'!$H$5:$H$14971,'Task 3'!$B26,'Al Bundy'!$N$5:$N$14971,'Task 3'!M$12,'Al Bundy'!$F$5:$F$14971,"GER1",'Al Bundy'!$M$5:$M$14971,"2016")</f>
        <v>1</v>
      </c>
      <c r="N26" s="36" t="n">
        <f aca="false">COUNTIFS('Al Bundy'!$G$5:$G$14971,"Female",'Al Bundy'!$H$5:$H$14971,'Task 3'!$B26,'Al Bundy'!$N$5:$N$14971,'Task 3'!N$12,'Al Bundy'!$F$5:$F$14971,"GER1",'Al Bundy'!$M$5:$M$14971,"2016")</f>
        <v>1</v>
      </c>
      <c r="P26" s="36" t="n">
        <f aca="false">COUNTIFS('Al Bundy'!$G$5:$G$14971,"Female",'Al Bundy'!$H$5:$H$14971,'Task 3'!$B26,'Al Bundy'!$N$5:$N$14971,'Task 3'!P$12,'Al Bundy'!$F$5:$F$14971,"GER2",'Al Bundy'!$M$5:$M$14971,"2016")</f>
        <v>0</v>
      </c>
      <c r="Q26" s="36" t="n">
        <f aca="false">COUNTIFS('Al Bundy'!$G$5:$G$14971,"Female",'Al Bundy'!$H$5:$H$14971,'Task 3'!$B26,'Al Bundy'!$N$5:$N$14971,'Task 3'!Q$12,'Al Bundy'!$F$5:$F$14971,"GER2",'Al Bundy'!$M$5:$M$14971,"2016")</f>
        <v>2</v>
      </c>
      <c r="R26" s="36" t="n">
        <f aca="false">COUNTIFS('Al Bundy'!$G$5:$G$14971,"Female",'Al Bundy'!$H$5:$H$14971,'Task 3'!$B26,'Al Bundy'!$N$5:$N$14971,'Task 3'!R$12,'Al Bundy'!$F$5:$F$14971,"GER2",'Al Bundy'!$M$5:$M$14971,"2016")</f>
        <v>0</v>
      </c>
      <c r="S26" s="36" t="n">
        <f aca="false">COUNTIFS('Al Bundy'!$G$5:$G$14971,"Female",'Al Bundy'!$H$5:$H$14971,'Task 3'!$B26,'Al Bundy'!$N$5:$N$14971,'Task 3'!S$12,'Al Bundy'!$F$5:$F$14971,"GER2",'Al Bundy'!$M$5:$M$14971,"2016")</f>
        <v>0</v>
      </c>
      <c r="T26" s="36" t="n">
        <f aca="false">COUNTIFS('Al Bundy'!$G$5:$G$14971,"Female",'Al Bundy'!$H$5:$H$14971,'Task 3'!$B26,'Al Bundy'!$N$5:$N$14971,'Task 3'!T$12,'Al Bundy'!$F$5:$F$14971,"GER2",'Al Bundy'!$M$5:$M$14971,"2016")</f>
        <v>0</v>
      </c>
      <c r="U26" s="36" t="n">
        <f aca="false">COUNTIFS('Al Bundy'!$G$5:$G$14971,"Female",'Al Bundy'!$H$5:$H$14971,'Task 3'!$B26,'Al Bundy'!$N$5:$N$14971,'Task 3'!U$12,'Al Bundy'!$F$5:$F$14971,"GER2",'Al Bundy'!$M$5:$M$14971,"2016")</f>
        <v>1</v>
      </c>
      <c r="V26" s="36" t="n">
        <f aca="false">COUNTIFS('Al Bundy'!$G$5:$G$14971,"Female",'Al Bundy'!$H$5:$H$14971,'Task 3'!$B26,'Al Bundy'!$N$5:$N$14971,'Task 3'!V$12,'Al Bundy'!$F$5:$F$14971,"GER2",'Al Bundy'!$M$5:$M$14971,"2016")</f>
        <v>0</v>
      </c>
      <c r="W26" s="36" t="n">
        <f aca="false">COUNTIFS('Al Bundy'!$G$5:$G$14971,"Female",'Al Bundy'!$H$5:$H$14971,'Task 3'!$B26,'Al Bundy'!$N$5:$N$14971,'Task 3'!W$12,'Al Bundy'!$F$5:$F$14971,"GER2",'Al Bundy'!$M$5:$M$14971,"2016")</f>
        <v>0</v>
      </c>
      <c r="X26" s="36" t="n">
        <f aca="false">COUNTIFS('Al Bundy'!$G$5:$G$14971,"Female",'Al Bundy'!$H$5:$H$14971,'Task 3'!$B26,'Al Bundy'!$N$5:$N$14971,'Task 3'!X$12,'Al Bundy'!$F$5:$F$14971,"GER2",'Al Bundy'!$M$5:$M$14971,"2016")</f>
        <v>0</v>
      </c>
      <c r="Y26" s="36" t="n">
        <f aca="false">COUNTIFS('Al Bundy'!$G$5:$G$14971,"Female",'Al Bundy'!$H$5:$H$14971,'Task 3'!$B26,'Al Bundy'!$N$5:$N$14971,'Task 3'!Y$12,'Al Bundy'!$F$5:$F$14971,"GER2",'Al Bundy'!$M$5:$M$14971,"2016")</f>
        <v>0</v>
      </c>
      <c r="Z26" s="36" t="n">
        <f aca="false">COUNTIFS('Al Bundy'!$G$5:$G$14971,"Female",'Al Bundy'!$H$5:$H$14971,'Task 3'!$B26,'Al Bundy'!$N$5:$N$14971,'Task 3'!Z$12,'Al Bundy'!$F$5:$F$14971,"GER2",'Al Bundy'!$M$5:$M$14971,"2016")</f>
        <v>2</v>
      </c>
      <c r="AA26" s="36" t="n">
        <f aca="false">COUNTIFS('Al Bundy'!$G$5:$G$14971,"Female",'Al Bundy'!$H$5:$H$14971,'Task 3'!$B26,'Al Bundy'!$N$5:$N$14971,'Task 3'!AA$12,'Al Bundy'!$F$5:$F$14971,"GER2",'Al Bundy'!$M$5:$M$14971,"2016")</f>
        <v>1</v>
      </c>
      <c r="AC26" s="37" t="n">
        <f aca="false">AVERAGE(C26:N26)</f>
        <v>1.25</v>
      </c>
      <c r="AD26" s="37" t="n">
        <f aca="false">AVERAGE(P26:AA26)</f>
        <v>0.5</v>
      </c>
      <c r="AF26" s="37" t="n">
        <f aca="false">_xlfn.VAR.S(C26:N26)</f>
        <v>1.65909090909091</v>
      </c>
      <c r="AG26" s="37" t="n">
        <f aca="false">_xlfn.VAR.S(P26:AA26)</f>
        <v>0.636363636363636</v>
      </c>
      <c r="AI26" s="37" t="n">
        <f aca="false">(($AM$31-1)*AF26+($AN$31-1)*AG26)/($AM$31+$AN$31-2)</f>
        <v>1.14772727272727</v>
      </c>
      <c r="AJ26" s="17"/>
      <c r="AK26" s="47" t="n">
        <f aca="false">$AN$32*SQRT(AI26/$AM$31+AI26/$AN$31)</f>
        <v>0.747893633054619</v>
      </c>
      <c r="AL26" s="17"/>
      <c r="AM26" s="51" t="n">
        <f aca="false">AC26-AD26-AK26</f>
        <v>0.00210636694538147</v>
      </c>
      <c r="AN26" s="52" t="n">
        <f aca="false">AC26-AD26+AK26</f>
        <v>1.49789363305462</v>
      </c>
      <c r="AO26" s="47"/>
      <c r="AP26" s="47"/>
      <c r="AQ26" s="47"/>
      <c r="AR26" s="47"/>
    </row>
    <row r="27" customFormat="false" ht="11.4" hidden="false" customHeight="false" outlineLevel="0" collapsed="false">
      <c r="B27" s="19" t="n">
        <v>11.5</v>
      </c>
      <c r="C27" s="36" t="n">
        <f aca="false">COUNTIFS('Al Bundy'!$G$5:$G$14971,"Female",'Al Bundy'!$H$5:$H$14971,'Task 3'!$B27,'Al Bundy'!$N$5:$N$14971,'Task 3'!C$12,'Al Bundy'!$F$5:$F$14971,"GER1",'Al Bundy'!$M$5:$M$14971,"2016")</f>
        <v>0</v>
      </c>
      <c r="D27" s="36" t="n">
        <f aca="false">COUNTIFS('Al Bundy'!$G$5:$G$14971,"Female",'Al Bundy'!$H$5:$H$14971,'Task 3'!$B27,'Al Bundy'!$N$5:$N$14971,'Task 3'!D$12,'Al Bundy'!$F$5:$F$14971,"GER1",'Al Bundy'!$M$5:$M$14971,"2016")</f>
        <v>0</v>
      </c>
      <c r="E27" s="36" t="n">
        <f aca="false">COUNTIFS('Al Bundy'!$G$5:$G$14971,"Female",'Al Bundy'!$H$5:$H$14971,'Task 3'!$B27,'Al Bundy'!$N$5:$N$14971,'Task 3'!E$12,'Al Bundy'!$F$5:$F$14971,"GER1",'Al Bundy'!$M$5:$M$14971,"2016")</f>
        <v>0</v>
      </c>
      <c r="F27" s="36" t="n">
        <f aca="false">COUNTIFS('Al Bundy'!$G$5:$G$14971,"Female",'Al Bundy'!$H$5:$H$14971,'Task 3'!$B27,'Al Bundy'!$N$5:$N$14971,'Task 3'!F$12,'Al Bundy'!$F$5:$F$14971,"GER1",'Al Bundy'!$M$5:$M$14971,"2016")</f>
        <v>2</v>
      </c>
      <c r="G27" s="36" t="n">
        <f aca="false">COUNTIFS('Al Bundy'!$G$5:$G$14971,"Female",'Al Bundy'!$H$5:$H$14971,'Task 3'!$B27,'Al Bundy'!$N$5:$N$14971,'Task 3'!G$12,'Al Bundy'!$F$5:$F$14971,"GER1",'Al Bundy'!$M$5:$M$14971,"2016")</f>
        <v>0</v>
      </c>
      <c r="H27" s="36" t="n">
        <f aca="false">COUNTIFS('Al Bundy'!$G$5:$G$14971,"Female",'Al Bundy'!$H$5:$H$14971,'Task 3'!$B27,'Al Bundy'!$N$5:$N$14971,'Task 3'!H$12,'Al Bundy'!$F$5:$F$14971,"GER1",'Al Bundy'!$M$5:$M$14971,"2016")</f>
        <v>0</v>
      </c>
      <c r="I27" s="36" t="n">
        <f aca="false">COUNTIFS('Al Bundy'!$G$5:$G$14971,"Female",'Al Bundy'!$H$5:$H$14971,'Task 3'!$B27,'Al Bundy'!$N$5:$N$14971,'Task 3'!I$12,'Al Bundy'!$F$5:$F$14971,"GER1",'Al Bundy'!$M$5:$M$14971,"2016")</f>
        <v>0</v>
      </c>
      <c r="J27" s="36" t="n">
        <f aca="false">COUNTIFS('Al Bundy'!$G$5:$G$14971,"Female",'Al Bundy'!$H$5:$H$14971,'Task 3'!$B27,'Al Bundy'!$N$5:$N$14971,'Task 3'!J$12,'Al Bundy'!$F$5:$F$14971,"GER1",'Al Bundy'!$M$5:$M$14971,"2016")</f>
        <v>0</v>
      </c>
      <c r="K27" s="36" t="n">
        <f aca="false">COUNTIFS('Al Bundy'!$G$5:$G$14971,"Female",'Al Bundy'!$H$5:$H$14971,'Task 3'!$B27,'Al Bundy'!$N$5:$N$14971,'Task 3'!K$12,'Al Bundy'!$F$5:$F$14971,"GER1",'Al Bundy'!$M$5:$M$14971,"2016")</f>
        <v>0</v>
      </c>
      <c r="L27" s="36" t="n">
        <f aca="false">COUNTIFS('Al Bundy'!$G$5:$G$14971,"Female",'Al Bundy'!$H$5:$H$14971,'Task 3'!$B27,'Al Bundy'!$N$5:$N$14971,'Task 3'!L$12,'Al Bundy'!$F$5:$F$14971,"GER1",'Al Bundy'!$M$5:$M$14971,"2016")</f>
        <v>0</v>
      </c>
      <c r="M27" s="36" t="n">
        <f aca="false">COUNTIFS('Al Bundy'!$G$5:$G$14971,"Female",'Al Bundy'!$H$5:$H$14971,'Task 3'!$B27,'Al Bundy'!$N$5:$N$14971,'Task 3'!M$12,'Al Bundy'!$F$5:$F$14971,"GER1",'Al Bundy'!$M$5:$M$14971,"2016")</f>
        <v>0</v>
      </c>
      <c r="N27" s="36" t="n">
        <f aca="false">COUNTIFS('Al Bundy'!$G$5:$G$14971,"Female",'Al Bundy'!$H$5:$H$14971,'Task 3'!$B27,'Al Bundy'!$N$5:$N$14971,'Task 3'!N$12,'Al Bundy'!$F$5:$F$14971,"GER1",'Al Bundy'!$M$5:$M$14971,"2016")</f>
        <v>0</v>
      </c>
      <c r="P27" s="36" t="n">
        <f aca="false">COUNTIFS('Al Bundy'!$G$5:$G$14971,"Female",'Al Bundy'!$H$5:$H$14971,'Task 3'!$B27,'Al Bundy'!$N$5:$N$14971,'Task 3'!P$12,'Al Bundy'!$F$5:$F$14971,"GER2",'Al Bundy'!$M$5:$M$14971,"2016")</f>
        <v>0</v>
      </c>
      <c r="Q27" s="36" t="n">
        <f aca="false">COUNTIFS('Al Bundy'!$G$5:$G$14971,"Female",'Al Bundy'!$H$5:$H$14971,'Task 3'!$B27,'Al Bundy'!$N$5:$N$14971,'Task 3'!Q$12,'Al Bundy'!$F$5:$F$14971,"GER2",'Al Bundy'!$M$5:$M$14971,"2016")</f>
        <v>0</v>
      </c>
      <c r="R27" s="36" t="n">
        <f aca="false">COUNTIFS('Al Bundy'!$G$5:$G$14971,"Female",'Al Bundy'!$H$5:$H$14971,'Task 3'!$B27,'Al Bundy'!$N$5:$N$14971,'Task 3'!R$12,'Al Bundy'!$F$5:$F$14971,"GER2",'Al Bundy'!$M$5:$M$14971,"2016")</f>
        <v>5</v>
      </c>
      <c r="S27" s="36" t="n">
        <f aca="false">COUNTIFS('Al Bundy'!$G$5:$G$14971,"Female",'Al Bundy'!$H$5:$H$14971,'Task 3'!$B27,'Al Bundy'!$N$5:$N$14971,'Task 3'!S$12,'Al Bundy'!$F$5:$F$14971,"GER2",'Al Bundy'!$M$5:$M$14971,"2016")</f>
        <v>0</v>
      </c>
      <c r="T27" s="36" t="n">
        <f aca="false">COUNTIFS('Al Bundy'!$G$5:$G$14971,"Female",'Al Bundy'!$H$5:$H$14971,'Task 3'!$B27,'Al Bundy'!$N$5:$N$14971,'Task 3'!T$12,'Al Bundy'!$F$5:$F$14971,"GER2",'Al Bundy'!$M$5:$M$14971,"2016")</f>
        <v>0</v>
      </c>
      <c r="U27" s="36" t="n">
        <f aca="false">COUNTIFS('Al Bundy'!$G$5:$G$14971,"Female",'Al Bundy'!$H$5:$H$14971,'Task 3'!$B27,'Al Bundy'!$N$5:$N$14971,'Task 3'!U$12,'Al Bundy'!$F$5:$F$14971,"GER2",'Al Bundy'!$M$5:$M$14971,"2016")</f>
        <v>0</v>
      </c>
      <c r="V27" s="36" t="n">
        <f aca="false">COUNTIFS('Al Bundy'!$G$5:$G$14971,"Female",'Al Bundy'!$H$5:$H$14971,'Task 3'!$B27,'Al Bundy'!$N$5:$N$14971,'Task 3'!V$12,'Al Bundy'!$F$5:$F$14971,"GER2",'Al Bundy'!$M$5:$M$14971,"2016")</f>
        <v>0</v>
      </c>
      <c r="W27" s="36" t="n">
        <f aca="false">COUNTIFS('Al Bundy'!$G$5:$G$14971,"Female",'Al Bundy'!$H$5:$H$14971,'Task 3'!$B27,'Al Bundy'!$N$5:$N$14971,'Task 3'!W$12,'Al Bundy'!$F$5:$F$14971,"GER2",'Al Bundy'!$M$5:$M$14971,"2016")</f>
        <v>1</v>
      </c>
      <c r="X27" s="36" t="n">
        <f aca="false">COUNTIFS('Al Bundy'!$G$5:$G$14971,"Female",'Al Bundy'!$H$5:$H$14971,'Task 3'!$B27,'Al Bundy'!$N$5:$N$14971,'Task 3'!X$12,'Al Bundy'!$F$5:$F$14971,"GER2",'Al Bundy'!$M$5:$M$14971,"2016")</f>
        <v>0</v>
      </c>
      <c r="Y27" s="36" t="n">
        <f aca="false">COUNTIFS('Al Bundy'!$G$5:$G$14971,"Female",'Al Bundy'!$H$5:$H$14971,'Task 3'!$B27,'Al Bundy'!$N$5:$N$14971,'Task 3'!Y$12,'Al Bundy'!$F$5:$F$14971,"GER2",'Al Bundy'!$M$5:$M$14971,"2016")</f>
        <v>0</v>
      </c>
      <c r="Z27" s="36" t="n">
        <f aca="false">COUNTIFS('Al Bundy'!$G$5:$G$14971,"Female",'Al Bundy'!$H$5:$H$14971,'Task 3'!$B27,'Al Bundy'!$N$5:$N$14971,'Task 3'!Z$12,'Al Bundy'!$F$5:$F$14971,"GER2",'Al Bundy'!$M$5:$M$14971,"2016")</f>
        <v>0</v>
      </c>
      <c r="AA27" s="36" t="n">
        <f aca="false">COUNTIFS('Al Bundy'!$G$5:$G$14971,"Female",'Al Bundy'!$H$5:$H$14971,'Task 3'!$B27,'Al Bundy'!$N$5:$N$14971,'Task 3'!AA$12,'Al Bundy'!$F$5:$F$14971,"GER2",'Al Bundy'!$M$5:$M$14971,"2016")</f>
        <v>0</v>
      </c>
      <c r="AC27" s="42" t="n">
        <f aca="false">AVERAGE(C27:N27)</f>
        <v>0.166666666666667</v>
      </c>
      <c r="AD27" s="42" t="n">
        <f aca="false">AVERAGE(P27:AA27)</f>
        <v>0.5</v>
      </c>
      <c r="AF27" s="42" t="n">
        <f aca="false">_xlfn.VAR.S(C27:N27)</f>
        <v>0.333333333333333</v>
      </c>
      <c r="AG27" s="42" t="n">
        <f aca="false">_xlfn.VAR.S(P27:AA27)</f>
        <v>2.09090909090909</v>
      </c>
      <c r="AI27" s="42" t="n">
        <f aca="false">(($AM$31-1)*AF27+($AN$31-1)*AG27)/($AM$31+$AN$31-2)</f>
        <v>1.21212121212121</v>
      </c>
      <c r="AJ27" s="17"/>
      <c r="AK27" s="42" t="n">
        <f aca="false">$AN$32*SQRT(AI27/$AM$31+AI27/$AN$31)</f>
        <v>0.768587843208096</v>
      </c>
      <c r="AL27" s="17"/>
      <c r="AM27" s="42" t="n">
        <f aca="false">AC27-AD27-AK27</f>
        <v>-1.10192117654143</v>
      </c>
      <c r="AN27" s="42" t="n">
        <f aca="false">AC27-AD27+AK27</f>
        <v>0.435254509874763</v>
      </c>
      <c r="AO27" s="47"/>
      <c r="AP27" s="47"/>
      <c r="AQ27" s="47"/>
      <c r="AR27" s="47"/>
    </row>
    <row r="28" customFormat="false" ht="12.6" hidden="false" customHeight="false" outlineLevel="0" collapsed="false">
      <c r="B28" s="45" t="s">
        <v>91</v>
      </c>
      <c r="C28" s="45" t="n">
        <f aca="false">SUM(C13:C27)</f>
        <v>26</v>
      </c>
      <c r="D28" s="45" t="n">
        <f aca="false">SUM(D13:D27)</f>
        <v>35</v>
      </c>
      <c r="E28" s="45" t="n">
        <f aca="false">SUM(E13:E27)</f>
        <v>32</v>
      </c>
      <c r="F28" s="45" t="n">
        <f aca="false">SUM(F13:F27)</f>
        <v>33</v>
      </c>
      <c r="G28" s="45" t="n">
        <f aca="false">SUM(G13:G27)</f>
        <v>28</v>
      </c>
      <c r="H28" s="45" t="n">
        <f aca="false">SUM(H13:H27)</f>
        <v>22</v>
      </c>
      <c r="I28" s="45" t="n">
        <f aca="false">SUM(I13:I27)</f>
        <v>35</v>
      </c>
      <c r="J28" s="45" t="n">
        <f aca="false">SUM(J13:J27)</f>
        <v>28</v>
      </c>
      <c r="K28" s="45" t="n">
        <f aca="false">SUM(K13:K27)</f>
        <v>21</v>
      </c>
      <c r="L28" s="45" t="n">
        <f aca="false">SUM(L13:L27)</f>
        <v>36</v>
      </c>
      <c r="M28" s="45" t="n">
        <f aca="false">SUM(M13:M27)</f>
        <v>25</v>
      </c>
      <c r="N28" s="45" t="n">
        <f aca="false">SUM(N13:N27)</f>
        <v>30</v>
      </c>
      <c r="P28" s="45" t="n">
        <f aca="false">SUM(P13:P27)</f>
        <v>30</v>
      </c>
      <c r="Q28" s="45" t="n">
        <f aca="false">SUM(Q13:Q27)</f>
        <v>19</v>
      </c>
      <c r="R28" s="45" t="n">
        <f aca="false">SUM(R13:R27)</f>
        <v>30</v>
      </c>
      <c r="S28" s="45" t="n">
        <f aca="false">SUM(S13:S27)</f>
        <v>35</v>
      </c>
      <c r="T28" s="45" t="n">
        <f aca="false">SUM(T13:T27)</f>
        <v>20</v>
      </c>
      <c r="U28" s="45" t="n">
        <f aca="false">SUM(U13:U27)</f>
        <v>24</v>
      </c>
      <c r="V28" s="45" t="n">
        <f aca="false">SUM(V13:V27)</f>
        <v>35</v>
      </c>
      <c r="W28" s="45" t="n">
        <f aca="false">SUM(W13:W27)</f>
        <v>38</v>
      </c>
      <c r="X28" s="45" t="n">
        <f aca="false">SUM(X13:X27)</f>
        <v>35</v>
      </c>
      <c r="Y28" s="45" t="n">
        <f aca="false">SUM(Y13:Y27)</f>
        <v>36</v>
      </c>
      <c r="Z28" s="45" t="n">
        <f aca="false">SUM(Z13:Z27)</f>
        <v>37</v>
      </c>
      <c r="AA28" s="45" t="n">
        <f aca="false">SUM(AA13:AA27)</f>
        <v>24</v>
      </c>
      <c r="AC28" s="47"/>
      <c r="AD28" s="47"/>
      <c r="AF28" s="47"/>
      <c r="AG28" s="47"/>
      <c r="AI28" s="47"/>
      <c r="AK28" s="47"/>
      <c r="AM28" s="53"/>
      <c r="AN28" s="53"/>
    </row>
    <row r="29" customFormat="false" ht="11.4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6" hidden="false" customHeight="false" outlineLevel="0" collapsed="false">
      <c r="AM30" s="33" t="s">
        <v>33</v>
      </c>
      <c r="AN30" s="33" t="s">
        <v>26</v>
      </c>
    </row>
    <row r="31" customFormat="false" ht="12" hidden="false" customHeight="false" outlineLevel="0" collapsed="false">
      <c r="AL31" s="26" t="s">
        <v>93</v>
      </c>
      <c r="AM31" s="13" t="n">
        <v>12</v>
      </c>
      <c r="AN31" s="13" t="n">
        <v>12</v>
      </c>
    </row>
    <row r="32" customFormat="false" ht="13.2" hidden="false" customHeight="false" outlineLevel="0" collapsed="false">
      <c r="AL32" s="26"/>
      <c r="AM32" s="54" t="s">
        <v>109</v>
      </c>
      <c r="AN32" s="47" t="n">
        <v>1.71</v>
      </c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pt-BR</dc:language>
  <cp:lastModifiedBy>Iliya Valchanov</cp:lastModifiedBy>
  <dcterms:modified xsi:type="dcterms:W3CDTF">2019-05-08T15:01:17Z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